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8.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c99d363c82e5acbe/문서/excel/"/>
    </mc:Choice>
  </mc:AlternateContent>
  <xr:revisionPtr revIDLastSave="2705" documentId="8_{C7013165-C0B6-46EA-8FB7-6484F89DF021}" xr6:coauthVersionLast="47" xr6:coauthVersionMax="47" xr10:uidLastSave="{24625FFB-437F-4C9B-8BC6-D232540FBA71}"/>
  <bookViews>
    <workbookView xWindow="-108" yWindow="-108" windowWidth="23256" windowHeight="12456" firstSheet="2" activeTab="6" xr2:uid="{4BB482A1-431F-4B58-ABA6-A483661CDDE9}"/>
  </bookViews>
  <sheets>
    <sheet name="zara" sheetId="1" r:id="rId1"/>
    <sheet name="Sales Analysis " sheetId="2" r:id="rId2"/>
    <sheet name="Sales by product position" sheetId="4" r:id="rId3"/>
    <sheet name="Sheet2" sheetId="10" r:id="rId4"/>
    <sheet name="Monthly Sales" sheetId="6" r:id="rId5"/>
    <sheet name="Sales by Promotion Statu" sheetId="8" r:id="rId6"/>
    <sheet name="Dashboard" sheetId="3" r:id="rId7"/>
  </sheets>
  <definedNames>
    <definedName name="_xlcn.WorksheetConnection_zara.xlsxTable11" hidden="1">Table1[]</definedName>
    <definedName name="Slicer_Product_Position">#N/A</definedName>
    <definedName name="Slicer_Promotion">#N/A</definedName>
    <definedName name="Slicer_Seasonal">#N/A</definedName>
    <definedName name="tblzara">Table1[#All]</definedName>
    <definedName name="Timeline_scraped_at">#N/A</definedName>
  </definedNames>
  <calcPr calcId="191029"/>
  <pivotCaches>
    <pivotCache cacheId="0" r:id="rId8"/>
    <pivotCache cacheId="1" r:id="rId9"/>
    <pivotCache cacheId="2" r:id="rId10"/>
    <pivotCache cacheId="3" r:id="rId11"/>
    <pivotCache cacheId="4" r:id="rId12"/>
    <pivotCache cacheId="5"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7" r:id="rId18"/>
      </x15:timelineCachePivotCaches>
    </ext>
    <ext xmlns:x15="http://schemas.microsoft.com/office/spreadsheetml/2010/11/main" uri="{D0CA8CA8-9F24-4464-BF8E-62219DCF47F9}">
      <x15:timelineCacheRefs>
        <x15:timelineCacheRef r:id="rId19"/>
      </x15:timelineCacheRefs>
    </ext>
    <ext xmlns:x15="http://schemas.microsoft.com/office/spreadsheetml/2010/11/main" uri="{FCE2AD5D-F65C-4FA6-A056-5C36A1767C68}">
      <x15:dataModel>
        <x15:modelTables>
          <x15:modelTable id="Table1" name="Table1" connection="WorksheetConnection_zara.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B8" i="2" a="1"/>
  <c r="B8" i="2" s="1"/>
  <c r="F253"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B7" i="2"/>
  <c r="C1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1D5CCA-B129-42C9-8233-918D360E58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3796FBD-3E07-402E-A4B4-A616C222D49D}" name="WorksheetConnection_zara.xlsx!Table1" type="102" refreshedVersion="8" minRefreshableVersion="5">
    <extLst>
      <ext xmlns:x15="http://schemas.microsoft.com/office/spreadsheetml/2010/11/main" uri="{DE250136-89BD-433C-8126-D09CA5730AF9}">
        <x15:connection id="Table1" autoDelete="1">
          <x15:rangePr sourceName="_xlcn.WorksheetConnection_zara.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1].[Product Category].[All]}"/>
    <s v="{[Table1].[Promotion].[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<sst xmlns="http://schemas.openxmlformats.org/spreadsheetml/2006/main" count="3077" uniqueCount="917">
  <si>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</si>
  <si>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</si>
  <si>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</si>
  <si>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</si>
  <si>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</si>
  <si>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</si>
  <si>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</si>
  <si>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</si>
  <si>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</si>
  <si>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</si>
  <si>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</si>
  <si>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</si>
  <si>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</si>
  <si>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</si>
  <si>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</si>
  <si>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</si>
  <si>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</si>
  <si>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No</t>
  </si>
  <si>
    <t>Clothing</t>
  </si>
  <si>
    <t>Zara</t>
  </si>
  <si>
    <t>https://www.zara.com/us/en/basic-puffer-jacket-p06985450.html</t>
  </si>
  <si>
    <t>272145190-250-2</t>
  </si>
  <si>
    <t>BASIC PUFFER JACKET</t>
  </si>
  <si>
    <t>Puffer jacket made of tear-resistant ripstop fabric. High collar and adjustable long sleeves with adhesive straps. Welt pockets at hip. Adjustable hem with side elastics. Front zip closure.</t>
  </si>
  <si>
    <t>USD</t>
  </si>
  <si>
    <t>jackets</t>
  </si>
  <si>
    <t>MAN</t>
  </si>
  <si>
    <t>https://www.zara.com/us/en/tuxedo-jacket-p08896675.html</t>
  </si>
  <si>
    <t>324052738-800-46</t>
  </si>
  <si>
    <t>TUXEDO JACKET</t>
  </si>
  <si>
    <t>Straight fit blazer. Pointed lapel collar and long sleeves with buttoned cuffs. Welt pockets at hip and interior pocket. Central back vent at hem. Front button closure.</t>
  </si>
  <si>
    <t>End-cap</t>
  </si>
  <si>
    <t>Yes</t>
  </si>
  <si>
    <t>https://www.zara.com/us/en/slim-fit-suit-jacket-p01564520.html</t>
  </si>
  <si>
    <t>335342680-800-44</t>
  </si>
  <si>
    <t>SLIM FIT SUIT JACKET</t>
  </si>
  <si>
    <t>Slim fit jacket. Notched lapel collar. Long sleeves with buttoned cuffs. Welt pocket at chest and flap pockets at hip. Interior pocket. Back vents. Front button closure.</t>
  </si>
  <si>
    <t>https://www.zara.com/us/en/stretch-suit-jacket-p01564300.html</t>
  </si>
  <si>
    <t>328303236-420-44</t>
  </si>
  <si>
    <t>STRETCH SUIT JACKET</t>
  </si>
  <si>
    <t>Slim fit jacket made of viscose blend fabric. Notched lapel collar. Long sleeves with buttoned cuffs. Welt pocket at chest and flap pockets at hip. Interior pocket. Back vents. Front button closure.</t>
  </si>
  <si>
    <t>https://www.zara.com/us/en/double-faced-jacket-p08281477.html</t>
  </si>
  <si>
    <t>312368260-800-2</t>
  </si>
  <si>
    <t>DOUBLE FACED JACKET</t>
  </si>
  <si>
    <t>Jacket made of faux leather faux shearling with fleece interior. Tabbed lapel collar. Long sleeves. Zip pockets at hip. Front zip closure.</t>
  </si>
  <si>
    <t>https://www.zara.com/us/en/contrasting-collar-jacket-p06987331.html</t>
  </si>
  <si>
    <t>320298385-807-2</t>
  </si>
  <si>
    <t>CONTRASTING COLLAR JACKET</t>
  </si>
  <si>
    <t>Relaxed fit jacket. Contrasting lapel collar and long sleeves with buttoned cuffs. Front pouch pockets. Interior pocket. Washed effect. Front zip closure.</t>
  </si>
  <si>
    <t>Front of Store</t>
  </si>
  <si>
    <t>https://www.zara.com/us/en/faux-leather-puffer-jacket-p08281420.html</t>
  </si>
  <si>
    <t>278112470-800-2</t>
  </si>
  <si>
    <t>FAUX LEATHER PUFFER JACKET</t>
  </si>
  <si>
    <t>Faux leather puffer jacket. High collar and long sleeves with ribbed interior cuffs. Welt pockets at hip. Interior pocket. Adjustable hem with side elastics. Front zip closure.</t>
  </si>
  <si>
    <t>https://www.zara.com/us/en/suit-jacket-in-100-linen-p04307408.html</t>
  </si>
  <si>
    <t>322972485-431-46</t>
  </si>
  <si>
    <t>SUIT JACKET IN 100% LINEN</t>
  </si>
  <si>
    <t>Straight fit blazer made of linen. Notched lapel collar and long sleeves with buttoned cuffs. Welt pocket at chest and flap pockets at hip. Interior pocket. Back vents. Front button closure.</t>
  </si>
  <si>
    <t>https://www.zara.com/us/en/100-wool-suit-jacket-p05955218.html</t>
  </si>
  <si>
    <t>313854165-401-46</t>
  </si>
  <si>
    <t>100% WOOL SUIT JACKET</t>
  </si>
  <si>
    <t>Jacket made of Italian wool. Pointed lapel collar and long sleeves with buttoned cuffs. Welt pocket at chest and flap pockets at hip. Interior pocket. Back vents. Front button closure.</t>
  </si>
  <si>
    <t>https://www.zara.com/us/en/100-feather-fill-puffer-jacket-p04302305.html</t>
  </si>
  <si>
    <t>312372602-800-2</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</si>
  <si>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</si>
  <si>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</si>
  <si>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https://www.zara.com/us/en/herringbone-textured-jacket-p08491401.html</t>
  </si>
  <si>
    <t>316207900-710-2</t>
  </si>
  <si>
    <t>HERRINGBONE TEXTURED JACKET</t>
  </si>
  <si>
    <t>Jacket made of wool blend fabric. Lapel collar and long sleeves. Welt pockets at hip. Front zip closure.</t>
  </si>
  <si>
    <t>https://www.zara.com/us/en/oversized-cropped-jacket-limited-edition-p04304672.html</t>
  </si>
  <si>
    <t>329186122-800-2</t>
  </si>
  <si>
    <t>OVERSIZED CROPPED JACKET LIMITED EDITION</t>
  </si>
  <si>
    <t>Oversized cropped jacket. Notched lapel collar and long sleeves with buttoned cuffs. Flap pockets at waist ad interior pocket. Front button closure.</t>
  </si>
  <si>
    <t>https://www.zara.com/us/en/leather-biker-jacket-p05833412.html</t>
  </si>
  <si>
    <t>311297791-800-2</t>
  </si>
  <si>
    <t>LEATHER BIKER JACKET</t>
  </si>
  <si>
    <t>Jacket with lapel collar and snap button details. Long sleeves with zip cuffs. Front zip pockets and interior pocket. Asymmetric front closure with metal zipper.</t>
  </si>
  <si>
    <t>https://www.zara.com/us/en/cropped-leather-jacket-p02521104.html</t>
  </si>
  <si>
    <t>323134418-800-3</t>
  </si>
  <si>
    <t>CROPPED LEATHER JACKET</t>
  </si>
  <si>
    <t>Leather jacket. Cropped length. Lapel collar and long sleeves. Front hidden in-seam pockets. Front zip closure.</t>
  </si>
  <si>
    <t>https://www.zara.com/us/en/faux-leather-boxy-fit-jacket-p08281654.html</t>
  </si>
  <si>
    <t>311297555-706-2</t>
  </si>
  <si>
    <t>FAUX LEATHER BOXY FIT JACKET</t>
  </si>
  <si>
    <t>Boxy fit jacket. Lapel collar and long sleeves with buttoned cuffs. Welt pockets at hip. Front button closure.</t>
  </si>
  <si>
    <t>https://www.zara.com/us/en/faux-leather-jacket-p03427320.html</t>
  </si>
  <si>
    <t>317012940-800-2</t>
  </si>
  <si>
    <t>FAUX LEATHER JACKET</t>
  </si>
  <si>
    <t>Jacket made of faux leather fabric. Lapel collar with snap button details. Long sleeves with zip cuffs. Front zip pockets at chest and hip. Interior pocket. Asymmetric front closure with metal zipper.</t>
  </si>
  <si>
    <t>https://www.zara.com/us/en/faux-suede-bomber-jacket-p06318600.html</t>
  </si>
  <si>
    <t>311292672-800-2</t>
  </si>
  <si>
    <t>FAUX SUEDE BOMBER JACKET</t>
  </si>
  <si>
    <t>Jacket made of faux suede fabric. Ribbed elastic high collar and long sleeve. Welt pockets at hip. Rib trim. Front zip closure.</t>
  </si>
  <si>
    <t>https://www.zara.com/us/en/denim-bomber-jacket-p00621400.html</t>
  </si>
  <si>
    <t>321496837-400-3</t>
  </si>
  <si>
    <t>DENIM BOMBER JACKET</t>
  </si>
  <si>
    <t>Jacket made of denim fabric with padded interior. Rib elastic collar and long sleeves. Welt pockets at hip and interior pocket. Elastic hem. All-over contrasting topstitching details. Front zip closure.</t>
  </si>
  <si>
    <t>https://www.zara.com/us/en/boucle-textured-jacket-p08491402.html</t>
  </si>
  <si>
    <t>316205038-615-2</t>
  </si>
  <si>
    <t>BOUCLÃ‰ TEXTURED JACKET</t>
  </si>
  <si>
    <t>Cropped jacket made with wool blend fabric. High collar and long sleeves with elastic cuffs. Front patch pockets with flaps. Elastic hem. Front snap button closure.</t>
  </si>
  <si>
    <t>https://www.zara.com/us/en/suit-jacket-in-100-linen-p04307443.html</t>
  </si>
  <si>
    <t>322972473-052-46</t>
  </si>
  <si>
    <t>Straight fit blazer made of linen. Notched lapel collar and long sleeves with buttoned cuffs. Flap pockets at hip. Interior pocket. Back vents. Front button closure.</t>
  </si>
  <si>
    <t>https://www.zara.com/us/en/jacquard-denim-jacket-p07627402.html</t>
  </si>
  <si>
    <t>313845662-400-3</t>
  </si>
  <si>
    <t>JACQUARD DENIM JACKET</t>
  </si>
  <si>
    <t>Lapel collar jacket with long sleeves with buttoned cuffs. Patch pockets with flaps at chest and side pockets at hip. Front hidden button closure.</t>
  </si>
  <si>
    <t>https://www.zara.com/us/en/padded-denim-jacket-p01538413.html</t>
  </si>
  <si>
    <t>320264577-800-2</t>
  </si>
  <si>
    <t>PADDED DENIM JACKET</t>
  </si>
  <si>
    <t>Cropped jacket with lightly quilted interior. Lapel collar and long sleeves. Flap patch pockets at hip. Washed effect. Rib hems. Front zip closure.</t>
  </si>
  <si>
    <t>https://www.zara.com/us/en/leather-jacket-p05479400.html</t>
  </si>
  <si>
    <t>315529534-705-3</t>
  </si>
  <si>
    <t>LEATHER JACKET</t>
  </si>
  <si>
    <t>Relaxed fit jacket in leather. Spread collar and long sleeves with slit cuffs with button closure. Patch pockets at hip. Back vents. Front button closure.</t>
  </si>
  <si>
    <t>https://www.zara.com/us/en/lightweight-bomber-jacket-p08281315.html</t>
  </si>
  <si>
    <t>320423517-800-2</t>
  </si>
  <si>
    <t>LIGHTWEIGHT BOMBER JACKET</t>
  </si>
  <si>
    <t>Lightweight jacket made of technical fabric. Round neck and long sleeves. Welt pockets at hip. Interior pocket. Rib trim. Front zip closure.</t>
  </si>
  <si>
    <t>https://www.zara.com/us/en/suit-jacket-p04303266.html</t>
  </si>
  <si>
    <t>328250627-251-46</t>
  </si>
  <si>
    <t>SUIT JACKET</t>
  </si>
  <si>
    <t>Straight fit jacket made of dense stretch fabric. Notched lapel collar and long sleeves with buttoned cuffs. Welt pocket at chest and flap pockets at hip. Interior pocket. Back vents. Front button closure.</t>
  </si>
  <si>
    <t>https://www.zara.com/us/en/faux-leather-bomber-jacket-p03918420.html</t>
  </si>
  <si>
    <t>311309526-800-2</t>
  </si>
  <si>
    <t>FAUX LEATHER BOMBER JACKET</t>
  </si>
  <si>
    <t>Jacket made of faux leather fabric. High collar and long sleeves. Welt pockets at hip and interior pocket. Rib trim. Front zip closure.</t>
  </si>
  <si>
    <t>https://www.zara.com/us/en/patch-bomber-jacket-p03918330.html</t>
  </si>
  <si>
    <t>311287528-811-2</t>
  </si>
  <si>
    <t>PATCH BOMBER JACKET</t>
  </si>
  <si>
    <t>Varsity jacket made of faux suede fabric. Double welt pockets at hip and interior pocket. Front and back contrasting patch appliquÃ©s and embroidery. Rib trim. Front snap button closure.</t>
  </si>
  <si>
    <t>https://www.zara.com/us/en/stretch-pocket-overshirt-p07484478.html</t>
  </si>
  <si>
    <t>342657802-914-2</t>
  </si>
  <si>
    <t>STRETCH POCKET OVERSHIRT</t>
  </si>
  <si>
    <t>Overshirt made of stretchy fabric. Lapel collar and long sleeves with snap buttoned cuffs. Chest patch pockets. Front snap button closure.</t>
  </si>
  <si>
    <t>https://www.zara.com/us/en/rib-collar-jacket-p08281410.html</t>
  </si>
  <si>
    <t>316207898-712-2</t>
  </si>
  <si>
    <t>RIB COLLAR JACKET</t>
  </si>
  <si>
    <t>Jacket made of technical fabric with padded interior. Tonal elastic rib high collar. Long sleeves. Welt pockets at hip and interior pocket. Interior elastic finish. Front zip closure.</t>
  </si>
  <si>
    <t>https://www.zara.com/us/en/faux-leather-oversized-jacket-limited-edition-p07380310.html</t>
  </si>
  <si>
    <t>321496761-800-2</t>
  </si>
  <si>
    <t>FAUX LEATHER OVERSIZED JACKET LIMITED EDITION</t>
  </si>
  <si>
    <t>Oversized jacket. Notched lapel collar and long sleeves. Flap pockets at hip and interior pocket. Front button closure.</t>
  </si>
  <si>
    <t>https://www.zara.com/us/en/contrasting-patches-bomber-jacket-p06318411.html</t>
  </si>
  <si>
    <t>311307255-800-2</t>
  </si>
  <si>
    <t>CONTRASTING PATCHES BOMBER JACKET</t>
  </si>
  <si>
    <t>Varsity jacket with elastic collar and long sleeves. Welt pockets at hip and interior pocket. Embroidered appliquÃ© and contrast front and back patches. Rib trim. Front snap button closure.</t>
  </si>
  <si>
    <t>https://www.zara.com/us/en/patch-bomber-jacket-p03833404.html</t>
  </si>
  <si>
    <t>317129011-500-2</t>
  </si>
  <si>
    <t>Varsity jacket with padded interior. Rib elastic collar and long sleeves in contrast faux leather. Double welt pockets at hip and interior pocket. Contrasting patch appliquÃ©s at front and back. Rib trim. Front snap button closure.</t>
  </si>
  <si>
    <t>https://www.zara.com/us/en/cropped-bomber-jacket-limited-edition-p08281600.html</t>
  </si>
  <si>
    <t>330274270-800-2</t>
  </si>
  <si>
    <t>CROPPED BOMBER JACKET LIMITED EDITION</t>
  </si>
  <si>
    <t>Jacket with lightly padded interior. Rib collar and long sleeves. Flap pockets at waist. Rib trim. Front asymmetric zip closure.</t>
  </si>
  <si>
    <t>https://www.zara.com/us/en/faux-leather-puffer-jacket-p03833302.html</t>
  </si>
  <si>
    <t>311297855-800-2</t>
  </si>
  <si>
    <t>Faux leather jacket with padded interior. Lapel collar and long sleeves with snap buttoned cuffs. Welt pockets at hip and interior pocket. Elastic hem. Front zip hidden by a snap button flap.</t>
  </si>
  <si>
    <t>https://www.zara.com/us/en/faux-leather-bomber-jacket-p08281667.html</t>
  </si>
  <si>
    <t>317782474-800-2</t>
  </si>
  <si>
    <t>Jacket made of faux leather fabric. Rib elastic collar and long sleeves. Zip pockets with flaps at hip. Interior pocket. Elastic hem. Front zip closure.</t>
  </si>
  <si>
    <t>https://www.zara.com/us/en/bomber-jacket-p06318502.html</t>
  </si>
  <si>
    <t>315758723-401-2</t>
  </si>
  <si>
    <t>BOMBER JACKET</t>
  </si>
  <si>
    <t>Varsity jacket. High collar and long sleeves. Welt pockets at hip and interior pocket. Rib trim. Front snap button closure.</t>
  </si>
  <si>
    <t>https://www.zara.com/us/en/faux-suede-jacket-p08281652.html</t>
  </si>
  <si>
    <t>311302863-800-2</t>
  </si>
  <si>
    <t>FAUX SUEDE JACKET</t>
  </si>
  <si>
    <t>Lapel collar jacket with long sleeves with buttoned cuffs. Flap pockets at chest and welt pockets at hip. Front button closure.</t>
  </si>
  <si>
    <t>https://www.zara.com/us/en/faux-suede-bomber-jacket-p08574500.html</t>
  </si>
  <si>
    <t>311282759-806-2</t>
  </si>
  <si>
    <t>Jacket made of faux suede fabric. Rib elastic collar and long sleeves. Welt pockets at hip. Rib trim. Front zip closure.</t>
  </si>
  <si>
    <t>https://www.zara.com/us/en/suede-jacket-p02521102.html</t>
  </si>
  <si>
    <t>323134415-700-3</t>
  </si>
  <si>
    <t>SUEDE JACKET</t>
  </si>
  <si>
    <t>Jacket made of suede. Cropped length. Lapel collar and long sleeves. Front hidden in-seam pockets. Front zip closure.</t>
  </si>
  <si>
    <t>https://www.zara.com/us/en/contrasting-collar-jacket-p01538369.html</t>
  </si>
  <si>
    <t>312372582-526-2</t>
  </si>
  <si>
    <t>Jacket with lightly padded interior. Contrasting lapel collar. Long sleeves with buttoned cuffs. Washed effect. Double welt pockets at chest and hip. Front zip closure.</t>
  </si>
  <si>
    <t>https://www.zara.com/us/en/textured-jacket-p04302457.html</t>
  </si>
  <si>
    <t>321143726-712-2</t>
  </si>
  <si>
    <t>TEXTURED JACKET</t>
  </si>
  <si>
    <t>Jacket made of textured fabric. Lapel collar and long sleeves with buttoned cuffs. Patch pockets at chest and hidden pockets at hip. Side vents at hem. Front button closure.</t>
  </si>
  <si>
    <t>https://www.zara.com/us/en/cropped-textured-jacket-p01538410.html</t>
  </si>
  <si>
    <t>320220949-507-2</t>
  </si>
  <si>
    <t>CROPPED TEXTURED JACKET</t>
  </si>
  <si>
    <t>Jacket made of dense cotton fabric cut on the bias. Lapel collar and long sleeves with buttoned cuffs. Welt pockets at hip and interior pocket. Cropped length. Front zip closure.</t>
  </si>
  <si>
    <t>https://www.zara.com/us/en/pocket-puffer-jacket-p08281439.html</t>
  </si>
  <si>
    <t>312664937-514-2</t>
  </si>
  <si>
    <t>POCKET PUFFER JACKET</t>
  </si>
  <si>
    <t>Quilted jacket made of technical fabric. High collar and long sleeves. Flap pocket at chest and hidden in-seam pockets at side hip. Interior pocket. Interior elastic hem. Cropped length. Front zip closure.</t>
  </si>
  <si>
    <t>https://www.zara.com/us/en/technical-jacket-with-pockets-p03286501.html</t>
  </si>
  <si>
    <t>321143723-401-2</t>
  </si>
  <si>
    <t>TECHNICAL JACKET WITH POCKETS</t>
  </si>
  <si>
    <t>Jacket made of technical fabric with quilted interior. Lapel collar and long sleeves. Flap patch pockets at hip. Rib trim. Front button closure.</t>
  </si>
  <si>
    <t>https://www.zara.com/us/en/faux-leather-jacket-p08281345.html</t>
  </si>
  <si>
    <t>311297763-800-2</t>
  </si>
  <si>
    <t>Jacket made of faux leather fabric. Lapel collar and long sleeves with snap buttoned cuffs. Welt pockets at hip. Front snap button closure.</t>
  </si>
  <si>
    <t>https://www.zara.com/us/en/faux-suede-jacket-p03548689.html</t>
  </si>
  <si>
    <t>311292194-731-2</t>
  </si>
  <si>
    <t>https://www.zara.com/us/en/ripped-denim-jacket-p01538470.html</t>
  </si>
  <si>
    <t>335663355-406-2</t>
  </si>
  <si>
    <t>RIPPED DENIM JACKET</t>
  </si>
  <si>
    <t>Denim jacket with lapel collar and long sleeves with buttoned cuffs. Flap pockets at chest and welt pockets at hip. All over washed effect and rips. Front button closure.</t>
  </si>
  <si>
    <t>https://www.zara.com/us/en/textured-pocket-jacket-p03918500.html</t>
  </si>
  <si>
    <t>312363708-800-2</t>
  </si>
  <si>
    <t>TEXTURED POCKET JACKET</t>
  </si>
  <si>
    <t>Jacket with lightly padded interior. Lapel collar and long sleeves with buttoned cuffs. Flap pockets at chest and welt pockets at hip. Front button closure.</t>
  </si>
  <si>
    <t>https://www.zara.com/us/en/faux-suede-patch-jacket-p08281357.html</t>
  </si>
  <si>
    <t>312320664-251-2</t>
  </si>
  <si>
    <t>FAUX SUEDE PATCH JACKET</t>
  </si>
  <si>
    <t>Varsity jacket made of faux suede fabric. Lapel collar and long sleeves. Double welt pockets at hip and interior pocket. Front contrasting patch appliquÃ©s and embroidery. Rib trim. Front snap button closure.</t>
  </si>
  <si>
    <t>https://www.zara.com/us/en/puffer-jacket-with-pouch-pocket-p00155401.html</t>
  </si>
  <si>
    <t>311302445-445-97</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</si>
  <si>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</si>
  <si>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</si>
  <si>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https://www.zara.com/us/en/bomber-jacket-p05039440.html</t>
  </si>
  <si>
    <t>323216370-422-97</t>
  </si>
  <si>
    <t>Boxy bomber jacket. Rib elastic collar and long sleeves. Welt pockets at hip. Elasticized trim. Front zip closure.</t>
  </si>
  <si>
    <t>https://www.zara.com/us/en/textured-weave-overshirt-p01608101.html</t>
  </si>
  <si>
    <t>317107014-707-2</t>
  </si>
  <si>
    <t>TEXTURED WEAVE OVERSHIRT</t>
  </si>
  <si>
    <t>Relaxed fit overshirt. Lapel collar and long sleeves with buttoned cuffs. Side hidden in-seam pockets. Front button closure.</t>
  </si>
  <si>
    <t>https://www.zara.com/us/en/straight-suit-jacket-p04143291.html</t>
  </si>
  <si>
    <t>328594167-800-46</t>
  </si>
  <si>
    <t>STRAIGHT SUIT JACKET</t>
  </si>
  <si>
    <t>Straight fit blazer. Notched lapel collar and long sleeves with buttoned cuffs. Flap pockets at hip. Interior pocket. Central back vent at hem. Front button closure.</t>
  </si>
  <si>
    <t>https://www.zara.com/us/en/hooded-quilted-jacket-p00029501.html</t>
  </si>
  <si>
    <t>311309598-711-2</t>
  </si>
  <si>
    <t>HOODED QUILTED JACKET</t>
  </si>
  <si>
    <t>Puffer jacket with high collar and adjustable hood. Long sleeves with interior rib cuffs. Welt pockets at hip and interior pocket. Adjustable hem with side elastics. Front zip hidden by a snap button flap.</t>
  </si>
  <si>
    <t>https://www.zara.com/us/en/lightweight-puffer-jacket-p04302520.html</t>
  </si>
  <si>
    <t>267133943-711-2</t>
  </si>
  <si>
    <t>LIGHTWEIGHT PUFFER JACKET</t>
  </si>
  <si>
    <t>Padded jacket made of technical fabric. High collar and long sleeves. Welt pockets at hip. Elasticized trim. Front zip closure.</t>
  </si>
  <si>
    <t>https://www.zara.com/us/en/cotton-blend-bomber-jacket-p06518350.html</t>
  </si>
  <si>
    <t>318265017-401-2</t>
  </si>
  <si>
    <t>COTTON BLEND BOMBER JACKET</t>
  </si>
  <si>
    <t>Jacket made of cotton blend fabric. High collar and long sleeves. Welt pockets at hip. Rib trim. Cropped length. Front zip closure.</t>
  </si>
  <si>
    <t>https://www.zara.com/us/en/pocket-jacket-p06318507.html</t>
  </si>
  <si>
    <t>322410604-401-2</t>
  </si>
  <si>
    <t>POCKET JACKET</t>
  </si>
  <si>
    <t>Jacket made of dense technical fabric. Lapel collar and long sleeves with buttoned cuffs. Multi-functional front pockets. Front zip hidden by a snap button flap.</t>
  </si>
  <si>
    <t>https://www.zara.com/us/en/oversized-bomber-jacket-p08281311.html</t>
  </si>
  <si>
    <t>324149982-982-2</t>
  </si>
  <si>
    <t>OVERSIZED BOMBER JACKET</t>
  </si>
  <si>
    <t>Oversized jacket made of technical fabric. High collar and long sleeves with pocket detail. Welt pockets at hip and interior pocket. Rib trim. Adjustable asymmetric hem with side zippers. Front zip closure.</t>
  </si>
  <si>
    <t>https://www.zara.com/us/en/embroidered-patch-jacket-p05320345.html</t>
  </si>
  <si>
    <t>320531693-707-2</t>
  </si>
  <si>
    <t>EMBROIDERED PATCH JACKET</t>
  </si>
  <si>
    <t>Roomy jacket made of lightweight fabric. Lapel collar and long sleeves with elastic cuffs. Contrasting patch appliquÃ©s with embroidery at front and back. Front pouch pocket. Elastic hem. Front zip closure.</t>
  </si>
  <si>
    <t>https://www.zara.com/us/en/acid-wash-denim-jacket-p06688401.html</t>
  </si>
  <si>
    <t>328279967-409-3</t>
  </si>
  <si>
    <t>ACID WASH DENIM JACKET</t>
  </si>
  <si>
    <t>Jacket made of cotton denim. Lapel collar and long sleeves with buttoned cuffs. Patch pockets at chest and side pockets at hip. Washed effect. Front zip closure.</t>
  </si>
  <si>
    <t>https://www.zara.com/us/en/vintage-effect-leather-bomber-jacket-p02521300.html</t>
  </si>
  <si>
    <t>320774184-800-97</t>
  </si>
  <si>
    <t>VINTAGE EFFECT LEATHER BOMBER JACKET</t>
  </si>
  <si>
    <t>https://www.zara.com/us/en/textured-denim-jacket-limited-edition-p01538430.html</t>
  </si>
  <si>
    <t>322972491-800-2</t>
  </si>
  <si>
    <t>TEXTURED DENIM JACKET LIMITED EDITION</t>
  </si>
  <si>
    <t>Lapel collar jacket with long sleeves with buttoned cuffs. Flap pockets at chest and welt pockets at hip. All over washed and uneven textured effect. Front button closure.</t>
  </si>
  <si>
    <t>https://www.zara.com/us/en/wool-blend-jacket-p09621448.html</t>
  </si>
  <si>
    <t>321501682-800-2</t>
  </si>
  <si>
    <t>WOOL BLEND JACKET</t>
  </si>
  <si>
    <t>Jacket made of wool blend fabric. Lapel collar and long sleeves. Welt pockets at hip and interior pocket. Rib trim. Front zip closure.</t>
  </si>
  <si>
    <t>https://www.zara.com/us/en/cotton---linen-blend-jacket-p00706103.html</t>
  </si>
  <si>
    <t>328616906-712-2</t>
  </si>
  <si>
    <t>COTTON - LINEN BLEND JACKET</t>
  </si>
  <si>
    <t>Jacket made of cotton and linen blend fabric. Lapel collar and long sleeves with buttoned cuffs. Patch pocket at chest and side pockets at hip. Elastic hem. Front zip closure.</t>
  </si>
  <si>
    <t>https://www.zara.com/us/en/fleece-bomber-jacket-p08281405.html</t>
  </si>
  <si>
    <t>311292541-802-2</t>
  </si>
  <si>
    <t>FLEECE BOMBER JACKET</t>
  </si>
  <si>
    <t>Jacket made of faux shearling fabric. Rib elastic collar and long sleeves. Welt pockets at hip and interior pocket. Rib trim. Front zip closure.</t>
  </si>
  <si>
    <t>https://www.zara.com/us/en/zippered-jacket-p04087418.html</t>
  </si>
  <si>
    <t>319205114-807-2</t>
  </si>
  <si>
    <t>ZIPPERED JACKET</t>
  </si>
  <si>
    <t>Lapel collar jacket with long sleeves. Front pouch pockets. Front zip closure.</t>
  </si>
  <si>
    <t>https://www.zara.com/us/en/cotton-jacket-p00706301.html</t>
  </si>
  <si>
    <t>276213846-500-2</t>
  </si>
  <si>
    <t>COTTON JACKET</t>
  </si>
  <si>
    <t>Lapel collar jacket with long sleeves with elastic cuffs. Patch pockets at hip. Elastic hem. Front snap button closure.</t>
  </si>
  <si>
    <t>https://www.zara.com/us/en/wool-blend-textured-jacket-p04296310.html</t>
  </si>
  <si>
    <t>328244979-064-48</t>
  </si>
  <si>
    <t>WOOL BLEND TEXTURED JACKET</t>
  </si>
  <si>
    <t>Jacket made of wool blend fabric. Pointed lapel collar and long sleeves with buttoned cuffs. Welt pockets at chest and flap pockets at hip. Interior pocket. Back vents. Front double breasted button closure.</t>
  </si>
  <si>
    <t>https://www.zara.com/us/en/contrast-jacquard-jacket-p04087423.html</t>
  </si>
  <si>
    <t>323050745-798-97</t>
  </si>
  <si>
    <t>CONTRAST JACQUARD JACKET</t>
  </si>
  <si>
    <t>Full cut jacket with lapel collar and long sleeves. Front button closure.</t>
  </si>
  <si>
    <t>https://www.zara.com/us/en/cropped-overshirt-p04432403.html</t>
  </si>
  <si>
    <t>319166635-401-2</t>
  </si>
  <si>
    <t>CROPPED OVERSHIRT</t>
  </si>
  <si>
    <t>Cropped overshirt made of contrast double faced fabric. Lapel collar and long sleeves with buttoned cuffs. Chest patch pocket. Adjustable hem with side elastics. Front button closure partially hidden by a flap.</t>
  </si>
  <si>
    <t>https://www.zara.com/us/en/contrasting-patches-hooded-jacket-p03833400.html</t>
  </si>
  <si>
    <t>311297489-800-2</t>
  </si>
  <si>
    <t>CONTRASTING PATCHES HOODED JACKET</t>
  </si>
  <si>
    <t>Varsity jacket with stretchy collar and contrasting hood. Long sleeves. Welt pockets at hip and interior pocket. Embroidered appliquÃ© and contrast front and back patches. Rib trim. Front snap button closure.</t>
  </si>
  <si>
    <t>https://www.zara.com/us/en/utility-pocket-jacket-p05520451.html</t>
  </si>
  <si>
    <t>311292073-709-2</t>
  </si>
  <si>
    <t>UTILITY POCKET JACKET</t>
  </si>
  <si>
    <t>Cropped jacket. Lapel collar and long sleeves. Front utility pockets with zip closure. Washed effect. Elastic hem. Adjustable hem with side elastics. Front zip closure.</t>
  </si>
  <si>
    <t>https://www.zara.com/us/en/lightweight-bomber-jacket-p04302404.html</t>
  </si>
  <si>
    <t>311292572-401-2</t>
  </si>
  <si>
    <t>https://www.zara.com/us/en/wool-blend-jacket-p05854654.html</t>
  </si>
  <si>
    <t>336821611-706-2</t>
  </si>
  <si>
    <t>Lapel collar jacket with long sleeves with buttoned cuffs. Chest patch pockets and welt pockets at hip. Front button closure.</t>
  </si>
  <si>
    <t>https://www.zara.com/us/en/technical-padded-jacket-p06518501.html</t>
  </si>
  <si>
    <t>311307584-518-2</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</si>
  <si>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</si>
  <si>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</si>
  <si>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https://www.zara.com/us/en/mixed-collar-waxed-jacket-p06861405.html</t>
  </si>
  <si>
    <t>321151893-609-2</t>
  </si>
  <si>
    <t>MIXED COLLAR WAXED JACKET</t>
  </si>
  <si>
    <t>Jacket made of waxed finish fabric with lightly padded interior. Contrast fabric lapel collar. Long sleeves. Patch pockets at hip. Interior pocket. Slightly cropped length. Front hidden zip and button closure.</t>
  </si>
  <si>
    <t>https://www.zara.com/us/en/contrasting-patches-bomber-jacket-p03833401.html</t>
  </si>
  <si>
    <t>311297509-800-2</t>
  </si>
  <si>
    <t>https://www.zara.com/us/en/padded-bomber-jacket-p03918620.html</t>
  </si>
  <si>
    <t>315947178-800-2</t>
  </si>
  <si>
    <t>PADDED BOMBER JACKET</t>
  </si>
  <si>
    <t>Quilted jacket made of technical fabric. Lapel collar and long sleeves. Welt pockets at hip. Rib trim. Front zip closure.</t>
  </si>
  <si>
    <t>https://www.zara.com/us/en/technical-padded-jacket-p03833311.html</t>
  </si>
  <si>
    <t>311297745-800-2</t>
  </si>
  <si>
    <t>Jacket made of technical fabric with padded interior. Lapel collar and long sleeves with elastic cuffs. Welt pockets at hip and interior pocket. Adjustable drawstring hem. Front snap button closure.</t>
  </si>
  <si>
    <t>https://www.zara.com/us/en/pocket-denim-jacket-p00840482.html</t>
  </si>
  <si>
    <t>330290360-427-3</t>
  </si>
  <si>
    <t>POCKET DENIM JACKET</t>
  </si>
  <si>
    <t>Slightly cropped denim jacket. Lapel collar and long sleeves with buttoned cuffs. Flap patch pocket at chest and side hip. Washed effect. Front button closure.</t>
  </si>
  <si>
    <t>https://www.zara.com/us/en/boxy-fit-denim-jacket-p00840402.html</t>
  </si>
  <si>
    <t>320449897-427-2</t>
  </si>
  <si>
    <t>BOXY FIT DENIM JACKET</t>
  </si>
  <si>
    <t>Boxy fit jacket. Lapel collar and long sleeves with buttoned cuffs. Patch pockets at hip. Washed effect.Asymmetric hem with side vents. Front button closure.</t>
  </si>
  <si>
    <t>https://www.zara.com/us/en/faux-shearling-plaid-jacket-p00993305.html</t>
  </si>
  <si>
    <t>311297724-700-97</t>
  </si>
  <si>
    <t>FAUX SHEARLING PLAID JACKET</t>
  </si>
  <si>
    <t>Jacket made of faux shearling fabric. V-neckline and long sleeves with elastic cuffs. Lined interior with structured mesh fabric. Welt pockets at hip. Adjustable hem with side elastics. Front snap button closure.</t>
  </si>
  <si>
    <t>https://www.zara.com/us/en/embroidered-forest-jacket-p02795407.html</t>
  </si>
  <si>
    <t>328332050-700-97</t>
  </si>
  <si>
    <t>EMBROIDERED FOREST JACKET</t>
  </si>
  <si>
    <t>Jacket with lightly padded interior. Corduroy lapel collar. Long sleeves. Patch pockets at hip. Front button closure.</t>
  </si>
  <si>
    <t>https://www.zara.com/us/en/pocket-overshirt-p05070605.html</t>
  </si>
  <si>
    <t>311282469-505-2</t>
  </si>
  <si>
    <t>POCKET OVERSHIRT</t>
  </si>
  <si>
    <t>Cropped overshirt. Lapel collar and long sleeves with buttoned cuffs. Front patch pockets. Irregular finished seams. Front button closure.</t>
  </si>
  <si>
    <t>https://www.zara.com/us/en/boucle-textured-vest-p01437303.html</t>
  </si>
  <si>
    <t>319502128-515-2</t>
  </si>
  <si>
    <t>BOUCLE TEXTURED VEST</t>
  </si>
  <si>
    <t>Vest made of viscose and wool blend fabric. V-neckline. Patch pockets at hip. Front zip closure.</t>
  </si>
  <si>
    <t>https://www.zara.com/us/en/color-block-puffer-jacket-p08281365.html</t>
  </si>
  <si>
    <t>311287226-472-2</t>
  </si>
  <si>
    <t>COLOR BLOCK PUFFER JACKET</t>
  </si>
  <si>
    <t>Jacket made of technical fabric with padded interior. High collar and long sleeves with elastic cuffs. Front pockets with hidden zip closure. Elastic hem. Front zip closure.</t>
  </si>
  <si>
    <t>https://www.zara.com/us/en/longline-quilted-jacket-p05071688.html</t>
  </si>
  <si>
    <t>316683359-818-2</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</si>
  <si>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</si>
  <si>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</si>
  <si>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https://www.zara.com/us/en/wool-blend-suit-jacket-p04156504.html</t>
  </si>
  <si>
    <t>322901350-800-46</t>
  </si>
  <si>
    <t>WOOL BLEND SUIT JACKET</t>
  </si>
  <si>
    <t>Straight fit jacket made of wool blend fabric. Notched lapel collar and long sleeves with buttoned cuffs. Welt pockets at chest and flap pockets at hip. Interior pocket. Central vent at back hem. Front button closure.</t>
  </si>
  <si>
    <t>https://www.zara.com/us/en/hooded-knit-cardigan-p02621407.html</t>
  </si>
  <si>
    <t>322929313-802-97</t>
  </si>
  <si>
    <t>HOODED KNIT CARDIGAN</t>
  </si>
  <si>
    <t>Cotton knit jacket. Hooded collar and long sleeves. Rib trim. Front pouch pockets. Rib trim. Front zip closure.</t>
  </si>
  <si>
    <t>https://www.zara.com/us/en/hooded-technical-jacket-p01538301.html</t>
  </si>
  <si>
    <t>267186163-643-2</t>
  </si>
  <si>
    <t>HOODED TECHNICAL JACKET</t>
  </si>
  <si>
    <t>Jacket made of technical fabric with brushed interior. High collar with adjustable hood. Long sleeves with cuffs and adhesive straps. Zip pockets at chest and hip. Front zip closure.</t>
  </si>
  <si>
    <t>https://www.zara.com/us/en/houndstooth-suit-jacket-p04285498.html</t>
  </si>
  <si>
    <t>329706743-401-46</t>
  </si>
  <si>
    <t>HOUNDSTOOTH SUIT JACKET</t>
  </si>
  <si>
    <t>Straight fit blazer. Notched lapel collar and long sleeves with buttoned cuffs. Welt pocket at chest and flap pockets at hip. Interior pocket. Back vents. Front button closure.</t>
  </si>
  <si>
    <t>https://www.zara.com/us/en/bomber-jacket-p05344402.html</t>
  </si>
  <si>
    <t>321496813-710-2</t>
  </si>
  <si>
    <t>Jacket with padded interior. Rib elastic collar and long sleeves. Flap pockets at hip and interior pocket. Rib trim. Front zip closure.</t>
  </si>
  <si>
    <t>https://www.zara.com/us/en/hooded-technical-jacket-p00155502.html</t>
  </si>
  <si>
    <t>312596416-800-2</t>
  </si>
  <si>
    <t>Cropped jacket made of technical fabric. Hooded high collar and long sleeves with adjustable snap button cuffs. Front patch pockets with flaps at hips. Adjustable hem with side elastics. Front zip hidden by a snap button flap.</t>
  </si>
  <si>
    <t>https://www.zara.com/us/en/hooded-technical-jacket-p08281355.html</t>
  </si>
  <si>
    <t>311287132-251-2</t>
  </si>
  <si>
    <t>Jacket made of technical fabric. High collar with adjustable drawstring hood. Long sleeves with rib cuffs. Chest welt pocket and hip patch pockets. Interior pocket. Adjustable hem with elastics at sides. Front zip hidden by a snap button flap.</t>
  </si>
  <si>
    <t>https://www.zara.com/us/en/washed-effect-bomber-jacket-p08281307.html</t>
  </si>
  <si>
    <t>323675323-700-2</t>
  </si>
  <si>
    <t>WASHED EFFECT BOMBER JACKET</t>
  </si>
  <si>
    <t>Jacket made of technical fabric. Lapel collar and long sleeves with pocket detail. Welt pockets at hip and interior pocket. Washed effect. Elasticized trim. Front zip hidden by a snap button flap.</t>
  </si>
  <si>
    <t>https://www.zara.com/us/en/washed-technical-jacket-p04695300.html</t>
  </si>
  <si>
    <t>323672371-507-2</t>
  </si>
  <si>
    <t>WASHED TECHNICAL JACKET</t>
  </si>
  <si>
    <t>Jacket made of technical fabric. High collar and long sleeves with adjustable cuffs with snap button straps. Flap patch pockets at hip. Adjustable drawstring hem. Washed effect. Front zip hidden by a snap button flap.</t>
  </si>
  <si>
    <t>https://www.zara.com/us/en/100-feather-fill-puffer-jacket-p00155480.html</t>
  </si>
  <si>
    <t>327116625-505-2</t>
  </si>
  <si>
    <t>Puffer vest made of technical fabric. Fill is a blend of 60% down and 40% feather. Sleeveless design with high collar. Zip pockets at hip and interior pocket. Adjustable hem with side elastics. Front snap button closure.</t>
  </si>
  <si>
    <t>https://www.zara.com/us/en/padded-bomber-jacket-p03918400.html</t>
  </si>
  <si>
    <t>311302424-409-2</t>
  </si>
  <si>
    <t>Jacket made of technical fabric with lightly padded interior. Rib elastic collar and long sleeves. Zip pockets at hip. Elastic hem. Front zip closure.</t>
  </si>
  <si>
    <t>https://www.zara.com/us/en/pocket-jacket-p04297266.html</t>
  </si>
  <si>
    <t>329158644-605-2</t>
  </si>
  <si>
    <t>Regular fit jacket with lapel collar and long sleeves. Patch pockets at chest and hip. Front button closure.</t>
  </si>
  <si>
    <t>https://www.zara.com/us/en/slim-fit-suit-jacket-p04239493.html</t>
  </si>
  <si>
    <t>329300083-705-48</t>
  </si>
  <si>
    <t>https://www.zara.com/us/en/mixed-collar-jacket-p03046507.html</t>
  </si>
  <si>
    <t>323212374-510-2</t>
  </si>
  <si>
    <t>MIXED COLLAR JACKET</t>
  </si>
  <si>
    <t>Jacket made of technical fabric with lightly padded interior. Rib high collar. Long sleeves with elastic cuffs. Patch pockets at hip. Front zip closure.</t>
  </si>
  <si>
    <t>https://www.zara.com/us/en/hooded-denim-jacket-p01538428.html</t>
  </si>
  <si>
    <t>322547863-811-2</t>
  </si>
  <si>
    <t>HOODED DENIM JACKET</t>
  </si>
  <si>
    <t>Boxy fit jacket. High collar with adjustable hood and long sleeves with buttoned cuffs. Patch pockets with flaps at chest. Front straps with multi-functional ring. Washed effect. Front hidden zip and snap button closure.</t>
  </si>
  <si>
    <t>https://www.zara.com/us/en/waxed-effect-plaid-jacket-p04272302.html</t>
  </si>
  <si>
    <t>320600266-745-2</t>
  </si>
  <si>
    <t>WAXED EFFECT PLAID JACKET</t>
  </si>
  <si>
    <t>Cropped jacket made of cotton with waxed finish. Lapel collar and long adjustable cuffed sleeves. Welt pockets at hip and interior pocket. Adjustable front drawcord hem. Front zip closure.</t>
  </si>
  <si>
    <t>https://www.zara.com/us/en/wool-blend-felt-texture-jacket-p04160752.html</t>
  </si>
  <si>
    <t>320771732-800-2</t>
  </si>
  <si>
    <t>WOOL BLEND FELT TEXTURE JACKET</t>
  </si>
  <si>
    <t>Cropped jacket made with wool blend fabric. Lapel collar and long sleeves. Welt pockets at hip. Front hidden button closure.</t>
  </si>
  <si>
    <t>https://www.zara.com/us/en/printed-denim-overshirt-p02553808.html</t>
  </si>
  <si>
    <t>289179723-020-2</t>
  </si>
  <si>
    <t>PRINTED DENIM OVERSHIRT</t>
  </si>
  <si>
    <t>Boxy fit overshirt. Lapel collar and short sleeves. Front snap button closure.</t>
  </si>
  <si>
    <t>https://www.zara.com/us/en/structured-twill-overshirt-p06861430.html</t>
  </si>
  <si>
    <t>327747299-800-2</t>
  </si>
  <si>
    <t>STRUCTURED TWILL OVERSHIRT</t>
  </si>
  <si>
    <t>Regular fit overshirt made of 22% wool fabric. Lapel collar and long sleeves with buttoned cuffs. Patch pocket at chest and side pockets at hip. Side vents at hem. Front button closure.</t>
  </si>
  <si>
    <t>https://www.zara.com/us/en/cotton-overshirt-p09621103.html</t>
  </si>
  <si>
    <t>317782501-701-2</t>
  </si>
  <si>
    <t>COTTON OVERSHIRT</t>
  </si>
  <si>
    <t>Relaxed fit overshirt made with cotton fabric. Lapel collar and long sleeves with buttoned cuffs. Flap patch pockets at chest and side hip pockets. Front button closure.</t>
  </si>
  <si>
    <t>https://www.zara.com/us/en/reversible-plaid-overshirt-p09621301.html</t>
  </si>
  <si>
    <t>311282298-099-2</t>
  </si>
  <si>
    <t>REVERSIBLE PLAID OVERSHIRT</t>
  </si>
  <si>
    <t>Relaxed fit reversible overshirt. Italian collar and long sleeves with buttoned cuffs. Chest patch pocket. Front button closure.</t>
  </si>
  <si>
    <t>https://www.zara.com/us/en/plaid-overshirt-p01300100.html</t>
  </si>
  <si>
    <t>322612356-505-2</t>
  </si>
  <si>
    <t>PLAID OVERSHIRT</t>
  </si>
  <si>
    <t>Relaxed fit overshirt made with cotton fabric. Lapel collar and long sleeves with buttoned cuffs. Patch pockets at hip. Washed effect. Front button closure.</t>
  </si>
  <si>
    <t>https://www.zara.com/us/en/pocket-overshirt-p00706621.html</t>
  </si>
  <si>
    <t>311282631-712-2</t>
  </si>
  <si>
    <t>Relaxed fit overshirt. Lapel collar and long sleeves with adjustable button cuffs. Welt pockets at hip. Front zip hidden by a snap button flap.</t>
  </si>
  <si>
    <t>https://www.zara.com/us/en/100-linen-overshirt-p04224708.html</t>
  </si>
  <si>
    <t>329282612-401-2</t>
  </si>
  <si>
    <t>100% LINEN OVERSHIRT</t>
  </si>
  <si>
    <t>Relaxed fit overshirt made of linen fabric. Lapel collar and long sleeves with buttoned cuffs. Chest patch pockets. Front button closure.</t>
  </si>
  <si>
    <t>https://www.zara.com/us/en/plaid-overshirt-p08281303.html</t>
  </si>
  <si>
    <t>320026789-714-2</t>
  </si>
  <si>
    <t>Relaxed fit overshirt made of viscose blend fabric. Lapel collar and long sleeves with buttoned cuffs. Chest patch pocket. Front button closure.</t>
  </si>
  <si>
    <t>https://www.zara.com/us/en/pocket-denim-overshirt-p01472403.html</t>
  </si>
  <si>
    <t>323216360-406-2</t>
  </si>
  <si>
    <t>POCKET DENIM OVERSHIRT</t>
  </si>
  <si>
    <t>Boxy fit overshirt. Lapel collar and long sleeves with buttoned cuffs. Chest patch pockets. Washed effect. Front button closure.</t>
  </si>
  <si>
    <t>https://www.zara.com/us/en/faux-suede-overshirt-p03715303.html</t>
  </si>
  <si>
    <t>318209963-800-2</t>
  </si>
  <si>
    <t>FAUX SUEDE OVERSHIRT</t>
  </si>
  <si>
    <t>Relaxed fit overshirt. Lapel collar and long sleeves. Chest patch pocket. Front snap button closure.</t>
  </si>
  <si>
    <t>https://www.zara.com/us/en/plaid-overshirt-p00794432.html</t>
  </si>
  <si>
    <t>316727555-700-2</t>
  </si>
  <si>
    <t>Regular fit overshirt. Lapel collar and long sleeves with buttoned cuffs. Front zip closure.</t>
  </si>
  <si>
    <t>https://www.zara.com/us/en/textured-pocket-overshirt-p01934436.html</t>
  </si>
  <si>
    <t>312571093-710-2</t>
  </si>
  <si>
    <t>TEXTURED POCKET OVERSHIRT</t>
  </si>
  <si>
    <t>Overshirt made of diagonal textured cotton fabric. Lapel collar and long sleeves with buttoned cuffs. Patch pockets at hip. Front button closure.</t>
  </si>
  <si>
    <t>https://www.zara.com/us/en/pocket-overshirt-p04466468.html</t>
  </si>
  <si>
    <t>330290387-401-2</t>
  </si>
  <si>
    <t>Relaxed fit overshirt made of 25% wool fabric. Lapel collar and long sleeves with buttoned cuffs. Patch pocket at chest and side pockets at hip. Front button closure.</t>
  </si>
  <si>
    <t>https://www.zara.com/us/en/overshirt-p00706623.html</t>
  </si>
  <si>
    <t>313027279-800-2</t>
  </si>
  <si>
    <t>OVERSHIRT</t>
  </si>
  <si>
    <t>Relaxed fit overshirt made of stretch fabric. Lapel collar and long sleeves with buttoned cuffs. Chest patch pocket. Front button closure.</t>
  </si>
  <si>
    <t>https://www.zara.com/us/en/plaid-overshirt-p04266381.html</t>
  </si>
  <si>
    <t>320671529-802-2</t>
  </si>
  <si>
    <t>Cropped overshirt. Lapel collar and long sleeves with buttoned cuffs. Chest patch pocket. Irregular trim. Front button closure.</t>
  </si>
  <si>
    <t>https://www.zara.com/us/en/pocket-overshirt-p05070314.html</t>
  </si>
  <si>
    <t>323646471-802-2</t>
  </si>
  <si>
    <t>Overshirt with lapel collar and long sleeves with buttoned cuffs. Chest patch pocket. Front button closure.</t>
  </si>
  <si>
    <t>https://www.zara.com/us/en/zippered-wool-blend-overshirt-p05854401.html</t>
  </si>
  <si>
    <t>312978838-611-2</t>
  </si>
  <si>
    <t>ZIPPERED WOOL BLEND OVERSHIRT</t>
  </si>
  <si>
    <t>Relaxed fit overshirt made of wool blend fabric. Lapel collar and long sleeves with buttoned cuffs. Welt pockets at hip. Front zip closure.</t>
  </si>
  <si>
    <t>https://www.zara.com/us/en/geometric-jacquard-overshirt-p04196412.html</t>
  </si>
  <si>
    <t>336446858-822-2</t>
  </si>
  <si>
    <t>GEOMETRIC JACQUARD OVERSHIRT</t>
  </si>
  <si>
    <t>Relaxed fit overshirt made with cotton fabric. Lapel collar and long sleeves with buttoned cuffs. Welt pockets at hip. Front button closure.</t>
  </si>
  <si>
    <t>https://www.zara.com/us/en/paint-print-overshirt-p05320305.html</t>
  </si>
  <si>
    <t>281883711-071-2</t>
  </si>
  <si>
    <t>PAINT PRINT OVERSHIRT</t>
  </si>
  <si>
    <t>Relaxed fit overshirt. Lapel collar and long sleeves with snap button cuffs. Chest patch pockets. Side vents at hem. Front snap button closure.</t>
  </si>
  <si>
    <t>https://www.zara.com/us/en/padded-corduroy-overshirt-p01063400.html</t>
  </si>
  <si>
    <t>313008692-514-2</t>
  </si>
  <si>
    <t>PADDED CORDUROY OVERSHIRT</t>
  </si>
  <si>
    <t>Overshirt with quilted interior. Lapel collar and long sleeves with buttoned cuffs. Flap patch pockets at chest and in-seam pockets at side hip. Front snap button closure.</t>
  </si>
  <si>
    <t>https://www.zara.com/us/en/plaid-tie-dye-overshirt-p01063313.html</t>
  </si>
  <si>
    <t>281593208-015-2</t>
  </si>
  <si>
    <t>PLAID TIE DYE OVERSHIRT</t>
  </si>
  <si>
    <t>Regular fit overshirt made of cotton. Lapel collar and long sleeves with buttoned cuffs. Chest patch pockets. Front button closure.</t>
  </si>
  <si>
    <t>https://www.zara.com/us/en/overshirt-with-contrasting-topstitching-p06917325.html</t>
  </si>
  <si>
    <t>314937772-710-2</t>
  </si>
  <si>
    <t>OVERSHIRT WITH CONTRASTING TOPSTITCHING</t>
  </si>
  <si>
    <t>Relaxed fit overshirt made with cotton fabric. Lapel collar and long sleeves with buttoned cuffs. Chest patch pocket. Contrasting topstitching all over the garment. Front button closure.</t>
  </si>
  <si>
    <t>https://www.zara.com/us/en/quilted-structured-overshirt-p09621370.html</t>
  </si>
  <si>
    <t>320278659-251-2</t>
  </si>
  <si>
    <t>QUILTED STRUCTURED OVERSHIRT</t>
  </si>
  <si>
    <t>Regular fit overshirt with quilted interior. Lapel collar and long sleeves with buttoned cuffs. Patch pockets at chest and welt pockets at hip. Front button closure.</t>
  </si>
  <si>
    <t>https://www.zara.com/us/en/technical-overshirt-p05320500.html</t>
  </si>
  <si>
    <t>321993245-500-2</t>
  </si>
  <si>
    <t>TECHNICAL OVERSHIRT</t>
  </si>
  <si>
    <t>Regular fit overshirt with lightly padded interior. Lapel collar and long sleeves with buttoned cuffs. Flap pockets at hip. Front button closure.</t>
  </si>
  <si>
    <t>https://www.zara.com/us/en/plaid-overshirt-p07446410.html</t>
  </si>
  <si>
    <t>330590505-500-2</t>
  </si>
  <si>
    <t>Relaxed fit overshirt. Lapel collar and long sleeves with buttoned cuffs. Chest patch pocket. Front button closure.</t>
  </si>
  <si>
    <t>https://www.zara.com/us/en/suede-fisherman-sandals-p12436320.html</t>
  </si>
  <si>
    <t>320680326-107-39</t>
  </si>
  <si>
    <t>SUEDE FISHERMAN SANDALS</t>
  </si>
  <si>
    <t>Fisherman sandals. Made of leather with a suede finish. Crossed straps at front. Buckled ankle strap closure. Slightly chunky soles.</t>
  </si>
  <si>
    <t>shoes</t>
  </si>
  <si>
    <t>https://www.zara.com/us/en/zipper-multipiece-sneakers-p12319220.html</t>
  </si>
  <si>
    <t>311292244-800-39</t>
  </si>
  <si>
    <t>ZIPPER MULTIPIECE SNEAKERS</t>
  </si>
  <si>
    <t>Running shoes. Upper in a combination of pieces and finishes. Front zip closure. Back pull tab for ease. Chunky soles with irregular design.</t>
  </si>
  <si>
    <t>https://www.zara.com/us/en/suede-laceless-sneakers-p12221320.html</t>
  </si>
  <si>
    <t>311307610-400-39</t>
  </si>
  <si>
    <t>SUEDE LACELESS SNEAKERS</t>
  </si>
  <si>
    <t>Slip on sneakers. Made of leather with a suede finish. Upper in a combination of pieces. Chunky sole.</t>
  </si>
  <si>
    <t>https://www.zara.com/us/en/multicolor-sneakers-p12304320.html</t>
  </si>
  <si>
    <t>311302877-203-39</t>
  </si>
  <si>
    <t>MULTICOLOR SNEAKERS</t>
  </si>
  <si>
    <t>Sneakers. Combination of colors and pieces at upper. Lacing with six pairs of eyelets. Chunky rubber sole with irregular design.</t>
  </si>
  <si>
    <t>https://www.zara.com/us/en/retro-running-sneakers-p12350320.html</t>
  </si>
  <si>
    <t>311302598-500-39</t>
  </si>
  <si>
    <t>RETRO RUNNING SNEAKERS</t>
  </si>
  <si>
    <t>Running shoes. Upper in a combination of pieces and materials. Lacing with seven pairs of eyelets. Chunky lug soles. Retro-inspired design.</t>
  </si>
  <si>
    <t>https://www.zara.com/us/en/suede-high-tops-p12120320.html</t>
  </si>
  <si>
    <t>311297328-800-39</t>
  </si>
  <si>
    <t>SUEDE HIGH-TOPS</t>
  </si>
  <si>
    <t>High top sneakers. Upper in a combination of pieces and materials. Lacing with seven pairs of eyelets. Chunky tonal sole.</t>
  </si>
  <si>
    <t>https://www.zara.com/us/en/suede-strap-sandals-p12707320.html</t>
  </si>
  <si>
    <t>311302865-804-39</t>
  </si>
  <si>
    <t>SUEDE STRAP SANDALS</t>
  </si>
  <si>
    <t>Sandals. Made of leather with a suede finish. Two crossed wide straps at instep. Thick lightweight soles.</t>
  </si>
  <si>
    <t>https://www.zara.com/us/en/multipiece-sneakers-p12215320.html</t>
  </si>
  <si>
    <t>311307489-203-39</t>
  </si>
  <si>
    <t>MULTIPIECE SNEAKERS</t>
  </si>
  <si>
    <t>Sneakers. Upper in a combination of pieces and colors. Lacing with seven pairs of eyelets. Chunky sole with a combination of colors. Retro-inspired design.</t>
  </si>
  <si>
    <t>https://www.zara.com/us/en/topstitch-sneakers-p12240320.html</t>
  </si>
  <si>
    <t>311287075-120-39</t>
  </si>
  <si>
    <t>TOPSTITCH SNEAKERS</t>
  </si>
  <si>
    <t>Sneakers. Pieces and topstitching at upper. Lacing with six pairs of eyelets. Contrasting slightly chunky soles.</t>
  </si>
  <si>
    <t>https://www.zara.com/us/en/retro-sneakers-p12280220.html</t>
  </si>
  <si>
    <t>276378605-515-39</t>
  </si>
  <si>
    <t>RETRO SNEAKERS</t>
  </si>
  <si>
    <t>Sneakers. Upper in a combination of pieces and materials. Lacing with seven pairs of eyelets. Quilted back piece. Chunky sole. Retro style.</t>
  </si>
  <si>
    <t>https://www.zara.com/us/en/retro-high-top-sneakers-p12180220.html</t>
  </si>
  <si>
    <t>277776476-700-39</t>
  </si>
  <si>
    <t>RETRO HIGH TOP SNEAKERS</t>
  </si>
  <si>
    <t>High-top sneakers. Upper in a combination of pieces. Laces with ten pairs of eyelets. Chunky sole.</t>
  </si>
  <si>
    <t>https://www.zara.com/us/en/multi-pieced-retro-sneakers-p12220320.html</t>
  </si>
  <si>
    <t>313381662-202-39</t>
  </si>
  <si>
    <t>MULTI-PIECED RETRO SNEAKERS</t>
  </si>
  <si>
    <t>Sneakers. Upper in a combination of pieces and colors. Lacing with six pairs of eyelets. Textured chunky soles. Retro style.</t>
  </si>
  <si>
    <t>https://www.zara.com/us/en/tassel-leather-loafers-p12609320.html</t>
  </si>
  <si>
    <t>311292343-700-39</t>
  </si>
  <si>
    <t>TASSEL LEATHER LOAFERS</t>
  </si>
  <si>
    <t>Loafers. Made of leather. Smooth upper with ruching at toe. Decorative fringed tassels at instep. Rounded shape. Welt around upper. Chunky lug soles.</t>
  </si>
  <si>
    <t>https://www.zara.com/us/en/moc-toe-suede-boots-p12015320.html</t>
  </si>
  <si>
    <t>311309627-805-39</t>
  </si>
  <si>
    <t>MOC-TOE SUEDE BOOTS</t>
  </si>
  <si>
    <t>Suede leather boots. Ridged seam detail at upper. Lacing with two pairs of eyelets. Welt around upper. Slightly chunky sole.</t>
  </si>
  <si>
    <t>https://www.zara.com/us/en/strap-sandals-p12765320.html</t>
  </si>
  <si>
    <t>315851805-800-39</t>
  </si>
  <si>
    <t>STRAP SANDALS</t>
  </si>
  <si>
    <t>Sandals with two straps. The thin straps hug the instep. Slightly chunky sole.</t>
  </si>
  <si>
    <t>https://www.zara.com/us/en/suede-retro-sneakers-p12309320.html</t>
  </si>
  <si>
    <t>311292644-400-39</t>
  </si>
  <si>
    <t>SUEDE RETRO SNEAKERS</t>
  </si>
  <si>
    <t>Sneakers. Made of leather. Combination of finishes and materials at upper. Lacing with seven pairs of eyelets. Chunky sole in a combination of colors. Retro-inspired design.</t>
  </si>
  <si>
    <t>https://www.zara.com/us/en/hiking-boots-p12103320.html</t>
  </si>
  <si>
    <t>311302552-800-39</t>
  </si>
  <si>
    <t>HIKING BOOTS</t>
  </si>
  <si>
    <t>Lace-up boots. Upper in a combination of pieces and finishes. Laces with metal appliquÃ©s and seven pairs of eyelets. Welt detail around upper. Rounded shape. Chunky lug soles.</t>
  </si>
  <si>
    <t>https://www.zara.com/us/en/suede-sneakers-p12502320.html</t>
  </si>
  <si>
    <t>311302532-102-39</t>
  </si>
  <si>
    <t>SUEDE SNEAKERS</t>
  </si>
  <si>
    <t>Sneakers. Made of leather with a suede finish. Laces with five pairs of eyelets. Chunky soles.</t>
  </si>
  <si>
    <t>https://www.zara.com/us/en/faux-shearling-lined-suede-boots-p12050320.html</t>
  </si>
  <si>
    <t>311287147-723-39</t>
  </si>
  <si>
    <t>FAUX SHEARLING LINED SUEDE BOOTS</t>
  </si>
  <si>
    <t>Ankle boots. Made of leather with a suede finish. Faux shearling interior and side detail. Rounded shape. Welt around upper. Back pull tab. Chunky lug soles.</t>
  </si>
  <si>
    <t>https://www.zara.com/us/en/chunky-sole-multipiece-sneakers-p12266220.html</t>
  </si>
  <si>
    <t>311307332-202-39</t>
  </si>
  <si>
    <t>CHUNKY SNEAKERS</t>
  </si>
  <si>
    <t>Sneakers. Upper in a combination of pieces and textures. Shoelaces with six pairs of eyelets at different heights. Chunky irregular design soles. Retro-inspired design.</t>
  </si>
  <si>
    <t>https://www.zara.com/us/en/double-strap-suede-sandals-p12716320.html</t>
  </si>
  <si>
    <t>311282293-131-39</t>
  </si>
  <si>
    <t>DOUBLE STRAP SUEDE SANDALS</t>
  </si>
  <si>
    <t>Sandals. Made of leather with a suede finish. Two wide straps at instep with buckles. Insole with anatomical shaped footbed. Welt around upper. Chunky lug soles.</t>
  </si>
  <si>
    <t>https://www.zara.com/us/en/chunky-sole-canvas-lace-up-boots-p12005320.html</t>
  </si>
  <si>
    <t>311287149-800-39</t>
  </si>
  <si>
    <t>CHUNKY SOLE CANVAS LACE-UP BOOTS</t>
  </si>
  <si>
    <t>High shaft boots. Lacing with eight pairs of eyelets. Back pull tab for ease. Rounded shape. Chunky lug soles.</t>
  </si>
  <si>
    <t>https://www.zara.com/us/en/suede-penny-loafers-p12644320.html</t>
  </si>
  <si>
    <t>311307624-500-39</t>
  </si>
  <si>
    <t>SUEDE PENNY LOAFERS</t>
  </si>
  <si>
    <t>Loafers. Made of leather with a suede finish. Ornamental saddle detail at instep. Rounded shape. Contrasting colored sole.</t>
  </si>
  <si>
    <t>https://www.zara.com/us/en/adherent-stripes-sneakers-p12269320.html</t>
  </si>
  <si>
    <t>311282212-800-39</t>
  </si>
  <si>
    <t>ADHERENT STRIPES SNEAKERS</t>
  </si>
  <si>
    <t>Sneakers. Monochromatic. Upper in a combination of pieces. Closure with three adhesive straps. Slightly chunky sole.</t>
  </si>
  <si>
    <t>https://www.zara.com/us/en/multipiece-sneakers-p12318220.html</t>
  </si>
  <si>
    <t>311292281-203-39</t>
  </si>
  <si>
    <t>Running shoes. Upper in a combination of pieces and finishes. Lacing with six pairs of eyelets. Chunky soles with irregular design. Lug soles. Trek style.</t>
  </si>
  <si>
    <t>https://www.zara.com/us/en/chunky-sole-high-top-sneakers-p12104320.html</t>
  </si>
  <si>
    <t>311302515-800-39</t>
  </si>
  <si>
    <t>CHUNKY SOLE HIGH TOP SNEAKERS</t>
  </si>
  <si>
    <t>High top sneakers. Lacing with nine pairs of eyelets. Contrasting foxing around the upper. Chunky rubberized soles.</t>
  </si>
  <si>
    <t>https://www.zara.com/us/en/contrast-sole-leather-sneakers-p12510320.html</t>
  </si>
  <si>
    <t>314937773-800-39</t>
  </si>
  <si>
    <t>CONTRAST SOLE LEATHER SNEAKERS</t>
  </si>
  <si>
    <t>Sneakers. Made of leather. Upper in a combination of pieces and finishes. Lacing with six pairs of eyelets. Rounded shape. Chunky sole.</t>
  </si>
  <si>
    <t>https://www.zara.com/us/en/suede-running-sneakers-p12320320.html</t>
  </si>
  <si>
    <t>316608794-802-39</t>
  </si>
  <si>
    <t>SUEDE RUNNING SNEAKERS</t>
  </si>
  <si>
    <t>Running shoes. Made of suede leather. Upper in a combination of materials and colors. Lacing with six pairs of eyelets. Chunky soles with irregular design.</t>
  </si>
  <si>
    <t>https://www.zara.com/us/en/woven-leather-slides-p12708320.html</t>
  </si>
  <si>
    <t>319205037-800-39</t>
  </si>
  <si>
    <t>WOVEN LEATHER SLIDES</t>
  </si>
  <si>
    <t>Sandals. Made of leather. Three woven wide straps at instep. Chunky sole.</t>
  </si>
  <si>
    <t>https://www.zara.com/us/en/suede-sneakers-p12216320.html</t>
  </si>
  <si>
    <t>311307495-131-39</t>
  </si>
  <si>
    <t>Sneakers. Made of leather with a suede finish. Contrast lacing with seven pairs of eyelets. Welt around upper. Chunky sole.</t>
  </si>
  <si>
    <t>https://www.zara.com/us/en/asymmetric-cropped-knit-sweater-p06771149.html</t>
  </si>
  <si>
    <t>336449731-712-1</t>
  </si>
  <si>
    <t>ASYMMETRIC CROPPED KNIT SWEATER</t>
  </si>
  <si>
    <t>Woven V-neckline long sleeve sweater. Asymmetric hem.</t>
  </si>
  <si>
    <t>sweaters</t>
  </si>
  <si>
    <t>WOMAN</t>
  </si>
  <si>
    <t>https://www.zara.com/us/en/knit-sweater-with-pearls-p02142249.html</t>
  </si>
  <si>
    <t>313890651-712-2</t>
  </si>
  <si>
    <t>KNIT SWEATER WITH PEARLS</t>
  </si>
  <si>
    <t>Sweater made with 22% wool and 10% alpaca. Round neck and long sleeves. Faux pearl appliquÃ©.</t>
  </si>
  <si>
    <t>https://www.zara.com/us/en/high-collar-knit-sweater-p01509118.html</t>
  </si>
  <si>
    <t>287414911-803-2</t>
  </si>
  <si>
    <t>HIGH COLLAR KNIT SWEATER</t>
  </si>
  <si>
    <t>Sweater with high collar and long sleeves. Front pocket. Side vents at hem. Rib trim.</t>
  </si>
  <si>
    <t>https://www.zara.com/us/en/striped-knit-sweater-p06427115.html</t>
  </si>
  <si>
    <t>342171615-104-2</t>
  </si>
  <si>
    <t>STRIPED KNIT SWEATER</t>
  </si>
  <si>
    <t>Sweater with high collar and long sleeves. Front zip closure.</t>
  </si>
  <si>
    <t>https://www.zara.com/us/en/cable-knit-metallic-sweater-p04369103.html</t>
  </si>
  <si>
    <t>314152967-485-2</t>
  </si>
  <si>
    <t>CABLE KNIT METALLIC SWEATER</t>
  </si>
  <si>
    <t>Round neck long sleeve sweater. Metallic fabric detail and frayed trim.</t>
  </si>
  <si>
    <t>https://www.zara.com/us/en/asymmetrical-wool-and-silk-blend-sweater-p09598025.html</t>
  </si>
  <si>
    <t>324186867-642-2</t>
  </si>
  <si>
    <t>ASYMMETRICAL WOOL AND SILK BLEND SWEATER</t>
  </si>
  <si>
    <t>Wool and silk blend sweater. Asymmetric neckline and long sleeves.</t>
  </si>
  <si>
    <t>https://www.zara.com/us/en/wool-and-cashmere-blend-rib-sweater-p02893054.html</t>
  </si>
  <si>
    <t>316900618-809-2</t>
  </si>
  <si>
    <t>WOOL AND CASHMERE BLEND RIB SWEATER</t>
  </si>
  <si>
    <t>Sweater made with 80% wool and 20% cashmere. Round neck and long sleeves.</t>
  </si>
  <si>
    <t>https://www.zara.com/us/en/alpaca-and-wool-blend-tie-dye-knit-sweater-p02142220.html</t>
  </si>
  <si>
    <t>313890645-330-2</t>
  </si>
  <si>
    <t>ALPACA AND WOOL BLEND TIE DYE KNIT SWEATER</t>
  </si>
  <si>
    <t>Sweater made with 31% wool and 28% alpaca. Round neck and long sleeves.</t>
  </si>
  <si>
    <t>https://www.zara.com/us/en/mock-neck-wool-and-silk-blend-knit-top-p09598125.html</t>
  </si>
  <si>
    <t>324597432-800-2</t>
  </si>
  <si>
    <t>MOCK NECK WOOL AND SILK BLEND KNIT TOP</t>
  </si>
  <si>
    <t>Wool and silk blend top. High collar and long sleeves.</t>
  </si>
  <si>
    <t>https://www.zara.com/us/en/cashmere-blend-knit-sweater-p02893169.html</t>
  </si>
  <si>
    <t>313890686-731-2</t>
  </si>
  <si>
    <t>CASHMERE BLEND KNIT SWEATER</t>
  </si>
  <si>
    <t>Sweater made with 95% cashmere. V-neck and long sleeves. Rib trim.</t>
  </si>
  <si>
    <t>https://www.zara.com/us/en/alpaca-blend-open-knit-sweater-p05755132.html</t>
  </si>
  <si>
    <t>313890650-712-2</t>
  </si>
  <si>
    <t>ALPACA BLEND OPEN KNIT SWEATER</t>
  </si>
  <si>
    <t>Sweater made with 63% alpaca. Round neck and long sleeves.</t>
  </si>
  <si>
    <t>https://www.zara.com/us/en/oversized-knit-sweater-p09598288.html</t>
  </si>
  <si>
    <t>313890680-450-2</t>
  </si>
  <si>
    <t>OVERSIZED KNIT SWEATER</t>
  </si>
  <si>
    <t>Sweater made with 20% wool and 17% alpaca. Crew neck and long sleeves. Tonal rib trim.</t>
  </si>
  <si>
    <t>https://www.zara.com/us/en/wool-blend-knit-sweater-p02893159.html</t>
  </si>
  <si>
    <t>344575855-982-2</t>
  </si>
  <si>
    <t>WOOL BLEND KNIT SWEATER</t>
  </si>
  <si>
    <t>Sweater made with 31% wool. Round neck and long sleeves. Rib trim.</t>
  </si>
  <si>
    <t>https://www.zara.com/us/en/soft-jewel-sweater-p02298153.html</t>
  </si>
  <si>
    <t>323175653-803-2</t>
  </si>
  <si>
    <t>SOFT JEWEL SWEATER</t>
  </si>
  <si>
    <t>Sweater made of soft touch fabric. Round neckline with jewel appliquÃ©s and long sleeves.</t>
  </si>
  <si>
    <t>https://www.zara.com/us/en/faux-fur-jewel-sweater-p07901339.html</t>
  </si>
  <si>
    <t>324814227-400-2</t>
  </si>
  <si>
    <t>FAUX FUR JEWEL SWEATER</t>
  </si>
  <si>
    <t>Round neck short sleeve sweater. Soft feel faux fur fabric. Jewel appliquÃ©s.</t>
  </si>
  <si>
    <t>https://www.zara.com/us/en/metal-bead-knit-sweater-p03920018.html</t>
  </si>
  <si>
    <t>323218942-800-2</t>
  </si>
  <si>
    <t>METAL BEAD KNIT SWEATER</t>
  </si>
  <si>
    <t>Round neck long sleeve sweater. Side slit at hem with metal bead appliquÃ©s.</t>
  </si>
  <si>
    <t>https://www.zara.com/us/en/knit-sweater-with-buttons-p08851131.html</t>
  </si>
  <si>
    <t>313890656-800-2</t>
  </si>
  <si>
    <t>KNIT SWEATER WITH BUTTONS</t>
  </si>
  <si>
    <t>Basic sweater with round neck and long sleeves. Side button details at shoulders.</t>
  </si>
  <si>
    <t>https://www.zara.com/us/en/jewel-knit-sweater-p05755005.html</t>
  </si>
  <si>
    <t>321480271-802-2</t>
  </si>
  <si>
    <t>JEWEL KNIT SWEATER</t>
  </si>
  <si>
    <t>Round neck sweater with jewel appliquÃ©s and long sleeves. Back opening with button closure.</t>
  </si>
  <si>
    <t>https://www.zara.com/us/en/knit-sweater-with-piping-p05536151.html</t>
  </si>
  <si>
    <t>311297787-806-1</t>
  </si>
  <si>
    <t>KNIT SWEATER WITH PIPING</t>
  </si>
  <si>
    <t>Round neck long sleeve sweater. Contrasting piping detail. Rib trim.</t>
  </si>
  <si>
    <t>https://www.zara.com/us/en/fine-knit-crop-sweater-p09598029.html</t>
  </si>
  <si>
    <t>322677494-446-1</t>
  </si>
  <si>
    <t>FINE KNIT CROP SWEATER</t>
  </si>
  <si>
    <t>Cropped fine knit sweater with round neck and long sleeves.</t>
  </si>
  <si>
    <t>https://www.zara.com/us/en/knit-sweater-with-rips-p00021110.html</t>
  </si>
  <si>
    <t>313890688-330-1</t>
  </si>
  <si>
    <t>KNIT SWEATER WITH RIPS</t>
  </si>
  <si>
    <t>Round neck long sleeve sweater. Openwork detail with rips.</t>
  </si>
  <si>
    <t>https://www.zara.com/us/en/gathered-waist-knit-sweater-p05536012.html</t>
  </si>
  <si>
    <t>322451460-800-1</t>
  </si>
  <si>
    <t>GATHERED WAIST KNIT SWEATER</t>
  </si>
  <si>
    <t>Round neck long sleeve sweater. Fitted waist with side ruching.</t>
  </si>
  <si>
    <t>https://www.zara.com/us/en/knit-v-neck-sweater-p06771003.html</t>
  </si>
  <si>
    <t>319465261-800-2</t>
  </si>
  <si>
    <t>KNIT V-NECK SWEATER</t>
  </si>
  <si>
    <t>V-neck sweater with long sleeves. Rib trim.</t>
  </si>
  <si>
    <t>https://www.zara.com/us/en/basic-foil-knit-sweater-p00506101.html</t>
  </si>
  <si>
    <t>317331009-312-2</t>
  </si>
  <si>
    <t>BASIC FOIL KNIT SWEATER</t>
  </si>
  <si>
    <t>Round neck long sleeve sweater. Rib trim.</t>
  </si>
  <si>
    <t>https://www.zara.com/us/en/contrast-topstitching-crop-knit-sweater-p09598003.html</t>
  </si>
  <si>
    <t>311297400-803-1</t>
  </si>
  <si>
    <t>CONTRAST TOPSTITCHING CROP KNIT SWEATER</t>
  </si>
  <si>
    <t>V-neck cropped sweater with long sleeves. Front patch pockets. Contrast topstitching.</t>
  </si>
  <si>
    <t>https://www.zara.com/us/en/striped-crop-knit-sweater-p06771158.html</t>
  </si>
  <si>
    <t>336449779-104-1</t>
  </si>
  <si>
    <t>STRIPED CROP KNIT SWEATER</t>
  </si>
  <si>
    <t>Long sleeve high collar cropped sweater. Frayed hem.</t>
  </si>
  <si>
    <t>https://www.zara.com/us/en/basic-knit-sweater-p01509115.html</t>
  </si>
  <si>
    <t>324593343-043-2</t>
  </si>
  <si>
    <t>BASIC KNIT SWEATER</t>
  </si>
  <si>
    <t>Long sleeve round neck sweater. Side vents at hem. Rib trim.</t>
  </si>
  <si>
    <t>https://www.zara.com/us/en/v-neck-knit-sweater-p03519001.html</t>
  </si>
  <si>
    <t>319473750-809-1</t>
  </si>
  <si>
    <t>V-NECK KNIT SWEATER</t>
  </si>
  <si>
    <t>V-neck sweater with long sleeves. Side vents at hem.</t>
  </si>
  <si>
    <t>https://www.zara.com/us/en/foil-knit-crop-sweater-p06771001.html</t>
  </si>
  <si>
    <t>331789902-808-1</t>
  </si>
  <si>
    <t>FOIL KNIT CROP SWEATER</t>
  </si>
  <si>
    <t>Ribbed sweater with round neck and long sleeves. Ripped hem.</t>
  </si>
  <si>
    <t>https://www.zara.com/us/en/basic-100-wool-sweater-p02893106.html</t>
  </si>
  <si>
    <t>300250126-401-2</t>
  </si>
  <si>
    <t>BASIC 100% WOOL SWEATER</t>
  </si>
  <si>
    <t>Sweater made of 100% wool. Round neck and long sleeves. Ribbed trim.</t>
  </si>
  <si>
    <t>https://www.zara.com/us/en/colorblock-knit-crop-sweater-p05536008.html</t>
  </si>
  <si>
    <t>320052978-401-2</t>
  </si>
  <si>
    <t>COLORBLOCK KNIT CROP SWEATER</t>
  </si>
  <si>
    <t>Short sweater with round neck and long sleeves.</t>
  </si>
  <si>
    <t>https://www.zara.com/us/en/fine-knit-sweater-p09598045.html</t>
  </si>
  <si>
    <t>324722597-400-2</t>
  </si>
  <si>
    <t>FINE KNIT SWEATER</t>
  </si>
  <si>
    <t>V-neck sweater with long sleeves.</t>
  </si>
  <si>
    <t>https://www.zara.com/us/en/knit-open-back-pearly-sweater-p04331152.html</t>
  </si>
  <si>
    <t>328207551-500-2</t>
  </si>
  <si>
    <t>KNIT OPEN BACK PEARLY SWEATER</t>
  </si>
  <si>
    <t>High collar sweater with long sleeves. Open back detail and pearl appliquÃ©s. Back button closure.</t>
  </si>
  <si>
    <t>https://www.zara.com/us/en/knit-pearl-sweater-p04331165.html</t>
  </si>
  <si>
    <t>318131967-800-2</t>
  </si>
  <si>
    <t>KNIT PEARL SWEATER</t>
  </si>
  <si>
    <t>Round neck long sleeve sweater. Tonal pearl appliquÃ©s and open back with tie.</t>
  </si>
  <si>
    <t>https://www.zara.com/us/en/striped-textured-overshirt-p04179056.html</t>
  </si>
  <si>
    <t>324027512-064-2</t>
  </si>
  <si>
    <t>STRIPED TEXTURED OVERSHIRT</t>
  </si>
  <si>
    <t>Relaxed fit overshirt. Lapel collar and long sleeves with buttoned cuffs. Patch pockets at hip. Front button closure.</t>
  </si>
  <si>
    <t>https://www.zara.com/us/en/fleece-overshirt-p01248320.html</t>
  </si>
  <si>
    <t>311292623-712-97</t>
  </si>
  <si>
    <t>FLEECE OVERSHIRT</t>
  </si>
  <si>
    <t>Regular fit overshirt. Lapel collar and long sleeves with buttoned cuffs. Chest patch pockets. Front button closure.</t>
  </si>
  <si>
    <t>https://www.zara.com/us/en/plaid-overshirt-p04054659.html</t>
  </si>
  <si>
    <t>319162032-064-2</t>
  </si>
  <si>
    <t>Relaxed fit overshirt. Lapel collar and long sleeves with buttoned cuffs. Chest patch pockets. Front button closure.</t>
  </si>
  <si>
    <t>https://www.zara.com/us/en/baggy-fit-jeans-limited-edition-p03991480.html</t>
  </si>
  <si>
    <t>324908098-800-38</t>
  </si>
  <si>
    <t>BAGGY FIT JEANS LIMITED EDITION</t>
  </si>
  <si>
    <t>Baggy jeans. Five pockets. Washed effect. Front zip and button closure.</t>
  </si>
  <si>
    <t>jeans</t>
  </si>
  <si>
    <t>https://www.zara.com/us/en/baggy-belted-jeans-p04365401.html</t>
  </si>
  <si>
    <t>326540983-802-36</t>
  </si>
  <si>
    <t>BAGGY BELTED JEANS</t>
  </si>
  <si>
    <t>Baggy jeans. Self belt at waist. Front pockets and back patch pockets. Washed effect. Front button closure.</t>
  </si>
  <si>
    <t>https://www.zara.com/us/en/baggy-fit-jeans-p08062482.html</t>
  </si>
  <si>
    <t>315836999-406-34</t>
  </si>
  <si>
    <t>BAGGY FIT JEANS</t>
  </si>
  <si>
    <t>Baggy fit jeans. Five pockets. Washed effect. Front zip and button closure.</t>
  </si>
  <si>
    <t>https://www.zara.com/us/en/baggy-fit-jeans-p06688486.html</t>
  </si>
  <si>
    <t>315738965-802-34</t>
  </si>
  <si>
    <t>https://www.zara.com/us/en/flared-fit-cargo-jeans-p06688411.html</t>
  </si>
  <si>
    <t>311287318-400-38</t>
  </si>
  <si>
    <t>FLARED FIT CARGO JEANS</t>
  </si>
  <si>
    <t>Flared jeans. Patch pockets with flaps at hip. Patch pocket appliquÃ©s at legs. Washed effect. Adjustable hem with zippers. Front zipper and crossover button closure.</t>
  </si>
  <si>
    <t>https://www.zara.com/us/en/pleated-wide-fit-jeans-p05862417.html</t>
  </si>
  <si>
    <t>312393140-406-2</t>
  </si>
  <si>
    <t>PLEATED WIDE FIT JEANS</t>
  </si>
  <si>
    <t>Wide fit jeans. Adjustable interior elastic waistband with front pleats. Front pockets and back patch pockets. Washed effect. Front zip and button closure.</t>
  </si>
  <si>
    <t>https://www.zara.com/us/en/denim-shirt-p06085371.html</t>
  </si>
  <si>
    <t>275600408-400-2</t>
  </si>
  <si>
    <t>DENIM SHIRT</t>
  </si>
  <si>
    <t>Relaxed fit shirt made of denim fabric. Lapel collar and short sleeves. Chest patch pocket. Washed effect. Front button closure.</t>
  </si>
  <si>
    <t>https://www.zara.com/us/en/ripped-straight-fit-jeans-p03991404.html</t>
  </si>
  <si>
    <t>311303003-407-38</t>
  </si>
  <si>
    <t>RIPPED STRAIGHT FIT JEANS</t>
  </si>
  <si>
    <t>Straight fit jeans. Five pockets. Washed effect with rips at legs. Front button closure.</t>
  </si>
  <si>
    <t>https://www.zara.com/us/en/textured-sweater-p02893403.html</t>
  </si>
  <si>
    <t>311307250-710-3</t>
  </si>
  <si>
    <t>TEXTURED SWEATER</t>
  </si>
  <si>
    <t>Sweater made of 30% wool thread. Round neck and long sleeves. Rib trim.</t>
  </si>
  <si>
    <t>https://www.zara.com/us/en/purl-knit-sweater-p03332300.html</t>
  </si>
  <si>
    <t>267195405-500-3</t>
  </si>
  <si>
    <t>PURL KNIT SWEATER</t>
  </si>
  <si>
    <t>High collar sweater with front zipper. Long sleeves. Rib trim.</t>
  </si>
  <si>
    <t>https://www.zara.com/us/en/braided-color-block-sweater-p03284412.html</t>
  </si>
  <si>
    <t>317894313-707-3</t>
  </si>
  <si>
    <t>BRAIDED COLOR BLOCK SWEATER</t>
  </si>
  <si>
    <t>Round neck long sleeve full cut sweater. Rib trim.</t>
  </si>
  <si>
    <t>https://www.zara.com/us/en/contrast-interior-sweater-p04696400.html</t>
  </si>
  <si>
    <t>315075917-803-2</t>
  </si>
  <si>
    <t>CONTRAST INTERIOR SWEATER</t>
  </si>
  <si>
    <t>Cotton blend sweater. Round neck and long sleeves. Contrast interior. Rib trim.</t>
  </si>
  <si>
    <t>https://www.zara.com/us/en/abstract-jacquard-sweater-p03284407.html</t>
  </si>
  <si>
    <t>317889153-700-3</t>
  </si>
  <si>
    <t>ABSTRACT JACQUARD SWEATER</t>
  </si>
  <si>
    <t>Full cut cotton knit sweater. Round neck and long sleeves. Rib trim.</t>
  </si>
  <si>
    <t>https://www.zara.com/us/en/basic-slim-fit-t-shirt-p05584361.html</t>
  </si>
  <si>
    <t>315241755-800-2</t>
  </si>
  <si>
    <t>BASIC SLIM FIT T-SHIRT</t>
  </si>
  <si>
    <t>Slim fit shirt. Round neck and short sleeves.</t>
  </si>
  <si>
    <t>t-shirts</t>
  </si>
  <si>
    <t>https://www.zara.com/us/en/cropped-washed-t-shirt-p03665403.html</t>
  </si>
  <si>
    <t>320326523-707-2</t>
  </si>
  <si>
    <t>CROPPED WASHED T-SHIRT</t>
  </si>
  <si>
    <t>Cropped fit T-shirt with round neck and short sleeves. Contrasting front and back prints. Washed effect.</t>
  </si>
  <si>
    <t>https://www.zara.com/us/en/basic-heavyweight-t-shirt-p01887450.html</t>
  </si>
  <si>
    <t>316715458-250-2</t>
  </si>
  <si>
    <t>BASIC HEAVYWEIGHT T-SHIRT</t>
  </si>
  <si>
    <t>Roomy T-shirt made of dense cotton. Round neck and short sleeves.</t>
  </si>
  <si>
    <t>https://www.zara.com/us/en/heart-print-t-shirt-p06224419.html</t>
  </si>
  <si>
    <t>322677489-800-2</t>
  </si>
  <si>
    <t>HEART PRINT T-SHIRT</t>
  </si>
  <si>
    <t>Boxy fit T-shirt with round neck and short sleeves. Contrasting prints at shoulder and back.</t>
  </si>
  <si>
    <t>https://www.zara.com/us/en/text-t-shirt-p00962458.html</t>
  </si>
  <si>
    <t>330077856-251-2</t>
  </si>
  <si>
    <t>TEXT T-SHIRT</t>
  </si>
  <si>
    <t>Boxy fit T-shirt. Round neck and short sleeves. Velvet effect print with contrast text.</t>
  </si>
  <si>
    <t>https://www.zara.com/us/en/printed-cropped-fit-shirt-limited-edition-p06224490.html</t>
  </si>
  <si>
    <t>328232452-898-2</t>
  </si>
  <si>
    <t>PRINTED CROPPED FIT SHIRT LIMITED EDITION</t>
  </si>
  <si>
    <t>Cropped shirt. Round neckline. Contrasting front print. Washed effect. Irregular trim.</t>
  </si>
  <si>
    <t>https://www.zara.com/us/en/ribbed-knit-t-shirt-p03332431.html</t>
  </si>
  <si>
    <t>317230892-251-3</t>
  </si>
  <si>
    <t>RIBBED KNIT T-SHIRT</t>
  </si>
  <si>
    <t>Cotton knit tank top. Round neck with front button closure. Rib trim.</t>
  </si>
  <si>
    <t>https://www.zara.com/us/en/oversize-fit-t-shirt-p04092405.html</t>
  </si>
  <si>
    <t>330478123-712-2</t>
  </si>
  <si>
    <t>OVERSIZE FIT T-SHIRT</t>
  </si>
  <si>
    <t>Oversized T-shirt. Round neck and short sleeves.</t>
  </si>
  <si>
    <t>https://www.zara.com/us/en/basic-medium-weight-t-shirt-p01887470.html</t>
  </si>
  <si>
    <t>318255748-250-2</t>
  </si>
  <si>
    <t>BASIC MEDIUM WEIGHT T-SHIRT</t>
  </si>
  <si>
    <t>Regular fit T-shirt. Round neck and short sleeves.</t>
  </si>
  <si>
    <t>https://www.zara.com/us/en/structured-text-t-shirt-p00761434.html</t>
  </si>
  <si>
    <t>319334069-712-2</t>
  </si>
  <si>
    <t>STRUCTURED TEXT T-SHIRT</t>
  </si>
  <si>
    <t>Full cut T-shirt made of mesh textured fabric. Contrast rib V-neckline and short sleeves. Front contrast printed text.</t>
  </si>
  <si>
    <t>https://www.zara.com/us/en/abstract-print-t-shirt-p06224403.html</t>
  </si>
  <si>
    <t>311307261-712-2</t>
  </si>
  <si>
    <t>ABSTRACT PRINT T-SHIRT</t>
  </si>
  <si>
    <t>Full cut T-shirt with crew neck and short sleeves. Contrasting front and back prints. Washed effect.</t>
  </si>
  <si>
    <t>https://www.zara.com/us/en/raised-text-t-shirt-limited-edition-p00977490.html</t>
  </si>
  <si>
    <t>323216369-922-2</t>
  </si>
  <si>
    <t>RAISED TEXT T-SHIRT LIMITED EDITION</t>
  </si>
  <si>
    <t>Full cut T-shirt with round neck and short sleeves. Front tonal raised text. Washed effect.</t>
  </si>
  <si>
    <t>https://www.zara.com/us/en/ribbed-knit-t-shirt-p04805409.html</t>
  </si>
  <si>
    <t>320111404-428-2</t>
  </si>
  <si>
    <t>Cropped fit knit shirt. Round neck and long sleeves. Washed effect.</t>
  </si>
  <si>
    <t>https://www.zara.com/us/en/semi-sheer-knit-shirt-limited-edition-p04805424.html</t>
  </si>
  <si>
    <t>328232445-800-2</t>
  </si>
  <si>
    <t>SEMI-SHEER KNIT SHIRT LIMITED EDITION</t>
  </si>
  <si>
    <t>Slim fit shirt made of wrinkle effect fabric. Round neck and long sleeves.</t>
  </si>
  <si>
    <t>https://www.zara.com/us/en/viscose-blend-knit-t-shirt-p00693401.html</t>
  </si>
  <si>
    <t>311297550-251-2</t>
  </si>
  <si>
    <t>VISCOSE BLEND KNIT T-SHIRT</t>
  </si>
  <si>
    <t>Knit shirt in viscose blend fabric. Mock neck and short sleeves. Rib trim.</t>
  </si>
  <si>
    <t>https://www.zara.com/us/en/striped-jacquard-t-shirt-p05372400.html</t>
  </si>
  <si>
    <t>322909502-819-2</t>
  </si>
  <si>
    <t>STRIPED JACQUARD T-SHIRT</t>
  </si>
  <si>
    <t>Relaxed fit T-shirt with round neck and short sleeves.</t>
  </si>
  <si>
    <t>https://www.zara.com/us/en/abstract-print-knit-t-shirt-p04805401.html</t>
  </si>
  <si>
    <t>320071210-802-2</t>
  </si>
  <si>
    <t>ABSTRACT PRINT KNIT T-SHIRT</t>
  </si>
  <si>
    <t>Cotton knit T-shirt. Round neck and short sleeves.</t>
  </si>
  <si>
    <t>https://www.zara.com/us/en/structured-text-t-shirt-p00761435.html</t>
  </si>
  <si>
    <t>319334070-401-2</t>
  </si>
  <si>
    <t>TOTAL REVENUE</t>
  </si>
  <si>
    <t>Sum of TOTAL REVENUE</t>
  </si>
  <si>
    <t>Row Labels</t>
  </si>
  <si>
    <t>Grand Total</t>
  </si>
  <si>
    <t>Months</t>
  </si>
  <si>
    <t>Sum of Sales Volume</t>
  </si>
  <si>
    <t>All</t>
  </si>
  <si>
    <t>May</t>
  </si>
  <si>
    <t>June</t>
  </si>
  <si>
    <t>July</t>
  </si>
  <si>
    <t>August</t>
  </si>
  <si>
    <t>September</t>
  </si>
  <si>
    <t>November</t>
  </si>
  <si>
    <t>Column1</t>
  </si>
  <si>
    <t>product id</t>
  </si>
  <si>
    <t>October</t>
  </si>
  <si>
    <t>March</t>
  </si>
  <si>
    <t>April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</si>
</sst>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quot;₹&quot;\ * #,##0.00_ ;_ &quot;₹&quot;\ * \-#,##0.00_ ;_ &quot;₹&quot;\ * &quot;-&quot;??_ ;_ @_ "/>
    <numFmt numFmtId="43" formatCode="_ * #,##0.00_ ;_ * \-#,##0.00_ ;_ * &quot;-&quot;??_ ;_ @_ "/>
    <numFmt numFmtId="164" formatCode="_-[$$-409]* #,##0.00_ ;_-[$$-409]* \-#,##0.00\ ;_-[$$-409]* &quot;-&quot;??_ ;_-@_ "/>
    <numFmt numFmtId="165" formatCode="[$$-C09]#,##0"/>
    <numFmt numFmtId="166" formatCode="_-[$$-409]* #,##0_ ;_-[$$-409]* \-#,##0\ ;_-[$$-409]* &quot;-&quot;??_ ;_-@_ "/>
    <numFmt numFmtId="167" formatCode="_ * #,##0_ ;_ * \-#,##0_ ;_ * &quot;-&quot;??_ ;_ @_ "/>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name val="Calibri"/>
      <family val="2"/>
      <scheme val="minor"/>
    </font>
    <font>
      <b/>
      <sz val="18"/>
      <color theme="4"/>
      <name val="Calibri"/>
      <family val="2"/>
      <scheme val="minor"/>
    </font>
    <font>
      <sz val="18"/>
      <color theme="4"/>
      <name val="Calibri"/>
      <family val="2"/>
      <scheme val="minor"/>
    </font>
    <font>
      <b/>
      <sz val="20"/>
      <color theme="1"/>
      <name val="Calibri"/>
      <family val="2"/>
      <scheme val="minor"/>
    </font>
    <font>
      <b/>
      <sz val="20"/>
      <color theme="0"/>
      <name val="Calibri"/>
      <family val="2"/>
      <scheme val="minor"/>
    </font>
    <font>
      <sz val="16"/>
      <color theme="0"/>
      <name val="Calibri"/>
      <family val="2"/>
      <scheme val="minor"/>
    </font>
    <font>
      <sz val="18"/>
      <color theme="0"/>
      <name val="Calibri"/>
      <family val="2"/>
      <scheme val="minor"/>
    </font>
    <font>
      <sz val="11"/>
      <color theme="0" tint="-0.89999084444715716"/>
      <name val="Calibri"/>
      <family val="2"/>
      <scheme val="minor"/>
    </font>
    <font>
      <b/>
      <sz val="26"/>
      <color theme="0" tint="-0.89999084444715716"/>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0.749992370372631"/>
        <bgColor rgb="FFF9F9F9"/>
      </patternFill>
    </fill>
    <fill>
      <patternFill patternType="solid">
        <fgColor theme="1" tint="0.499984740745262"/>
        <bgColor rgb="FFF9F9F9"/>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16" fillId="0" borderId="0" xfId="0" applyFont="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4" fontId="0" fillId="0" borderId="0" xfId="0" applyNumberFormat="1"/>
    <xf numFmtId="0" fontId="16" fillId="33" borderId="19" xfId="0" applyFont="1" applyFill="1" applyBorder="1"/>
    <xf numFmtId="0" fontId="0" fillId="33" borderId="20" xfId="0" applyFill="1" applyBorder="1"/>
    <xf numFmtId="0" fontId="18" fillId="34" borderId="0" xfId="0" applyFont="1" applyFill="1"/>
    <xf numFmtId="164" fontId="21" fillId="34" borderId="0" xfId="42" applyNumberFormat="1" applyFont="1" applyFill="1" applyAlignment="1">
      <alignment horizontal="left" indent="3"/>
    </xf>
    <xf numFmtId="43" fontId="21" fillId="34" borderId="0" xfId="43" applyFont="1" applyFill="1" applyAlignment="1">
      <alignment horizontal="centerContinuous"/>
    </xf>
    <xf numFmtId="0" fontId="18" fillId="34" borderId="0" xfId="0" applyFont="1" applyFill="1" applyAlignment="1">
      <alignment horizontal="centerContinuous"/>
    </xf>
    <xf numFmtId="0" fontId="18" fillId="34" borderId="0" xfId="0" applyFont="1" applyFill="1" applyAlignment="1">
      <alignment horizontal="left" indent="7"/>
    </xf>
    <xf numFmtId="0" fontId="18" fillId="34" borderId="0" xfId="0" applyFont="1" applyFill="1" applyAlignment="1">
      <alignment horizontal="left" indent="2"/>
    </xf>
    <xf numFmtId="164" fontId="19" fillId="34" borderId="0" xfId="0" applyNumberFormat="1" applyFont="1" applyFill="1"/>
    <xf numFmtId="0" fontId="18" fillId="34" borderId="0" xfId="0" applyFont="1" applyFill="1" applyAlignment="1">
      <alignment horizontal="center"/>
    </xf>
    <xf numFmtId="164" fontId="19" fillId="34" borderId="0" xfId="42" applyNumberFormat="1" applyFont="1" applyFill="1" applyAlignment="1">
      <alignment horizontal="left" vertical="center" indent="3"/>
    </xf>
    <xf numFmtId="164" fontId="20" fillId="34" borderId="0" xfId="42" applyNumberFormat="1" applyFont="1" applyFill="1" applyAlignment="1">
      <alignment horizontal="left" vertical="center" indent="3"/>
    </xf>
    <xf numFmtId="0" fontId="18" fillId="34" borderId="0" xfId="0" applyFont="1" applyFill="1" applyAlignment="1">
      <alignment horizontal="left" indent="4"/>
    </xf>
    <xf numFmtId="165" fontId="22" fillId="34" borderId="0" xfId="42" applyNumberFormat="1" applyFont="1" applyFill="1" applyAlignment="1">
      <alignment horizontal="left" vertical="center" indent="12"/>
    </xf>
    <xf numFmtId="0" fontId="23" fillId="34" borderId="0" xfId="0" applyFont="1" applyFill="1" applyAlignment="1">
      <alignment horizontal="left" indent="12"/>
    </xf>
    <xf numFmtId="1" fontId="0" fillId="0" borderId="0" xfId="0" applyNumberFormat="1"/>
    <xf numFmtId="166" fontId="0" fillId="0" borderId="0" xfId="0" applyNumberFormat="1"/>
    <xf numFmtId="167" fontId="0" fillId="0" borderId="0" xfId="43" applyNumberFormat="1" applyFont="1"/>
    <xf numFmtId="0" fontId="24" fillId="34" borderId="0" xfId="0" applyFont="1" applyFill="1" applyAlignment="1">
      <alignment horizontal="left" vertical="center" indent="2"/>
    </xf>
    <xf numFmtId="1" fontId="16" fillId="0" borderId="0" xfId="0" applyNumberFormat="1" applyFont="1" applyAlignment="1">
      <alignment horizontal="center" vertical="center"/>
    </xf>
    <xf numFmtId="0" fontId="25" fillId="35" borderId="0" xfId="0" applyFont="1" applyFill="1"/>
    <xf numFmtId="9" fontId="26" fillId="34" borderId="0" xfId="44"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4" builtinId="5"/>
    <cellStyle name="Title" xfId="1" builtinId="15" customBuiltin="1"/>
    <cellStyle name="Total" xfId="17" builtinId="25" customBuiltin="1"/>
    <cellStyle name="Warning Text" xfId="14" builtinId="11" customBuiltin="1"/>
  </cellStyles>
  <dxfs count="7">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1" formatCode="0"/>
    </dxf>
    <dxf>
      <numFmt numFmtId="1" formatCode="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E0E0E0"/>
      <color rgb="FF1C1C1C"/>
      <color rgb="FFFFFFFF"/>
      <color rgb="FFBDB8B3"/>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07/relationships/slicerCache" Target="slicerCaches/slicerCache3.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tyles" Target="style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[zara.xlsx]Sales Analysis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Sales Distribution by Category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'Sales Analysis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72-4983-9D17-615EAFE2E4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72-4983-9D17-615EAFE2E46A}"/>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Analysis '!$A$2:$A$4</c:f>
              <c:strCache>
                <c:ptCount val="2"/>
                <c:pt idx="0">
                  <c:v>MAN</c:v>
                </c:pt>
                <c:pt idx="1">
                  <c:v>WOMAN</c:v>
                </c:pt>
              </c:strCache>
            </c:strRef>
          </c:cat>
          <c:val>
            <c:numRef>
              <c:f>'Sales Analysis '!$B$2:$B$4</c:f>
              <c:numCache>
                <c:formatCode>General</c:formatCode>
                <c:ptCount val="2"/>
                <c:pt idx="0">
                  <c:v>394361</c:v>
                </c:pt>
                <c:pt idx="1">
                  <c:v>63374</c:v>
                </c:pt>
              </c:numCache>
            </c:numRef>
          </c:val>
          <c:extLst>
            <c:ext xmlns:c16="http://schemas.microsoft.com/office/drawing/2014/chart" uri="{C3380CC4-5D6E-409C-BE32-E72D297353CC}">
              <c16:uniqueId val="{00000004-A22E-41F1-9731-17B9BDC1B2B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[zara.xlsx]Monthly Sales!PivotTable7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Monthly Sales Trend</a:t>
            </a:r>
            <a:endParaRPr lang="en-US"/>
          </a:p>
        </c:rich>
      </c:tx>
      <c:layout>
        <c:manualLayout>
          <c:xMode val="edge"/>
          <c:yMode val="edge"/>
          <c:x val="7.8357487922705318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'Monthly Sales'!$B$4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'Monthly Sales'!$A$5:$A$14</c:f>
              <c:strCache>
                <c:ptCount val="9"/>
                <c:pt idx="0">
                  <c:v>March</c:v>
                </c:pt>
                <c:pt idx="1">
                  <c:v>April</c:v>
                </c:pt>
                <c:pt idx="2">
                  <c:v>May</c:v>
                </c:pt>
                <c:pt idx="3">
                  <c:v>June</c:v>
                </c:pt>
                <c:pt idx="4">
                  <c:v>July</c:v>
                </c:pt>
                <c:pt idx="5">
                  <c:v>August</c:v>
                </c:pt>
                <c:pt idx="6">
                  <c:v>September</c:v>
                </c:pt>
                <c:pt idx="7">
                  <c:v>October</c:v>
                </c:pt>
                <c:pt idx="8">
                  <c:v>November</c:v>
                </c:pt>
              </c:strCache>
            </c:strRef>
          </c:cat>
          <c:val>
            <c:numRef>
              <c:f>'Monthly Sales'!$B$5:$B$14</c:f>
              <c:numCache>
                <c:formatCode>General</c:formatCode>
                <c:ptCount val="9"/>
                <c:pt idx="0">
                  <c:v>3370781.35</c:v>
                </c:pt>
                <c:pt idx="1">
                  <c:v>6866739.2999999998</c:v>
                </c:pt>
                <c:pt idx="2">
                  <c:v>5267838.9399999995</c:v>
                </c:pt>
                <c:pt idx="3">
                  <c:v>5847436.5499999998</c:v>
                </c:pt>
                <c:pt idx="4">
                  <c:v>4359888.17</c:v>
                </c:pt>
                <c:pt idx="5">
                  <c:v>3586150.3099999996</c:v>
                </c:pt>
                <c:pt idx="6">
                  <c:v>2903297.9700000007</c:v>
                </c:pt>
                <c:pt idx="7">
                  <c:v>2365435.9799999995</c:v>
                </c:pt>
                <c:pt idx="8">
                  <c:v>4183805.91</c:v>
                </c:pt>
              </c:numCache>
            </c:numRef>
          </c:val>
          <c:smooth val="0"/>
          <c:extLst>
            <c:ext xmlns:c16="http://schemas.microsoft.com/office/drawing/2014/chart" uri="{C3380CC4-5D6E-409C-BE32-E72D297353CC}">
              <c16:uniqueId val="{00000000-6744-48E9-AA2F-3863322C5843}"/>
            </c:ext>
          </c:extLst>
        </c:ser>
        <c:dLbls>
          <c:showLegendKey val="0"/>
          <c:showVal val="0"/>
          <c:showCatName val="0"/>
          <c:showSerName val="0"/>
          <c:showPercent val="0"/>
          <c:showBubbleSize val="0"/>
        </c:dLbls>
        <c:smooth val="0"/>
        <c:axId val="356420111"/>
        <c:axId val="356420591"/>
      </c:lineChart>
      <c:catAx>
        <c:axId val="3564201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420591"/>
        <c:crosses val="autoZero"/>
        <c:auto val="1"/>
        <c:lblAlgn val="ctr"/>
        <c:lblOffset val="100"/>
        <c:noMultiLvlLbl val="0"/>
      </c:catAx>
      <c:valAx>
        <c:axId val="3564205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42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[zara.xlsx]Sales by product position!PivotTable1</c:name>
    <c:fmtId val="3"/>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US"/>
              <a:t>Sales by Product Position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67000"/>
                </a:schemeClr>
              </a:gs>
              <a:gs pos="32000">
                <a:schemeClr val="accent4">
                  <a:lumMod val="97000"/>
                  <a:lumOff val="3000"/>
                </a:schemeClr>
              </a:gs>
              <a:gs pos="100000">
                <a:schemeClr val="accent4">
                  <a:lumMod val="60000"/>
                  <a:lumOff val="40000"/>
                </a:schemeClr>
              </a:gs>
            </a:gsLst>
            <a:lin ang="16200000" scaled="1"/>
            <a:tileRect/>
          </a:gradFill>
          <a:ln>
            <a:noFill/>
          </a:ln>
          <a:effectLst>
            <a:outerShdw blurRad="50800" dist="38100" dir="2700000" algn="tl" rotWithShape="0">
              <a:prstClr val="black">
                <a:alpha val="38000"/>
              </a:prst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762576149809364E-2"/>
          <c:y val="0.19940636280322441"/>
          <c:w val="0.82800958819308634"/>
          <c:h val="0.69038808984981392"/>
        </c:manualLayout>
      </c:layout>
      <c:barChart>
        <c:barDir val="bar"/>
        <c:grouping val="clustered"/>
        <c:varyColors val="0"/>
        <c:ser>
          <c:idx val="0"/>
          <c:order val="0"/>
          <c:tx>
            <c:strRef>
              <c:f>'Sales by product position'!$B$1</c:f>
              <c:strCache>
                <c:ptCount val="1"/>
                <c:pt idx="0">
                  <c:v>Total</c:v>
                </c:pt>
              </c:strCache>
            </c:strRef>
          </c:tx>
          <c:spPr>
            <a:gradFill flip="none" rotWithShape="1">
              <a:gsLst>
                <a:gs pos="0">
                  <a:schemeClr val="accent4">
                    <a:lumMod val="67000"/>
                  </a:schemeClr>
                </a:gs>
                <a:gs pos="32000">
                  <a:schemeClr val="accent4">
                    <a:lumMod val="97000"/>
                    <a:lumOff val="3000"/>
                  </a:schemeClr>
                </a:gs>
                <a:gs pos="100000">
                  <a:schemeClr val="accent4">
                    <a:lumMod val="60000"/>
                    <a:lumOff val="40000"/>
                  </a:schemeClr>
                </a:gs>
              </a:gsLst>
              <a:lin ang="16200000" scaled="1"/>
              <a:tileRect/>
            </a:gradFill>
            <a:ln>
              <a:noFill/>
            </a:ln>
            <a:effectLst>
              <a:outerShdw blurRad="50800" dist="38100" dir="2700000" algn="tl" rotWithShape="0">
                <a:prstClr val="black">
                  <a:alpha val="38000"/>
                </a:prst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product position'!$A$2:$A$5</c:f>
              <c:strCache>
                <c:ptCount val="3"/>
                <c:pt idx="0">
                  <c:v>Front of Store</c:v>
                </c:pt>
                <c:pt idx="1">
                  <c:v>End-cap</c:v>
                </c:pt>
                <c:pt idx="2">
                  <c:v>Aisle</c:v>
                </c:pt>
              </c:strCache>
            </c:strRef>
          </c:cat>
          <c:val>
            <c:numRef>
              <c:f>'Sales by product position'!$B$2:$B$5</c:f>
              <c:numCache>
                <c:formatCode>General</c:formatCode>
                <c:ptCount val="3"/>
                <c:pt idx="0">
                  <c:v>10960572.240000002</c:v>
                </c:pt>
                <c:pt idx="1">
                  <c:v>12309363.810000002</c:v>
                </c:pt>
                <c:pt idx="2">
                  <c:v>15481438.429999994</c:v>
                </c:pt>
              </c:numCache>
            </c:numRef>
          </c:val>
          <c:extLst>
            <c:ext xmlns:c16="http://schemas.microsoft.com/office/drawing/2014/chart" uri="{C3380CC4-5D6E-409C-BE32-E72D297353CC}">
              <c16:uniqueId val="{00000000-4C72-4D9A-BC18-B5F876EEBB71}"/>
            </c:ext>
          </c:extLst>
        </c:ser>
        <c:dLbls>
          <c:dLblPos val="inEnd"/>
          <c:showLegendKey val="0"/>
          <c:showVal val="1"/>
          <c:showCatName val="0"/>
          <c:showSerName val="0"/>
          <c:showPercent val="0"/>
          <c:showBubbleSize val="0"/>
        </c:dLbls>
        <c:gapWidth val="115"/>
        <c:overlap val="-18"/>
        <c:axId val="356421071"/>
        <c:axId val="356422031"/>
      </c:barChart>
      <c:catAx>
        <c:axId val="35642107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6422031"/>
        <c:crosses val="autoZero"/>
        <c:auto val="1"/>
        <c:lblAlgn val="ctr"/>
        <c:lblOffset val="100"/>
        <c:noMultiLvlLbl val="0"/>
      </c:catAx>
      <c:valAx>
        <c:axId val="356422031"/>
        <c:scaling>
          <c:orientation val="minMax"/>
        </c:scaling>
        <c:delete val="0"/>
        <c:axPos val="b"/>
        <c:majorGridlines>
          <c:spPr>
            <a:ln w="9525" cap="flat" cmpd="sng" algn="ctr">
              <a:solidFill>
                <a:schemeClr val="lt1">
                  <a:lumMod val="95000"/>
                  <a:alpha val="10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642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[zara.xlsx]Monthly Sales!PivotTable7</c:name>
    <c:fmtId val="5"/>
  </c:pivotSource>
  <c:chart>
    <c:title>
      <c:tx>
        <c:rich>
          <a:bodyPr rot="0" spcFirstLastPara="1" vertOverflow="ellipsis" vert="horz" wrap="square" anchor="ctr" anchorCtr="1"/>
          <a:lstStyle/>
          <a:p>
            <a:pPr>
              <a:defRPr sz="1600" b="1" i="0" u="none" strike="noStrike" kern="1200" baseline="0">
                <a:ln>
                  <a:noFill/>
                </a:ln>
                <a:solidFill>
                  <a:srgbClr val="FFFFFF"/>
                </a:solidFill>
                <a:latin typeface="+mn-lt"/>
                <a:ea typeface="+mn-ea"/>
                <a:cs typeface="+mn-cs"/>
              </a:defRPr>
            </a:pPr>
            <a:r>
              <a:rPr lang="en-IN">
                <a:ln>
                  <a:noFill/>
                </a:ln>
                <a:solidFill>
                  <a:srgbClr val="FFFFFF"/>
                </a:solidFill>
              </a:rPr>
              <a:t>Monthly Sales Trend</a:t>
            </a:r>
            <a:endParaRPr lang="en-US">
              <a:ln>
                <a:noFill/>
              </a:ln>
              <a:solidFill>
                <a:srgbClr val="FFFFFF"/>
              </a:solidFill>
            </a:endParaRPr>
          </a:p>
        </c:rich>
      </c:tx>
      <c:overlay val="0"/>
      <c:spPr>
        <a:noFill/>
        <a:ln>
          <a:noFill/>
        </a:ln>
        <a:effectLst/>
      </c:spPr>
      <c:txPr>
        <a:bodyPr rot="0" spcFirstLastPara="1" vertOverflow="ellipsis" vert="horz" wrap="square" anchor="ctr" anchorCtr="1"/>
        <a:lstStyle/>
        <a:p>
          <a:pPr>
            <a:defRPr sz="1600" b="1" i="0" u="none" strike="noStrike" kern="1200" baseline="0">
              <a:ln>
                <a:noFill/>
              </a:ln>
              <a:solidFill>
                <a:srgbClr val="FFFFFF"/>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40000"/>
              <a:lumOff val="60000"/>
            </a:schemeClr>
          </a:solidFill>
          <a:ln>
            <a:noFill/>
          </a:ln>
          <a:effectLst/>
        </c:spPr>
        <c:marker>
          <c:symbol val="none"/>
        </c:marker>
        <c:dLbl>
          <c:idx val="0"/>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40000"/>
              <a:lumOff val="60000"/>
            </a:schemeClr>
          </a:solidFill>
          <a:ln>
            <a:noFill/>
          </a:ln>
          <a:effectLst/>
        </c:spPr>
        <c:dLbl>
          <c:idx val="0"/>
          <c:layout>
            <c:manualLayout>
              <c:x val="2.3108227657163303E-3"/>
              <c:y val="6.7348745059544685E-3"/>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40000"/>
              <a:lumOff val="60000"/>
            </a:schemeClr>
          </a:solidFill>
          <a:ln>
            <a:noFill/>
          </a:ln>
          <a:effectLst/>
        </c:spPr>
        <c:dLbl>
          <c:idx val="0"/>
          <c:layout>
            <c:manualLayout>
              <c:x val="2.3108227657163941E-3"/>
              <c:y val="-1.6837186264886388E-2"/>
            </c:manualLayout>
          </c:layout>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72399727029252"/>
          <c:y val="0.17308226537820881"/>
          <c:w val="0.85133654028496497"/>
          <c:h val="0.71070741594381259"/>
        </c:manualLayout>
      </c:layout>
      <c:barChart>
        <c:barDir val="col"/>
        <c:grouping val="clustered"/>
        <c:varyColors val="0"/>
        <c:ser>
          <c:idx val="0"/>
          <c:order val="0"/>
          <c:tx>
            <c:strRef>
              <c:f>'Monthly Sales'!$B$4</c:f>
              <c:strCache>
                <c:ptCount val="1"/>
                <c:pt idx="0">
                  <c:v>Total</c:v>
                </c:pt>
              </c:strCache>
            </c:strRef>
          </c:tx>
          <c:spPr>
            <a:solidFill>
              <a:schemeClr val="tx2">
                <a:lumMod val="40000"/>
                <a:lumOff val="60000"/>
              </a:schemeClr>
            </a:solidFill>
            <a:ln>
              <a:noFill/>
            </a:ln>
            <a:effectLst/>
          </c:spPr>
          <c:invertIfNegative val="0"/>
          <c:dPt>
            <c:idx val="0"/>
            <c:invertIfNegative val="0"/>
            <c:bubble3D val="0"/>
            <c:extLst>
              <c:ext xmlns:c16="http://schemas.microsoft.com/office/drawing/2014/chart" uri="{C3380CC4-5D6E-409C-BE32-E72D297353CC}">
                <c16:uniqueId val="{00000001-C9AB-46CE-9AA2-A434F735C18A}"/>
              </c:ext>
            </c:extLst>
          </c:dPt>
          <c:dPt>
            <c:idx val="3"/>
            <c:invertIfNegative val="0"/>
            <c:bubble3D val="0"/>
            <c:extLst>
              <c:ext xmlns:c16="http://schemas.microsoft.com/office/drawing/2014/chart" uri="{C3380CC4-5D6E-409C-BE32-E72D297353CC}">
                <c16:uniqueId val="{00000000-C9AB-46CE-9AA2-A434F735C18A}"/>
              </c:ext>
            </c:extLst>
          </c:dPt>
          <c:dLbls>
            <c:dLbl>
              <c:idx val="0"/>
              <c:layout>
                <c:manualLayout>
                  <c:x val="2.3108227657163941E-3"/>
                  <c:y val="-1.68371862648863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9AB-46CE-9AA2-A434F735C18A}"/>
                </c:ext>
              </c:extLst>
            </c:dLbl>
            <c:dLbl>
              <c:idx val="3"/>
              <c:layout>
                <c:manualLayout>
                  <c:x val="2.3108227657163303E-3"/>
                  <c:y val="6.734874505954468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9AB-46CE-9AA2-A434F735C18A}"/>
                </c:ext>
              </c:extLst>
            </c:dLbl>
            <c:numFmt formatCode="_-[$$-C09]* #,##0_-;\-[$$-C09]* #,##0_-;_-[$$-C09]*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'Monthly Sales'!$A$5:$A$14</c:f>
              <c:strCache>
                <c:ptCount val="9"/>
                <c:pt idx="0">
                  <c:v>March</c:v>
                </c:pt>
                <c:pt idx="1">
                  <c:v>April</c:v>
                </c:pt>
                <c:pt idx="2">
                  <c:v>May</c:v>
                </c:pt>
                <c:pt idx="3">
                  <c:v>June</c:v>
                </c:pt>
                <c:pt idx="4">
                  <c:v>July</c:v>
                </c:pt>
                <c:pt idx="5">
                  <c:v>August</c:v>
                </c:pt>
                <c:pt idx="6">
                  <c:v>September</c:v>
                </c:pt>
                <c:pt idx="7">
                  <c:v>October</c:v>
                </c:pt>
                <c:pt idx="8">
                  <c:v>November</c:v>
                </c:pt>
              </c:strCache>
            </c:strRef>
          </c:cat>
          <c:val>
            <c:numRef>
              <c:f>'Monthly Sales'!$B$5:$B$14</c:f>
              <c:numCache>
                <c:formatCode>General</c:formatCode>
                <c:ptCount val="9"/>
                <c:pt idx="0">
                  <c:v>3370781.35</c:v>
                </c:pt>
                <c:pt idx="1">
                  <c:v>6866739.2999999998</c:v>
                </c:pt>
                <c:pt idx="2">
                  <c:v>5267838.9399999995</c:v>
                </c:pt>
                <c:pt idx="3">
                  <c:v>5847436.5499999998</c:v>
                </c:pt>
                <c:pt idx="4">
                  <c:v>4359888.17</c:v>
                </c:pt>
                <c:pt idx="5">
                  <c:v>3586150.3099999996</c:v>
                </c:pt>
                <c:pt idx="6">
                  <c:v>2903297.9700000007</c:v>
                </c:pt>
                <c:pt idx="7">
                  <c:v>2365435.9799999995</c:v>
                </c:pt>
                <c:pt idx="8">
                  <c:v>4183805.91</c:v>
                </c:pt>
              </c:numCache>
            </c:numRef>
          </c:val>
          <c:extLst>
            <c:ext xmlns:c16="http://schemas.microsoft.com/office/drawing/2014/chart" uri="{C3380CC4-5D6E-409C-BE32-E72D297353CC}">
              <c16:uniqueId val="{00000002-8306-486F-95EF-A318DC5764A0}"/>
            </c:ext>
          </c:extLst>
        </c:ser>
        <c:dLbls>
          <c:showLegendKey val="0"/>
          <c:showVal val="0"/>
          <c:showCatName val="0"/>
          <c:showSerName val="0"/>
          <c:showPercent val="0"/>
          <c:showBubbleSize val="0"/>
        </c:dLbls>
        <c:gapWidth val="150"/>
        <c:axId val="356420111"/>
        <c:axId val="356420591"/>
      </c:barChart>
      <c:catAx>
        <c:axId val="35642011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6420591"/>
        <c:crosses val="autoZero"/>
        <c:auto val="1"/>
        <c:lblAlgn val="ctr"/>
        <c:lblOffset val="100"/>
        <c:noMultiLvlLbl val="0"/>
      </c:catAx>
      <c:valAx>
        <c:axId val="356420591"/>
        <c:scaling>
          <c:orientation val="minMax"/>
        </c:scaling>
        <c:delete val="0"/>
        <c:axPos val="l"/>
        <c:numFmt formatCode="\$#0.0,,\ &quot;M&quot;" sourceLinked="0"/>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rgbClr val="FFFFFF"/>
                </a:solidFill>
                <a:latin typeface="+mn-lt"/>
                <a:ea typeface="+mn-ea"/>
                <a:cs typeface="+mn-cs"/>
              </a:defRPr>
            </a:pPr>
            <a:endParaRPr lang="en-US"/>
          </a:p>
        </c:txPr>
        <c:crossAx val="356420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[zara.xlsx]Sales Analysis !PivotTable2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MAN</a:t>
            </a:r>
            <a:r>
              <a:rPr lang="en-IN" baseline="0"/>
              <a:t> VS WOMAN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 Analysis '!$B$1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FE-44A7-95FA-E6171019B7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FE-44A7-95FA-E6171019B7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Analysis '!$A$2:$A$4</c:f>
              <c:strCache>
                <c:ptCount val="2"/>
                <c:pt idx="0">
                  <c:v>MAN</c:v>
                </c:pt>
                <c:pt idx="1">
                  <c:v>WOMAN</c:v>
                </c:pt>
              </c:strCache>
            </c:strRef>
          </c:cat>
          <c:val>
            <c:numRef>
              <c:f>'Sales Analysis '!$B$2:$B$4</c:f>
              <c:numCache>
                <c:formatCode>General</c:formatCode>
                <c:ptCount val="2"/>
                <c:pt idx="0">
                  <c:v>394361</c:v>
                </c:pt>
                <c:pt idx="1">
                  <c:v>63374</c:v>
                </c:pt>
              </c:numCache>
            </c:numRef>
          </c:val>
          <c:extLst>
            <c:ext xmlns:c16="http://schemas.microsoft.com/office/drawing/2014/chart" uri="{C3380CC4-5D6E-409C-BE32-E72D297353CC}">
              <c16:uniqueId val="{00000004-7FA4-41F1-96E2-F63955E71C5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[zara.xlsx]Sheet2!PivotTable4</c:name>
    <c:fmtId val="5"/>
  </c:pivotSource>
  <c:chart>
    <c:title>
      <c:tx>
        <c:rich>
          <a:bodyPr rot="0" vert="horz"/>
          <a:lstStyle/>
          <a:p>
            <a:pPr>
              <a:defRPr sz="2400" b="1"/>
            </a:pPr>
            <a:r>
              <a:rPr lang="en-IN" sz="2400" b="1"/>
              <a:t>Quantity Sold</a:t>
            </a:r>
          </a:p>
        </c:rich>
      </c:tx>
      <c:layout>
        <c:manualLayout>
          <c:xMode val="edge"/>
          <c:yMode val="edge"/>
          <c:x val="0.38237009948762363"/>
          <c:y val="3.4365477094140937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spPr>
          <a:ln w="28575" cap="rnd">
            <a:gradFill>
              <a:gsLst>
                <a:gs pos="66000">
                  <a:srgbClr val="FFC000"/>
                </a:gs>
                <a:gs pos="72000">
                  <a:schemeClr val="accent1">
                    <a:lumMod val="45000"/>
                    <a:lumOff val="55000"/>
                    <a:alpha val="94000"/>
                  </a:schemeClr>
                </a:gs>
                <a:gs pos="100000">
                  <a:schemeClr val="accent1">
                    <a:lumMod val="30000"/>
                    <a:lumOff val="70000"/>
                  </a:schemeClr>
                </a:gs>
              </a:gsLst>
              <a:lin ang="5400000" scaled="1"/>
            </a:gradFill>
            <a:round/>
          </a:ln>
          <a:effectLst/>
        </c:spPr>
        <c:marker>
          <c:spPr>
            <a:noFill/>
          </c:spPr>
        </c:marker>
        <c:dLbl>
          <c:idx val="0"/>
          <c:spPr>
            <a:noFill/>
            <a:ln>
              <a:noFill/>
            </a:ln>
            <a:effectLst/>
          </c:spPr>
          <c:txPr>
            <a:bodyPr rot="0" vert="horz"/>
            <a:lstStyle/>
            <a:p>
              <a:pPr>
                <a:defRPr b="1"/>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lineChart>
        <c:grouping val="standard"/>
        <c:varyColors val="0"/>
        <c:ser>
          <c:idx val="0"/>
          <c:order val="0"/>
          <c:tx>
            <c:strRef>
              <c:f>Sheet2!$B$3</c:f>
              <c:strCache>
                <c:ptCount val="1"/>
                <c:pt idx="0">
                  <c:v>Total</c:v>
                </c:pt>
              </c:strCache>
            </c:strRef>
          </c:tx>
          <c:spPr>
            <a:ln w="28575" cap="rnd">
              <a:gradFill>
                <a:gsLst>
                  <a:gs pos="66000">
                    <a:srgbClr val="FFC000"/>
                  </a:gs>
                  <a:gs pos="72000">
                    <a:schemeClr val="accent1">
                      <a:lumMod val="45000"/>
                      <a:lumOff val="55000"/>
                      <a:alpha val="94000"/>
                    </a:schemeClr>
                  </a:gs>
                  <a:gs pos="100000">
                    <a:schemeClr val="accent1">
                      <a:lumMod val="30000"/>
                      <a:lumOff val="70000"/>
                    </a:schemeClr>
                  </a:gs>
                </a:gsLst>
                <a:lin ang="5400000" scaled="1"/>
              </a:gradFill>
              <a:round/>
            </a:ln>
            <a:effectLst/>
          </c:spPr>
          <c:marker>
            <c:spPr>
              <a:noFill/>
            </c:spPr>
          </c:marker>
          <c:dLbls>
            <c:spPr>
              <a:noFill/>
              <a:ln>
                <a:noFill/>
              </a:ln>
              <a:effectLst/>
            </c:spPr>
            <c:txPr>
              <a:bodyPr rot="0" vert="horz"/>
              <a:lstStyle/>
              <a:p>
                <a:pPr>
                  <a:defRPr b="1"/>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Sheet2!$A$4:$A$13</c:f>
              <c:strCache>
                <c:ptCount val="9"/>
                <c:pt idx="0">
                  <c:v>March</c:v>
                </c:pt>
                <c:pt idx="1">
                  <c:v>April</c:v>
                </c:pt>
                <c:pt idx="2">
                  <c:v>May</c:v>
                </c:pt>
                <c:pt idx="3">
                  <c:v>June</c:v>
                </c:pt>
                <c:pt idx="4">
                  <c:v>July</c:v>
                </c:pt>
                <c:pt idx="5">
                  <c:v>August</c:v>
                </c:pt>
                <c:pt idx="6">
                  <c:v>September</c:v>
                </c:pt>
                <c:pt idx="7">
                  <c:v>October</c:v>
                </c:pt>
                <c:pt idx="8">
                  <c:v>November</c:v>
                </c:pt>
              </c:strCache>
            </c:strRef>
          </c:cat>
          <c:val>
            <c:numRef>
              <c:f>Sheet2!$B$4:$B$13</c:f>
              <c:numCache>
                <c:formatCode>General</c:formatCode>
                <c:ptCount val="9"/>
                <c:pt idx="0">
                  <c:v>26599</c:v>
                </c:pt>
                <c:pt idx="1">
                  <c:v>58323</c:v>
                </c:pt>
                <c:pt idx="2">
                  <c:v>51474</c:v>
                </c:pt>
                <c:pt idx="3">
                  <c:v>56478</c:v>
                </c:pt>
                <c:pt idx="4">
                  <c:v>60415</c:v>
                </c:pt>
                <c:pt idx="5">
                  <c:v>58727</c:v>
                </c:pt>
                <c:pt idx="6">
                  <c:v>54281</c:v>
                </c:pt>
                <c:pt idx="7">
                  <c:v>49021</c:v>
                </c:pt>
                <c:pt idx="8">
                  <c:v>42417</c:v>
                </c:pt>
              </c:numCache>
            </c:numRef>
          </c:val>
          <c:smooth val="0"/>
          <c:extLst>
            <c:ext xmlns:c16="http://schemas.microsoft.com/office/drawing/2014/chart" uri="{C3380CC4-5D6E-409C-BE32-E72D297353CC}">
              <c16:uniqueId val="{00000000-7E68-4C65-894B-023A40D2E63F}"/>
            </c:ext>
          </c:extLst>
        </c:ser>
        <c:dLbls>
          <c:dLblPos val="t"/>
          <c:showLegendKey val="0"/>
          <c:showVal val="1"/>
          <c:showCatName val="0"/>
          <c:showSerName val="0"/>
          <c:showPercent val="0"/>
          <c:showBubbleSize val="0"/>
        </c:dLbls>
        <c:marker val="1"/>
        <c:smooth val="0"/>
        <c:axId val="556361023"/>
        <c:axId val="556363423"/>
      </c:lineChart>
      <c:catAx>
        <c:axId val="5563610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556363423"/>
        <c:crosses val="autoZero"/>
        <c:auto val="1"/>
        <c:lblAlgn val="ctr"/>
        <c:lblOffset val="100"/>
        <c:noMultiLvlLbl val="0"/>
      </c:catAx>
      <c:valAx>
        <c:axId val="556363423"/>
        <c:scaling>
          <c:orientation val="minMax"/>
        </c:scaling>
        <c:delete val="1"/>
        <c:axPos val="l"/>
        <c:majorGridlines/>
        <c:numFmt formatCode="General" sourceLinked="1"/>
        <c:majorTickMark val="none"/>
        <c:minorTickMark val="none"/>
        <c:tickLblPos val="nextTo"/>
        <c:crossAx val="55636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lang="en-US" sz="1200" b="0"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548640</xdr:colOff>
      <xdr:row>6</xdr:row>
      <xdr:rowOff>45720</xdr:rowOff>
    </xdr:from>
    <xdr:to>
      <xdr:col>9</xdr:col>
      <xdr:colOff>510540</xdr:colOff>
      <xdr:row>21</xdr:row>
      <xdr:rowOff>45720</xdr:rowOff>
    </xdr:to>
    <xdr:graphicFrame macro="">
      <xdr:nvGraphicFramePr>
        <xdr:cNvPr id="2" name="Chart 1">
          <a:extLst>
            <a:ext uri="{FF2B5EF4-FFF2-40B4-BE49-F238E27FC236}">
              <a16:creationId xmlns:a16="http://schemas.microsoft.com/office/drawing/2014/main" id="{4FD7256F-79B8-CD0C-14E8-BCDC82E75C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15</xdr:row>
      <xdr:rowOff>68580</xdr:rowOff>
    </xdr:from>
    <xdr:to>
      <xdr:col>2</xdr:col>
      <xdr:colOff>99060</xdr:colOff>
      <xdr:row>30</xdr:row>
      <xdr:rowOff>68580</xdr:rowOff>
    </xdr:to>
    <xdr:graphicFrame macro="">
      <xdr:nvGraphicFramePr>
        <xdr:cNvPr id="2" name="Chart 1">
          <a:extLst>
            <a:ext uri="{FF2B5EF4-FFF2-40B4-BE49-F238E27FC236}">
              <a16:creationId xmlns:a16="http://schemas.microsoft.com/office/drawing/2014/main" id="{DB345DF6-F36E-6EAA-815F-A14922D4BD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297180</xdr:colOff>
      <xdr:row>0</xdr:row>
      <xdr:rowOff>91440</xdr:rowOff>
    </xdr:from>
    <xdr:to>
      <xdr:col>20</xdr:col>
      <xdr:colOff>297180</xdr:colOff>
      <xdr:row>13</xdr:row>
      <xdr:rowOff>180975</xdr:rowOff>
    </xdr:to>
    <mc:AlternateContent xmlns:mc="http://schemas.openxmlformats.org/markup-compatibility/2006" xmlns:a14="http://schemas.microsoft.com/office/drawing/2010/main">
      <mc:Choice Requires="a14">
        <xdr:graphicFrame macro="">
          <xdr:nvGraphicFramePr>
            <xdr:cNvPr id="4" name="Product Position">
              <a:extLst>
                <a:ext uri="{FF2B5EF4-FFF2-40B4-BE49-F238E27FC236}">
                  <a16:creationId xmlns:a16="http://schemas.microsoft.com/office/drawing/2014/main" id="{A1056339-529C-45AD-C8A4-F95BA1DF3BBE}"/>
                </a:ext>
              </a:extLst>
            </xdr:cNvPr>
            <xdr:cNvGraphicFramePr/>
          </xdr:nvGraphicFramePr>
          <xdr:xfrm>
            <a:off x="0" y="0"/>
            <a:ext cx="0" cy="0"/>
          </xdr:xfrm>
          <a:graphic>
            <a:graphicData uri="http://schemas.microsoft.com/office/drawing/2010/slicer">
              <sle:slicer xmlns:sle="http://schemas.microsoft.com/office/drawing/2010/slicer" name="Product Position"/>
            </a:graphicData>
          </a:graphic>
        </xdr:graphicFrame>
      </mc:Choice>
      <mc:Fallback xmlns="">
        <xdr:sp macro="" textlink="">
          <xdr:nvSpPr>
            <xdr:cNvPr id="0" name=""/>
            <xdr:cNvSpPr>
              <a:spLocks noTextEdit="1"/>
            </xdr:cNvSpPr>
          </xdr:nvSpPr>
          <xdr:spPr>
            <a:xfrm>
              <a:off x="12847320" y="91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236220</xdr:colOff>
      <xdr:row>1</xdr:row>
      <xdr:rowOff>99060</xdr:rowOff>
    </xdr:from>
    <xdr:to>
      <xdr:col>21</xdr:col>
      <xdr:colOff>236220</xdr:colOff>
      <xdr:row>15</xdr:row>
      <xdr:rowOff>5715</xdr:rowOff>
    </xdr:to>
    <mc:AlternateContent xmlns:mc="http://schemas.openxmlformats.org/markup-compatibility/2006" xmlns:a14="http://schemas.microsoft.com/office/drawing/2010/main">
      <mc:Choice Requires="a14">
        <xdr:graphicFrame macro="">
          <xdr:nvGraphicFramePr>
            <xdr:cNvPr id="3" name="Promotion">
              <a:extLst>
                <a:ext uri="{FF2B5EF4-FFF2-40B4-BE49-F238E27FC236}">
                  <a16:creationId xmlns:a16="http://schemas.microsoft.com/office/drawing/2014/main" id="{C27C71CA-39B4-F144-BE1B-7E9935CDDC12}"/>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339596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274320</xdr:colOff>
      <xdr:row>1</xdr:row>
      <xdr:rowOff>129540</xdr:rowOff>
    </xdr:from>
    <xdr:to>
      <xdr:col>18</xdr:col>
      <xdr:colOff>274320</xdr:colOff>
      <xdr:row>15</xdr:row>
      <xdr:rowOff>36195</xdr:rowOff>
    </xdr:to>
    <mc:AlternateContent xmlns:mc="http://schemas.openxmlformats.org/markup-compatibility/2006" xmlns:a14="http://schemas.microsoft.com/office/drawing/2010/main">
      <mc:Choice Requires="a14">
        <xdr:graphicFrame macro="">
          <xdr:nvGraphicFramePr>
            <xdr:cNvPr id="5" name="Seasonal">
              <a:extLst>
                <a:ext uri="{FF2B5EF4-FFF2-40B4-BE49-F238E27FC236}">
                  <a16:creationId xmlns:a16="http://schemas.microsoft.com/office/drawing/2014/main" id="{D2C88B90-8DCE-F931-9213-0C7CAF06B919}"/>
                </a:ext>
              </a:extLst>
            </xdr:cNvPr>
            <xdr:cNvGraphicFramePr/>
          </xdr:nvGraphicFramePr>
          <xdr:xfrm>
            <a:off x="0" y="0"/>
            <a:ext cx="0" cy="0"/>
          </xdr:xfrm>
          <a:graphic>
            <a:graphicData uri="http://schemas.microsoft.com/office/drawing/2010/slicer">
              <sle:slicer xmlns:sle="http://schemas.microsoft.com/office/drawing/2010/slicer" name="Seasonal"/>
            </a:graphicData>
          </a:graphic>
        </xdr:graphicFrame>
      </mc:Choice>
      <mc:Fallback xmlns="">
        <xdr:sp macro="" textlink="">
          <xdr:nvSpPr>
            <xdr:cNvPr id="0" name=""/>
            <xdr:cNvSpPr>
              <a:spLocks noTextEdit="1"/>
            </xdr:cNvSpPr>
          </xdr:nvSpPr>
          <xdr:spPr>
            <a:xfrm>
              <a:off x="11605260" y="312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175260</xdr:colOff>
      <xdr:row>14</xdr:row>
      <xdr:rowOff>76200</xdr:rowOff>
    </xdr:from>
    <xdr:to>
      <xdr:col>22</xdr:col>
      <xdr:colOff>464820</xdr:colOff>
      <xdr:row>21</xdr:row>
      <xdr:rowOff>167640</xdr:rowOff>
    </xdr:to>
    <mc:AlternateContent xmlns:mc="http://schemas.openxmlformats.org/markup-compatibility/2006" xmlns:tsle="http://schemas.microsoft.com/office/drawing/2012/timeslicer">
      <mc:Choice Requires="tsle">
        <xdr:graphicFrame macro="">
          <xdr:nvGraphicFramePr>
            <xdr:cNvPr id="6" name="scraped_at">
              <a:extLst>
                <a:ext uri="{FF2B5EF4-FFF2-40B4-BE49-F238E27FC236}">
                  <a16:creationId xmlns:a16="http://schemas.microsoft.com/office/drawing/2014/main" id="{3B690C5D-36A6-D769-E765-B108175CD482}"/>
                </a:ext>
              </a:extLst>
            </xdr:cNvPr>
            <xdr:cNvGraphicFramePr/>
          </xdr:nvGraphicFramePr>
          <xdr:xfrm>
            <a:off x="0" y="0"/>
            <a:ext cx="0" cy="0"/>
          </xdr:xfrm>
          <a:graphic>
            <a:graphicData uri="http://schemas.microsoft.com/office/drawing/2012/timeslicer">
              <tsle:timeslicer name="scraped_at"/>
            </a:graphicData>
          </a:graphic>
        </xdr:graphicFrame>
      </mc:Choice>
      <mc:Fallback xmlns="">
        <xdr:sp macro="" textlink="">
          <xdr:nvSpPr>
            <xdr:cNvPr id="0" name=""/>
            <xdr:cNvSpPr>
              <a:spLocks noTextEdit="1"/>
            </xdr:cNvSpPr>
          </xdr:nvSpPr>
          <xdr:spPr>
            <a:xfrm>
              <a:off x="12725400" y="26365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708017</xdr:colOff>
      <xdr:row>8</xdr:row>
      <xdr:rowOff>39219</xdr:rowOff>
    </xdr:from>
    <xdr:to>
      <xdr:col>2</xdr:col>
      <xdr:colOff>120518</xdr:colOff>
      <xdr:row>12</xdr:row>
      <xdr:rowOff>80052</xdr:rowOff>
    </xdr:to>
    <xdr:sp macro="" textlink="">
      <xdr:nvSpPr>
        <xdr:cNvPr id="18" name="Rectangle: Rounded Corners 17">
          <a:extLst>
            <a:ext uri="{FF2B5EF4-FFF2-40B4-BE49-F238E27FC236}">
              <a16:creationId xmlns:a16="http://schemas.microsoft.com/office/drawing/2014/main" id="{74DDDAA5-EFC3-CFAD-3CF6-7B85E2E746E7}"/>
            </a:ext>
          </a:extLst>
        </xdr:cNvPr>
        <xdr:cNvSpPr/>
      </xdr:nvSpPr>
      <xdr:spPr>
        <a:xfrm>
          <a:off x="3524523" y="1505346"/>
          <a:ext cx="2663058" cy="1188655"/>
        </a:xfrm>
        <a:prstGeom prst="roundRect">
          <a:avLst/>
        </a:prstGeom>
        <a:solidFill>
          <a:schemeClr val="tx1">
            <a:lumMod val="10000"/>
            <a:lumOff val="90000"/>
          </a:schemeClr>
        </a:solid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editAs="absolute">
    <xdr:from>
      <xdr:col>1</xdr:col>
      <xdr:colOff>40953</xdr:colOff>
      <xdr:row>0</xdr:row>
      <xdr:rowOff>31446</xdr:rowOff>
    </xdr:from>
    <xdr:to>
      <xdr:col>16</xdr:col>
      <xdr:colOff>371475</xdr:colOff>
      <xdr:row>6</xdr:row>
      <xdr:rowOff>170404</xdr:rowOff>
    </xdr:to>
    <xdr:grpSp>
      <xdr:nvGrpSpPr>
        <xdr:cNvPr id="15" name="Group 14">
          <a:extLst>
            <a:ext uri="{FF2B5EF4-FFF2-40B4-BE49-F238E27FC236}">
              <a16:creationId xmlns:a16="http://schemas.microsoft.com/office/drawing/2014/main" id="{90D0CE2D-FC70-70AF-7B74-EF707B463782}"/>
            </a:ext>
          </a:extLst>
        </xdr:cNvPr>
        <xdr:cNvGrpSpPr/>
      </xdr:nvGrpSpPr>
      <xdr:grpSpPr>
        <a:xfrm>
          <a:off x="2864835" y="31446"/>
          <a:ext cx="16276493" cy="1214723"/>
          <a:chOff x="2887135" y="74838"/>
          <a:chExt cx="10640353" cy="1331990"/>
        </a:xfrm>
        <a:solidFill>
          <a:schemeClr val="bg1">
            <a:lumMod val="25000"/>
          </a:schemeClr>
        </a:solidFill>
      </xdr:grpSpPr>
      <xdr:sp macro="" textlink="">
        <xdr:nvSpPr>
          <xdr:cNvPr id="6" name="Rectangle 5">
            <a:extLst>
              <a:ext uri="{FF2B5EF4-FFF2-40B4-BE49-F238E27FC236}">
                <a16:creationId xmlns:a16="http://schemas.microsoft.com/office/drawing/2014/main" id="{034F029F-577C-AAF8-E3D7-07F91A93248D}"/>
              </a:ext>
            </a:extLst>
          </xdr:cNvPr>
          <xdr:cNvSpPr/>
        </xdr:nvSpPr>
        <xdr:spPr>
          <a:xfrm>
            <a:off x="2887135" y="74838"/>
            <a:ext cx="10640353" cy="1331990"/>
          </a:xfrm>
          <a:prstGeom prst="rect">
            <a:avLst/>
          </a:prstGeom>
          <a:grpFill/>
          <a:ln>
            <a:solidFill>
              <a:srgbClr val="1C1C1C"/>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b="1"/>
          </a:p>
        </xdr:txBody>
      </xdr:sp>
      <xdr:pic>
        <xdr:nvPicPr>
          <xdr:cNvPr id="8" name="Picture 7">
            <a:extLst>
              <a:ext uri="{FF2B5EF4-FFF2-40B4-BE49-F238E27FC236}">
                <a16:creationId xmlns:a16="http://schemas.microsoft.com/office/drawing/2014/main" id="{20ACFD78-0F22-E5C6-B3B1-9AB6FEAF17ED}"/>
              </a:ext>
            </a:extLst>
          </xdr:cNvPr>
          <xdr:cNvPicPr>
            <a:picLocks noChangeAspect="1"/>
          </xdr:cNvPicPr>
        </xdr:nvPicPr>
        <xdr:blipFill rotWithShape="1">
          <a:blip xmlns:r="http://schemas.openxmlformats.org/officeDocument/2006/relationships" r:embed="rId1" cstate="print">
            <a:alphaModFix amt="85000"/>
            <a:extLst>
              <a:ext uri="{28A0092B-C50C-407E-A947-70E740481C1C}">
                <a14:useLocalDpi xmlns:a14="http://schemas.microsoft.com/office/drawing/2010/main" val="0"/>
              </a:ext>
            </a:extLst>
          </a:blip>
          <a:srcRect t="27095" b="27933"/>
          <a:stretch>
            <a:fillRect/>
          </a:stretch>
        </xdr:blipFill>
        <xdr:spPr>
          <a:xfrm>
            <a:off x="3008650" y="145188"/>
            <a:ext cx="1962524" cy="115210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9" name="TextBox 8">
            <a:extLst>
              <a:ext uri="{FF2B5EF4-FFF2-40B4-BE49-F238E27FC236}">
                <a16:creationId xmlns:a16="http://schemas.microsoft.com/office/drawing/2014/main" id="{3ADAA1C0-4A6D-A88E-3E4C-A41BF538B814}"/>
              </a:ext>
            </a:extLst>
          </xdr:cNvPr>
          <xdr:cNvSpPr txBox="1"/>
        </xdr:nvSpPr>
        <xdr:spPr>
          <a:xfrm>
            <a:off x="6267340" y="101601"/>
            <a:ext cx="6305661" cy="125685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2" algn="l"/>
            <a:r>
              <a:rPr lang="en-IN" sz="4400" b="1">
                <a:solidFill>
                  <a:schemeClr val="bg1"/>
                </a:solidFill>
                <a:latin typeface="Georgia" panose="02040502050405020303" pitchFamily="18" charset="0"/>
              </a:rPr>
              <a:t>SALES DASHBOARD</a:t>
            </a:r>
          </a:p>
          <a:p>
            <a:endParaRPr lang="en-IN" sz="1100" b="1"/>
          </a:p>
        </xdr:txBody>
      </xdr:sp>
    </xdr:grpSp>
    <xdr:clientData/>
  </xdr:twoCellAnchor>
  <xdr:twoCellAnchor>
    <xdr:from>
      <xdr:col>1</xdr:col>
      <xdr:colOff>502</xdr:colOff>
      <xdr:row>6</xdr:row>
      <xdr:rowOff>178478</xdr:rowOff>
    </xdr:from>
    <xdr:to>
      <xdr:col>3</xdr:col>
      <xdr:colOff>268942</xdr:colOff>
      <xdr:row>13</xdr:row>
      <xdr:rowOff>82418</xdr:rowOff>
    </xdr:to>
    <xdr:sp macro="" textlink="">
      <xdr:nvSpPr>
        <xdr:cNvPr id="5" name="Rectangle 4">
          <a:extLst>
            <a:ext uri="{FF2B5EF4-FFF2-40B4-BE49-F238E27FC236}">
              <a16:creationId xmlns:a16="http://schemas.microsoft.com/office/drawing/2014/main" id="{5F2C63DA-A9E2-8A71-F2D6-2AD6F979B2E0}"/>
            </a:ext>
          </a:extLst>
        </xdr:cNvPr>
        <xdr:cNvSpPr/>
      </xdr:nvSpPr>
      <xdr:spPr>
        <a:xfrm>
          <a:off x="2824384" y="1254243"/>
          <a:ext cx="5030940" cy="1674469"/>
        </a:xfrm>
        <a:prstGeom prst="rect">
          <a:avLst/>
        </a:prstGeom>
        <a:noFill/>
        <a:ln>
          <a:solidFill>
            <a:srgbClr val="1C1C1C"/>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3</xdr:col>
      <xdr:colOff>275094</xdr:colOff>
      <xdr:row>6</xdr:row>
      <xdr:rowOff>176811</xdr:rowOff>
    </xdr:from>
    <xdr:to>
      <xdr:col>8</xdr:col>
      <xdr:colOff>471545</xdr:colOff>
      <xdr:row>13</xdr:row>
      <xdr:rowOff>96768</xdr:rowOff>
    </xdr:to>
    <xdr:sp macro="" textlink="">
      <xdr:nvSpPr>
        <xdr:cNvPr id="7" name="Rectangle 6">
          <a:extLst>
            <a:ext uri="{FF2B5EF4-FFF2-40B4-BE49-F238E27FC236}">
              <a16:creationId xmlns:a16="http://schemas.microsoft.com/office/drawing/2014/main" id="{E400285F-5E8B-9BEB-A82C-B76408787002}"/>
            </a:ext>
          </a:extLst>
        </xdr:cNvPr>
        <xdr:cNvSpPr/>
      </xdr:nvSpPr>
      <xdr:spPr>
        <a:xfrm>
          <a:off x="7861964" y="1303246"/>
          <a:ext cx="5298538" cy="1731087"/>
        </a:xfrm>
        <a:prstGeom prst="rect">
          <a:avLst/>
        </a:prstGeom>
        <a:noFill/>
        <a:ln>
          <a:solidFill>
            <a:srgbClr val="1C1C1C"/>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solidFill>
              <a:schemeClr val="bg1"/>
            </a:solidFill>
          </a:endParaRPr>
        </a:p>
      </xdr:txBody>
    </xdr:sp>
    <xdr:clientData/>
  </xdr:twoCellAnchor>
  <xdr:twoCellAnchor>
    <xdr:from>
      <xdr:col>8</xdr:col>
      <xdr:colOff>495269</xdr:colOff>
      <xdr:row>6</xdr:row>
      <xdr:rowOff>160793</xdr:rowOff>
    </xdr:from>
    <xdr:to>
      <xdr:col>16</xdr:col>
      <xdr:colOff>363532</xdr:colOff>
      <xdr:row>13</xdr:row>
      <xdr:rowOff>104775</xdr:rowOff>
    </xdr:to>
    <xdr:sp macro="" textlink="">
      <xdr:nvSpPr>
        <xdr:cNvPr id="14" name="Rectangle 13">
          <a:extLst>
            <a:ext uri="{FF2B5EF4-FFF2-40B4-BE49-F238E27FC236}">
              <a16:creationId xmlns:a16="http://schemas.microsoft.com/office/drawing/2014/main" id="{DBC4B47E-F689-3756-4A4B-BE41924ECAAE}"/>
            </a:ext>
          </a:extLst>
        </xdr:cNvPr>
        <xdr:cNvSpPr/>
      </xdr:nvSpPr>
      <xdr:spPr>
        <a:xfrm>
          <a:off x="13184226" y="1287228"/>
          <a:ext cx="5953219" cy="1755112"/>
        </a:xfrm>
        <a:prstGeom prst="rect">
          <a:avLst/>
        </a:prstGeom>
        <a:noFill/>
        <a:ln>
          <a:solidFill>
            <a:srgbClr val="1C1C1C"/>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solidFill>
              <a:schemeClr val="bg1"/>
            </a:solidFill>
          </a:endParaRPr>
        </a:p>
      </xdr:txBody>
    </xdr:sp>
    <xdr:clientData/>
  </xdr:twoCellAnchor>
  <xdr:twoCellAnchor editAs="absolute">
    <xdr:from>
      <xdr:col>4</xdr:col>
      <xdr:colOff>274814</xdr:colOff>
      <xdr:row>8</xdr:row>
      <xdr:rowOff>114095</xdr:rowOff>
    </xdr:from>
    <xdr:to>
      <xdr:col>7</xdr:col>
      <xdr:colOff>276087</xdr:colOff>
      <xdr:row>11</xdr:row>
      <xdr:rowOff>121885</xdr:rowOff>
    </xdr:to>
    <xdr:sp macro="" textlink="">
      <xdr:nvSpPr>
        <xdr:cNvPr id="20" name="Rectangle: Rounded Corners 19">
          <a:extLst>
            <a:ext uri="{FF2B5EF4-FFF2-40B4-BE49-F238E27FC236}">
              <a16:creationId xmlns:a16="http://schemas.microsoft.com/office/drawing/2014/main" id="{73454FA2-FB28-EB77-F30A-CC0758CA16E3}"/>
            </a:ext>
          </a:extLst>
        </xdr:cNvPr>
        <xdr:cNvSpPr/>
      </xdr:nvSpPr>
      <xdr:spPr>
        <a:xfrm>
          <a:off x="8513249" y="1616008"/>
          <a:ext cx="3965881" cy="1067964"/>
        </a:xfrm>
        <a:prstGeom prst="roundRect">
          <a:avLst/>
        </a:prstGeom>
        <a:solidFill>
          <a:schemeClr val="tx1">
            <a:lumMod val="10000"/>
            <a:lumOff val="90000"/>
          </a:schemeClr>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tx1"/>
            </a:solidFill>
            <a:latin typeface="+mn-lt"/>
            <a:ea typeface="+mn-ea"/>
            <a:cs typeface="+mn-cs"/>
          </a:endParaRPr>
        </a:p>
      </xdr:txBody>
    </xdr:sp>
    <xdr:clientData/>
  </xdr:twoCellAnchor>
  <xdr:twoCellAnchor editAs="absolute">
    <xdr:from>
      <xdr:col>9</xdr:col>
      <xdr:colOff>1077088</xdr:colOff>
      <xdr:row>8</xdr:row>
      <xdr:rowOff>137073</xdr:rowOff>
    </xdr:from>
    <xdr:to>
      <xdr:col>13</xdr:col>
      <xdr:colOff>431337</xdr:colOff>
      <xdr:row>11</xdr:row>
      <xdr:rowOff>144863</xdr:rowOff>
    </xdr:to>
    <xdr:sp macro="" textlink="">
      <xdr:nvSpPr>
        <xdr:cNvPr id="21" name="Rectangle: Rounded Corners 20">
          <a:extLst>
            <a:ext uri="{FF2B5EF4-FFF2-40B4-BE49-F238E27FC236}">
              <a16:creationId xmlns:a16="http://schemas.microsoft.com/office/drawing/2014/main" id="{1F1FCD2E-1C17-C7F3-A55E-C29DE13400F3}"/>
            </a:ext>
          </a:extLst>
        </xdr:cNvPr>
        <xdr:cNvSpPr/>
      </xdr:nvSpPr>
      <xdr:spPr>
        <a:xfrm>
          <a:off x="14546559" y="1571426"/>
          <a:ext cx="2839278" cy="1061143"/>
        </a:xfrm>
        <a:prstGeom prst="roundRect">
          <a:avLst/>
        </a:prstGeom>
        <a:solidFill>
          <a:schemeClr val="tx1">
            <a:lumMod val="10000"/>
            <a:lumOff val="90000"/>
          </a:schemeClr>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editAs="absolute">
    <xdr:from>
      <xdr:col>1</xdr:col>
      <xdr:colOff>38424</xdr:colOff>
      <xdr:row>13</xdr:row>
      <xdr:rowOff>126469</xdr:rowOff>
    </xdr:from>
    <xdr:to>
      <xdr:col>2</xdr:col>
      <xdr:colOff>1400736</xdr:colOff>
      <xdr:row>26</xdr:row>
      <xdr:rowOff>53401</xdr:rowOff>
    </xdr:to>
    <xdr:graphicFrame macro="">
      <xdr:nvGraphicFramePr>
        <xdr:cNvPr id="24" name="Chart 23">
          <a:extLst>
            <a:ext uri="{FF2B5EF4-FFF2-40B4-BE49-F238E27FC236}">
              <a16:creationId xmlns:a16="http://schemas.microsoft.com/office/drawing/2014/main" id="{17A1ABE5-4AB3-4900-8FC6-C664963E5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202556</xdr:colOff>
      <xdr:row>13</xdr:row>
      <xdr:rowOff>131719</xdr:rowOff>
    </xdr:from>
    <xdr:to>
      <xdr:col>16</xdr:col>
      <xdr:colOff>364434</xdr:colOff>
      <xdr:row>32</xdr:row>
      <xdr:rowOff>169333</xdr:rowOff>
    </xdr:to>
    <xdr:graphicFrame macro="">
      <xdr:nvGraphicFramePr>
        <xdr:cNvPr id="28" name="Chart 27">
          <a:extLst>
            <a:ext uri="{FF2B5EF4-FFF2-40B4-BE49-F238E27FC236}">
              <a16:creationId xmlns:a16="http://schemas.microsoft.com/office/drawing/2014/main" id="{53D55D85-09A7-4EE8-B661-70BBF200B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0</xdr:col>
      <xdr:colOff>2749826</xdr:colOff>
      <xdr:row>5</xdr:row>
      <xdr:rowOff>89647</xdr:rowOff>
    </xdr:to>
    <mc:AlternateContent xmlns:mc="http://schemas.openxmlformats.org/markup-compatibility/2006" xmlns:a14="http://schemas.microsoft.com/office/drawing/2010/main">
      <mc:Choice Requires="a14">
        <xdr:graphicFrame macro="">
          <xdr:nvGraphicFramePr>
            <xdr:cNvPr id="29" name="Promotion 1">
              <a:extLst>
                <a:ext uri="{FF2B5EF4-FFF2-40B4-BE49-F238E27FC236}">
                  <a16:creationId xmlns:a16="http://schemas.microsoft.com/office/drawing/2014/main" id="{04D3784D-9DF6-4655-BD72-87E6E85D8E88}"/>
                </a:ext>
              </a:extLst>
            </xdr:cNvPr>
            <xdr:cNvGraphicFramePr/>
          </xdr:nvGraphicFramePr>
          <xdr:xfrm>
            <a:off x="0" y="0"/>
            <a:ext cx="0" cy="0"/>
          </xdr:xfrm>
          <a:graphic>
            <a:graphicData uri="http://schemas.microsoft.com/office/drawing/2010/slicer">
              <sle:slicer xmlns:sle="http://schemas.microsoft.com/office/drawing/2010/slicer" name="Promotion 1"/>
            </a:graphicData>
          </a:graphic>
        </xdr:graphicFrame>
      </mc:Choice>
      <mc:Fallback xmlns="">
        <xdr:sp macro="" textlink="">
          <xdr:nvSpPr>
            <xdr:cNvPr id="0" name=""/>
            <xdr:cNvSpPr>
              <a:spLocks noTextEdit="1"/>
            </xdr:cNvSpPr>
          </xdr:nvSpPr>
          <xdr:spPr>
            <a:xfrm>
              <a:off x="0" y="0"/>
              <a:ext cx="2438400" cy="2457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101564</xdr:rowOff>
    </xdr:from>
    <xdr:to>
      <xdr:col>0</xdr:col>
      <xdr:colOff>2782956</xdr:colOff>
      <xdr:row>10</xdr:row>
      <xdr:rowOff>212911</xdr:rowOff>
    </xdr:to>
    <mc:AlternateContent xmlns:mc="http://schemas.openxmlformats.org/markup-compatibility/2006" xmlns:a14="http://schemas.microsoft.com/office/drawing/2010/main">
      <mc:Choice Requires="a14">
        <xdr:graphicFrame macro="">
          <xdr:nvGraphicFramePr>
            <xdr:cNvPr id="30" name="Product Position 1">
              <a:extLst>
                <a:ext uri="{FF2B5EF4-FFF2-40B4-BE49-F238E27FC236}">
                  <a16:creationId xmlns:a16="http://schemas.microsoft.com/office/drawing/2014/main" id="{921F6633-356B-4CC5-BB6A-D1387B3732D9}"/>
                </a:ext>
              </a:extLst>
            </xdr:cNvPr>
            <xdr:cNvGraphicFramePr/>
          </xdr:nvGraphicFramePr>
          <xdr:xfrm>
            <a:off x="0" y="0"/>
            <a:ext cx="0" cy="0"/>
          </xdr:xfrm>
          <a:graphic>
            <a:graphicData uri="http://schemas.microsoft.com/office/drawing/2010/slicer">
              <sle:slicer xmlns:sle="http://schemas.microsoft.com/office/drawing/2010/slicer" name="Product Position 1"/>
            </a:graphicData>
          </a:graphic>
        </xdr:graphicFrame>
      </mc:Choice>
      <mc:Fallback xmlns="">
        <xdr:sp macro="" textlink="">
          <xdr:nvSpPr>
            <xdr:cNvPr id="0" name=""/>
            <xdr:cNvSpPr>
              <a:spLocks noTextEdit="1"/>
            </xdr:cNvSpPr>
          </xdr:nvSpPr>
          <xdr:spPr>
            <a:xfrm>
              <a:off x="0" y="1026851"/>
              <a:ext cx="2782956" cy="1221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244848</xdr:rowOff>
    </xdr:from>
    <xdr:to>
      <xdr:col>0</xdr:col>
      <xdr:colOff>2760870</xdr:colOff>
      <xdr:row>18</xdr:row>
      <xdr:rowOff>56029</xdr:rowOff>
    </xdr:to>
    <mc:AlternateContent xmlns:mc="http://schemas.openxmlformats.org/markup-compatibility/2006" xmlns:a14="http://schemas.microsoft.com/office/drawing/2010/main">
      <mc:Choice Requires="a14">
        <xdr:graphicFrame macro="">
          <xdr:nvGraphicFramePr>
            <xdr:cNvPr id="31" name="Seasonal 1">
              <a:extLst>
                <a:ext uri="{FF2B5EF4-FFF2-40B4-BE49-F238E27FC236}">
                  <a16:creationId xmlns:a16="http://schemas.microsoft.com/office/drawing/2014/main" id="{72683C87-C942-431C-A0E8-4727C7BFBD95}"/>
                </a:ext>
              </a:extLst>
            </xdr:cNvPr>
            <xdr:cNvGraphicFramePr/>
          </xdr:nvGraphicFramePr>
          <xdr:xfrm>
            <a:off x="0" y="0"/>
            <a:ext cx="0" cy="0"/>
          </xdr:xfrm>
          <a:graphic>
            <a:graphicData uri="http://schemas.microsoft.com/office/drawing/2010/slicer">
              <sle:slicer xmlns:sle="http://schemas.microsoft.com/office/drawing/2010/slicer" name="Seasonal 1"/>
            </a:graphicData>
          </a:graphic>
        </xdr:graphicFrame>
      </mc:Choice>
      <mc:Fallback xmlns="">
        <xdr:sp macro="" textlink="">
          <xdr:nvSpPr>
            <xdr:cNvPr id="0" name=""/>
            <xdr:cNvSpPr>
              <a:spLocks noTextEdit="1"/>
            </xdr:cNvSpPr>
          </xdr:nvSpPr>
          <xdr:spPr>
            <a:xfrm>
              <a:off x="0" y="2429995"/>
              <a:ext cx="2760870" cy="1368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77611</xdr:rowOff>
    </xdr:from>
    <xdr:to>
      <xdr:col>0</xdr:col>
      <xdr:colOff>2727740</xdr:colOff>
      <xdr:row>25</xdr:row>
      <xdr:rowOff>55917</xdr:rowOff>
    </xdr:to>
    <mc:AlternateContent xmlns:mc="http://schemas.openxmlformats.org/markup-compatibility/2006" xmlns:tsle="http://schemas.microsoft.com/office/drawing/2012/timeslicer">
      <mc:Choice Requires="tsle">
        <xdr:graphicFrame macro="">
          <xdr:nvGraphicFramePr>
            <xdr:cNvPr id="2" name="scraped_at 1">
              <a:extLst>
                <a:ext uri="{FF2B5EF4-FFF2-40B4-BE49-F238E27FC236}">
                  <a16:creationId xmlns:a16="http://schemas.microsoft.com/office/drawing/2014/main" id="{FF3072A3-37E1-436A-A8EC-52DF1C5E3479}"/>
                </a:ext>
              </a:extLst>
            </xdr:cNvPr>
            <xdr:cNvGraphicFramePr/>
          </xdr:nvGraphicFramePr>
          <xdr:xfrm>
            <a:off x="0" y="0"/>
            <a:ext cx="0" cy="0"/>
          </xdr:xfrm>
          <a:graphic>
            <a:graphicData uri="http://schemas.microsoft.com/office/drawing/2012/timeslicer">
              <tsle:timeslicer name="scraped_at 1"/>
            </a:graphicData>
          </a:graphic>
        </xdr:graphicFrame>
      </mc:Choice>
      <mc:Fallback xmlns="">
        <xdr:sp macro="" textlink="">
          <xdr:nvSpPr>
            <xdr:cNvPr id="0" name=""/>
            <xdr:cNvSpPr>
              <a:spLocks noTextEdit="1"/>
            </xdr:cNvSpPr>
          </xdr:nvSpPr>
          <xdr:spPr>
            <a:xfrm>
              <a:off x="0" y="3820376"/>
              <a:ext cx="2727740" cy="135662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absolute">
    <xdr:from>
      <xdr:col>1</xdr:col>
      <xdr:colOff>990017</xdr:colOff>
      <xdr:row>26</xdr:row>
      <xdr:rowOff>88350</xdr:rowOff>
    </xdr:from>
    <xdr:to>
      <xdr:col>2</xdr:col>
      <xdr:colOff>155584</xdr:colOff>
      <xdr:row>36</xdr:row>
      <xdr:rowOff>91570</xdr:rowOff>
    </xdr:to>
    <xdr:graphicFrame macro="">
      <xdr:nvGraphicFramePr>
        <xdr:cNvPr id="3" name="Chart 2">
          <a:extLst>
            <a:ext uri="{FF2B5EF4-FFF2-40B4-BE49-F238E27FC236}">
              <a16:creationId xmlns:a16="http://schemas.microsoft.com/office/drawing/2014/main" id="{8FF624E4-3AEF-4484-9098-5F242F6EB1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396865</xdr:colOff>
      <xdr:row>9</xdr:row>
      <xdr:rowOff>352831</xdr:rowOff>
    </xdr:from>
    <xdr:to>
      <xdr:col>13</xdr:col>
      <xdr:colOff>445093</xdr:colOff>
      <xdr:row>10</xdr:row>
      <xdr:rowOff>285312</xdr:rowOff>
    </xdr:to>
    <xdr:sp macro="" textlink="">
      <xdr:nvSpPr>
        <xdr:cNvPr id="12" name="TextBox 11">
          <a:extLst>
            <a:ext uri="{FF2B5EF4-FFF2-40B4-BE49-F238E27FC236}">
              <a16:creationId xmlns:a16="http://schemas.microsoft.com/office/drawing/2014/main" id="{2FC67779-C481-4B39-7F0E-CD6ED400322D}"/>
            </a:ext>
          </a:extLst>
        </xdr:cNvPr>
        <xdr:cNvSpPr txBox="1"/>
      </xdr:nvSpPr>
      <xdr:spPr>
        <a:xfrm>
          <a:off x="16741213" y="2186048"/>
          <a:ext cx="655619" cy="363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a:t>🧲</a:t>
          </a:r>
          <a:r>
            <a:rPr lang="en-IN"/>
            <a:t> </a:t>
          </a:r>
        </a:p>
        <a:p>
          <a:endParaRPr lang="en-IN" sz="1100"/>
        </a:p>
      </xdr:txBody>
    </xdr:sp>
    <xdr:clientData/>
  </xdr:twoCellAnchor>
  <xdr:twoCellAnchor editAs="absolute">
    <xdr:from>
      <xdr:col>2</xdr:col>
      <xdr:colOff>1434534</xdr:colOff>
      <xdr:row>13</xdr:row>
      <xdr:rowOff>115747</xdr:rowOff>
    </xdr:from>
    <xdr:to>
      <xdr:col>9</xdr:col>
      <xdr:colOff>121478</xdr:colOff>
      <xdr:row>33</xdr:row>
      <xdr:rowOff>9408</xdr:rowOff>
    </xdr:to>
    <xdr:graphicFrame macro="">
      <xdr:nvGraphicFramePr>
        <xdr:cNvPr id="13" name="Chart 12">
          <a:extLst>
            <a:ext uri="{FF2B5EF4-FFF2-40B4-BE49-F238E27FC236}">
              <a16:creationId xmlns:a16="http://schemas.microsoft.com/office/drawing/2014/main" id="{D8721ACA-6F9D-4B69-AF62-09AEC4F90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1</xdr:col>
      <xdr:colOff>817218</xdr:colOff>
      <xdr:row>8</xdr:row>
      <xdr:rowOff>165652</xdr:rowOff>
    </xdr:from>
    <xdr:ext cx="2506870" cy="883478"/>
    <xdr:sp macro="" textlink="'Sales Analysis '!C10">
      <xdr:nvSpPr>
        <xdr:cNvPr id="4" name="TextBox 3">
          <a:extLst>
            <a:ext uri="{FF2B5EF4-FFF2-40B4-BE49-F238E27FC236}">
              <a16:creationId xmlns:a16="http://schemas.microsoft.com/office/drawing/2014/main" id="{D52A37D8-E9F8-3CD6-A6B8-AB75F788C9EB}"/>
            </a:ext>
          </a:extLst>
        </xdr:cNvPr>
        <xdr:cNvSpPr txBox="1"/>
      </xdr:nvSpPr>
      <xdr:spPr>
        <a:xfrm>
          <a:off x="3633305" y="1667565"/>
          <a:ext cx="2506870" cy="88347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74F10D7-6816-44DD-A82F-FF96C7989447}" type="TxLink">
            <a:rPr lang="en-US" sz="2400" b="0" i="0" u="none" strike="noStrike">
              <a:solidFill>
                <a:schemeClr val="tx1"/>
              </a:solidFill>
              <a:latin typeface="Calibri"/>
              <a:ea typeface="Calibri"/>
              <a:cs typeface="Calibri"/>
            </a:rPr>
            <a:pPr/>
            <a:t> $3,87,51,374 </a:t>
          </a:fld>
          <a:endParaRPr lang="en-US" sz="2400" b="0" i="0" u="none" strike="noStrike">
            <a:solidFill>
              <a:schemeClr val="tx1"/>
            </a:solidFill>
            <a:latin typeface="Calibri"/>
            <a:ea typeface="Calibri"/>
            <a:cs typeface="Calibri"/>
          </a:endParaRPr>
        </a:p>
        <a:p>
          <a:r>
            <a:rPr lang="en-US" sz="2400" b="0" i="0" u="none" strike="noStrike">
              <a:solidFill>
                <a:schemeClr val="tx1"/>
              </a:solidFill>
              <a:latin typeface="Calibri"/>
              <a:ea typeface="Calibri"/>
              <a:cs typeface="Calibri"/>
            </a:rPr>
            <a:t>Total</a:t>
          </a:r>
          <a:r>
            <a:rPr lang="en-US" sz="2400" b="0" i="0" u="none" strike="noStrike" baseline="0">
              <a:solidFill>
                <a:schemeClr val="tx1"/>
              </a:solidFill>
              <a:latin typeface="+mn-lt"/>
              <a:ea typeface="Calibri"/>
              <a:cs typeface="Calibri"/>
            </a:rPr>
            <a:t> Revenue 💰</a:t>
          </a:r>
        </a:p>
        <a:p>
          <a:endParaRPr lang="en-IN" sz="4400">
            <a:solidFill>
              <a:schemeClr val="tx1"/>
            </a:solidFill>
          </a:endParaRPr>
        </a:p>
      </xdr:txBody>
    </xdr:sp>
    <xdr:clientData/>
  </xdr:oneCellAnchor>
  <xdr:twoCellAnchor>
    <xdr:from>
      <xdr:col>3</xdr:col>
      <xdr:colOff>459442</xdr:colOff>
      <xdr:row>8</xdr:row>
      <xdr:rowOff>48387</xdr:rowOff>
    </xdr:from>
    <xdr:to>
      <xdr:col>6</xdr:col>
      <xdr:colOff>593912</xdr:colOff>
      <xdr:row>11</xdr:row>
      <xdr:rowOff>100854</xdr:rowOff>
    </xdr:to>
    <xdr:sp macro="" textlink="'Sales Analysis '!B7">
      <xdr:nvSpPr>
        <xdr:cNvPr id="19" name="TextBox 18">
          <a:extLst>
            <a:ext uri="{FF2B5EF4-FFF2-40B4-BE49-F238E27FC236}">
              <a16:creationId xmlns:a16="http://schemas.microsoft.com/office/drawing/2014/main" id="{46B2EBF9-1064-8EF1-1200-DDBCF09778D4}"/>
            </a:ext>
          </a:extLst>
        </xdr:cNvPr>
        <xdr:cNvSpPr txBox="1"/>
      </xdr:nvSpPr>
      <xdr:spPr>
        <a:xfrm>
          <a:off x="8045824" y="1482740"/>
          <a:ext cx="4146176" cy="1105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23E0F5-9225-483F-A5F6-9FAC1B66F59F}" type="TxLink">
            <a:rPr lang="en-US" sz="3200" b="0" i="0" u="none" strike="noStrike">
              <a:solidFill>
                <a:schemeClr val="tx1"/>
              </a:solidFill>
              <a:latin typeface="Calibri"/>
              <a:ea typeface="Calibri"/>
              <a:cs typeface="Calibri"/>
            </a:rPr>
            <a:pPr algn="ctr"/>
            <a:t> 4,57,735 </a:t>
          </a:fld>
          <a:endParaRPr lang="en-US" sz="3200" b="0" i="0" u="none" strike="noStrike">
            <a:solidFill>
              <a:schemeClr val="tx1"/>
            </a:solidFill>
            <a:latin typeface="Calibri"/>
            <a:ea typeface="Calibri"/>
            <a:cs typeface="Calibri"/>
          </a:endParaRPr>
        </a:p>
        <a:p>
          <a:pPr lvl="2" algn="ctr"/>
          <a:r>
            <a:rPr lang="en-US" sz="2400" b="0" i="0" u="none" strike="noStrike">
              <a:solidFill>
                <a:schemeClr val="tx1"/>
              </a:solidFill>
              <a:latin typeface="Calibri"/>
              <a:ea typeface="Calibri"/>
              <a:cs typeface="Calibri"/>
            </a:rPr>
            <a:t>Total Unit</a:t>
          </a:r>
          <a:r>
            <a:rPr lang="en-US" sz="2400" b="0" i="0" u="none" strike="noStrike" baseline="0">
              <a:solidFill>
                <a:schemeClr val="tx1"/>
              </a:solidFill>
              <a:latin typeface="+mn-lt"/>
              <a:ea typeface="Calibri"/>
              <a:cs typeface="Calibri"/>
            </a:rPr>
            <a:t> Sold</a:t>
          </a:r>
          <a:r>
            <a:rPr lang="en-US" sz="3200" b="0" i="0" u="none" strike="noStrike" baseline="0">
              <a:solidFill>
                <a:schemeClr val="tx1"/>
              </a:solidFill>
              <a:latin typeface="+mn-lt"/>
              <a:ea typeface="Calibri"/>
              <a:cs typeface="Calibri"/>
            </a:rPr>
            <a:t> </a:t>
          </a:r>
          <a:r>
            <a:rPr lang="en-US" sz="2400" b="0" i="0" u="none" strike="noStrike" baseline="0">
              <a:solidFill>
                <a:schemeClr val="tx1"/>
              </a:solidFill>
              <a:latin typeface="+mn-lt"/>
              <a:ea typeface="Calibri"/>
              <a:cs typeface="Calibri"/>
            </a:rPr>
            <a:t>📦</a:t>
          </a:r>
          <a:endParaRPr lang="en-US" sz="3200" b="0" i="0" u="none" strike="noStrike" baseline="0">
            <a:solidFill>
              <a:schemeClr val="tx1"/>
            </a:solidFill>
            <a:latin typeface="+mn-lt"/>
            <a:ea typeface="Calibri"/>
            <a:cs typeface="Calibri"/>
          </a:endParaRPr>
        </a:p>
        <a:p>
          <a:pPr algn="ctr"/>
          <a:r>
            <a:rPr lang="en-US" sz="3200" b="0" i="0" u="none" strike="noStrike" baseline="0">
              <a:solidFill>
                <a:schemeClr val="tx1"/>
              </a:solidFill>
              <a:latin typeface="Calibri"/>
              <a:ea typeface="Calibri"/>
              <a:cs typeface="Calibri"/>
            </a:rPr>
            <a:t> </a:t>
          </a:r>
          <a:endParaRPr lang="en-IN" sz="1100">
            <a:solidFill>
              <a:schemeClr val="tx1"/>
            </a:solidFill>
          </a:endParaRPr>
        </a:p>
      </xdr:txBody>
    </xdr:sp>
    <xdr:clientData/>
  </xdr:twoCellAnchor>
  <xdr:twoCellAnchor>
    <xdr:from>
      <xdr:col>10</xdr:col>
      <xdr:colOff>397565</xdr:colOff>
      <xdr:row>9</xdr:row>
      <xdr:rowOff>408608</xdr:rowOff>
    </xdr:from>
    <xdr:to>
      <xdr:col>12</xdr:col>
      <xdr:colOff>541130</xdr:colOff>
      <xdr:row>11</xdr:row>
      <xdr:rowOff>44173</xdr:rowOff>
    </xdr:to>
    <xdr:sp macro="" textlink="">
      <xdr:nvSpPr>
        <xdr:cNvPr id="23" name="TextBox 22">
          <a:extLst>
            <a:ext uri="{FF2B5EF4-FFF2-40B4-BE49-F238E27FC236}">
              <a16:creationId xmlns:a16="http://schemas.microsoft.com/office/drawing/2014/main" id="{4A9E8FC6-CDFD-4507-1ED8-AADFEC4213CD}"/>
            </a:ext>
          </a:extLst>
        </xdr:cNvPr>
        <xdr:cNvSpPr txBox="1"/>
      </xdr:nvSpPr>
      <xdr:spPr>
        <a:xfrm>
          <a:off x="15041217" y="2241825"/>
          <a:ext cx="1844261"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tx1"/>
              </a:solidFill>
            </a:rPr>
            <a:t>promotion</a:t>
          </a:r>
          <a:r>
            <a:rPr lang="en-IN" sz="1800" b="1" baseline="0">
              <a:solidFill>
                <a:schemeClr val="bg1"/>
              </a:solidFill>
            </a:rPr>
            <a:t> </a:t>
          </a:r>
          <a:r>
            <a:rPr lang="en-IN" sz="1800" b="1" baseline="0">
              <a:solidFill>
                <a:schemeClr val="tx1"/>
              </a:solidFill>
            </a:rPr>
            <a:t>based</a:t>
          </a:r>
          <a:endParaRPr lang="en-IN" sz="1800" b="1">
            <a:solidFill>
              <a:schemeClr val="tx1"/>
            </a:solidFill>
          </a:endParaRPr>
        </a:p>
      </xdr:txBody>
    </xdr:sp>
    <xdr:clientData/>
  </xdr:twoCellAnchor>
  <xdr:twoCellAnchor>
    <xdr:from>
      <xdr:col>1</xdr:col>
      <xdr:colOff>11206</xdr:colOff>
      <xdr:row>37</xdr:row>
      <xdr:rowOff>67236</xdr:rowOff>
    </xdr:from>
    <xdr:to>
      <xdr:col>17</xdr:col>
      <xdr:colOff>179294</xdr:colOff>
      <xdr:row>37</xdr:row>
      <xdr:rowOff>123265</xdr:rowOff>
    </xdr:to>
    <xdr:cxnSp macro="">
      <xdr:nvCxnSpPr>
        <xdr:cNvPr id="11" name="Straight Connector 10">
          <a:extLst>
            <a:ext uri="{FF2B5EF4-FFF2-40B4-BE49-F238E27FC236}">
              <a16:creationId xmlns:a16="http://schemas.microsoft.com/office/drawing/2014/main" id="{AE15D3D2-8804-21C4-79AC-6410DBCB5A9D}"/>
            </a:ext>
          </a:extLst>
        </xdr:cNvPr>
        <xdr:cNvCxnSpPr/>
      </xdr:nvCxnSpPr>
      <xdr:spPr>
        <a:xfrm flipV="1">
          <a:off x="2835088" y="7463118"/>
          <a:ext cx="16719177" cy="560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381000</xdr:colOff>
      <xdr:row>0</xdr:row>
      <xdr:rowOff>78441</xdr:rowOff>
    </xdr:from>
    <xdr:to>
      <xdr:col>16</xdr:col>
      <xdr:colOff>403412</xdr:colOff>
      <xdr:row>39</xdr:row>
      <xdr:rowOff>89647</xdr:rowOff>
    </xdr:to>
    <xdr:cxnSp macro="">
      <xdr:nvCxnSpPr>
        <xdr:cNvPr id="17" name="Straight Connector 16">
          <a:extLst>
            <a:ext uri="{FF2B5EF4-FFF2-40B4-BE49-F238E27FC236}">
              <a16:creationId xmlns:a16="http://schemas.microsoft.com/office/drawing/2014/main" id="{D8EA6C1A-8ECB-738D-24D2-5135D08D06BC}"/>
            </a:ext>
          </a:extLst>
        </xdr:cNvPr>
        <xdr:cNvCxnSpPr/>
      </xdr:nvCxnSpPr>
      <xdr:spPr>
        <a:xfrm flipV="1">
          <a:off x="19150853" y="78441"/>
          <a:ext cx="22412" cy="77656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56029</xdr:colOff>
      <xdr:row>40</xdr:row>
      <xdr:rowOff>22410</xdr:rowOff>
    </xdr:from>
    <xdr:to>
      <xdr:col>11</xdr:col>
      <xdr:colOff>156882</xdr:colOff>
      <xdr:row>89</xdr:row>
      <xdr:rowOff>134471</xdr:rowOff>
    </xdr:to>
    <xdr:sp macro="" textlink="">
      <xdr:nvSpPr>
        <xdr:cNvPr id="33" name="TextBox 32">
          <a:extLst>
            <a:ext uri="{FF2B5EF4-FFF2-40B4-BE49-F238E27FC236}">
              <a16:creationId xmlns:a16="http://schemas.microsoft.com/office/drawing/2014/main" id="{1E3C0A61-73A5-D369-7C99-63E48F80F44C}"/>
            </a:ext>
          </a:extLst>
        </xdr:cNvPr>
        <xdr:cNvSpPr txBox="1"/>
      </xdr:nvSpPr>
      <xdr:spPr>
        <a:xfrm>
          <a:off x="2879911" y="7956175"/>
          <a:ext cx="12528177" cy="8897472"/>
        </a:xfrm>
        <a:prstGeom prst="rect">
          <a:avLst/>
        </a:prstGeom>
        <a:solidFill>
          <a:schemeClr val="tx1">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1. Revenue &amp; Unit Sales Overview:</a:t>
          </a:r>
        </a:p>
        <a:p>
          <a:r>
            <a:rPr lang="en-IN" sz="1600" b="1"/>
            <a:t>Total Revenue</a:t>
          </a:r>
          <a:r>
            <a:rPr lang="en-IN" sz="1600"/>
            <a:t> reached approximately </a:t>
          </a:r>
          <a:r>
            <a:rPr lang="en-IN" sz="1600" b="1"/>
            <a:t>$38.75 million</a:t>
          </a:r>
          <a:r>
            <a:rPr lang="en-IN" sz="1600"/>
            <a:t>, with </a:t>
          </a:r>
          <a:r>
            <a:rPr lang="en-IN" sz="1600" b="1"/>
            <a:t>4.57 lakh units sold</a:t>
          </a:r>
          <a:r>
            <a:rPr lang="en-IN" sz="1600"/>
            <a:t> over the analysis period.</a:t>
          </a:r>
        </a:p>
        <a:p>
          <a:r>
            <a:rPr lang="en-IN" sz="1600" b="1"/>
            <a:t>High sales volume</a:t>
          </a:r>
          <a:r>
            <a:rPr lang="en-IN" sz="1600"/>
            <a:t> indicates strong demand, but a significant share (51%) was driven by promotions, suggesting reliance on discounts to boost sales.</a:t>
          </a:r>
        </a:p>
        <a:p>
          <a:endParaRPr lang="en-IN" sz="1600"/>
        </a:p>
        <a:p>
          <a:r>
            <a:rPr lang="en-IN" sz="1600" b="1"/>
            <a:t>2. Product Position Performance:</a:t>
          </a:r>
        </a:p>
        <a:p>
          <a:r>
            <a:rPr lang="en-IN" sz="1600" b="1"/>
            <a:t>Aisle positions</a:t>
          </a:r>
          <a:r>
            <a:rPr lang="en-IN" sz="1600"/>
            <a:t> generated the </a:t>
          </a:r>
          <a:r>
            <a:rPr lang="en-IN" sz="1600" b="1"/>
            <a:t>highest revenue</a:t>
          </a:r>
          <a:r>
            <a:rPr lang="en-IN" sz="1600"/>
            <a:t> ($15.48M), followed by </a:t>
          </a:r>
          <a:r>
            <a:rPr lang="en-IN" sz="1600" b="1"/>
            <a:t>End-cap</a:t>
          </a:r>
          <a:r>
            <a:rPr lang="en-IN" sz="1600"/>
            <a:t> ($12.3M), and </a:t>
          </a:r>
          <a:r>
            <a:rPr lang="en-IN" sz="1600" b="1"/>
            <a:t>Front of Store</a:t>
          </a:r>
          <a:r>
            <a:rPr lang="en-IN" sz="1600"/>
            <a:t> ($10.96M).</a:t>
          </a:r>
        </a:p>
        <a:p>
          <a:pPr lvl="1"/>
          <a:r>
            <a:rPr lang="en-IN" sz="1600" b="1"/>
            <a:t>Insight:</a:t>
          </a:r>
          <a:r>
            <a:rPr lang="en-IN" sz="1600"/>
            <a:t> Aisle placements are outperforming despite the traditional belief that front-of-store and end-caps drive more visibility.</a:t>
          </a:r>
        </a:p>
        <a:p>
          <a:pPr lvl="1"/>
          <a:r>
            <a:rPr lang="en-IN" sz="1600" b="1"/>
            <a:t>Solution:</a:t>
          </a:r>
          <a:r>
            <a:rPr lang="en-IN" sz="1600"/>
            <a:t> Consider increasing aisle product placements or replicating successful aisle strategies across other zones.</a:t>
          </a:r>
        </a:p>
        <a:p>
          <a:pPr lvl="1"/>
          <a:endParaRPr lang="en-IN" sz="1600"/>
        </a:p>
        <a:p>
          <a:r>
            <a:rPr lang="en-IN" sz="1600" b="1"/>
            <a:t>3. Gender-Based Sales Distribution:</a:t>
          </a:r>
        </a:p>
        <a:p>
          <a:r>
            <a:rPr lang="en-IN" sz="1600" b="1"/>
            <a:t>Women account for 86%</a:t>
          </a:r>
          <a:r>
            <a:rPr lang="en-IN" sz="1600"/>
            <a:t> of the sales compared to </a:t>
          </a:r>
          <a:r>
            <a:rPr lang="en-IN" sz="1600" b="1"/>
            <a:t>14% for men</a:t>
          </a:r>
          <a:r>
            <a:rPr lang="en-IN" sz="1600"/>
            <a:t>.</a:t>
          </a:r>
        </a:p>
        <a:p>
          <a:pPr lvl="1"/>
          <a:r>
            <a:rPr lang="en-IN" sz="1600" b="1"/>
            <a:t>Insight:</a:t>
          </a:r>
          <a:r>
            <a:rPr lang="en-IN" sz="1600"/>
            <a:t> Zara's customer base is heavily skewed towards women.</a:t>
          </a:r>
        </a:p>
        <a:p>
          <a:pPr lvl="1"/>
          <a:r>
            <a:rPr lang="en-IN" sz="1600" b="1"/>
            <a:t>Solution:</a:t>
          </a:r>
          <a:r>
            <a:rPr lang="en-IN" sz="1600"/>
            <a:t> Expand women’s offerings and consider targeted marketing; explore untapped men's segment for growth.</a:t>
          </a:r>
        </a:p>
        <a:p>
          <a:pPr lvl="1"/>
          <a:endParaRPr lang="en-IN" sz="1600"/>
        </a:p>
        <a:p>
          <a:r>
            <a:rPr lang="en-IN" sz="1600" b="1"/>
            <a:t>4. Monthly Sales Trends:</a:t>
          </a:r>
        </a:p>
        <a:p>
          <a:r>
            <a:rPr lang="en-IN" sz="1600" b="1"/>
            <a:t>April recorded the highest revenue</a:t>
          </a:r>
          <a:r>
            <a:rPr lang="en-IN" sz="1600"/>
            <a:t> (~$6.87M), followed by </a:t>
          </a:r>
          <a:r>
            <a:rPr lang="en-IN" sz="1600" b="1"/>
            <a:t>May and June</a:t>
          </a:r>
          <a:r>
            <a:rPr lang="en-IN" sz="1600"/>
            <a:t>.</a:t>
          </a:r>
        </a:p>
        <a:p>
          <a:r>
            <a:rPr lang="en-IN" sz="1600" b="1"/>
            <a:t>Sales saw a downward trend</a:t>
          </a:r>
          <a:r>
            <a:rPr lang="en-IN" sz="1600"/>
            <a:t> from July to October, hitting the lowest in October ($2.36M), then </a:t>
          </a:r>
          <a:r>
            <a:rPr lang="en-IN" sz="1600" b="1"/>
            <a:t>rising again in November</a:t>
          </a:r>
          <a:r>
            <a:rPr lang="en-IN" sz="1600"/>
            <a:t> ($4.13M).</a:t>
          </a:r>
        </a:p>
        <a:p>
          <a:pPr lvl="1"/>
          <a:r>
            <a:rPr lang="en-IN" sz="1600" b="1"/>
            <a:t>Insight:</a:t>
          </a:r>
          <a:r>
            <a:rPr lang="en-IN" sz="1600"/>
            <a:t> There’s a mid-year dip that could be seasonal or stock-related.</a:t>
          </a:r>
        </a:p>
        <a:p>
          <a:pPr lvl="1"/>
          <a:r>
            <a:rPr lang="en-IN" sz="1600" b="1"/>
            <a:t>Solution:</a:t>
          </a:r>
          <a:r>
            <a:rPr lang="en-IN" sz="1600"/>
            <a:t> Investigate stock availability, promotions, and marketing during mid-year; consider mid-year campaigns or clearance offers.</a:t>
          </a:r>
        </a:p>
        <a:p>
          <a:pPr lvl="1"/>
          <a:endParaRPr lang="en-IN" sz="1600"/>
        </a:p>
        <a:p>
          <a:r>
            <a:rPr lang="en-IN" sz="1600" b="1"/>
            <a:t>5. Quantity Sold Trend:</a:t>
          </a:r>
        </a:p>
        <a:p>
          <a:r>
            <a:rPr lang="en-IN" sz="1600"/>
            <a:t>Peak in </a:t>
          </a:r>
          <a:r>
            <a:rPr lang="en-IN" sz="1600" b="1"/>
            <a:t>July (60,415 units)</a:t>
          </a:r>
          <a:r>
            <a:rPr lang="en-IN" sz="1600"/>
            <a:t> and </a:t>
          </a:r>
          <a:r>
            <a:rPr lang="en-IN" sz="1600" b="1"/>
            <a:t>August (58,727 units)</a:t>
          </a:r>
          <a:r>
            <a:rPr lang="en-IN" sz="1600"/>
            <a:t> suggests high shopper activity despite a revenue dip.</a:t>
          </a:r>
        </a:p>
        <a:p>
          <a:pPr lvl="1"/>
          <a:r>
            <a:rPr lang="en-IN" sz="1600" b="1"/>
            <a:t>Insight:</a:t>
          </a:r>
          <a:r>
            <a:rPr lang="en-IN" sz="1600"/>
            <a:t> Possible higher volume but lower-value item sales during these months.</a:t>
          </a:r>
        </a:p>
        <a:p>
          <a:pPr lvl="1"/>
          <a:r>
            <a:rPr lang="en-IN" sz="1600" b="1"/>
            <a:t>Solution:</a:t>
          </a:r>
          <a:r>
            <a:rPr lang="en-IN" sz="1600"/>
            <a:t> Focus on upselling strategies or bundling during high-traffic months.</a:t>
          </a:r>
        </a:p>
        <a:p>
          <a:endParaRPr lang="en-IN" sz="1000"/>
        </a:p>
      </xdr:txBody>
    </xdr:sp>
    <xdr:clientData/>
  </xdr:twoCellAnchor>
  <xdr:twoCellAnchor>
    <xdr:from>
      <xdr:col>1</xdr:col>
      <xdr:colOff>11207</xdr:colOff>
      <xdr:row>38</xdr:row>
      <xdr:rowOff>11208</xdr:rowOff>
    </xdr:from>
    <xdr:to>
      <xdr:col>1</xdr:col>
      <xdr:colOff>1826560</xdr:colOff>
      <xdr:row>39</xdr:row>
      <xdr:rowOff>145678</xdr:rowOff>
    </xdr:to>
    <xdr:sp macro="" textlink="">
      <xdr:nvSpPr>
        <xdr:cNvPr id="34" name="TextBox 33">
          <a:extLst>
            <a:ext uri="{FF2B5EF4-FFF2-40B4-BE49-F238E27FC236}">
              <a16:creationId xmlns:a16="http://schemas.microsoft.com/office/drawing/2014/main" id="{1DCFDADD-40FB-038D-4FE5-1E76AFA0437E}"/>
            </a:ext>
          </a:extLst>
        </xdr:cNvPr>
        <xdr:cNvSpPr txBox="1"/>
      </xdr:nvSpPr>
      <xdr:spPr>
        <a:xfrm>
          <a:off x="2835089" y="7586384"/>
          <a:ext cx="1815353" cy="313765"/>
        </a:xfrm>
        <a:prstGeom prst="rect">
          <a:avLst/>
        </a:prstGeom>
        <a:solidFill>
          <a:schemeClr val="tx1">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Key Insights And</a:t>
          </a:r>
          <a:r>
            <a:rPr lang="en-IN" sz="1100" b="1" baseline="0">
              <a:solidFill>
                <a:schemeClr val="dk1"/>
              </a:solidFill>
              <a:effectLst/>
              <a:latin typeface="+mn-lt"/>
              <a:ea typeface="+mn-ea"/>
              <a:cs typeface="+mn-cs"/>
            </a:rPr>
            <a:t> Sloutions</a:t>
          </a:r>
          <a:endParaRPr lang="en-IN">
            <a:effectLst/>
          </a:endParaRPr>
        </a:p>
        <a:p>
          <a:endParaRPr lang="en-IN" sz="1100"/>
        </a:p>
      </xdr:txBody>
    </xdr:sp>
    <xdr:clientData/>
  </xdr:twoCellAnchor>
  <xdr:twoCellAnchor>
    <xdr:from>
      <xdr:col>11</xdr:col>
      <xdr:colOff>336176</xdr:colOff>
      <xdr:row>9</xdr:row>
      <xdr:rowOff>56029</xdr:rowOff>
    </xdr:from>
    <xdr:to>
      <xdr:col>12</xdr:col>
      <xdr:colOff>235324</xdr:colOff>
      <xdr:row>10</xdr:row>
      <xdr:rowOff>0</xdr:rowOff>
    </xdr:to>
    <xdr:sp macro="" textlink="">
      <xdr:nvSpPr>
        <xdr:cNvPr id="35" name="TextBox 34">
          <a:extLst>
            <a:ext uri="{FF2B5EF4-FFF2-40B4-BE49-F238E27FC236}">
              <a16:creationId xmlns:a16="http://schemas.microsoft.com/office/drawing/2014/main" id="{A17AD761-C342-2FE0-EA4B-DAD57C9AD64D}"/>
            </a:ext>
          </a:extLst>
        </xdr:cNvPr>
        <xdr:cNvSpPr txBox="1"/>
      </xdr:nvSpPr>
      <xdr:spPr>
        <a:xfrm>
          <a:off x="15587382" y="1815353"/>
          <a:ext cx="997324" cy="36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t>51%</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refreshedDate="45835.598511574077" createdVersion="8" refreshedVersion="8" minRefreshableVersion="3" recordCount="252" xr:uid="{13A1ABA2-C885-4458-9207-607D1D590993}">
  <cacheSource type="worksheet">
    <worksheetSource name="Table1"/>
  </cacheSource>
  <cacheFields count="17">
    <cacheField name="Product ID" numFmtId="0">
      <sharedItems containsSemiMixedTypes="0" containsString="0" containsNumber="1" containsInteger="1" minValue="110075" maxValue="199631"/>
    </cacheField>
    <cacheField name="Product Position" numFmtId="0">
      <sharedItems/>
    </cacheField>
    <cacheField name="Promotion" numFmtId="0">
      <sharedItems count="2">
        <s v="No"/>
        <s v="Yes"/>
      </sharedItems>
    </cacheField>
    <cacheField name="Product Category" numFmtId="0">
      <sharedItems count="1">
        <s v="Clothing"/>
      </sharedItems>
    </cacheField>
    <cacheField name="Seasonal" numFmtId="0">
      <sharedItems count="2">
        <s v="No"/>
        <s v="Yes"/>
      </sharedItems>
    </cacheField>
    <cacheField name="Sales Volume" numFmtId="0">
      <sharedItems containsSemiMixedTypes="0" containsString="0" containsNumber="1" containsInteger="1" minValue="529" maxValue="2989"/>
    </cacheField>
    <cacheField name="brand" numFmtId="0">
      <sharedItems/>
    </cacheField>
    <cacheField name="url" numFmtId="0">
      <sharedItems/>
    </cacheField>
    <cacheField name="sku" numFmtId="0">
      <sharedItems/>
    </cacheField>
    <cacheField name="name" numFmtId="0">
      <sharedItems containsBlank="1"/>
    </cacheField>
    <cacheField name="description" numFmtId="0">
      <sharedItems containsBlank="1" longText="1"/>
    </cacheField>
    <cacheField name="price" numFmtId="0">
      <sharedItems containsSemiMixedTypes="0" containsString="0" containsNumber="1" minValue="7.99" maxValue="439"/>
    </cacheField>
    <cacheField name="currency" numFmtId="0">
      <sharedItems/>
    </cacheField>
    <cacheField name="scraped_at" numFmtId="0">
      <sharedItems/>
    </cacheField>
    <cacheField name="terms" numFmtId="0">
      <sharedItems/>
    </cacheField>
    <cacheField name="section" numFmtId="0">
      <sharedItems/>
    </cacheField>
    <cacheField name="TOTAL REVENUE" numFmtId="0">
      <sharedItems containsSemiMixedTypes="0" containsString="0" containsNumber="1" minValue="4330.58" maxValue="65152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42.597963310189" backgroundQuery="1" createdVersion="8" refreshedVersion="8" minRefreshableVersion="3" recordCount="0" supportSubquery="1" supportAdvancedDrill="1" xr:uid="{71D707C3-E57C-4904-BBEB-5BDA3C663636}">
  <cacheSource type="external" connectionId="1"/>
  <cacheFields count="5">
    <cacheField name="[Table1].[Months].[Months]" caption="Months" numFmtId="0" hierarchy="17" level="1">
      <sharedItems count="9">
        <s v="April"/>
        <s v="August"/>
        <s v="July"/>
        <s v="June"/>
        <s v="March"/>
        <s v="May"/>
        <s v="November"/>
        <s v="October"/>
        <s v="September"/>
      </sharedItems>
    </cacheField>
    <cacheField name="[Measures].[Sum of TOTAL REVENUE]" caption="Sum of TOTAL REVENUE" numFmtId="0" hierarchy="20" level="32767"/>
    <cacheField name="[Table1].[Product Category].[Product Category]" caption="Product Category" numFmtId="0" hierarchy="3" level="1">
      <sharedItems containsSemiMixedTypes="0" containsNonDate="0" containsString="0"/>
    </cacheField>
    <cacheField name="[Table1].[Promotion].[Promotion]" caption="Promotion" numFmtId="0" hierarchy="2" level="1">
      <sharedItems containsSemiMixedTypes="0" containsNonDate="0" containsString="0"/>
    </cacheField>
    <cacheField name="[Table1].[Seasonal].[Seasonal]" caption="Seasonal" numFmtId="0" hierarchy="4" level="1">
      <sharedItems containsSemiMixedTypes="0" containsNonDate="0" containsString="0"/>
    </cacheField>
  </cacheFields>
  <cacheHierarchies count="22">
    <cacheHierarchy uniqueName="[Table1].[Product ID]" caption="Product ID" attribute="1" defaultMemberUniqueName="[Table1].[Product ID].[All]" allUniqueName="[Table1].[Product ID].[All]" dimensionUniqueName="[Table1]" displayFolder="" count="2"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cacheHierarchy uniqueName="[Table1].[Promotion]" caption="Promotion" attribute="1" defaultMemberUniqueName="[Table1].[Promotion].[All]" allUniqueName="[Table1].[Promotion].[All]" dimensionUniqueName="[Table1]" displayFolder="" count="2" memberValueDatatype="130" unbalanced="0">
      <fieldsUsage count="2">
        <fieldUsage x="-1"/>
        <fieldUsage x="3"/>
      </fieldsUsage>
    </cacheHierarchy>
    <cacheHierarchy uniqueName="[Table1].[Product Category]" caption="Product Category" attribute="1" defaultMemberUniqueName="[Table1].[Product Category].[All]" allUniqueName="[Table1].[Product Category].[All]" dimensionUniqueName="[Table1]" displayFolder="" count="2" memberValueDatatype="130" unbalanced="0">
      <fieldsUsage count="2">
        <fieldUsage x="-1"/>
        <fieldUsage x="2"/>
      </fieldsUsage>
    </cacheHierarchy>
    <cacheHierarchy uniqueName="[Table1].[Seasonal]" caption="Seasonal" attribute="1" defaultMemberUniqueName="[Table1].[Seasonal].[All]" allUniqueName="[Table1].[Seasonal].[All]" dimensionUniqueName="[Table1]" displayFolder="" count="2" memberValueDatatype="130" unbalanced="0">
      <fieldsUsage count="2">
        <fieldUsage x="-1"/>
        <fieldUsage x="4"/>
      </fieldsUsage>
    </cacheHierarchy>
    <cacheHierarchy uniqueName="[Table1].[Sales Volume]" caption="Sales Volume" attribute="1" defaultMemberUniqueName="[Table1].[Sales Volume].[All]" allUniqueName="[Table1].[Sales Volume].[All]" dimensionUniqueName="[Table1]" displayFolder="" count="2" memberValueDatatype="20" unbalanced="0"/>
    <cacheHierarchy uniqueName="[Table1].[brand]" caption="brand" attribute="1" defaultMemberUniqueName="[Table1].[brand].[All]" allUniqueName="[Table1].[brand].[All]" dimensionUniqueName="[Table1]" displayFolder="" count="2" memberValueDatatype="130" unbalanced="0"/>
    <cacheHierarchy uniqueName="[Table1].[url]" caption="url" attribute="1" defaultMemberUniqueName="[Table1].[url].[All]" allUniqueName="[Table1].[url].[All]" dimensionUniqueName="[Table1]" displayFolder="" count="2" memberValueDatatype="130" unbalanced="0"/>
    <cacheHierarchy uniqueName="[Table1].[sku]" caption="sku" attribute="1" defaultMemberUniqueName="[Table1].[sku].[All]" allUniqueName="[Table1].[sku].[All]" dimensionUniqueName="[Table1]" displayFolder="" count="2" memberValueDatatype="130" unbalanced="0"/>
    <cacheHierarchy uniqueName="[Table1].[name]" caption="name" attribute="1" defaultMemberUniqueName="[Table1].[name].[All]" allUniqueName="[Table1].[name].[All]" dimensionUniqueName="[Table1]" displayFolder="" count="2" memberValueDatatype="130" unbalanced="0"/>
    <cacheHierarchy uniqueName="[Table1].[description]" caption="description" attribute="1" defaultMemberUniqueName="[Table1].[description].[All]" allUniqueName="[Table1].[description].[All]" dimensionUniqueName="[Table1]" displayFolder="" count="2" memberValueDatatype="130" unbalanced="0"/>
    <cacheHierarchy uniqueName="[Table1].[price]" caption="price" attribute="1" defaultMemberUniqueName="[Table1].[price].[All]" allUniqueName="[Table1].[price].[All]" dimensionUniqueName="[Table1]" displayFolder="" count="2" memberValueDatatype="5" unbalanced="0"/>
    <cacheHierarchy uniqueName="[Table1].[currency]" caption="currency" attribute="1" defaultMemberUniqueName="[Table1].[currency].[All]" allUniqueName="[Table1].[currency].[All]" dimensionUniqueName="[Table1]" displayFolder="" count="2"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2" memberValueDatatype="130" unbalanced="0"/>
    <cacheHierarchy uniqueName="[Table1].[section]" caption="section" attribute="1" defaultMemberUniqueName="[Table1].[section].[All]" allUniqueName="[Table1].[section].[All]" dimensionUniqueName="[Table1]" displayFolder="" count="2" memberValueDatatype="130" unbalanced="0"/>
    <cacheHierarchy uniqueName="[Table1].[TOTAL REVENUE]" caption="TOTAL REVENUE" attribute="1" defaultMemberUniqueName="[Table1].[TOTAL REVENUE].[All]" allUniqueName="[Table1].[TOTAL REVENUE].[All]" dimensionUniqueName="[Table1]" displayFolder="" count="2" memberValueDatatype="5" unbalanced="0"/>
    <cacheHierarchy uniqueName="[Table1].[Months]" caption="Months" attribute="1" defaultMemberUniqueName="[Table1].[Months].[All]" allUniqueName="[Table1].[Months].[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42.597963888889" backgroundQuery="1" createdVersion="8" refreshedVersion="8" minRefreshableVersion="3" recordCount="0" supportSubquery="1" supportAdvancedDrill="1" xr:uid="{CCB22C88-9291-4FD4-98F4-167BA0BE3026}">
  <cacheSource type="external" connectionId="1"/>
  <cacheFields count="3">
    <cacheField name="[Measures].[Sum of TOTAL REVENUE]" caption="Sum of TOTAL REVENUE" numFmtId="0" hierarchy="20" level="32767"/>
    <cacheField name="[Measures].[Sum of Sales Volume]" caption="Sum of Sales Volume" numFmtId="0" hierarchy="21" level="32767"/>
    <cacheField name="[Table1].[Seasonal].[Seasonal]" caption="Seasonal" numFmtId="0" hierarchy="4" level="1">
      <sharedItems containsSemiMixedTypes="0" containsNonDate="0" containsString="0"/>
    </cacheField>
  </cacheFields>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cacheHierarchy uniqueName="[Table1].[Promotion]" caption="Promotion" attribute="1" defaultMemberUniqueName="[Table1].[Promotion].[All]" allUniqueName="[Table1].[Promotion].[All]" dimensionUniqueName="[Table1]" displayFolder="" count="2" memberValueDatatype="13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Seasonal]" caption="Seasonal" attribute="1" defaultMemberUniqueName="[Table1].[Seasonal].[All]" allUniqueName="[Table1].[Seasonal].[All]" dimensionUniqueName="[Table1]" displayFolder="" count="2" memberValueDatatype="130" unbalanced="0">
      <fieldsUsage count="2">
        <fieldUsage x="-1"/>
        <fieldUsage x="2"/>
      </fieldsUsage>
    </cacheHierarchy>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0" memberValueDatatype="130"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42.597964236113" backgroundQuery="1" createdVersion="8" refreshedVersion="8" minRefreshableVersion="3" recordCount="0" supportSubquery="1" supportAdvancedDrill="1" xr:uid="{B62CCBC3-7428-436B-AA7D-CB1C1D7C0E85}">
  <cacheSource type="external" connectionId="1"/>
  <cacheFields count="3">
    <cacheField name="[Table1].[Product Position].[Product Position]" caption="Product Position" numFmtId="0" hierarchy="1" level="1">
      <sharedItems count="3">
        <s v="Aisle"/>
        <s v="End-cap"/>
        <s v="Front of Store"/>
      </sharedItems>
    </cacheField>
    <cacheField name="[Measures].[Sum of TOTAL REVENUE]" caption="Sum of TOTAL REVENUE" numFmtId="0" hierarchy="20" level="32767"/>
    <cacheField name="[Table1].[Seasonal].[Seasonal]" caption="Seasonal" numFmtId="0" hierarchy="4" level="1">
      <sharedItems containsSemiMixedTypes="0" containsNonDate="0" containsString="0"/>
    </cacheField>
  </cacheFields>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fieldsUsage count="2">
        <fieldUsage x="-1"/>
        <fieldUsage x="0"/>
      </fieldsUsage>
    </cacheHierarchy>
    <cacheHierarchy uniqueName="[Table1].[Promotion]" caption="Promotion" attribute="1" defaultMemberUniqueName="[Table1].[Promotion].[All]" allUniqueName="[Table1].[Promotion].[All]" dimensionUniqueName="[Table1]" displayFolder="" count="2" memberValueDatatype="13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Seasonal]" caption="Seasonal" attribute="1" defaultMemberUniqueName="[Table1].[Seasonal].[All]" allUniqueName="[Table1].[Seasonal].[All]" dimensionUniqueName="[Table1]" displayFolder="" count="2" memberValueDatatype="130" unbalanced="0">
      <fieldsUsage count="2">
        <fieldUsage x="-1"/>
        <fieldUsage x="2"/>
      </fieldsUsage>
    </cacheHierarchy>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0" memberValueDatatype="130"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42.597964699075" backgroundQuery="1" createdVersion="8" refreshedVersion="8" minRefreshableVersion="3" recordCount="0" supportSubquery="1" supportAdvancedDrill="1" xr:uid="{E736CB10-862F-4853-A88B-7691C20FD312}">
  <cacheSource type="external" connectionId="1"/>
  <cacheFields count="3">
    <cacheField name="[Table1].[section].[section]" caption="section" numFmtId="0" hierarchy="15" level="1">
      <sharedItems count="2">
        <s v="MAN"/>
        <s v="WOMAN"/>
      </sharedItems>
    </cacheField>
    <cacheField name="[Measures].[Sum of Sales Volume]" caption="Sum of Sales Volume" numFmtId="0" hierarchy="21" level="32767"/>
    <cacheField name="[Table1].[Seasonal].[Seasonal]" caption="Seasonal" numFmtId="0" hierarchy="4" level="1">
      <sharedItems containsSemiMixedTypes="0" containsNonDate="0" containsString="0"/>
    </cacheField>
  </cacheFields>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cacheHierarchy uniqueName="[Table1].[Promotion]" caption="Promotion" attribute="1" defaultMemberUniqueName="[Table1].[Promotion].[All]" allUniqueName="[Table1].[Promotion].[All]" dimensionUniqueName="[Table1]" displayFolder="" count="2" memberValueDatatype="130" unbalanced="0"/>
    <cacheHierarchy uniqueName="[Table1].[Product Category]" caption="Product Category" attribute="1" defaultMemberUniqueName="[Table1].[Product Category].[All]" allUniqueName="[Table1].[Product Category].[All]" dimensionUniqueName="[Table1]" displayFolder="" count="2" memberValueDatatype="130" unbalanced="0"/>
    <cacheHierarchy uniqueName="[Table1].[Seasonal]" caption="Seasonal" attribute="1" defaultMemberUniqueName="[Table1].[Seasonal].[All]" allUniqueName="[Table1].[Seasonal].[All]" dimensionUniqueName="[Table1]" displayFolder="" count="2" memberValueDatatype="130" unbalanced="0">
      <fieldsUsage count="2">
        <fieldUsage x="-1"/>
        <fieldUsage x="2"/>
      </fieldsUsage>
    </cacheHierarchy>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2" memberValueDatatype="130" unbalanced="0">
      <fieldsUsage count="2">
        <fieldUsage x="-1"/>
        <fieldUsage x="0"/>
      </fieldsUsage>
    </cacheHierarchy>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42.597965277775" backgroundQuery="1" createdVersion="8" refreshedVersion="8" minRefreshableVersion="3" recordCount="0" supportSubquery="1" supportAdvancedDrill="1" xr:uid="{665A3727-0C6B-4B7F-9150-7D2370E45D8C}">
  <cacheSource type="external" connectionId="1"/>
  <cacheFields count="3">
    <cacheField name="[Table1].[Months].[Months]" caption="Months" numFmtId="0" hierarchy="17" level="1">
      <sharedItems count="9">
        <s v="April"/>
        <s v="August"/>
        <s v="July"/>
        <s v="June"/>
        <s v="March"/>
        <s v="May"/>
        <s v="November"/>
        <s v="October"/>
        <s v="September"/>
      </sharedItems>
    </cacheField>
    <cacheField name="[Measures].[Sum of Sales Volume]" caption="Sum of Sales Volume" numFmtId="0" hierarchy="21" level="32767"/>
    <cacheField name="[Table1].[Seasonal].[Seasonal]" caption="Seasonal" numFmtId="0" hierarchy="4" level="1">
      <sharedItems containsSemiMixedTypes="0" containsNonDate="0" containsString="0"/>
    </cacheField>
  </cacheFields>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cacheHierarchy uniqueName="[Table1].[Promotion]" caption="Promotion" attribute="1" defaultMemberUniqueName="[Table1].[Promotion].[All]" allUniqueName="[Table1].[Promotion].[All]" dimensionUniqueName="[Table1]" displayFolder="" count="2" memberValueDatatype="13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Seasonal]" caption="Seasonal" attribute="1" defaultMemberUniqueName="[Table1].[Seasonal].[All]" allUniqueName="[Table1].[Seasonal].[All]" dimensionUniqueName="[Table1]" displayFolder="" count="2" memberValueDatatype="130" unbalanced="0">
      <fieldsUsage count="2">
        <fieldUsage x="-1"/>
        <fieldUsage x="2"/>
      </fieldsUsage>
    </cacheHierarchy>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0" memberValueDatatype="130"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2" memberValueDatatype="130" unbalanced="0">
      <fieldsUsage count="2">
        <fieldUsage x="-1"/>
        <fieldUsage x="0"/>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oneField="1" hidden="1">
      <fieldsUsage count="1">
        <fieldUsage x="1"/>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35.736747453702" backgroundQuery="1" createdVersion="3" refreshedVersion="8" minRefreshableVersion="3" recordCount="0" supportSubquery="1" supportAdvancedDrill="1" xr:uid="{B9A13676-FD42-42F1-801F-0D25FE3403E4}">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2" memberValueDatatype="130" unbalanced="0"/>
    <cacheHierarchy uniqueName="[Table1].[Promotion]" caption="Promotion" attribute="1" defaultMemberUniqueName="[Table1].[Promotion].[All]" allUniqueName="[Table1].[Promotion].[All]" dimensionUniqueName="[Table1]" displayFolder="" count="2" memberValueDatatype="13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Seasonal]" caption="Seasonal" attribute="1" defaultMemberUniqueName="[Table1].[Seasonal].[All]" allUniqueName="[Table1].[Seasonal].[All]" dimensionUniqueName="[Table1]" displayFolder="" count="2" memberValueDatatype="130" unbalanced="0"/>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0"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0" memberValueDatatype="130"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100354727"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hil" refreshedDate="45836.026257060184" backgroundQuery="1" createdVersion="3" refreshedVersion="8" minRefreshableVersion="3" recordCount="0" supportSubquery="1" supportAdvancedDrill="1" xr:uid="{B4CD00C1-42EA-4E49-8B60-0E92E3CB6129}">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Table1].[Product ID]" caption="Product ID" attribute="1" defaultMemberUniqueName="[Table1].[Product ID].[All]" allUniqueName="[Table1].[Product ID].[All]" dimensionUniqueName="[Table1]" displayFolder="" count="0" memberValueDatatype="20" unbalanced="0"/>
    <cacheHierarchy uniqueName="[Table1].[Product Position]" caption="Product Position" attribute="1" defaultMemberUniqueName="[Table1].[Product Position].[All]" allUniqueName="[Table1].[Product Position].[All]" dimensionUniqueName="[Table1]" displayFolder="" count="0" memberValueDatatype="130" unbalanced="0"/>
    <cacheHierarchy uniqueName="[Table1].[Promotion]" caption="Promotion" attribute="1" defaultMemberUniqueName="[Table1].[Promotion].[All]" allUniqueName="[Table1].[Promotion].[All]" dimensionUniqueName="[Table1]" displayFolder="" count="0" memberValueDatatype="130" unbalanced="0"/>
    <cacheHierarchy uniqueName="[Table1].[Product Category]" caption="Product Category" attribute="1" defaultMemberUniqueName="[Table1].[Product Category].[All]" allUniqueName="[Table1].[Product Category].[All]" dimensionUniqueName="[Table1]" displayFolder="" count="0" memberValueDatatype="130" unbalanced="0"/>
    <cacheHierarchy uniqueName="[Table1].[Seasonal]" caption="Seasonal" attribute="1" defaultMemberUniqueName="[Table1].[Seasonal].[All]" allUniqueName="[Table1].[Seasonal].[All]" dimensionUniqueName="[Table1]" displayFolder="" count="0" memberValueDatatype="130" unbalanced="0"/>
    <cacheHierarchy uniqueName="[Table1].[Sales Volume]" caption="Sales Volume" attribute="1" defaultMemberUniqueName="[Table1].[Sales Volume].[All]" allUniqueName="[Table1].[Sales Volume].[All]" dimensionUniqueName="[Table1]" displayFolder="" count="0" memberValueDatatype="20" unbalanced="0"/>
    <cacheHierarchy uniqueName="[Table1].[brand]" caption="brand" attribute="1" defaultMemberUniqueName="[Table1].[brand].[All]" allUniqueName="[Table1].[brand].[All]" dimensionUniqueName="[Table1]" displayFolder="" count="0" memberValueDatatype="130" unbalanced="0"/>
    <cacheHierarchy uniqueName="[Table1].[url]" caption="url" attribute="1" defaultMemberUniqueName="[Table1].[url].[All]" allUniqueName="[Table1].[url].[All]" dimensionUniqueName="[Table1]" displayFolder="" count="0" memberValueDatatype="130" unbalanced="0"/>
    <cacheHierarchy uniqueName="[Table1].[sku]" caption="sku" attribute="1" defaultMemberUniqueName="[Table1].[sku].[All]" allUniqueName="[Table1].[sku].[All]" dimensionUniqueName="[Table1]" displayFolder="" count="0" memberValueDatatype="130" unbalanced="0"/>
    <cacheHierarchy uniqueName="[Table1].[name]" caption="name" attribute="1" defaultMemberUniqueName="[Table1].[name].[All]" allUniqueName="[Table1].[name].[All]" dimensionUniqueName="[Table1]" displayFolder="" count="0" memberValueDatatype="130" unbalanced="0"/>
    <cacheHierarchy uniqueName="[Table1].[description]" caption="description" attribute="1" defaultMemberUniqueName="[Table1].[description].[All]" allUniqueName="[Table1].[description].[All]" dimensionUniqueName="[Table1]" displayFolder="" count="0" memberValueDatatype="130" unbalanced="0"/>
    <cacheHierarchy uniqueName="[Table1].[price]" caption="price" attribute="1" defaultMemberUniqueName="[Table1].[price].[All]" allUniqueName="[Table1].[price].[All]" dimensionUniqueName="[Table1]" displayFolder="" count="0" memberValueDatatype="5" unbalanced="0"/>
    <cacheHierarchy uniqueName="[Table1].[currency]" caption="currency" attribute="1" defaultMemberUniqueName="[Table1].[currency].[All]" allUniqueName="[Table1].[currency].[All]" dimensionUniqueName="[Table1]" displayFolder="" count="0" memberValueDatatype="130" unbalanced="0"/>
    <cacheHierarchy uniqueName="[Table1].[scraped_at]" caption="scraped_at" attribute="1" time="1" defaultMemberUniqueName="[Table1].[scraped_at].[All]" allUniqueName="[Table1].[scraped_at].[All]" dimensionUniqueName="[Table1]" displayFolder="" count="2" memberValueDatatype="7" unbalanced="0"/>
    <cacheHierarchy uniqueName="[Table1].[terms]" caption="terms" attribute="1" defaultMemberUniqueName="[Table1].[terms].[All]" allUniqueName="[Table1].[terms].[All]" dimensionUniqueName="[Table1]" displayFolder="" count="0" memberValueDatatype="130" unbalanced="0"/>
    <cacheHierarchy uniqueName="[Table1].[section]" caption="section" attribute="1" defaultMemberUniqueName="[Table1].[section].[All]" allUniqueName="[Table1].[section].[All]" dimensionUniqueName="[Table1]" displayFolder="" count="0" memberValueDatatype="130" unbalanced="0"/>
    <cacheHierarchy uniqueName="[Table1].[TOTAL REVENUE]" caption="TOTAL REVENUE" attribute="1" defaultMemberUniqueName="[Table1].[TOTAL REVENUE].[All]" allUniqueName="[Table1].[TOTAL REVENUE].[All]" dimensionUniqueName="[Table1]" displayFolder="" count="0" memberValueDatatype="5" unbalanced="0"/>
    <cacheHierarchy uniqueName="[Table1].[Months]" caption="Months" attribute="1" defaultMemberUniqueName="[Table1].[Months].[All]" allUniqueName="[Table1].[Months].[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TOTAL REVENUE]" caption="Sum of TOTAL REVENUE" measure="1" displayFolder="" measureGroup="Table1" count="0" hidden="1">
      <extLst>
        <ext xmlns:x15="http://schemas.microsoft.com/office/spreadsheetml/2010/11/main" uri="{B97F6D7D-B522-45F9-BDA1-12C45D357490}">
          <x15:cacheHierarchy aggregatedColumn="16"/>
        </ext>
      </extLst>
    </cacheHierarchy>
    <cacheHierarchy uniqueName="[Measures].[Sum of Sales Volume]" caption="Sum of Sales Volume"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pivotCacheId="34762697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n v="185102"/>
    <s v="Aisle"/>
    <x v="0"/>
    <x v="0"/>
    <x v="0"/>
    <n v="2823"/>
    <s v="Zara"/>
    <s v="https://www.zara.com/us/en/basic-puffer-jacket-p06985450.html"/>
    <s v="272145190-250-2"/>
    <s v="BASIC PUFFER JACKET"/>
    <s v="Puffer jacket made of tear-resistant ripstop fabric. High collar and adjustable long sleeves with adhesive straps. Welt pockets at hip. Adjustable hem with side elastics. Front zip closure."/>
    <n v="19.989999999999998"/>
    <s v="USD"/>
    <s v="2024-02-19T08:50:05.654618"/>
    <s v="jackets"/>
    <s v="MAN"/>
    <n v="56431.77"/>
  </r>
  <r>
    <n v="188771"/>
    <s v="Aisle"/>
    <x v="0"/>
    <x v="0"/>
    <x v="0"/>
    <n v="654"/>
    <s v="Zara"/>
    <s v="https://www.zara.com/us/en/tuxedo-jacket-p08896675.html"/>
    <s v="324052738-800-46"/>
    <s v="TUXEDO JACKET"/>
    <s v="Straight fit blazer. Pointed lapel collar and long sleeves with buttoned cuffs. Welt pockets at hip and interior pocket. Central back vent at hem. Front button closure."/>
    <n v="169"/>
    <s v="USD"/>
    <s v="2024-02-19T08:50:06.590930"/>
    <s v="jackets"/>
    <s v="MAN"/>
    <n v="110526"/>
  </r>
  <r>
    <n v="180176"/>
    <s v="End-cap"/>
    <x v="1"/>
    <x v="0"/>
    <x v="1"/>
    <n v="2220"/>
    <s v="Zara"/>
    <s v="https://www.zara.com/us/en/slim-fit-suit-jacket-p01564520.html"/>
    <s v="335342680-800-44"/>
    <s v="SLIM FIT SUIT JACKET"/>
    <s v="Slim fit jacket. Notched lapel collar. Long sleeves with buttoned cuffs. Welt pocket at chest and flap pockets at hip. Interior pocket. Back vents. Front button closure."/>
    <n v="129"/>
    <s v="USD"/>
    <s v="2024-02-19T08:50:07.301419"/>
    <s v="jackets"/>
    <s v="MAN"/>
    <n v="286380"/>
  </r>
  <r>
    <n v="112917"/>
    <s v="Aisle"/>
    <x v="1"/>
    <x v="0"/>
    <x v="1"/>
    <n v="1568"/>
    <s v="Zara"/>
    <s v="https://www.zara.com/us/en/stretch-suit-jacket-p01564300.html"/>
    <s v="328303236-420-44"/>
    <s v="STRETCH SUIT JACKET"/>
    <s v="Slim fit jacket made of viscose blend fabric. Notched lapel collar. Long sleeves with buttoned cuffs. Welt pocket at chest and flap pockets at hip. Interior pocket. Back vents. Front button closure."/>
    <n v="129"/>
    <s v="USD"/>
    <s v="2024-02-19T08:50:07.882922"/>
    <s v="jackets"/>
    <s v="MAN"/>
    <n v="202272"/>
  </r>
  <r>
    <n v="192936"/>
    <s v="End-cap"/>
    <x v="0"/>
    <x v="0"/>
    <x v="1"/>
    <n v="2942"/>
    <s v="Zara"/>
    <s v="https://www.zara.com/us/en/double-faced-jacket-p08281477.html"/>
    <s v="312368260-800-2"/>
    <s v="DOUBLE FACED JACKET"/>
    <s v="Jacket made of faux leather faux shearling with fleece interior. Tabbed lapel collar. Long sleeves. Zip pockets at hip. Front zip closure."/>
    <n v="139"/>
    <s v="USD"/>
    <s v="2024-02-19T08:50:08.453847"/>
    <s v="jackets"/>
    <s v="MAN"/>
    <n v="408938"/>
  </r>
  <r>
    <n v="117590"/>
    <s v="End-cap"/>
    <x v="0"/>
    <x v="0"/>
    <x v="0"/>
    <n v="2968"/>
    <s v="Zara"/>
    <s v="https://www.zara.com/us/en/contrasting-collar-jacket-p06987331.html"/>
    <s v="320298385-807-2"/>
    <s v="CONTRASTING COLLAR JACKET"/>
    <s v="Relaxed fit jacket. Contrasting lapel collar and long sleeves with buttoned cuffs. Front pouch pockets. Interior pocket. Washed effect. Front zip closure."/>
    <n v="79.900000000000006"/>
    <s v="USD"/>
    <s v="2024-02-19T08:50:09.140497"/>
    <s v="jackets"/>
    <s v="MAN"/>
    <n v="237143.2"/>
  </r>
  <r>
    <n v="189118"/>
    <s v="Front of Store"/>
    <x v="1"/>
    <x v="0"/>
    <x v="1"/>
    <n v="952"/>
    <s v="Zara"/>
    <s v="https://www.zara.com/us/en/faux-leather-puffer-jacket-p08281420.html"/>
    <s v="278112470-800-2"/>
    <s v="FAUX LEATHER PUFFER JACKET"/>
    <s v="Faux leather puffer jacket. High collar and long sleeves with ribbed interior cuffs. Welt pockets at hip. Interior pocket. Adjustable hem with side elastics. Front zip closure."/>
    <n v="69.989999999999995"/>
    <s v="USD"/>
    <s v="2024-02-19T08:50:09.688951"/>
    <s v="jackets"/>
    <s v="MAN"/>
    <n v="66630.48"/>
  </r>
  <r>
    <n v="182157"/>
    <s v="Aisle"/>
    <x v="0"/>
    <x v="0"/>
    <x v="0"/>
    <n v="2421"/>
    <s v="Zara"/>
    <s v="https://www.zara.com/us/en/suit-jacket-in-100-linen-p04307408.html"/>
    <s v="322972485-431-46"/>
    <s v="SUIT JACKET IN 100% LINEN"/>
    <s v="Straight fit blazer made of linen. Notched lapel collar and long sleeves with buttoned cuffs. Welt pocket at chest and flap pockets at hip. Interior pocket. Back vents. Front button closure."/>
    <n v="159"/>
    <s v="USD"/>
    <s v="2024-02-19T08:50:10.200777"/>
    <s v="jackets"/>
    <s v="MAN"/>
    <n v="384939"/>
  </r>
  <r>
    <n v="141861"/>
    <s v="Aisle"/>
    <x v="1"/>
    <x v="0"/>
    <x v="1"/>
    <n v="1916"/>
    <s v="Zara"/>
    <s v="https://www.zara.com/us/en/100-wool-suit-jacket-p05955218.html"/>
    <s v="313854165-401-46"/>
    <s v="100% WOOL SUIT JACKET"/>
    <s v="Jacket made of Italian wool. Pointed lapel collar and long sleeves with buttoned cuffs. Welt pocket at chest and flap pockets at hip. Interior pocket. Back vents. Front button closure."/>
    <n v="169"/>
    <s v="USD"/>
    <s v="2024-02-19T08:50:10.880741"/>
    <s v="jackets"/>
    <s v="MAN"/>
    <n v="323804"/>
  </r>
  <r>
    <n v="137121"/>
    <s v="Aisle"/>
    <x v="0"/>
    <x v="0"/>
    <x v="1"/>
    <n v="656"/>
    <s v="Zara"/>
    <s v="https://www.zara.com/us/en/100-feather-fill-puffer-jacket-p04302305.html"/>
    <s v="312372602-800-2"/>
    <s v="100% FEATHER FILL PUFFER JACKET"/>
    <s v="Puffer jacket made of shiny finish technical fabric. Fill is a blend of 80% down and 20% feathers. High collar with adjustable hood and long sleeves with elastic cuffs. Welt pockets at hip and interior pocket. Adjustable hem with side elastics. Front zip closure."/>
    <n v="169"/>
    <s v="USD"/>
    <s v="2024-02-19T08:50:11.380061"/>
    <s v="jackets"/>
    <s v="MAN"/>
    <n v="110864"/>
  </r>
  <r>
    <n v="113143"/>
    <s v="Aisle"/>
    <x v="1"/>
    <x v="0"/>
    <x v="1"/>
    <n v="2663"/>
    <s v="Zara"/>
    <s v="https://www.zara.com/us/en/herringbone-textured-jacket-p08491401.html"/>
    <s v="316207900-710-2"/>
    <s v="HERRINGBONE TEXTURED JACKET"/>
    <s v="Jacket made of wool blend fabric. Lapel collar and long sleeves. Welt pockets at hip. Front zip closure."/>
    <n v="129"/>
    <s v="USD"/>
    <s v="2024-02-19T08:50:12.011296"/>
    <s v="jackets"/>
    <s v="MAN"/>
    <n v="343527"/>
  </r>
  <r>
    <n v="140028"/>
    <s v="Aisle"/>
    <x v="1"/>
    <x v="0"/>
    <x v="1"/>
    <n v="1260"/>
    <s v="Zara"/>
    <s v="https://www.zara.com/us/en/oversized-cropped-jacket-limited-edition-p04304672.html"/>
    <s v="329186122-800-2"/>
    <s v="OVERSIZED CROPPED JACKET LIMITED EDITION"/>
    <s v="Oversized cropped jacket. Notched lapel collar and long sleeves with buttoned cuffs. Flap pockets at waist ad interior pocket. Front button closure."/>
    <n v="159"/>
    <s v="USD"/>
    <s v="2024-02-19T08:50:12.510507"/>
    <s v="jackets"/>
    <s v="MAN"/>
    <n v="200340"/>
  </r>
  <r>
    <n v="134693"/>
    <s v="Aisle"/>
    <x v="1"/>
    <x v="0"/>
    <x v="0"/>
    <n v="2124"/>
    <s v="Zara"/>
    <s v="https://www.zara.com/us/en/leather-biker-jacket-p05833412.html"/>
    <s v="311297791-800-2"/>
    <s v="LEATHER BIKER JACKET"/>
    <s v="Jacket with lapel collar and snap button details. Long sleeves with zip cuffs. Front zip pockets and interior pocket. Asymmetric front closure with metal zipper."/>
    <n v="169"/>
    <s v="USD"/>
    <s v="2024-02-19T08:50:13.210501"/>
    <s v="jackets"/>
    <s v="MAN"/>
    <n v="358956"/>
  </r>
  <r>
    <n v="151396"/>
    <s v="Front of Store"/>
    <x v="1"/>
    <x v="0"/>
    <x v="1"/>
    <n v="729"/>
    <s v="Zara"/>
    <s v="https://www.zara.com/us/en/cropped-leather-jacket-p02521104.html"/>
    <s v="323134418-800-3"/>
    <s v="CROPPED LEATHER JACKET"/>
    <s v="Leather jacket. Cropped length. Lapel collar and long sleeves. Front hidden in-seam pockets. Front zip closure."/>
    <n v="439"/>
    <s v="USD"/>
    <s v="2024-02-19T08:50:13.771115"/>
    <s v="jackets"/>
    <s v="MAN"/>
    <n v="320031"/>
  </r>
  <r>
    <n v="132889"/>
    <s v="Aisle"/>
    <x v="1"/>
    <x v="0"/>
    <x v="1"/>
    <n v="2265"/>
    <s v="Zara"/>
    <s v="https://www.zara.com/us/en/faux-leather-boxy-fit-jacket-p08281654.html"/>
    <s v="311297555-706-2"/>
    <s v="FAUX LEATHER BOXY FIT JACKET"/>
    <s v="Boxy fit jacket. Lapel collar and long sleeves with buttoned cuffs. Welt pockets at hip. Front button closure."/>
    <n v="99.9"/>
    <s v="USD"/>
    <s v="2024-02-19T08:50:14.252907"/>
    <s v="jackets"/>
    <s v="MAN"/>
    <n v="226273.5"/>
  </r>
  <r>
    <n v="152174"/>
    <s v="End-cap"/>
    <x v="0"/>
    <x v="0"/>
    <x v="0"/>
    <n v="2226"/>
    <s v="Zara"/>
    <s v="https://www.zara.com/us/en/faux-leather-jacket-p03427320.html"/>
    <s v="317012940-800-2"/>
    <s v="FAUX LEATHER JACKET"/>
    <s v="Jacket made of faux leather fabric. Lapel collar with snap button details. Long sleeves with zip cuffs. Front zip pockets at chest and hip. Interior pocket. Asymmetric front closure with metal zipper."/>
    <n v="99.9"/>
    <s v="USD"/>
    <s v="2024-02-19T08:50:14.853868"/>
    <s v="jackets"/>
    <s v="MAN"/>
    <n v="222377.40000000002"/>
  </r>
  <r>
    <n v="129906"/>
    <s v="Aisle"/>
    <x v="0"/>
    <x v="0"/>
    <x v="0"/>
    <n v="2089"/>
    <s v="Zara"/>
    <s v="https://www.zara.com/us/en/faux-suede-bomber-jacket-p06318600.html"/>
    <s v="311292672-800-2"/>
    <s v="FAUX SUEDE BOMBER JACKET"/>
    <s v="Jacket made of faux suede fabric. Ribbed elastic high collar and long sleeve. Welt pockets at hip. Rib trim. Front zip closure."/>
    <n v="69.900000000000006"/>
    <s v="USD"/>
    <s v="2024-02-19T08:50:15.386895"/>
    <s v="jackets"/>
    <s v="MAN"/>
    <n v="146021.1"/>
  </r>
  <r>
    <n v="195879"/>
    <s v="Front of Store"/>
    <x v="1"/>
    <x v="0"/>
    <x v="1"/>
    <n v="2339"/>
    <s v="Zara"/>
    <s v="https://www.zara.com/us/en/denim-bomber-jacket-p00621400.html"/>
    <s v="321496837-400-3"/>
    <s v="DENIM BOMBER JACKET"/>
    <s v="Jacket made of denim fabric with padded interior. Rib elastic collar and long sleeves. Welt pockets at hip and interior pocket. Elastic hem. All-over contrasting topstitching details. Front zip closure."/>
    <n v="129"/>
    <s v="USD"/>
    <s v="2024-02-19T08:50:15.895051"/>
    <s v="jackets"/>
    <s v="MAN"/>
    <n v="301731"/>
  </r>
  <r>
    <n v="155050"/>
    <s v="Aisle"/>
    <x v="0"/>
    <x v="0"/>
    <x v="1"/>
    <n v="2321"/>
    <s v="Zara"/>
    <s v="https://www.zara.com/us/en/boucle-textured-jacket-p08491402.html"/>
    <s v="316205038-615-2"/>
    <s v="BOUCLÃ‰ TEXTURED JACKET"/>
    <s v="Cropped jacket made with wool blend fabric. High collar and long sleeves with elastic cuffs. Front patch pockets with flaps. Elastic hem. Front snap button closure."/>
    <n v="129"/>
    <s v="USD"/>
    <s v="2024-02-19T08:50:16.580479"/>
    <s v="jackets"/>
    <s v="MAN"/>
    <n v="299409"/>
  </r>
  <r>
    <n v="194410"/>
    <s v="End-cap"/>
    <x v="0"/>
    <x v="0"/>
    <x v="0"/>
    <n v="669"/>
    <s v="Zara"/>
    <s v="https://www.zara.com/us/en/suit-jacket-in-100-linen-p04307443.html"/>
    <s v="322972473-052-46"/>
    <s v="SUIT JACKET IN 100% LINEN"/>
    <s v="Straight fit blazer made of linen. Notched lapel collar and long sleeves with buttoned cuffs. Flap pockets at hip. Interior pocket. Back vents. Front button closure."/>
    <n v="159"/>
    <s v="USD"/>
    <s v="2024-02-19T08:50:17.153559"/>
    <s v="jackets"/>
    <s v="MAN"/>
    <n v="106371"/>
  </r>
  <r>
    <n v="141904"/>
    <s v="End-cap"/>
    <x v="1"/>
    <x v="0"/>
    <x v="1"/>
    <n v="1712"/>
    <s v="Zara"/>
    <s v="https://www.zara.com/us/en/jacquard-denim-jacket-p07627402.html"/>
    <s v="313845662-400-3"/>
    <s v="JACQUARD DENIM JACKET"/>
    <s v="Lapel collar jacket with long sleeves with buttoned cuffs. Patch pockets with flaps at chest and side pockets at hip. Front hidden button closure."/>
    <n v="109"/>
    <s v="USD"/>
    <s v="2024-02-19T08:50:17.639427"/>
    <s v="jackets"/>
    <s v="MAN"/>
    <n v="186608"/>
  </r>
  <r>
    <n v="124981"/>
    <s v="Front of Store"/>
    <x v="0"/>
    <x v="0"/>
    <x v="1"/>
    <n v="1832"/>
    <s v="Zara"/>
    <s v="https://www.zara.com/us/en/padded-denim-jacket-p01538413.html"/>
    <s v="320264577-800-2"/>
    <s v="PADDED DENIM JACKET"/>
    <s v="Cropped jacket with lightly quilted interior. Lapel collar and long sleeves. Flap patch pockets at hip. Washed effect. Rib hems. Front zip closure."/>
    <n v="89.9"/>
    <s v="USD"/>
    <s v="2024-02-19T08:50:18.264732"/>
    <s v="jackets"/>
    <s v="MAN"/>
    <n v="164696.80000000002"/>
  </r>
  <r>
    <n v="161909"/>
    <s v="Aisle"/>
    <x v="1"/>
    <x v="0"/>
    <x v="0"/>
    <n v="1290"/>
    <s v="Zara"/>
    <s v="https://www.zara.com/us/en/leather-jacket-p05479400.html"/>
    <s v="315529534-705-3"/>
    <s v="LEATHER JACKET"/>
    <s v="Relaxed fit jacket in leather. Spread collar and long sleeves with slit cuffs with button closure. Patch pockets at hip. Back vents. Front button closure."/>
    <n v="299"/>
    <s v="USD"/>
    <s v="2024-02-19T08:50:18.813979"/>
    <s v="jackets"/>
    <s v="MAN"/>
    <n v="385710"/>
  </r>
  <r>
    <n v="129152"/>
    <s v="End-cap"/>
    <x v="0"/>
    <x v="0"/>
    <x v="0"/>
    <n v="2356"/>
    <s v="Zara"/>
    <s v="https://www.zara.com/us/en/lightweight-bomber-jacket-p08281315.html"/>
    <s v="320423517-800-2"/>
    <s v="LIGHTWEIGHT BOMBER JACKET"/>
    <s v="Lightweight jacket made of technical fabric. Round neck and long sleeves. Welt pockets at hip. Interior pocket. Rib trim. Front zip closure."/>
    <n v="49.9"/>
    <s v="USD"/>
    <s v="2024-02-19T08:50:19.405469"/>
    <s v="jackets"/>
    <s v="MAN"/>
    <n v="117564.4"/>
  </r>
  <r>
    <n v="183243"/>
    <s v="Front of Store"/>
    <x v="1"/>
    <x v="0"/>
    <x v="0"/>
    <n v="1524"/>
    <s v="Zara"/>
    <s v="https://www.zara.com/us/en/suit-jacket-p04303266.html"/>
    <s v="328250627-251-46"/>
    <s v="SUIT JACKET"/>
    <s v="Straight fit jacket made of dense stretch fabric. Notched lapel collar and long sleeves with buttoned cuffs. Welt pocket at chest and flap pockets at hip. Interior pocket. Back vents. Front button closure."/>
    <n v="169"/>
    <s v="USD"/>
    <s v="2024-02-19T08:50:19.899287"/>
    <s v="jackets"/>
    <s v="MAN"/>
    <n v="257556"/>
  </r>
  <r>
    <n v="198248"/>
    <s v="Front of Store"/>
    <x v="1"/>
    <x v="0"/>
    <x v="0"/>
    <n v="1644"/>
    <s v="Zara"/>
    <s v="https://www.zara.com/us/en/faux-leather-bomber-jacket-p03918420.html"/>
    <s v="311309526-800-2"/>
    <s v="FAUX LEATHER BOMBER JACKET"/>
    <s v="Jacket made of faux leather fabric. High collar and long sleeves. Welt pockets at hip and interior pocket. Rib trim. Front zip closure."/>
    <n v="69.900000000000006"/>
    <s v="USD"/>
    <s v="2024-02-19T08:50:20.387337"/>
    <s v="jackets"/>
    <s v="MAN"/>
    <n v="114915.6"/>
  </r>
  <r>
    <n v="191230"/>
    <s v="End-cap"/>
    <x v="0"/>
    <x v="0"/>
    <x v="0"/>
    <n v="966"/>
    <s v="Zara"/>
    <s v="https://www.zara.com/us/en/patch-bomber-jacket-p03918330.html"/>
    <s v="311287528-811-2"/>
    <s v="PATCH BOMBER JACKET"/>
    <s v="Varsity jacket made of faux suede fabric. Double welt pockets at hip and interior pocket. Front and back contrasting patch appliquÃ©s and embroidery. Rib trim. Front snap button closure."/>
    <n v="89.9"/>
    <s v="USD"/>
    <s v="2024-02-19T08:50:20.940517"/>
    <s v="jackets"/>
    <s v="MAN"/>
    <n v="86843.400000000009"/>
  </r>
  <r>
    <n v="187234"/>
    <s v="Front of Store"/>
    <x v="1"/>
    <x v="0"/>
    <x v="1"/>
    <n v="2575"/>
    <s v="Zara"/>
    <s v="https://www.zara.com/us/en/stretch-pocket-overshirt-p07484478.html"/>
    <s v="342657802-914-2"/>
    <s v="STRETCH POCKET OVERSHIRT"/>
    <s v="Overshirt made of stretchy fabric. Lapel collar and long sleeves with snap buttoned cuffs. Chest patch pockets. Front snap button closure."/>
    <n v="59.9"/>
    <s v="USD"/>
    <s v="2024-02-19T08:50:21.681257"/>
    <s v="jackets"/>
    <s v="MAN"/>
    <n v="154242.5"/>
  </r>
  <r>
    <n v="148888"/>
    <s v="Front of Store"/>
    <x v="0"/>
    <x v="0"/>
    <x v="0"/>
    <n v="2774"/>
    <s v="Zara"/>
    <s v="https://www.zara.com/us/en/rib-collar-jacket-p08281410.html"/>
    <s v="316207898-712-2"/>
    <s v="RIB COLLAR JACKET"/>
    <s v="Jacket made of technical fabric with padded interior. Tonal elastic rib high collar. Long sleeves. Welt pockets at hip and interior pocket. Interior elastic finish. Front zip closure."/>
    <n v="109"/>
    <s v="USD"/>
    <s v="2024-02-19T08:50:22.196513"/>
    <s v="jackets"/>
    <s v="MAN"/>
    <n v="302366"/>
  </r>
  <r>
    <n v="110805"/>
    <s v="Front of Store"/>
    <x v="1"/>
    <x v="0"/>
    <x v="0"/>
    <n v="2477"/>
    <s v="Zara"/>
    <s v="https://www.zara.com/us/en/faux-leather-oversized-jacket-limited-edition-p07380310.html"/>
    <s v="321496761-800-2"/>
    <s v="FAUX LEATHER OVERSIZED JACKET LIMITED EDITION"/>
    <s v="Oversized jacket. Notched lapel collar and long sleeves. Flap pockets at hip and interior pocket. Front button closure."/>
    <n v="159"/>
    <s v="USD"/>
    <s v="2024-02-19T08:50:22.752699"/>
    <s v="jackets"/>
    <s v="MAN"/>
    <n v="393843"/>
  </r>
  <r>
    <n v="179801"/>
    <s v="Front of Store"/>
    <x v="0"/>
    <x v="0"/>
    <x v="1"/>
    <n v="2608"/>
    <s v="Zara"/>
    <s v="https://www.zara.com/us/en/contrasting-patches-bomber-jacket-p06318411.html"/>
    <s v="311307255-800-2"/>
    <s v="CONTRASTING PATCHES BOMBER JACKET"/>
    <s v="Varsity jacket with elastic collar and long sleeves. Welt pockets at hip and interior pocket. Embroidered appliquÃ© and contrast front and back patches. Rib trim. Front snap button closure."/>
    <n v="129"/>
    <s v="USD"/>
    <s v="2024-02-19T08:50:23.449176"/>
    <s v="jackets"/>
    <s v="MAN"/>
    <n v="336432"/>
  </r>
  <r>
    <n v="134927"/>
    <s v="Aisle"/>
    <x v="1"/>
    <x v="0"/>
    <x v="1"/>
    <n v="2252"/>
    <s v="Zara"/>
    <s v="https://www.zara.com/us/en/patch-bomber-jacket-p03833404.html"/>
    <s v="317129011-500-2"/>
    <s v="PATCH BOMBER JACKET"/>
    <s v="Varsity jacket with padded interior. Rib elastic collar and long sleeves in contrast faux leather. Double welt pockets at hip and interior pocket. Contrasting patch appliquÃ©s at front and back. Rib trim. Front snap button closure."/>
    <n v="129"/>
    <s v="USD"/>
    <s v="2024-02-19T08:50:23.929417"/>
    <s v="jackets"/>
    <s v="MAN"/>
    <n v="290508"/>
  </r>
  <r>
    <n v="123150"/>
    <s v="End-cap"/>
    <x v="1"/>
    <x v="0"/>
    <x v="0"/>
    <n v="2074"/>
    <s v="Zara"/>
    <s v="https://www.zara.com/us/en/cropped-bomber-jacket-limited-edition-p08281600.html"/>
    <s v="330274270-800-2"/>
    <s v="CROPPED BOMBER JACKET LIMITED EDITION"/>
    <s v="Jacket with lightly padded interior. Rib collar and long sleeves. Flap pockets at waist. Rib trim. Front asymmetric zip closure."/>
    <n v="129"/>
    <s v="USD"/>
    <s v="2024-02-19T08:50:24.492261"/>
    <s v="jackets"/>
    <s v="MAN"/>
    <n v="267546"/>
  </r>
  <r>
    <n v="159145"/>
    <s v="End-cap"/>
    <x v="1"/>
    <x v="0"/>
    <x v="0"/>
    <n v="2579"/>
    <s v="Zara"/>
    <s v="https://www.zara.com/us/en/faux-leather-puffer-jacket-p03833302.html"/>
    <s v="311297855-800-2"/>
    <s v="FAUX LEATHER PUFFER JACKET"/>
    <s v="Faux leather jacket with padded interior. Lapel collar and long sleeves with snap buttoned cuffs. Welt pockets at hip and interior pocket. Elastic hem. Front zip hidden by a snap button flap."/>
    <n v="109"/>
    <s v="USD"/>
    <s v="2024-02-19T08:50:25.084642"/>
    <s v="jackets"/>
    <s v="MAN"/>
    <n v="281111"/>
  </r>
  <r>
    <n v="172364"/>
    <s v="Aisle"/>
    <x v="1"/>
    <x v="0"/>
    <x v="0"/>
    <n v="2931"/>
    <s v="Zara"/>
    <s v="https://www.zara.com/us/en/faux-leather-bomber-jacket-p08281667.html"/>
    <s v="317782474-800-2"/>
    <s v="FAUX LEATHER BOMBER JACKET"/>
    <s v="Jacket made of faux leather fabric. Rib elastic collar and long sleeves. Zip pockets with flaps at hip. Interior pocket. Elastic hem. Front zip closure."/>
    <n v="109"/>
    <s v="USD"/>
    <s v="2024-02-19T08:50:26.108791"/>
    <s v="jackets"/>
    <s v="MAN"/>
    <n v="319479"/>
  </r>
  <r>
    <n v="178281"/>
    <s v="End-cap"/>
    <x v="0"/>
    <x v="0"/>
    <x v="1"/>
    <n v="1145"/>
    <s v="Zara"/>
    <s v="https://www.zara.com/us/en/bomber-jacket-p06318502.html"/>
    <s v="315758723-401-2"/>
    <s v="BOMBER JACKET"/>
    <s v="Varsity jacket. High collar and long sleeves. Welt pockets at hip and interior pocket. Rib trim. Front snap button closure."/>
    <n v="109"/>
    <s v="USD"/>
    <s v="2024-02-19T08:50:27.368815"/>
    <s v="jackets"/>
    <s v="MAN"/>
    <n v="124805"/>
  </r>
  <r>
    <n v="194339"/>
    <s v="End-cap"/>
    <x v="0"/>
    <x v="0"/>
    <x v="0"/>
    <n v="1792"/>
    <s v="Zara"/>
    <s v="https://www.zara.com/us/en/faux-suede-jacket-p08281652.html"/>
    <s v="311302863-800-2"/>
    <s v="FAUX SUEDE JACKET"/>
    <s v="Lapel collar jacket with long sleeves with buttoned cuffs. Flap pockets at chest and welt pockets at hip. Front button closure."/>
    <n v="89.9"/>
    <s v="USD"/>
    <s v="2024-02-19T08:50:28.013766"/>
    <s v="jackets"/>
    <s v="MAN"/>
    <n v="161100.80000000002"/>
  </r>
  <r>
    <n v="174412"/>
    <s v="Aisle"/>
    <x v="0"/>
    <x v="0"/>
    <x v="1"/>
    <n v="1796"/>
    <s v="Zara"/>
    <s v="https://www.zara.com/us/en/faux-suede-bomber-jacket-p08574500.html"/>
    <s v="311282759-806-2"/>
    <s v="FAUX SUEDE BOMBER JACKET"/>
    <s v="Jacket made of faux suede fabric. Rib elastic collar and long sleeves. Welt pockets at hip. Rib trim. Front zip closure."/>
    <n v="69.900000000000006"/>
    <s v="USD"/>
    <s v="2024-02-19T08:50:28.575851"/>
    <s v="jackets"/>
    <s v="MAN"/>
    <n v="125540.40000000001"/>
  </r>
  <r>
    <n v="114877"/>
    <s v="Aisle"/>
    <x v="0"/>
    <x v="0"/>
    <x v="0"/>
    <n v="1860"/>
    <s v="Zara"/>
    <s v="https://www.zara.com/us/en/suede-jacket-p02521102.html"/>
    <s v="323134415-700-3"/>
    <s v="SUEDE JACKET"/>
    <s v="Jacket made of suede. Cropped length. Lapel collar and long sleeves. Front hidden in-seam pockets. Front zip closure."/>
    <n v="349"/>
    <s v="USD"/>
    <s v="2024-02-19T08:50:29.497634"/>
    <s v="jackets"/>
    <s v="MAN"/>
    <n v="649140"/>
  </r>
  <r>
    <n v="140727"/>
    <s v="End-cap"/>
    <x v="1"/>
    <x v="0"/>
    <x v="1"/>
    <n v="1002"/>
    <s v="Zara"/>
    <s v="https://www.zara.com/us/en/contrasting-collar-jacket-p01538369.html"/>
    <s v="312372582-526-2"/>
    <s v="CONTRASTING COLLAR JACKET"/>
    <s v="Jacket with lightly padded interior. Contrasting lapel collar. Long sleeves with buttoned cuffs. Washed effect. Double welt pockets at chest and hip. Front zip closure."/>
    <n v="79.900000000000006"/>
    <s v="USD"/>
    <s v="2024-02-19T08:50:30.899896"/>
    <s v="jackets"/>
    <s v="MAN"/>
    <n v="80059.8"/>
  </r>
  <r>
    <n v="133109"/>
    <s v="Front of Store"/>
    <x v="0"/>
    <x v="0"/>
    <x v="1"/>
    <n v="2063"/>
    <s v="Zara"/>
    <s v="https://www.zara.com/us/en/textured-jacket-p04302457.html"/>
    <s v="321143726-712-2"/>
    <s v="TEXTURED JACKET"/>
    <s v="Jacket made of textured fabric. Lapel collar and long sleeves with buttoned cuffs. Patch pockets at chest and hidden pockets at hip. Side vents at hem. Front button closure."/>
    <n v="79.900000000000006"/>
    <s v="USD"/>
    <s v="2024-02-19T08:50:31.435371"/>
    <s v="jackets"/>
    <s v="MAN"/>
    <n v="164833.70000000001"/>
  </r>
  <r>
    <n v="127296"/>
    <s v="Aisle"/>
    <x v="0"/>
    <x v="0"/>
    <x v="0"/>
    <n v="1165"/>
    <s v="Zara"/>
    <s v="https://www.zara.com/us/en/cropped-textured-jacket-p01538410.html"/>
    <s v="320220949-507-2"/>
    <s v="CROPPED TEXTURED JACKET"/>
    <s v="Jacket made of dense cotton fabric cut on the bias. Lapel collar and long sleeves with buttoned cuffs. Welt pockets at hip and interior pocket. Cropped length. Front zip closure."/>
    <n v="89.9"/>
    <s v="USD"/>
    <s v="2024-02-19T08:50:32.016086"/>
    <s v="jackets"/>
    <s v="MAN"/>
    <n v="104733.5"/>
  </r>
  <r>
    <n v="133757"/>
    <s v="Aisle"/>
    <x v="1"/>
    <x v="0"/>
    <x v="0"/>
    <n v="2071"/>
    <s v="Zara"/>
    <s v="https://www.zara.com/us/en/pocket-puffer-jacket-p08281439.html"/>
    <s v="312664937-514-2"/>
    <s v="POCKET PUFFER JACKET"/>
    <s v="Quilted jacket made of technical fabric. High collar and long sleeves. Flap pocket at chest and hidden in-seam pockets at side hip. Interior pocket. Interior elastic hem. Cropped length. Front zip closure."/>
    <n v="129"/>
    <s v="USD"/>
    <s v="2024-02-19T08:50:32.531017"/>
    <s v="jackets"/>
    <s v="MAN"/>
    <n v="267159"/>
  </r>
  <r>
    <n v="111760"/>
    <s v="End-cap"/>
    <x v="0"/>
    <x v="0"/>
    <x v="0"/>
    <n v="1474"/>
    <s v="Zara"/>
    <s v="https://www.zara.com/us/en/technical-jacket-with-pockets-p03286501.html"/>
    <s v="321143723-401-2"/>
    <s v="TECHNICAL JACKET WITH POCKETS"/>
    <s v="Jacket made of technical fabric with quilted interior. Lapel collar and long sleeves. Flap patch pockets at hip. Rib trim. Front button closure."/>
    <n v="109"/>
    <s v="USD"/>
    <s v="2024-02-19T08:50:33.138517"/>
    <s v="jackets"/>
    <s v="MAN"/>
    <n v="160666"/>
  </r>
  <r>
    <n v="198375"/>
    <s v="End-cap"/>
    <x v="0"/>
    <x v="0"/>
    <x v="0"/>
    <n v="2202"/>
    <s v="Zara"/>
    <s v="https://www.zara.com/us/en/faux-leather-jacket-p08281345.html"/>
    <s v="311297763-800-2"/>
    <s v="FAUX LEATHER JACKET"/>
    <s v="Jacket made of faux leather fabric. Lapel collar and long sleeves with snap buttoned cuffs. Welt pockets at hip. Front snap button closure."/>
    <n v="69.900000000000006"/>
    <s v="USD"/>
    <s v="2024-02-19T08:50:33.724614"/>
    <s v="jackets"/>
    <s v="MAN"/>
    <n v="153919.80000000002"/>
  </r>
  <r>
    <n v="168837"/>
    <s v="Aisle"/>
    <x v="0"/>
    <x v="0"/>
    <x v="0"/>
    <n v="665"/>
    <s v="Zara"/>
    <s v="https://www.zara.com/us/en/faux-suede-jacket-p03548689.html"/>
    <s v="311292194-731-2"/>
    <s v="FAUX SUEDE JACKET"/>
    <s v="Lapel collar jacket with long sleeves with buttoned cuffs. Flap pockets at chest and welt pockets at hip. Front button closure."/>
    <n v="89.9"/>
    <s v="USD"/>
    <s v="2024-02-19T08:50:34.380743"/>
    <s v="jackets"/>
    <s v="MAN"/>
    <n v="59783.500000000007"/>
  </r>
  <r>
    <n v="138505"/>
    <s v="Front of Store"/>
    <x v="0"/>
    <x v="0"/>
    <x v="0"/>
    <n v="2478"/>
    <s v="Zara"/>
    <s v="https://www.zara.com/us/en/ripped-denim-jacket-p01538470.html"/>
    <s v="335663355-406-2"/>
    <s v="RIPPED DENIM JACKET"/>
    <s v="Denim jacket with lapel collar and long sleeves with buttoned cuffs. Flap pockets at chest and welt pockets at hip. All over washed effect and rips. Front button closure."/>
    <n v="69.900000000000006"/>
    <s v="USD"/>
    <s v="2024-02-19T08:50:35.011352"/>
    <s v="jackets"/>
    <s v="MAN"/>
    <n v="173212.2"/>
  </r>
  <r>
    <n v="116228"/>
    <s v="End-cap"/>
    <x v="1"/>
    <x v="0"/>
    <x v="0"/>
    <n v="647"/>
    <s v="Zara"/>
    <s v="https://www.zara.com/us/en/textured-pocket-jacket-p03918500.html"/>
    <s v="312363708-800-2"/>
    <s v="TEXTURED POCKET JACKET"/>
    <s v="Jacket with lightly padded interior. Lapel collar and long sleeves with buttoned cuffs. Flap pockets at chest and welt pockets at hip. Front button closure."/>
    <n v="89.9"/>
    <s v="USD"/>
    <s v="2024-02-19T08:50:35.534355"/>
    <s v="jackets"/>
    <s v="MAN"/>
    <n v="58165.3"/>
  </r>
  <r>
    <n v="167592"/>
    <s v="Front of Store"/>
    <x v="1"/>
    <x v="0"/>
    <x v="0"/>
    <n v="707"/>
    <s v="Zara"/>
    <s v="https://www.zara.com/us/en/faux-suede-patch-jacket-p08281357.html"/>
    <s v="312320664-251-2"/>
    <s v="FAUX SUEDE PATCH JACKET"/>
    <s v="Varsity jacket made of faux suede fabric. Lapel collar and long sleeves. Double welt pockets at hip and interior pocket. Front contrasting patch appliquÃ©s and embroidery. Rib trim. Front snap button closure."/>
    <n v="89.9"/>
    <s v="USD"/>
    <s v="2024-02-19T08:50:36.278549"/>
    <s v="jackets"/>
    <s v="MAN"/>
    <n v="63559.3"/>
  </r>
  <r>
    <n v="133100"/>
    <s v="End-cap"/>
    <x v="1"/>
    <x v="0"/>
    <x v="0"/>
    <n v="2729"/>
    <s v="Zara"/>
    <s v="https://www.zara.com/us/en/puffer-jacket-with-pouch-pocket-p00155401.html"/>
    <s v="311302445-445-97"/>
    <s v="PUFFER JACKET WITH POUCH POCKET"/>
    <s v="Jacket made of technical fabric with padded interior. High collar with front zip closure and long sleeves with elastic strap cuffs. Front and back contrast embroidered text. Zip pockets at hip. Adjustable elastic strap at hem with side zippers and strap."/>
    <n v="89.9"/>
    <s v="USD"/>
    <s v="2024-02-19T08:50:37.262777"/>
    <s v="jackets"/>
    <s v="MAN"/>
    <n v="245337.1"/>
  </r>
  <r>
    <n v="119955"/>
    <s v="Front of Store"/>
    <x v="0"/>
    <x v="0"/>
    <x v="0"/>
    <n v="1590"/>
    <s v="Zara"/>
    <s v="https://www.zara.com/us/en/bomber-jacket-p05039440.html"/>
    <s v="323216370-422-97"/>
    <s v="BOMBER JACKET"/>
    <s v="Boxy bomber jacket. Rib elastic collar and long sleeves. Welt pockets at hip. Elasticized trim. Front zip closure."/>
    <n v="89.9"/>
    <s v="USD"/>
    <s v="2024-02-19T08:50:37.977065"/>
    <s v="jackets"/>
    <s v="MAN"/>
    <n v="142941"/>
  </r>
  <r>
    <n v="189349"/>
    <s v="End-cap"/>
    <x v="1"/>
    <x v="0"/>
    <x v="0"/>
    <n v="1245"/>
    <s v="Zara"/>
    <s v="https://www.zara.com/us/en/textured-weave-overshirt-p01608101.html"/>
    <s v="317107014-707-2"/>
    <s v="TEXTURED WEAVE OVERSHIRT"/>
    <s v="Relaxed fit overshirt. Lapel collar and long sleeves with buttoned cuffs. Side hidden in-seam pockets. Front button closure."/>
    <n v="89.9"/>
    <s v="USD"/>
    <s v="2024-02-19T08:50:38.675293"/>
    <s v="jackets"/>
    <s v="MAN"/>
    <n v="111925.5"/>
  </r>
  <r>
    <n v="127478"/>
    <s v="Front of Store"/>
    <x v="0"/>
    <x v="0"/>
    <x v="1"/>
    <n v="2498"/>
    <s v="Zara"/>
    <s v="https://www.zara.com/us/en/straight-suit-jacket-p04143291.html"/>
    <s v="328594167-800-46"/>
    <s v="STRAIGHT SUIT JACKET"/>
    <s v="Straight fit blazer. Notched lapel collar and long sleeves with buttoned cuffs. Flap pockets at hip. Interior pocket. Central back vent at hem. Front button closure."/>
    <n v="129"/>
    <s v="USD"/>
    <s v="2024-02-19T08:50:39.146924"/>
    <s v="jackets"/>
    <s v="MAN"/>
    <n v="322242"/>
  </r>
  <r>
    <n v="180661"/>
    <s v="Front of Store"/>
    <x v="0"/>
    <x v="0"/>
    <x v="1"/>
    <n v="1041"/>
    <s v="Zara"/>
    <s v="https://www.zara.com/us/en/hooded-quilted-jacket-p00029501.html"/>
    <s v="311309598-711-2"/>
    <s v="HOODED QUILTED JACKET"/>
    <s v="Puffer jacket with high collar and adjustable hood. Long sleeves with interior rib cuffs. Welt pockets at hip and interior pocket. Adjustable hem with side elastics. Front zip hidden by a snap button flap."/>
    <n v="129"/>
    <s v="USD"/>
    <s v="2024-02-19T08:50:39.688602"/>
    <s v="jackets"/>
    <s v="MAN"/>
    <n v="134289"/>
  </r>
  <r>
    <n v="186681"/>
    <s v="End-cap"/>
    <x v="0"/>
    <x v="0"/>
    <x v="1"/>
    <n v="1717"/>
    <s v="Zara"/>
    <s v="https://www.zara.com/us/en/lightweight-puffer-jacket-p04302520.html"/>
    <s v="267133943-711-2"/>
    <s v="LIGHTWEIGHT PUFFER JACKET"/>
    <s v="Padded jacket made of technical fabric. High collar and long sleeves. Welt pockets at hip. Elasticized trim. Front zip closure."/>
    <n v="19.989999999999998"/>
    <s v="USD"/>
    <s v="2024-02-19T08:50:40.213708"/>
    <s v="jackets"/>
    <s v="MAN"/>
    <n v="34322.829999999994"/>
  </r>
  <r>
    <n v="133183"/>
    <s v="Front of Store"/>
    <x v="1"/>
    <x v="0"/>
    <x v="1"/>
    <n v="2859"/>
    <s v="Zara"/>
    <s v="https://www.zara.com/us/en/cotton-blend-bomber-jacket-p06518350.html"/>
    <s v="318265017-401-2"/>
    <s v="COTTON BLEND BOMBER JACKET"/>
    <s v="Jacket made of cotton blend fabric. High collar and long sleeves. Welt pockets at hip. Rib trim. Cropped length. Front zip closure."/>
    <n v="89.9"/>
    <s v="USD"/>
    <s v="2024-02-19T08:50:40.898654"/>
    <s v="jackets"/>
    <s v="MAN"/>
    <n v="257024.1"/>
  </r>
  <r>
    <n v="173508"/>
    <s v="Aisle"/>
    <x v="1"/>
    <x v="0"/>
    <x v="0"/>
    <n v="1658"/>
    <s v="Zara"/>
    <s v="https://www.zara.com/us/en/pocket-jacket-p06318507.html"/>
    <s v="322410604-401-2"/>
    <s v="POCKET JACKET"/>
    <s v="Jacket made of dense technical fabric. Lapel collar and long sleeves with buttoned cuffs. Multi-functional front pockets. Front zip hidden by a snap button flap."/>
    <n v="129"/>
    <s v="USD"/>
    <s v="2024-02-19T08:50:41.427891"/>
    <s v="jackets"/>
    <s v="MAN"/>
    <n v="213882"/>
  </r>
  <r>
    <n v="187930"/>
    <s v="End-cap"/>
    <x v="0"/>
    <x v="0"/>
    <x v="1"/>
    <n v="706"/>
    <s v="Zara"/>
    <s v="https://www.zara.com/us/en/oversized-bomber-jacket-p08281311.html"/>
    <s v="324149982-982-2"/>
    <s v="OVERSIZED BOMBER JACKET"/>
    <s v="Oversized jacket made of technical fabric. High collar and long sleeves with pocket detail. Welt pockets at hip and interior pocket. Rib trim. Adjustable asymmetric hem with side zippers. Front zip closure."/>
    <n v="89.9"/>
    <s v="USD"/>
    <s v="2024-02-19T08:50:41.944116"/>
    <s v="jackets"/>
    <s v="MAN"/>
    <n v="63469.4"/>
  </r>
  <r>
    <n v="124088"/>
    <s v="End-cap"/>
    <x v="1"/>
    <x v="0"/>
    <x v="1"/>
    <n v="2065"/>
    <s v="Zara"/>
    <s v="https://www.zara.com/us/en/embroidered-patch-jacket-p05320345.html"/>
    <s v="320531693-707-2"/>
    <s v="EMBROIDERED PATCH JACKET"/>
    <s v="Roomy jacket made of lightweight fabric. Lapel collar and long sleeves with elastic cuffs. Contrasting patch appliquÃ©s with embroidery at front and back. Front pouch pocket. Elastic hem. Front zip closure."/>
    <n v="79.900000000000006"/>
    <s v="USD"/>
    <s v="2024-02-19T08:50:42.629521"/>
    <s v="jackets"/>
    <s v="MAN"/>
    <n v="164993.5"/>
  </r>
  <r>
    <n v="190238"/>
    <s v="Front of Store"/>
    <x v="0"/>
    <x v="0"/>
    <x v="1"/>
    <n v="1917"/>
    <s v="Zara"/>
    <s v="https://www.zara.com/us/en/acid-wash-denim-jacket-p06688401.html"/>
    <s v="328279967-409-3"/>
    <s v="ACID WASH DENIM JACKET"/>
    <s v="Jacket made of cotton denim. Lapel collar and long sleeves with buttoned cuffs. Patch pockets at chest and side pockets at hip. Washed effect. Front zip closure."/>
    <n v="89.9"/>
    <s v="USD"/>
    <s v="2024-02-19T08:50:43.067567"/>
    <s v="jackets"/>
    <s v="MAN"/>
    <n v="172338.30000000002"/>
  </r>
  <r>
    <n v="151925"/>
    <s v="End-cap"/>
    <x v="1"/>
    <x v="0"/>
    <x v="1"/>
    <n v="2179"/>
    <s v="Zara"/>
    <s v="https://www.zara.com/us/en/vintage-effect-leather-bomber-jacket-p02521300.html"/>
    <s v="320774184-800-97"/>
    <s v="VINTAGE EFFECT LEATHER BOMBER JACKET"/>
    <m/>
    <n v="299"/>
    <s v="USD"/>
    <s v="2024-02-19T08:50:43.543555"/>
    <s v="jackets"/>
    <s v="MAN"/>
    <n v="651521"/>
  </r>
  <r>
    <n v="163234"/>
    <s v="Front of Store"/>
    <x v="0"/>
    <x v="0"/>
    <x v="0"/>
    <n v="1633"/>
    <s v="Zara"/>
    <s v="https://www.zara.com/us/en/textured-denim-jacket-limited-edition-p01538430.html"/>
    <s v="322972491-800-2"/>
    <s v="TEXTURED DENIM JACKET LIMITED EDITION"/>
    <s v="Lapel collar jacket with long sleeves with buttoned cuffs. Flap pockets at chest and welt pockets at hip. All over washed and uneven textured effect. Front button closure."/>
    <n v="89.9"/>
    <s v="USD"/>
    <s v="2024-02-19T08:50:44.126726"/>
    <s v="jackets"/>
    <s v="MAN"/>
    <n v="146806.70000000001"/>
  </r>
  <r>
    <n v="135610"/>
    <s v="Aisle"/>
    <x v="1"/>
    <x v="0"/>
    <x v="1"/>
    <n v="1513"/>
    <s v="Zara"/>
    <s v="https://www.zara.com/us/en/wool-blend-jacket-p09621448.html"/>
    <s v="321501682-800-2"/>
    <s v="WOOL BLEND JACKET"/>
    <s v="Jacket made of wool blend fabric. Lapel collar and long sleeves. Welt pockets at hip and interior pocket. Rib trim. Front zip closure."/>
    <n v="109"/>
    <s v="USD"/>
    <s v="2024-02-19T08:50:45.034237"/>
    <s v="jackets"/>
    <s v="MAN"/>
    <n v="164917"/>
  </r>
  <r>
    <n v="117065"/>
    <s v="Aisle"/>
    <x v="1"/>
    <x v="0"/>
    <x v="1"/>
    <n v="758"/>
    <s v="Zara"/>
    <s v="https://www.zara.com/us/en/cotton---linen-blend-jacket-p00706103.html"/>
    <s v="328616906-712-2"/>
    <s v="COTTON - LINEN BLEND JACKET"/>
    <s v="Jacket made of cotton and linen blend fabric. Lapel collar and long sleeves with buttoned cuffs. Patch pocket at chest and side pockets at hip. Elastic hem. Front zip closure."/>
    <n v="109"/>
    <s v="USD"/>
    <s v="2024-02-19T08:50:45.809524"/>
    <s v="jackets"/>
    <s v="MAN"/>
    <n v="82622"/>
  </r>
  <r>
    <n v="149315"/>
    <s v="End-cap"/>
    <x v="1"/>
    <x v="0"/>
    <x v="0"/>
    <n v="718"/>
    <s v="Zara"/>
    <s v="https://www.zara.com/us/en/fleece-bomber-jacket-p08281405.html"/>
    <s v="311292541-802-2"/>
    <s v="FLEECE BOMBER JACKET"/>
    <s v="Jacket made of faux shearling fabric. Rib elastic collar and long sleeves. Welt pockets at hip and interior pocket. Rib trim. Front zip closure."/>
    <n v="109"/>
    <s v="USD"/>
    <s v="2024-02-19T08:50:46.259361"/>
    <s v="jackets"/>
    <s v="MAN"/>
    <n v="78262"/>
  </r>
  <r>
    <n v="149510"/>
    <s v="Aisle"/>
    <x v="0"/>
    <x v="0"/>
    <x v="1"/>
    <n v="1412"/>
    <s v="Zara"/>
    <s v="https://www.zara.com/us/en/zippered-jacket-p04087418.html"/>
    <s v="319205114-807-2"/>
    <s v="ZIPPERED JACKET"/>
    <s v="Lapel collar jacket with long sleeves. Front pouch pockets. Front zip closure."/>
    <n v="59.9"/>
    <s v="USD"/>
    <s v="2024-02-19T08:50:47.254145"/>
    <s v="jackets"/>
    <s v="MAN"/>
    <n v="84578.8"/>
  </r>
  <r>
    <n v="137990"/>
    <s v="Aisle"/>
    <x v="0"/>
    <x v="0"/>
    <x v="0"/>
    <n v="2929"/>
    <s v="Zara"/>
    <s v="https://www.zara.com/us/en/cotton-jacket-p00706301.html"/>
    <s v="276213846-500-2"/>
    <s v="COTTON JACKET"/>
    <s v="Lapel collar jacket with long sleeves with elastic cuffs. Patch pockets at hip. Elastic hem. Front snap button closure."/>
    <n v="29.99"/>
    <s v="USD"/>
    <s v="2024-02-19T08:50:49.940814"/>
    <s v="jackets"/>
    <s v="MAN"/>
    <n v="87840.709999999992"/>
  </r>
  <r>
    <n v="154016"/>
    <s v="End-cap"/>
    <x v="1"/>
    <x v="0"/>
    <x v="1"/>
    <n v="2366"/>
    <s v="Zara"/>
    <s v="https://www.zara.com/us/en/wool-blend-textured-jacket-p04296310.html"/>
    <s v="328244979-064-48"/>
    <s v="WOOL BLEND TEXTURED JACKET"/>
    <s v="Jacket made of wool blend fabric. Pointed lapel collar and long sleeves with buttoned cuffs. Welt pockets at chest and flap pockets at hip. Interior pocket. Back vents. Front double breasted button closure."/>
    <n v="189"/>
    <s v="USD"/>
    <s v="2024-02-19T08:50:48.692260"/>
    <s v="jackets"/>
    <s v="MAN"/>
    <n v="447174"/>
  </r>
  <r>
    <n v="117751"/>
    <s v="Aisle"/>
    <x v="0"/>
    <x v="0"/>
    <x v="0"/>
    <n v="2749"/>
    <s v="Zara"/>
    <s v="https://www.zara.com/us/en/contrast-jacquard-jacket-p04087423.html"/>
    <s v="323050745-798-97"/>
    <s v="CONTRAST JACQUARD JACKET"/>
    <s v="Full cut jacket with lapel collar and long sleeves. Front button closure."/>
    <n v="89.9"/>
    <s v="USD"/>
    <s v="2024-02-19T08:50:51.200272"/>
    <s v="jackets"/>
    <s v="MAN"/>
    <n v="247135.1"/>
  </r>
  <r>
    <n v="182362"/>
    <s v="Front of Store"/>
    <x v="0"/>
    <x v="0"/>
    <x v="0"/>
    <n v="2019"/>
    <s v="Zara"/>
    <s v="https://www.zara.com/us/en/cropped-overshirt-p04432403.html"/>
    <s v="319166635-401-2"/>
    <s v="CROPPED OVERSHIRT"/>
    <s v="Cropped overshirt made of contrast double faced fabric. Lapel collar and long sleeves with buttoned cuffs. Chest patch pocket. Adjustable hem with side elastics. Front button closure partially hidden by a flap."/>
    <n v="69.900000000000006"/>
    <s v="USD"/>
    <s v="2024-02-19T08:50:51.711859"/>
    <s v="jackets"/>
    <s v="MAN"/>
    <n v="141128.1"/>
  </r>
  <r>
    <n v="117725"/>
    <s v="Aisle"/>
    <x v="0"/>
    <x v="0"/>
    <x v="1"/>
    <n v="1506"/>
    <s v="Zara"/>
    <s v="https://www.zara.com/us/en/contrasting-patches-hooded-jacket-p03833400.html"/>
    <s v="311297489-800-2"/>
    <s v="CONTRASTING PATCHES HOODED JACKET"/>
    <s v="Varsity jacket with stretchy collar and contrasting hood. Long sleeves. Welt pockets at hip and interior pocket. Embroidered appliquÃ© and contrast front and back patches. Rib trim. Front snap button closure."/>
    <n v="109"/>
    <s v="USD"/>
    <s v="2024-02-19T08:50:52.206404"/>
    <s v="jackets"/>
    <s v="MAN"/>
    <n v="164154"/>
  </r>
  <r>
    <n v="145289"/>
    <s v="End-cap"/>
    <x v="0"/>
    <x v="0"/>
    <x v="0"/>
    <n v="1012"/>
    <s v="Zara"/>
    <s v="https://www.zara.com/us/en/utility-pocket-jacket-p05520451.html"/>
    <s v="311292073-709-2"/>
    <s v="UTILITY POCKET JACKET"/>
    <s v="Cropped jacket. Lapel collar and long sleeves. Front utility pockets with zip closure. Washed effect. Elastic hem. Adjustable hem with side elastics. Front zip closure."/>
    <n v="109"/>
    <s v="USD"/>
    <s v="2024-02-19T08:50:52.732112"/>
    <s v="jackets"/>
    <s v="MAN"/>
    <n v="110308"/>
  </r>
  <r>
    <n v="173576"/>
    <s v="End-cap"/>
    <x v="1"/>
    <x v="0"/>
    <x v="0"/>
    <n v="1838"/>
    <s v="Zara"/>
    <s v="https://www.zara.com/us/en/-p04310461.html"/>
    <s v="336378923-700-2"/>
    <m/>
    <m/>
    <n v="129"/>
    <s v="USD"/>
    <s v="2024-02-19T08:50:54.476057"/>
    <s v="jackets"/>
    <s v="MAN"/>
    <n v="237102"/>
  </r>
  <r>
    <n v="175059"/>
    <s v="Aisle"/>
    <x v="1"/>
    <x v="0"/>
    <x v="0"/>
    <n v="2170"/>
    <s v="Zara"/>
    <s v="https://www.zara.com/us/en/lightweight-bomber-jacket-p04302404.html"/>
    <s v="311292572-401-2"/>
    <s v="LIGHTWEIGHT BOMBER JACKET"/>
    <s v="Lightweight jacket made of technical fabric. Round neck and long sleeves. Welt pockets at hip. Interior pocket. Rib trim. Front zip closure."/>
    <n v="49.9"/>
    <s v="USD"/>
    <s v="2024-02-19T08:50:54.927480"/>
    <s v="jackets"/>
    <s v="MAN"/>
    <n v="108283"/>
  </r>
  <r>
    <n v="199368"/>
    <s v="Front of Store"/>
    <x v="0"/>
    <x v="0"/>
    <x v="1"/>
    <n v="1061"/>
    <s v="Zara"/>
    <s v="https://www.zara.com/us/en/wool-blend-jacket-p05854654.html"/>
    <s v="336821611-706-2"/>
    <s v="WOOL BLEND JACKET"/>
    <s v="Lapel collar jacket with long sleeves with buttoned cuffs. Chest patch pockets and welt pockets at hip. Front button closure."/>
    <n v="139"/>
    <s v="USD"/>
    <s v="2024-02-19T08:50:55.455689"/>
    <s v="jackets"/>
    <s v="MAN"/>
    <n v="147479"/>
  </r>
  <r>
    <n v="162883"/>
    <s v="Front of Store"/>
    <x v="1"/>
    <x v="0"/>
    <x v="0"/>
    <n v="786"/>
    <s v="Zara"/>
    <s v="https://www.zara.com/us/en/technical-padded-jacket-p06518501.html"/>
    <s v="311307584-518-2"/>
    <s v="TECHNICAL PADDED JACKET"/>
    <s v="Jacket made of technical fabric with padded interior. High collar with foldable interior hood. Long sleeves with interior rib cuffs. Front pockets with hidden zip closure and interior pocket detail. Adjustable hem with side elastics. Front zip hidden by a snap button flap."/>
    <n v="139"/>
    <s v="USD"/>
    <s v="2024-02-19T08:50:55.898064"/>
    <s v="jackets"/>
    <s v="MAN"/>
    <n v="109254"/>
  </r>
  <r>
    <n v="135490"/>
    <s v="Front of Store"/>
    <x v="0"/>
    <x v="0"/>
    <x v="0"/>
    <n v="1094"/>
    <s v="Zara"/>
    <s v="https://www.zara.com/us/en/mixed-collar-waxed-jacket-p06861405.html"/>
    <s v="321151893-609-2"/>
    <s v="MIXED COLLAR WAXED JACKET"/>
    <s v="Jacket made of waxed finish fabric with lightly padded interior. Contrast fabric lapel collar. Long sleeves. Patch pockets at hip. Interior pocket. Slightly cropped length. Front hidden zip and button closure."/>
    <n v="139"/>
    <s v="USD"/>
    <s v="2024-02-19T08:50:56.349784"/>
    <s v="jackets"/>
    <s v="MAN"/>
    <n v="152066"/>
  </r>
  <r>
    <n v="125408"/>
    <s v="End-cap"/>
    <x v="1"/>
    <x v="0"/>
    <x v="1"/>
    <n v="2220"/>
    <s v="Zara"/>
    <s v="https://www.zara.com/us/en/contrasting-patches-bomber-jacket-p03833401.html"/>
    <s v="311297509-800-2"/>
    <s v="CONTRASTING PATCHES BOMBER JACKET"/>
    <s v="Varsity jacket with elastic collar and long sleeves. Welt pockets at hip and interior pocket. Embroidered appliquÃ© and contrast front and back patches. Rib trim. Front snap button closure."/>
    <n v="89.9"/>
    <s v="USD"/>
    <s v="2024-02-19T08:50:56.784017"/>
    <s v="jackets"/>
    <s v="MAN"/>
    <n v="199578"/>
  </r>
  <r>
    <n v="134763"/>
    <s v="Front of Store"/>
    <x v="0"/>
    <x v="0"/>
    <x v="1"/>
    <n v="2048"/>
    <s v="Zara"/>
    <s v="https://www.zara.com/us/en/padded-bomber-jacket-p03918620.html"/>
    <s v="315947178-800-2"/>
    <s v="PADDED BOMBER JACKET"/>
    <s v="Quilted jacket made of technical fabric. Lapel collar and long sleeves. Welt pockets at hip. Rib trim. Front zip closure."/>
    <n v="89.9"/>
    <s v="USD"/>
    <s v="2024-02-19T08:50:57.586300"/>
    <s v="jackets"/>
    <s v="MAN"/>
    <n v="184115.20000000001"/>
  </r>
  <r>
    <n v="143231"/>
    <s v="Aisle"/>
    <x v="0"/>
    <x v="0"/>
    <x v="0"/>
    <n v="2578"/>
    <s v="Zara"/>
    <s v="https://www.zara.com/us/en/technical-padded-jacket-p03833311.html"/>
    <s v="311297745-800-2"/>
    <s v="TECHNICAL PADDED JACKET"/>
    <s v="Jacket made of technical fabric with padded interior. Lapel collar and long sleeves with elastic cuffs. Welt pockets at hip and interior pocket. Adjustable drawstring hem. Front snap button closure."/>
    <n v="89.9"/>
    <s v="USD"/>
    <s v="2024-02-19T08:50:58.065096"/>
    <s v="jackets"/>
    <s v="MAN"/>
    <n v="231762.2"/>
  </r>
  <r>
    <n v="125409"/>
    <s v="End-cap"/>
    <x v="1"/>
    <x v="0"/>
    <x v="0"/>
    <n v="2040"/>
    <s v="Zara"/>
    <s v="https://www.zara.com/us/en/pocket-denim-jacket-p00840482.html"/>
    <s v="330290360-427-3"/>
    <s v="POCKET DENIM JACKET"/>
    <s v="Slightly cropped denim jacket. Lapel collar and long sleeves with buttoned cuffs. Flap patch pocket at chest and side hip. Washed effect. Front button closure."/>
    <n v="89.9"/>
    <s v="USD"/>
    <s v="2024-02-19T08:50:58.577931"/>
    <s v="jackets"/>
    <s v="MAN"/>
    <n v="183396"/>
  </r>
  <r>
    <n v="183074"/>
    <s v="Aisle"/>
    <x v="0"/>
    <x v="0"/>
    <x v="0"/>
    <n v="2791"/>
    <s v="Zara"/>
    <s v="https://www.zara.com/us/en/boxy-fit-denim-jacket-p00840402.html"/>
    <s v="320449897-427-2"/>
    <s v="BOXY FIT DENIM JACKET"/>
    <s v="Boxy fit jacket. Lapel collar and long sleeves with buttoned cuffs. Patch pockets at hip. Washed effect.Asymmetric hem with side vents. Front button closure."/>
    <n v="89.9"/>
    <s v="USD"/>
    <s v="2024-02-19T08:50:59.005564"/>
    <s v="jackets"/>
    <s v="MAN"/>
    <n v="250910.90000000002"/>
  </r>
  <r>
    <n v="147947"/>
    <s v="Aisle"/>
    <x v="1"/>
    <x v="0"/>
    <x v="1"/>
    <n v="1249"/>
    <s v="Zara"/>
    <s v="https://www.zara.com/us/en/faux-shearling-plaid-jacket-p00993305.html"/>
    <s v="311297724-700-97"/>
    <s v="FAUX SHEARLING PLAID JACKET"/>
    <s v="Jacket made of faux shearling fabric. V-neckline and long sleeves with elastic cuffs. Lined interior with structured mesh fabric. Welt pockets at hip. Adjustable hem with side elastics. Front snap button closure."/>
    <n v="89.9"/>
    <s v="USD"/>
    <s v="2024-02-19T08:50:59.512967"/>
    <s v="jackets"/>
    <s v="MAN"/>
    <n v="112285.1"/>
  </r>
  <r>
    <n v="174171"/>
    <s v="Front of Store"/>
    <x v="1"/>
    <x v="0"/>
    <x v="1"/>
    <n v="2273"/>
    <s v="Zara"/>
    <s v="https://www.zara.com/us/en/embroidered-forest-jacket-p02795407.html"/>
    <s v="328332050-700-97"/>
    <s v="EMBROIDERED FOREST JACKET"/>
    <s v="Jacket with lightly padded interior. Corduroy lapel collar. Long sleeves. Patch pockets at hip. Front button closure."/>
    <n v="89.9"/>
    <s v="USD"/>
    <s v="2024-02-19T08:50:59.919169"/>
    <s v="jackets"/>
    <s v="MAN"/>
    <n v="204342.7"/>
  </r>
  <r>
    <n v="183064"/>
    <s v="Front of Store"/>
    <x v="1"/>
    <x v="0"/>
    <x v="0"/>
    <n v="1773"/>
    <s v="Zara"/>
    <s v="https://www.zara.com/us/en/pocket-overshirt-p05070605.html"/>
    <s v="311282469-505-2"/>
    <s v="POCKET OVERSHIRT"/>
    <s v="Cropped overshirt. Lapel collar and long sleeves with buttoned cuffs. Front patch pockets. Irregular finished seams. Front button closure."/>
    <n v="89.9"/>
    <s v="USD"/>
    <s v="2024-02-19T08:51:00.445955"/>
    <s v="jackets"/>
    <s v="MAN"/>
    <n v="159392.70000000001"/>
  </r>
  <r>
    <n v="177131"/>
    <s v="Aisle"/>
    <x v="1"/>
    <x v="0"/>
    <x v="1"/>
    <n v="1733"/>
    <s v="Zara"/>
    <s v="https://www.zara.com/us/en/boucle-textured-vest-p01437303.html"/>
    <s v="319502128-515-2"/>
    <s v="BOUCLE TEXTURED VEST"/>
    <s v="Vest made of viscose and wool blend fabric. V-neckline. Patch pockets at hip. Front zip closure."/>
    <n v="69.900000000000006"/>
    <s v="USD"/>
    <s v="2024-02-19T08:51:00.909778"/>
    <s v="jackets"/>
    <s v="MAN"/>
    <n v="121136.70000000001"/>
  </r>
  <r>
    <n v="128179"/>
    <s v="End-cap"/>
    <x v="1"/>
    <x v="0"/>
    <x v="0"/>
    <n v="2060"/>
    <s v="Zara"/>
    <s v="https://www.zara.com/us/en/color-block-puffer-jacket-p08281365.html"/>
    <s v="311287226-472-2"/>
    <s v="COLOR BLOCK PUFFER JACKET"/>
    <s v="Jacket made of technical fabric with padded interior. High collar and long sleeves with elastic cuffs. Front pockets with hidden zip closure. Elastic hem. Front zip closure."/>
    <n v="89.9"/>
    <s v="USD"/>
    <s v="2024-02-19T08:51:03.376537"/>
    <s v="jackets"/>
    <s v="MAN"/>
    <n v="185194"/>
  </r>
  <r>
    <n v="152723"/>
    <s v="Aisle"/>
    <x v="0"/>
    <x v="0"/>
    <x v="1"/>
    <n v="2849"/>
    <s v="Zara"/>
    <s v="https://www.zara.com/us/en/longline-quilted-jacket-p05071688.html"/>
    <s v="316683359-818-2"/>
    <s v="LONGLINE QUILTED JACKET"/>
    <s v="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
    <n v="169"/>
    <s v="USD"/>
    <s v="2024-02-19T08:51:03.976837"/>
    <s v="jackets"/>
    <s v="MAN"/>
    <n v="481481"/>
  </r>
  <r>
    <n v="123824"/>
    <s v="Aisle"/>
    <x v="1"/>
    <x v="0"/>
    <x v="0"/>
    <n v="2277"/>
    <s v="Zara"/>
    <s v="https://www.zara.com/us/en/wool-blend-suit-jacket-p04156504.html"/>
    <s v="322901350-800-46"/>
    <s v="WOOL BLEND SUIT JACKET"/>
    <s v="Straight fit jacket made of wool blend fabric. Notched lapel collar and long sleeves with buttoned cuffs. Welt pockets at chest and flap pockets at hip. Interior pocket. Central vent at back hem. Front button closure."/>
    <n v="169"/>
    <s v="USD"/>
    <s v="2024-02-19T08:51:04.381493"/>
    <s v="jackets"/>
    <s v="MAN"/>
    <n v="384813"/>
  </r>
  <r>
    <n v="166345"/>
    <s v="Aisle"/>
    <x v="0"/>
    <x v="0"/>
    <x v="1"/>
    <n v="1135"/>
    <s v="Zara"/>
    <s v="https://www.zara.com/us/en/hooded-knit-cardigan-p02621407.html"/>
    <s v="322929313-802-97"/>
    <s v="HOODED KNIT CARDIGAN"/>
    <s v="Cotton knit jacket. Hooded collar and long sleeves. Rib trim. Front pouch pockets. Rib trim. Front zip closure."/>
    <n v="69.900000000000006"/>
    <s v="USD"/>
    <s v="2024-02-19T08:51:04.832708"/>
    <s v="jackets"/>
    <s v="MAN"/>
    <n v="79336.5"/>
  </r>
  <r>
    <n v="199279"/>
    <s v="Aisle"/>
    <x v="0"/>
    <x v="0"/>
    <x v="0"/>
    <n v="1770"/>
    <s v="Zara"/>
    <s v="https://www.zara.com/us/en/hooded-technical-jacket-p01538301.html"/>
    <s v="267186163-643-2"/>
    <s v="HOODED TECHNICAL JACKET"/>
    <s v="Jacket made of technical fabric with brushed interior. High collar with adjustable hood. Long sleeves with cuffs and adhesive straps. Zip pockets at chest and hip. Front zip closure."/>
    <n v="19.989999999999998"/>
    <s v="USD"/>
    <s v="2024-02-19T08:51:05.301146"/>
    <s v="jackets"/>
    <s v="MAN"/>
    <n v="35382.299999999996"/>
  </r>
  <r>
    <n v="167981"/>
    <s v="End-cap"/>
    <x v="0"/>
    <x v="0"/>
    <x v="0"/>
    <n v="730"/>
    <s v="Zara"/>
    <s v="https://www.zara.com/us/en/houndstooth-suit-jacket-p04285498.html"/>
    <s v="329706743-401-46"/>
    <s v="HOUNDSTOOTH SUIT JACKET"/>
    <s v="Straight fit blazer. Notched lapel collar and long sleeves with buttoned cuffs. Welt pocket at chest and flap pockets at hip. Interior pocket. Back vents. Front button closure."/>
    <n v="139"/>
    <s v="USD"/>
    <s v="2024-02-19T08:51:05.729975"/>
    <s v="jackets"/>
    <s v="MAN"/>
    <n v="101470"/>
  </r>
  <r>
    <n v="146839"/>
    <s v="Aisle"/>
    <x v="0"/>
    <x v="0"/>
    <x v="0"/>
    <n v="1525"/>
    <s v="Zara"/>
    <s v="https://www.zara.com/us/en/bomber-jacket-p05344402.html"/>
    <s v="321496813-710-2"/>
    <s v="BOMBER JACKET"/>
    <s v="Jacket with padded interior. Rib elastic collar and long sleeves. Flap pockets at hip and interior pocket. Rib trim. Front zip closure."/>
    <n v="109"/>
    <s v="USD"/>
    <s v="2024-02-19T08:51:06.241653"/>
    <s v="jackets"/>
    <s v="MAN"/>
    <n v="166225"/>
  </r>
  <r>
    <n v="187180"/>
    <s v="Front of Store"/>
    <x v="0"/>
    <x v="0"/>
    <x v="1"/>
    <n v="647"/>
    <s v="Zara"/>
    <s v="https://www.zara.com/us/en/hooded-technical-jacket-p00155502.html"/>
    <s v="312596416-800-2"/>
    <s v="HOODED TECHNICAL JACKET"/>
    <s v="Cropped jacket made of technical fabric. Hooded high collar and long sleeves with adjustable snap button cuffs. Front patch pockets with flaps at hips. Adjustable hem with side elastics. Front zip hidden by a snap button flap."/>
    <n v="109"/>
    <s v="USD"/>
    <s v="2024-02-19T08:51:06.707251"/>
    <s v="jackets"/>
    <s v="MAN"/>
    <n v="70523"/>
  </r>
  <r>
    <n v="167640"/>
    <s v="End-cap"/>
    <x v="1"/>
    <x v="0"/>
    <x v="1"/>
    <n v="1017"/>
    <s v="Zara"/>
    <s v="https://www.zara.com/us/en/hooded-technical-jacket-p08281355.html"/>
    <s v="311287132-251-2"/>
    <s v="HOODED TECHNICAL JACKET"/>
    <s v="Jacket made of technical fabric. High collar with adjustable drawstring hood. Long sleeves with rib cuffs. Chest welt pocket and hip patch pockets. Interior pocket. Adjustable hem with elastics at sides. Front zip hidden by a snap button flap."/>
    <n v="109"/>
    <s v="USD"/>
    <s v="2024-02-19T08:51:07.123755"/>
    <s v="jackets"/>
    <s v="MAN"/>
    <n v="110853"/>
  </r>
  <r>
    <n v="165158"/>
    <s v="Front of Store"/>
    <x v="0"/>
    <x v="0"/>
    <x v="0"/>
    <n v="1622"/>
    <s v="Zara"/>
    <s v="https://www.zara.com/us/en/washed-effect-bomber-jacket-p08281307.html"/>
    <s v="323675323-700-2"/>
    <s v="WASHED EFFECT BOMBER JACKET"/>
    <s v="Jacket made of technical fabric. Lapel collar and long sleeves with pocket detail. Welt pockets at hip and interior pocket. Washed effect. Elasticized trim. Front zip hidden by a snap button flap."/>
    <n v="109"/>
    <s v="USD"/>
    <s v="2024-02-19T08:51:07.574182"/>
    <s v="jackets"/>
    <s v="MAN"/>
    <n v="176798"/>
  </r>
  <r>
    <n v="111521"/>
    <s v="Front of Store"/>
    <x v="1"/>
    <x v="0"/>
    <x v="1"/>
    <n v="2553"/>
    <s v="Zara"/>
    <s v="https://www.zara.com/us/en/washed-technical-jacket-p04695300.html"/>
    <s v="323672371-507-2"/>
    <s v="WASHED TECHNICAL JACKET"/>
    <s v="Jacket made of technical fabric. High collar and long sleeves with adjustable cuffs with snap button straps. Flap patch pockets at hip. Adjustable drawstring hem. Washed effect. Front zip hidden by a snap button flap."/>
    <n v="99.9"/>
    <s v="USD"/>
    <s v="2024-02-19T08:51:08.034717"/>
    <s v="jackets"/>
    <s v="MAN"/>
    <n v="255044.7"/>
  </r>
  <r>
    <n v="120228"/>
    <s v="End-cap"/>
    <x v="0"/>
    <x v="0"/>
    <x v="0"/>
    <n v="2347"/>
    <s v="Zara"/>
    <s v="https://www.zara.com/us/en/100-feather-fill-puffer-jacket-p00155480.html"/>
    <s v="327116625-505-2"/>
    <s v="100% FEATHER FILL PUFFER JACKET"/>
    <s v="Puffer vest made of technical fabric. Fill is a blend of 60% down and 40% feather. Sleeveless design with high collar. Zip pockets at hip and interior pocket. Adjustable hem with side elastics. Front snap button closure."/>
    <n v="89.9"/>
    <s v="USD"/>
    <s v="2024-02-19T08:51:09.075286"/>
    <s v="jackets"/>
    <s v="MAN"/>
    <n v="210995.30000000002"/>
  </r>
  <r>
    <n v="133078"/>
    <s v="Aisle"/>
    <x v="0"/>
    <x v="0"/>
    <x v="1"/>
    <n v="2535"/>
    <s v="Zara"/>
    <s v="https://www.zara.com/us/en/padded-bomber-jacket-p03918400.html"/>
    <s v="311302424-409-2"/>
    <s v="PADDED BOMBER JACKET"/>
    <s v="Jacket made of technical fabric with lightly padded interior. Rib elastic collar and long sleeves. Zip pockets at hip. Elastic hem. Front zip closure."/>
    <n v="69.900000000000006"/>
    <s v="USD"/>
    <s v="2024-02-19T08:51:09.691591"/>
    <s v="jackets"/>
    <s v="MAN"/>
    <n v="177196.5"/>
  </r>
  <r>
    <n v="137598"/>
    <s v="Aisle"/>
    <x v="0"/>
    <x v="0"/>
    <x v="1"/>
    <n v="2839"/>
    <s v="Zara"/>
    <s v="https://www.zara.com/us/en/pocket-jacket-p04297266.html"/>
    <s v="329158644-605-2"/>
    <s v="POCKET JACKET"/>
    <s v="Regular fit jacket with lapel collar and long sleeves. Patch pockets at chest and hip. Front button closure."/>
    <n v="139"/>
    <s v="USD"/>
    <s v="2024-02-19T08:51:16.093596"/>
    <s v="jackets"/>
    <s v="MAN"/>
    <n v="394621"/>
  </r>
  <r>
    <n v="138779"/>
    <s v="Front of Store"/>
    <x v="1"/>
    <x v="0"/>
    <x v="1"/>
    <n v="2801"/>
    <s v="Zara"/>
    <s v="https://www.zara.com/us/en/slim-fit-suit-jacket-p04239493.html"/>
    <s v="329300083-705-48"/>
    <s v="SLIM FIT SUIT JACKET"/>
    <s v="Slim fit jacket made of viscose blend fabric. Notched lapel collar. Long sleeves with buttoned cuffs. Welt pocket at chest and flap pockets at hip. Interior pocket. Back vents. Front button closure."/>
    <n v="139"/>
    <s v="USD"/>
    <s v="2024-02-19T08:51:16.538826"/>
    <s v="jackets"/>
    <s v="MAN"/>
    <n v="389339"/>
  </r>
  <r>
    <n v="198329"/>
    <s v="Front of Store"/>
    <x v="1"/>
    <x v="0"/>
    <x v="1"/>
    <n v="628"/>
    <s v="Zara"/>
    <s v="https://www.zara.com/us/en/mixed-collar-jacket-p03046507.html"/>
    <s v="323212374-510-2"/>
    <s v="MIXED COLLAR JACKET"/>
    <s v="Jacket made of technical fabric with lightly padded interior. Rib high collar. Long sleeves with elastic cuffs. Patch pockets at hip. Front zip closure."/>
    <n v="109"/>
    <s v="USD"/>
    <s v="2024-02-19T08:51:16.995121"/>
    <s v="jackets"/>
    <s v="MAN"/>
    <n v="68452"/>
  </r>
  <r>
    <n v="110295"/>
    <s v="End-cap"/>
    <x v="1"/>
    <x v="0"/>
    <x v="0"/>
    <n v="1448"/>
    <s v="Zara"/>
    <s v="https://www.zara.com/us/en/hooded-denim-jacket-p01538428.html"/>
    <s v="322547863-811-2"/>
    <s v="HOODED DENIM JACKET"/>
    <s v="Boxy fit jacket. High collar with adjustable hood and long sleeves with buttoned cuffs. Patch pockets with flaps at chest. Front straps with multi-functional ring. Washed effect. Front hidden zip and snap button closure."/>
    <n v="129"/>
    <s v="USD"/>
    <s v="2024-02-19T08:51:17.402321"/>
    <s v="jackets"/>
    <s v="MAN"/>
    <n v="186792"/>
  </r>
  <r>
    <n v="196427"/>
    <s v="Aisle"/>
    <x v="1"/>
    <x v="0"/>
    <x v="0"/>
    <n v="1401"/>
    <s v="Zara"/>
    <s v="https://www.zara.com/us/en/waxed-effect-plaid-jacket-p04272302.html"/>
    <s v="320600266-745-2"/>
    <s v="WAXED EFFECT PLAID JACKET"/>
    <s v="Cropped jacket made of cotton with waxed finish. Lapel collar and long adjustable cuffed sleeves. Welt pockets at hip and interior pocket. Adjustable front drawcord hem. Front zip closure."/>
    <n v="169"/>
    <s v="USD"/>
    <s v="2024-02-19T08:51:17.903438"/>
    <s v="jackets"/>
    <s v="MAN"/>
    <n v="236769"/>
  </r>
  <r>
    <n v="110075"/>
    <s v="Front of Store"/>
    <x v="1"/>
    <x v="0"/>
    <x v="1"/>
    <n v="2185"/>
    <s v="Zara"/>
    <s v="https://www.zara.com/us/en/wool-blend-felt-texture-jacket-p04160752.html"/>
    <s v="320771732-800-2"/>
    <s v="WOOL BLEND FELT TEXTURE JACKET"/>
    <s v="Cropped jacket made with wool blend fabric. Lapel collar and long sleeves. Welt pockets at hip. Front hidden button closure."/>
    <n v="159"/>
    <s v="USD"/>
    <s v="2024-02-19T08:51:18.383516"/>
    <s v="jackets"/>
    <s v="MAN"/>
    <n v="347415"/>
  </r>
  <r>
    <n v="132322"/>
    <s v="Front of Store"/>
    <x v="1"/>
    <x v="0"/>
    <x v="0"/>
    <n v="2135"/>
    <s v="Zara"/>
    <s v="https://www.zara.com/us/en/printed-denim-overshirt-p02553808.html"/>
    <s v="289179723-020-2"/>
    <s v="PRINTED DENIM OVERSHIRT"/>
    <s v="Boxy fit overshirt. Lapel collar and short sleeves. Front snap button closure."/>
    <n v="12.99"/>
    <s v="USD"/>
    <s v="2024-02-19T08:51:30.601748"/>
    <s v="jackets"/>
    <s v="MAN"/>
    <n v="27733.65"/>
  </r>
  <r>
    <n v="199631"/>
    <s v="Front of Store"/>
    <x v="1"/>
    <x v="0"/>
    <x v="0"/>
    <n v="1269"/>
    <s v="Zara"/>
    <s v="https://www.zara.com/us/en/structured-twill-overshirt-p06861430.html"/>
    <s v="327747299-800-2"/>
    <s v="STRUCTURED TWILL OVERSHIRT"/>
    <s v="Regular fit overshirt made of 22% wool fabric. Lapel collar and long sleeves with buttoned cuffs. Patch pocket at chest and side pockets at hip. Side vents at hem. Front button closure."/>
    <n v="89.9"/>
    <s v="USD"/>
    <s v="2024-02-19T08:51:31.586576"/>
    <s v="jackets"/>
    <s v="MAN"/>
    <n v="114083.1"/>
  </r>
  <r>
    <n v="182306"/>
    <s v="Front of Store"/>
    <x v="0"/>
    <x v="0"/>
    <x v="0"/>
    <n v="2805"/>
    <s v="Zara"/>
    <s v="https://www.zara.com/us/en/cotton-overshirt-p09621103.html"/>
    <s v="317782501-701-2"/>
    <s v="COTTON OVERSHIRT"/>
    <s v="Relaxed fit overshirt made with cotton fabric. Lapel collar and long sleeves with buttoned cuffs. Flap patch pockets at chest and side hip pockets. Front button closure."/>
    <n v="89.9"/>
    <s v="USD"/>
    <s v="2024-02-19T08:51:32.152112"/>
    <s v="jackets"/>
    <s v="MAN"/>
    <n v="252169.50000000003"/>
  </r>
  <r>
    <n v="194915"/>
    <s v="Aisle"/>
    <x v="1"/>
    <x v="0"/>
    <x v="0"/>
    <n v="1796"/>
    <s v="Zara"/>
    <s v="https://www.zara.com/us/en/reversible-plaid-overshirt-p09621301.html"/>
    <s v="311282298-099-2"/>
    <s v="REVERSIBLE PLAID OVERSHIRT"/>
    <s v="Relaxed fit reversible overshirt. Italian collar and long sleeves with buttoned cuffs. Chest patch pocket. Front button closure."/>
    <n v="79.900000000000006"/>
    <s v="USD"/>
    <s v="2024-02-19T08:51:32.570179"/>
    <s v="jackets"/>
    <s v="MAN"/>
    <n v="143500.40000000002"/>
  </r>
  <r>
    <n v="131298"/>
    <s v="End-cap"/>
    <x v="1"/>
    <x v="0"/>
    <x v="0"/>
    <n v="2133"/>
    <s v="Zara"/>
    <s v="https://www.zara.com/us/en/plaid-overshirt-p01300100.html"/>
    <s v="322612356-505-2"/>
    <s v="PLAID OVERSHIRT"/>
    <s v="Relaxed fit overshirt made with cotton fabric. Lapel collar and long sleeves with buttoned cuffs. Patch pockets at hip. Washed effect. Front button closure."/>
    <n v="69.900000000000006"/>
    <s v="USD"/>
    <s v="2024-02-19T08:51:33.175357"/>
    <s v="jackets"/>
    <s v="MAN"/>
    <n v="149096.70000000001"/>
  </r>
  <r>
    <n v="168571"/>
    <s v="Aisle"/>
    <x v="0"/>
    <x v="0"/>
    <x v="0"/>
    <n v="1778"/>
    <s v="Zara"/>
    <s v="https://www.zara.com/us/en/pocket-overshirt-p00706621.html"/>
    <s v="311282631-712-2"/>
    <s v="POCKET OVERSHIRT"/>
    <s v="Relaxed fit overshirt. Lapel collar and long sleeves with adjustable button cuffs. Welt pockets at hip. Front zip hidden by a snap button flap."/>
    <n v="89.9"/>
    <s v="USD"/>
    <s v="2024-02-19T08:51:33.607793"/>
    <s v="jackets"/>
    <s v="MAN"/>
    <n v="159842.20000000001"/>
  </r>
  <r>
    <n v="154224"/>
    <s v="End-cap"/>
    <x v="1"/>
    <x v="0"/>
    <x v="0"/>
    <n v="2474"/>
    <s v="Zara"/>
    <s v="https://www.zara.com/us/en/100-linen-overshirt-p04224708.html"/>
    <s v="329282612-401-2"/>
    <s v="100% LINEN OVERSHIRT"/>
    <s v="Relaxed fit overshirt made of linen fabric. Lapel collar and long sleeves with buttoned cuffs. Chest patch pockets. Front button closure."/>
    <n v="89.9"/>
    <s v="USD"/>
    <s v="2024-02-19T08:51:34.039876"/>
    <s v="jackets"/>
    <s v="MAN"/>
    <n v="222412.6"/>
  </r>
  <r>
    <n v="171061"/>
    <s v="Aisle"/>
    <x v="0"/>
    <x v="0"/>
    <x v="1"/>
    <n v="2032"/>
    <s v="Zara"/>
    <s v="https://www.zara.com/us/en/plaid-overshirt-p08281303.html"/>
    <s v="320026789-714-2"/>
    <s v="PLAID OVERSHIRT"/>
    <s v="Relaxed fit overshirt made of viscose blend fabric. Lapel collar and long sleeves with buttoned cuffs. Chest patch pocket. Front button closure."/>
    <n v="59.9"/>
    <s v="USD"/>
    <s v="2024-02-19T08:51:34.443542"/>
    <s v="jackets"/>
    <s v="MAN"/>
    <n v="121716.8"/>
  </r>
  <r>
    <n v="119049"/>
    <s v="Aisle"/>
    <x v="0"/>
    <x v="0"/>
    <x v="1"/>
    <n v="1659"/>
    <s v="Zara"/>
    <s v="https://www.zara.com/us/en/pocket-denim-overshirt-p01472403.html"/>
    <s v="323216360-406-2"/>
    <s v="POCKET DENIM OVERSHIRT"/>
    <s v="Boxy fit overshirt. Lapel collar and long sleeves with buttoned cuffs. Chest patch pockets. Washed effect. Front button closure."/>
    <n v="89.9"/>
    <s v="USD"/>
    <s v="2024-02-19T08:51:35.399786"/>
    <s v="jackets"/>
    <s v="MAN"/>
    <n v="149144.1"/>
  </r>
  <r>
    <n v="158781"/>
    <s v="End-cap"/>
    <x v="1"/>
    <x v="0"/>
    <x v="1"/>
    <n v="2443"/>
    <s v="Zara"/>
    <s v="https://www.zara.com/us/en/faux-suede-overshirt-p03715303.html"/>
    <s v="318209963-800-2"/>
    <s v="FAUX SUEDE OVERSHIRT"/>
    <s v="Relaxed fit overshirt. Lapel collar and long sleeves. Chest patch pocket. Front snap button closure."/>
    <n v="69.900000000000006"/>
    <s v="USD"/>
    <s v="2024-02-19T08:51:35.881086"/>
    <s v="jackets"/>
    <s v="MAN"/>
    <n v="170765.7"/>
  </r>
  <r>
    <n v="151438"/>
    <s v="Aisle"/>
    <x v="0"/>
    <x v="0"/>
    <x v="1"/>
    <n v="1137"/>
    <s v="Zara"/>
    <s v="https://www.zara.com/us/en/plaid-overshirt-p00794432.html"/>
    <s v="316727555-700-2"/>
    <s v="PLAID OVERSHIRT"/>
    <s v="Regular fit overshirt. Lapel collar and long sleeves with buttoned cuffs. Front zip closure."/>
    <n v="69.900000000000006"/>
    <s v="USD"/>
    <s v="2024-02-19T08:51:36.352963"/>
    <s v="jackets"/>
    <s v="MAN"/>
    <n v="79476.3"/>
  </r>
  <r>
    <n v="152871"/>
    <s v="End-cap"/>
    <x v="0"/>
    <x v="0"/>
    <x v="1"/>
    <n v="1847"/>
    <s v="Zara"/>
    <s v="https://www.zara.com/us/en/textured-pocket-overshirt-p01934436.html"/>
    <s v="312571093-710-2"/>
    <s v="TEXTURED POCKET OVERSHIRT"/>
    <s v="Overshirt made of diagonal textured cotton fabric. Lapel collar and long sleeves with buttoned cuffs. Patch pockets at hip. Front button closure."/>
    <n v="69.900000000000006"/>
    <s v="USD"/>
    <s v="2024-02-19T08:51:36.786369"/>
    <s v="jackets"/>
    <s v="MAN"/>
    <n v="129105.30000000002"/>
  </r>
  <r>
    <n v="126806"/>
    <s v="End-cap"/>
    <x v="1"/>
    <x v="0"/>
    <x v="1"/>
    <n v="2404"/>
    <s v="Zara"/>
    <s v="https://www.zara.com/us/en/pocket-overshirt-p04466468.html"/>
    <s v="330290387-401-2"/>
    <s v="POCKET OVERSHIRT"/>
    <s v="Relaxed fit overshirt made of 25% wool fabric. Lapel collar and long sleeves with buttoned cuffs. Patch pocket at chest and side pockets at hip. Front button closure."/>
    <n v="109"/>
    <s v="USD"/>
    <s v="2024-02-19T08:51:37.296998"/>
    <s v="jackets"/>
    <s v="MAN"/>
    <n v="262036"/>
  </r>
  <r>
    <n v="134104"/>
    <s v="End-cap"/>
    <x v="0"/>
    <x v="0"/>
    <x v="1"/>
    <n v="1466"/>
    <s v="Zara"/>
    <s v="https://www.zara.com/us/en/overshirt-p00706623.html"/>
    <s v="313027279-800-2"/>
    <s v="OVERSHIRT"/>
    <s v="Relaxed fit overshirt made of stretch fabric. Lapel collar and long sleeves with buttoned cuffs. Chest patch pocket. Front button closure."/>
    <n v="59.9"/>
    <s v="USD"/>
    <s v="2024-02-19T08:51:37.741280"/>
    <s v="jackets"/>
    <s v="MAN"/>
    <n v="87813.4"/>
  </r>
  <r>
    <n v="120266"/>
    <s v="Front of Store"/>
    <x v="0"/>
    <x v="0"/>
    <x v="0"/>
    <n v="2328"/>
    <s v="Zara"/>
    <s v="https://www.zara.com/us/en/plaid-overshirt-p04266381.html"/>
    <s v="320671529-802-2"/>
    <s v="PLAID OVERSHIRT"/>
    <s v="Cropped overshirt. Lapel collar and long sleeves with buttoned cuffs. Chest patch pocket. Irregular trim. Front button closure."/>
    <n v="59.9"/>
    <s v="USD"/>
    <s v="2024-02-19T08:51:38.232540"/>
    <s v="jackets"/>
    <s v="MAN"/>
    <n v="139447.19999999998"/>
  </r>
  <r>
    <n v="173550"/>
    <s v="End-cap"/>
    <x v="0"/>
    <x v="0"/>
    <x v="1"/>
    <n v="1431"/>
    <s v="Zara"/>
    <s v="https://www.zara.com/us/en/pocket-overshirt-p05070314.html"/>
    <s v="323646471-802-2"/>
    <s v="POCKET OVERSHIRT"/>
    <s v="Overshirt with lapel collar and long sleeves with buttoned cuffs. Chest patch pocket. Front button closure."/>
    <n v="59.9"/>
    <s v="USD"/>
    <s v="2024-02-19T08:51:38.734215"/>
    <s v="jackets"/>
    <s v="MAN"/>
    <n v="85716.9"/>
  </r>
  <r>
    <n v="175927"/>
    <s v="End-cap"/>
    <x v="0"/>
    <x v="0"/>
    <x v="1"/>
    <n v="1506"/>
    <s v="Zara"/>
    <s v="https://www.zara.com/us/en/zippered-wool-blend-overshirt-p05854401.html"/>
    <s v="312978838-611-2"/>
    <s v="ZIPPERED WOOL BLEND OVERSHIRT"/>
    <s v="Relaxed fit overshirt made of wool blend fabric. Lapel collar and long sleeves with buttoned cuffs. Welt pockets at hip. Front zip closure."/>
    <n v="109"/>
    <s v="USD"/>
    <s v="2024-02-19T08:51:39.179120"/>
    <s v="jackets"/>
    <s v="MAN"/>
    <n v="164154"/>
  </r>
  <r>
    <n v="154278"/>
    <s v="End-cap"/>
    <x v="0"/>
    <x v="0"/>
    <x v="1"/>
    <n v="2749"/>
    <s v="Zara"/>
    <s v="https://www.zara.com/us/en/geometric-jacquard-overshirt-p04196412.html"/>
    <s v="336446858-822-2"/>
    <s v="GEOMETRIC JACQUARD OVERSHIRT"/>
    <s v="Relaxed fit overshirt made with cotton fabric. Lapel collar and long sleeves with buttoned cuffs. Welt pockets at hip. Front button closure."/>
    <n v="89.9"/>
    <s v="USD"/>
    <s v="2024-02-19T08:51:39.644283"/>
    <s v="jackets"/>
    <s v="MAN"/>
    <n v="247135.1"/>
  </r>
  <r>
    <n v="183537"/>
    <s v="Front of Store"/>
    <x v="1"/>
    <x v="0"/>
    <x v="1"/>
    <n v="2434"/>
    <s v="Zara"/>
    <s v="https://www.zara.com/us/en/paint-print-overshirt-p05320305.html"/>
    <s v="281883711-071-2"/>
    <s v="PAINT PRINT OVERSHIRT"/>
    <s v="Relaxed fit overshirt. Lapel collar and long sleeves with snap button cuffs. Chest patch pockets. Side vents at hem. Front snap button closure."/>
    <n v="19.989999999999998"/>
    <s v="USD"/>
    <s v="2024-02-19T08:51:40.120546"/>
    <s v="jackets"/>
    <s v="MAN"/>
    <n v="48655.659999999996"/>
  </r>
  <r>
    <n v="150424"/>
    <s v="Front of Store"/>
    <x v="0"/>
    <x v="0"/>
    <x v="1"/>
    <n v="2067"/>
    <s v="Zara"/>
    <s v="https://www.zara.com/us/en/padded-corduroy-overshirt-p01063400.html"/>
    <s v="313008692-514-2"/>
    <s v="PADDED CORDUROY OVERSHIRT"/>
    <s v="Overshirt with quilted interior. Lapel collar and long sleeves with buttoned cuffs. Flap patch pockets at chest and in-seam pockets at side hip. Front snap button closure."/>
    <n v="79.900000000000006"/>
    <s v="USD"/>
    <s v="2024-02-19T08:51:40.636181"/>
    <s v="jackets"/>
    <s v="MAN"/>
    <n v="165153.30000000002"/>
  </r>
  <r>
    <n v="183825"/>
    <s v="Aisle"/>
    <x v="1"/>
    <x v="0"/>
    <x v="1"/>
    <n v="2989"/>
    <s v="Zara"/>
    <s v="https://www.zara.com/us/en/plaid-tie-dye-overshirt-p01063313.html"/>
    <s v="281593208-015-2"/>
    <s v="PLAID TIE DYE OVERSHIRT"/>
    <s v="Regular fit overshirt made of cotton. Lapel collar and long sleeves with buttoned cuffs. Chest patch pockets. Front button closure."/>
    <n v="19.989999999999998"/>
    <s v="USD"/>
    <s v="2024-02-19T08:51:41.127759"/>
    <s v="jackets"/>
    <s v="MAN"/>
    <n v="59750.109999999993"/>
  </r>
  <r>
    <n v="144012"/>
    <s v="Front of Store"/>
    <x v="1"/>
    <x v="0"/>
    <x v="0"/>
    <n v="743"/>
    <s v="Zara"/>
    <s v="https://www.zara.com/us/en/overshirt-with-contrasting-topstitching-p06917325.html"/>
    <s v="314937772-710-2"/>
    <s v="OVERSHIRT WITH CONTRASTING TOPSTITCHING"/>
    <s v="Relaxed fit overshirt made with cotton fabric. Lapel collar and long sleeves with buttoned cuffs. Chest patch pocket. Contrasting topstitching all over the garment. Front button closure."/>
    <n v="59.9"/>
    <s v="USD"/>
    <s v="2024-02-19T08:51:41.683535"/>
    <s v="jackets"/>
    <s v="MAN"/>
    <n v="44505.7"/>
  </r>
  <r>
    <n v="147051"/>
    <s v="Front of Store"/>
    <x v="0"/>
    <x v="0"/>
    <x v="0"/>
    <n v="2325"/>
    <s v="Zara"/>
    <s v="https://www.zara.com/us/en/quilted-structured-overshirt-p09621370.html"/>
    <s v="320278659-251-2"/>
    <s v="QUILTED STRUCTURED OVERSHIRT"/>
    <s v="Regular fit overshirt with quilted interior. Lapel collar and long sleeves with buttoned cuffs. Patch pockets at chest and welt pockets at hip. Front button closure."/>
    <n v="109"/>
    <s v="USD"/>
    <s v="2024-02-19T08:51:42.158903"/>
    <s v="jackets"/>
    <s v="MAN"/>
    <n v="253425"/>
  </r>
  <r>
    <n v="185800"/>
    <s v="End-cap"/>
    <x v="0"/>
    <x v="0"/>
    <x v="1"/>
    <n v="1841"/>
    <s v="Zara"/>
    <s v="https://www.zara.com/us/en/technical-overshirt-p05320500.html"/>
    <s v="321993245-500-2"/>
    <s v="TECHNICAL OVERSHIRT"/>
    <s v="Regular fit overshirt with lightly padded interior. Lapel collar and long sleeves with buttoned cuffs. Flap pockets at hip. Front button closure."/>
    <n v="109"/>
    <s v="USD"/>
    <s v="2024-02-19T08:51:42.644399"/>
    <s v="jackets"/>
    <s v="MAN"/>
    <n v="200669"/>
  </r>
  <r>
    <n v="197524"/>
    <s v="Aisle"/>
    <x v="1"/>
    <x v="0"/>
    <x v="1"/>
    <n v="2231"/>
    <s v="Zara"/>
    <s v="https://www.zara.com/us/en/plaid-overshirt-p07446410.html"/>
    <s v="330590505-500-2"/>
    <s v="PLAID OVERSHIRT"/>
    <s v="Relaxed fit overshirt. Lapel collar and long sleeves with buttoned cuffs. Chest patch pocket. Front button closure."/>
    <n v="49.9"/>
    <s v="USD"/>
    <s v="2024-02-19T08:51:43.194626"/>
    <s v="jackets"/>
    <s v="MAN"/>
    <n v="111326.9"/>
  </r>
  <r>
    <n v="148823"/>
    <s v="Aisle"/>
    <x v="0"/>
    <x v="0"/>
    <x v="1"/>
    <n v="2211"/>
    <s v="Zara"/>
    <s v="https://www.zara.com/us/en/suede-fisherman-sandals-p12436320.html"/>
    <s v="320680326-107-39"/>
    <s v="SUEDE FISHERMAN SANDALS"/>
    <s v="Fisherman sandals. Made of leather with a suede finish. Crossed straps at front. Buckled ankle strap closure. Slightly chunky soles."/>
    <n v="89.9"/>
    <s v="USD"/>
    <s v="2024-02-19T09:00:28.426225"/>
    <s v="shoes"/>
    <s v="MAN"/>
    <n v="198768.90000000002"/>
  </r>
  <r>
    <n v="114550"/>
    <s v="End-cap"/>
    <x v="0"/>
    <x v="0"/>
    <x v="0"/>
    <n v="2114"/>
    <s v="Zara"/>
    <s v="https://www.zara.com/us/en/zipper-multipiece-sneakers-p12319220.html"/>
    <s v="311292244-800-39"/>
    <s v="ZIPPER MULTIPIECE SNEAKERS"/>
    <s v="Running shoes. Upper in a combination of pieces and finishes. Front zip closure. Back pull tab for ease. Chunky soles with irregular design."/>
    <n v="69.900000000000006"/>
    <s v="USD"/>
    <s v="2024-02-19T09:00:29.045781"/>
    <s v="shoes"/>
    <s v="MAN"/>
    <n v="147768.6"/>
  </r>
  <r>
    <n v="125398"/>
    <s v="Aisle"/>
    <x v="1"/>
    <x v="0"/>
    <x v="1"/>
    <n v="1350"/>
    <s v="Zara"/>
    <s v="https://www.zara.com/us/en/suede-laceless-sneakers-p12221320.html"/>
    <s v="311307610-400-39"/>
    <s v="SUEDE LACELESS SNEAKERS"/>
    <s v="Slip on sneakers. Made of leather with a suede finish. Upper in a combination of pieces. Chunky sole."/>
    <n v="69.900000000000006"/>
    <s v="USD"/>
    <s v="2024-02-19T09:00:30.065752"/>
    <s v="shoes"/>
    <s v="MAN"/>
    <n v="94365.000000000015"/>
  </r>
  <r>
    <n v="123985"/>
    <s v="End-cap"/>
    <x v="0"/>
    <x v="0"/>
    <x v="0"/>
    <n v="2240"/>
    <s v="Zara"/>
    <s v="https://www.zara.com/us/en/multicolor-sneakers-p12304320.html"/>
    <s v="311302877-203-39"/>
    <s v="MULTICOLOR SNEAKERS"/>
    <s v="Sneakers. Combination of colors and pieces at upper. Lacing with six pairs of eyelets. Chunky rubber sole with irregular design."/>
    <n v="69.900000000000006"/>
    <s v="USD"/>
    <s v="2024-02-19T09:00:30.885861"/>
    <s v="shoes"/>
    <s v="MAN"/>
    <n v="156576"/>
  </r>
  <r>
    <n v="186638"/>
    <s v="End-cap"/>
    <x v="1"/>
    <x v="0"/>
    <x v="0"/>
    <n v="1296"/>
    <s v="Zara"/>
    <s v="https://www.zara.com/us/en/retro-running-sneakers-p12350320.html"/>
    <s v="311302598-500-39"/>
    <s v="RETRO RUNNING SNEAKERS"/>
    <s v="Running shoes. Upper in a combination of pieces and materials. Lacing with seven pairs of eyelets. Chunky lug soles. Retro-inspired design."/>
    <n v="59.9"/>
    <s v="USD"/>
    <s v="2024-02-19T09:00:31.417902"/>
    <s v="shoes"/>
    <s v="MAN"/>
    <n v="77630.399999999994"/>
  </r>
  <r>
    <n v="167281"/>
    <s v="End-cap"/>
    <x v="1"/>
    <x v="0"/>
    <x v="1"/>
    <n v="892"/>
    <s v="Zara"/>
    <s v="https://www.zara.com/us/en/suede-high-tops-p12120320.html"/>
    <s v="311297328-800-39"/>
    <s v="SUEDE HIGH-TOPS"/>
    <s v="High top sneakers. Upper in a combination of pieces and materials. Lacing with seven pairs of eyelets. Chunky tonal sole."/>
    <n v="59.9"/>
    <s v="USD"/>
    <s v="2024-02-19T09:00:32.028826"/>
    <s v="shoes"/>
    <s v="MAN"/>
    <n v="53430.799999999996"/>
  </r>
  <r>
    <n v="118578"/>
    <s v="End-cap"/>
    <x v="0"/>
    <x v="0"/>
    <x v="1"/>
    <n v="1678"/>
    <s v="Zara"/>
    <s v="https://www.zara.com/us/en/suede-strap-sandals-p12707320.html"/>
    <s v="311302865-804-39"/>
    <s v="SUEDE STRAP SANDALS"/>
    <s v="Sandals. Made of leather with a suede finish. Two crossed wide straps at instep. Thick lightweight soles."/>
    <n v="49.9"/>
    <s v="USD"/>
    <s v="2024-02-19T09:00:32.665359"/>
    <s v="shoes"/>
    <s v="MAN"/>
    <n v="83732.2"/>
  </r>
  <r>
    <n v="174041"/>
    <s v="End-cap"/>
    <x v="0"/>
    <x v="0"/>
    <x v="0"/>
    <n v="2016"/>
    <s v="Zara"/>
    <s v="https://www.zara.com/us/en/multipiece-sneakers-p12215320.html"/>
    <s v="311307489-203-39"/>
    <s v="MULTIPIECE SNEAKERS"/>
    <s v="Sneakers. Upper in a combination of pieces and colors. Lacing with seven pairs of eyelets. Chunky sole with a combination of colors. Retro-inspired design."/>
    <n v="49.9"/>
    <s v="USD"/>
    <s v="2024-02-19T09:00:33.381812"/>
    <s v="shoes"/>
    <s v="MAN"/>
    <n v="100598.39999999999"/>
  </r>
  <r>
    <n v="127644"/>
    <s v="Front of Store"/>
    <x v="0"/>
    <x v="0"/>
    <x v="1"/>
    <n v="1498"/>
    <s v="Zara"/>
    <s v="https://www.zara.com/us/en/topstitch-sneakers-p12240320.html"/>
    <s v="311287075-120-39"/>
    <s v="TOPSTITCH SNEAKERS"/>
    <s v="Sneakers. Pieces and topstitching at upper. Lacing with six pairs of eyelets. Contrasting slightly chunky soles."/>
    <n v="45.9"/>
    <s v="USD"/>
    <s v="2024-02-19T09:00:34.017423"/>
    <s v="shoes"/>
    <s v="MAN"/>
    <n v="68758.2"/>
  </r>
  <r>
    <n v="132007"/>
    <s v="Aisle"/>
    <x v="0"/>
    <x v="0"/>
    <x v="1"/>
    <n v="2491"/>
    <s v="Zara"/>
    <s v="https://www.zara.com/us/en/retro-sneakers-p12280220.html"/>
    <s v="276378605-515-39"/>
    <s v="RETRO SNEAKERS"/>
    <s v="Sneakers. Upper in a combination of pieces and materials. Lacing with seven pairs of eyelets. Quilted back piece. Chunky sole. Retro style."/>
    <n v="9.99"/>
    <s v="USD"/>
    <s v="2024-02-19T09:00:34.990048"/>
    <s v="shoes"/>
    <s v="MAN"/>
    <n v="24885.09"/>
  </r>
  <r>
    <n v="147998"/>
    <s v="Aisle"/>
    <x v="0"/>
    <x v="0"/>
    <x v="0"/>
    <n v="2556"/>
    <s v="Zara"/>
    <s v="https://www.zara.com/us/en/retro-high-top-sneakers-p12180220.html"/>
    <s v="277776476-700-39"/>
    <s v="RETRO HIGH TOP SNEAKERS"/>
    <s v="High-top sneakers. Upper in a combination of pieces. Laces with ten pairs of eyelets. Chunky sole."/>
    <n v="9.99"/>
    <s v="USD"/>
    <s v="2024-02-19T09:00:36.249339"/>
    <s v="shoes"/>
    <s v="MAN"/>
    <n v="25534.440000000002"/>
  </r>
  <r>
    <n v="176666"/>
    <s v="Aisle"/>
    <x v="1"/>
    <x v="0"/>
    <x v="0"/>
    <n v="2852"/>
    <s v="Zara"/>
    <s v="https://www.zara.com/us/en/multi-pieced-retro-sneakers-p12220320.html"/>
    <s v="313381662-202-39"/>
    <s v="MULTI-PIECED RETRO SNEAKERS"/>
    <s v="Sneakers. Upper in a combination of pieces and colors. Lacing with six pairs of eyelets. Textured chunky soles. Retro style."/>
    <n v="45.9"/>
    <s v="USD"/>
    <s v="2024-02-19T09:00:37.077290"/>
    <s v="shoes"/>
    <s v="MAN"/>
    <n v="130906.8"/>
  </r>
  <r>
    <n v="193686"/>
    <s v="Aisle"/>
    <x v="1"/>
    <x v="0"/>
    <x v="0"/>
    <n v="1899"/>
    <s v="Zara"/>
    <s v="https://www.zara.com/us/en/tassel-leather-loafers-p12609320.html"/>
    <s v="311292343-700-39"/>
    <s v="TASSEL LEATHER LOAFERS"/>
    <s v="Loafers. Made of leather. Smooth upper with ruching at toe. Decorative fringed tassels at instep. Rounded shape. Welt around upper. Chunky lug soles."/>
    <n v="99.9"/>
    <s v="USD"/>
    <s v="2024-02-19T09:00:37.630307"/>
    <s v="shoes"/>
    <s v="MAN"/>
    <n v="189710.1"/>
  </r>
  <r>
    <n v="163610"/>
    <s v="Front of Store"/>
    <x v="1"/>
    <x v="0"/>
    <x v="0"/>
    <n v="2466"/>
    <s v="Zara"/>
    <s v="https://www.zara.com/us/en/moc-toe-suede-boots-p12015320.html"/>
    <s v="311309627-805-39"/>
    <s v="MOC-TOE SUEDE BOOTS"/>
    <s v="Suede leather boots. Ridged seam detail at upper. Lacing with two pairs of eyelets. Welt around upper. Slightly chunky sole."/>
    <n v="89.9"/>
    <s v="USD"/>
    <s v="2024-02-19T09:00:38.631330"/>
    <s v="shoes"/>
    <s v="MAN"/>
    <n v="221693.40000000002"/>
  </r>
  <r>
    <n v="170364"/>
    <s v="Aisle"/>
    <x v="0"/>
    <x v="0"/>
    <x v="0"/>
    <n v="818"/>
    <s v="Zara"/>
    <s v="https://www.zara.com/us/en/strap-sandals-p12765320.html"/>
    <s v="315851805-800-39"/>
    <s v="STRAP SANDALS"/>
    <s v="Sandals with two straps. The thin straps hug the instep. Slightly chunky sole."/>
    <n v="45.9"/>
    <s v="USD"/>
    <s v="2024-02-19T09:00:39.391693"/>
    <s v="shoes"/>
    <s v="MAN"/>
    <n v="37546.199999999997"/>
  </r>
  <r>
    <n v="167599"/>
    <s v="Aisle"/>
    <x v="0"/>
    <x v="0"/>
    <x v="0"/>
    <n v="1500"/>
    <s v="Zara"/>
    <s v="https://www.zara.com/us/en/suede-retro-sneakers-p12309320.html"/>
    <s v="311292644-400-39"/>
    <s v="SUEDE RETRO SNEAKERS"/>
    <s v="Sneakers. Made of leather. Combination of finishes and materials at upper. Lacing with seven pairs of eyelets. Chunky sole in a combination of colors. Retro-inspired design."/>
    <n v="59.9"/>
    <s v="USD"/>
    <s v="2024-02-19T09:00:40.449320"/>
    <s v="shoes"/>
    <s v="MAN"/>
    <n v="89850"/>
  </r>
  <r>
    <n v="166421"/>
    <s v="End-cap"/>
    <x v="1"/>
    <x v="0"/>
    <x v="0"/>
    <n v="2878"/>
    <s v="Zara"/>
    <s v="https://www.zara.com/us/en/hiking-boots-p12103320.html"/>
    <s v="311302552-800-39"/>
    <s v="HIKING BOOTS"/>
    <s v="Lace-up boots. Upper in a combination of pieces and finishes. Laces with metal appliquÃ©s and seven pairs of eyelets. Welt detail around upper. Rounded shape. Chunky lug soles."/>
    <n v="79.900000000000006"/>
    <s v="USD"/>
    <s v="2024-02-19T09:00:41.705006"/>
    <s v="shoes"/>
    <s v="MAN"/>
    <n v="229952.2"/>
  </r>
  <r>
    <n v="129247"/>
    <s v="Front of Store"/>
    <x v="1"/>
    <x v="0"/>
    <x v="0"/>
    <n v="2386"/>
    <s v="Zara"/>
    <s v="https://www.zara.com/us/en/suede-sneakers-p12502320.html"/>
    <s v="311302532-102-39"/>
    <s v="SUEDE SNEAKERS"/>
    <s v="Sneakers. Made of leather with a suede finish. Laces with five pairs of eyelets. Chunky soles."/>
    <n v="69.900000000000006"/>
    <s v="USD"/>
    <s v="2024-02-19T09:00:42.376148"/>
    <s v="shoes"/>
    <s v="MAN"/>
    <n v="166781.40000000002"/>
  </r>
  <r>
    <n v="127314"/>
    <s v="End-cap"/>
    <x v="1"/>
    <x v="0"/>
    <x v="1"/>
    <n v="2076"/>
    <s v="Zara"/>
    <s v="https://www.zara.com/us/en/faux-shearling-lined-suede-boots-p12050320.html"/>
    <s v="311287147-723-39"/>
    <s v="FAUX SHEARLING LINED SUEDE BOOTS"/>
    <s v="Ankle boots. Made of leather with a suede finish. Faux shearling interior and side detail. Rounded shape. Welt around upper. Back pull tab. Chunky lug soles."/>
    <n v="99.9"/>
    <s v="USD"/>
    <s v="2024-02-19T09:00:43.146819"/>
    <s v="shoes"/>
    <s v="MAN"/>
    <n v="207392.40000000002"/>
  </r>
  <r>
    <n v="111979"/>
    <s v="Front of Store"/>
    <x v="0"/>
    <x v="0"/>
    <x v="0"/>
    <n v="2734"/>
    <s v="Zara"/>
    <s v="https://www.zara.com/us/en/chunky-sole-multipiece-sneakers-p12266220.html"/>
    <s v="311307332-202-39"/>
    <s v="CHUNKY SNEAKERS"/>
    <s v="Sneakers. Upper in a combination of pieces and textures. Shoelaces with six pairs of eyelets at different heights. Chunky irregular design soles. Retro-inspired design."/>
    <n v="59.9"/>
    <s v="USD"/>
    <s v="2024-02-19T09:00:43.580910"/>
    <s v="shoes"/>
    <s v="MAN"/>
    <n v="163766.6"/>
  </r>
  <r>
    <n v="120354"/>
    <s v="Aisle"/>
    <x v="1"/>
    <x v="0"/>
    <x v="0"/>
    <n v="2836"/>
    <s v="Zara"/>
    <s v="https://www.zara.com/us/en/double-strap-suede-sandals-p12716320.html"/>
    <s v="311282293-131-39"/>
    <s v="DOUBLE STRAP SUEDE SANDALS"/>
    <s v="Sandals. Made of leather with a suede finish. Two wide straps at instep with buckles. Insole with anatomical shaped footbed. Welt around upper. Chunky lug soles."/>
    <n v="59.9"/>
    <s v="USD"/>
    <s v="2024-02-19T09:00:44.494819"/>
    <s v="shoes"/>
    <s v="MAN"/>
    <n v="169876.4"/>
  </r>
  <r>
    <n v="144848"/>
    <s v="Front of Store"/>
    <x v="0"/>
    <x v="0"/>
    <x v="0"/>
    <n v="2193"/>
    <s v="Zara"/>
    <s v="https://www.zara.com/us/en/chunky-sole-canvas-lace-up-boots-p12005320.html"/>
    <s v="311287149-800-39"/>
    <s v="CHUNKY SOLE CANVAS LACE-UP BOOTS"/>
    <s v="High shaft boots. Lacing with eight pairs of eyelets. Back pull tab for ease. Rounded shape. Chunky lug soles."/>
    <n v="89.9"/>
    <s v="USD"/>
    <s v="2024-02-19T09:00:45.935135"/>
    <s v="shoes"/>
    <s v="MAN"/>
    <n v="197150.7"/>
  </r>
  <r>
    <n v="111957"/>
    <s v="Aisle"/>
    <x v="1"/>
    <x v="0"/>
    <x v="0"/>
    <n v="2164"/>
    <s v="Zara"/>
    <s v="https://www.zara.com/us/en/suede-penny-loafers-p12644320.html"/>
    <s v="311307624-500-39"/>
    <s v="SUEDE PENNY LOAFERS"/>
    <s v="Loafers. Made of leather with a suede finish. Ornamental saddle detail at instep. Rounded shape. Contrasting colored sole."/>
    <n v="89.9"/>
    <s v="USD"/>
    <s v="2024-02-19T09:00:46.629270"/>
    <s v="shoes"/>
    <s v="MAN"/>
    <n v="194543.6"/>
  </r>
  <r>
    <n v="160763"/>
    <s v="Front of Store"/>
    <x v="1"/>
    <x v="0"/>
    <x v="1"/>
    <n v="991"/>
    <s v="Zara"/>
    <s v="https://www.zara.com/us/en/adherent-stripes-sneakers-p12269320.html"/>
    <s v="311282212-800-39"/>
    <s v="ADHERENT STRIPES SNEAKERS"/>
    <s v="Sneakers. Monochromatic. Upper in a combination of pieces. Closure with three adhesive straps. Slightly chunky sole."/>
    <n v="45.9"/>
    <s v="USD"/>
    <s v="2024-02-19T09:00:47.161331"/>
    <s v="shoes"/>
    <s v="MAN"/>
    <n v="45486.9"/>
  </r>
  <r>
    <n v="168270"/>
    <s v="End-cap"/>
    <x v="1"/>
    <x v="0"/>
    <x v="1"/>
    <n v="1525"/>
    <s v="Zara"/>
    <s v="https://www.zara.com/us/en/multipiece-sneakers-p12318220.html"/>
    <s v="311292281-203-39"/>
    <s v="MULTIPIECE SNEAKERS"/>
    <s v="Running shoes. Upper in a combination of pieces and finishes. Lacing with six pairs of eyelets. Chunky soles with irregular design. Lug soles. Trek style."/>
    <n v="69.900000000000006"/>
    <s v="USD"/>
    <s v="2024-02-19T09:00:47.683414"/>
    <s v="shoes"/>
    <s v="MAN"/>
    <n v="106597.50000000001"/>
  </r>
  <r>
    <n v="195082"/>
    <s v="Front of Store"/>
    <x v="0"/>
    <x v="0"/>
    <x v="0"/>
    <n v="923"/>
    <s v="Zara"/>
    <s v="https://www.zara.com/us/en/chunky-sole-high-top-sneakers-p12104320.html"/>
    <s v="311302515-800-39"/>
    <s v="CHUNKY SOLE HIGH TOP SNEAKERS"/>
    <s v="High top sneakers. Lacing with nine pairs of eyelets. Contrasting foxing around the upper. Chunky rubberized soles."/>
    <n v="69.900000000000006"/>
    <s v="USD"/>
    <s v="2024-02-19T09:00:48.234772"/>
    <s v="shoes"/>
    <s v="MAN"/>
    <n v="64517.700000000004"/>
  </r>
  <r>
    <n v="110329"/>
    <s v="Front of Store"/>
    <x v="0"/>
    <x v="0"/>
    <x v="1"/>
    <n v="2397"/>
    <s v="Zara"/>
    <s v="https://www.zara.com/us/en/contrast-sole-leather-sneakers-p12510320.html"/>
    <s v="314937773-800-39"/>
    <s v="CONTRAST SOLE LEATHER SNEAKERS"/>
    <s v="Sneakers. Made of leather. Upper in a combination of pieces and finishes. Lacing with six pairs of eyelets. Rounded shape. Chunky sole."/>
    <n v="69.900000000000006"/>
    <s v="USD"/>
    <s v="2024-02-19T09:00:48.858592"/>
    <s v="shoes"/>
    <s v="MAN"/>
    <n v="167550.30000000002"/>
  </r>
  <r>
    <n v="147449"/>
    <s v="End-cap"/>
    <x v="0"/>
    <x v="0"/>
    <x v="0"/>
    <n v="1191"/>
    <s v="Zara"/>
    <s v="https://www.zara.com/us/en/suede-running-sneakers-p12320320.html"/>
    <s v="316608794-802-39"/>
    <s v="SUEDE RUNNING SNEAKERS"/>
    <s v="Running shoes. Made of suede leather. Upper in a combination of materials and colors. Lacing with six pairs of eyelets. Chunky soles with irregular design."/>
    <n v="69.900000000000006"/>
    <s v="USD"/>
    <s v="2024-02-19T09:00:49.398791"/>
    <s v="shoes"/>
    <s v="MAN"/>
    <n v="83250.900000000009"/>
  </r>
  <r>
    <n v="193332"/>
    <s v="Aisle"/>
    <x v="1"/>
    <x v="0"/>
    <x v="0"/>
    <n v="1237"/>
    <s v="Zara"/>
    <s v="https://www.zara.com/us/en/woven-leather-slides-p12708320.html"/>
    <s v="319205037-800-39"/>
    <s v="WOVEN LEATHER SLIDES"/>
    <s v="Sandals. Made of leather. Three woven wide straps at instep. Chunky sole."/>
    <n v="49.9"/>
    <s v="USD"/>
    <s v="2024-02-19T09:00:49.884546"/>
    <s v="shoes"/>
    <s v="MAN"/>
    <n v="61726.299999999996"/>
  </r>
  <r>
    <n v="146804"/>
    <s v="Aisle"/>
    <x v="1"/>
    <x v="0"/>
    <x v="0"/>
    <n v="1504"/>
    <s v="Zara"/>
    <s v="https://www.zara.com/us/en/suede-sneakers-p12216320.html"/>
    <s v="311307495-131-39"/>
    <s v="SUEDE SNEAKERS"/>
    <s v="Sneakers. Made of leather with a suede finish. Contrast lacing with seven pairs of eyelets. Welt around upper. Chunky sole."/>
    <n v="69.900000000000006"/>
    <s v="USD"/>
    <s v="2024-02-19T09:00:51.510009"/>
    <s v="shoes"/>
    <s v="MAN"/>
    <n v="105129.60000000001"/>
  </r>
  <r>
    <n v="188909"/>
    <s v="Aisle"/>
    <x v="1"/>
    <x v="0"/>
    <x v="1"/>
    <n v="2863"/>
    <s v="Zara"/>
    <s v="https://www.zara.com/us/en/asymmetric-cropped-knit-sweater-p06771149.html"/>
    <s v="336449731-712-1"/>
    <s v="ASYMMETRIC CROPPED KNIT SWEATER"/>
    <s v="Woven V-neckline long sleeve sweater. Asymmetric hem."/>
    <n v="39.9"/>
    <s v="USD"/>
    <s v="2024-02-19T09:10:31.877971"/>
    <s v="sweaters"/>
    <s v="WOMAN"/>
    <n v="114233.7"/>
  </r>
  <r>
    <n v="165910"/>
    <s v="End-cap"/>
    <x v="1"/>
    <x v="0"/>
    <x v="0"/>
    <n v="2760"/>
    <s v="Zara"/>
    <s v="https://www.zara.com/us/en/knit-sweater-with-pearls-p02142249.html"/>
    <s v="313890651-712-2"/>
    <s v="KNIT SWEATER WITH PEARLS"/>
    <s v="Sweater made with 22% wool and 10% alpaca. Round neck and long sleeves. Faux pearl appliquÃ©."/>
    <n v="69.900000000000006"/>
    <s v="USD"/>
    <s v="2024-02-19T09:10:32.534246"/>
    <s v="sweaters"/>
    <s v="WOMAN"/>
    <n v="192924.00000000003"/>
  </r>
  <r>
    <n v="136738"/>
    <s v="Front of Store"/>
    <x v="0"/>
    <x v="0"/>
    <x v="1"/>
    <n v="542"/>
    <s v="Zara"/>
    <s v="https://www.zara.com/us/en/high-collar-knit-sweater-p01509118.html"/>
    <s v="287414911-803-2"/>
    <s v="HIGH COLLAR KNIT SWEATER"/>
    <s v="Sweater with high collar and long sleeves. Front pocket. Side vents at hem. Rib trim."/>
    <n v="7.99"/>
    <s v="USD"/>
    <s v="2024-02-19T09:10:33.128884"/>
    <s v="sweaters"/>
    <s v="WOMAN"/>
    <n v="4330.58"/>
  </r>
  <r>
    <n v="144497"/>
    <s v="End-cap"/>
    <x v="1"/>
    <x v="0"/>
    <x v="1"/>
    <n v="1105"/>
    <s v="Zara"/>
    <s v="https://www.zara.com/us/en/striped-knit-sweater-p06427115.html"/>
    <s v="342171615-104-2"/>
    <s v="STRIPED KNIT SWEATER"/>
    <s v="Sweater with high collar and long sleeves. Front zip closure."/>
    <n v="49.9"/>
    <s v="USD"/>
    <s v="2024-02-19T09:10:33.890995"/>
    <s v="sweaters"/>
    <s v="WOMAN"/>
    <n v="55139.5"/>
  </r>
  <r>
    <n v="135036"/>
    <s v="End-cap"/>
    <x v="1"/>
    <x v="0"/>
    <x v="0"/>
    <n v="1435"/>
    <s v="Zara"/>
    <s v="https://www.zara.com/us/en/cable-knit-metallic-sweater-p04369103.html"/>
    <s v="314152967-485-2"/>
    <s v="CABLE KNIT METALLIC SWEATER"/>
    <s v="Round neck long sleeve sweater. Metallic fabric detail and frayed trim."/>
    <n v="49.9"/>
    <s v="USD"/>
    <s v="2024-02-19T09:10:34.521463"/>
    <s v="sweaters"/>
    <s v="WOMAN"/>
    <n v="71606.5"/>
  </r>
  <r>
    <n v="166331"/>
    <s v="Aisle"/>
    <x v="1"/>
    <x v="0"/>
    <x v="1"/>
    <n v="2877"/>
    <s v="Zara"/>
    <s v="https://www.zara.com/us/en/asymmetrical-wool-and-silk-blend-sweater-p09598025.html"/>
    <s v="324186867-642-2"/>
    <s v="ASYMMETRICAL WOOL AND SILK BLEND SWEATER"/>
    <s v="Wool and silk blend sweater. Asymmetric neckline and long sleeves."/>
    <n v="59.9"/>
    <s v="USD"/>
    <s v="2024-02-19T09:10:35.068338"/>
    <s v="sweaters"/>
    <s v="WOMAN"/>
    <n v="172332.3"/>
  </r>
  <r>
    <n v="139789"/>
    <s v="Aisle"/>
    <x v="0"/>
    <x v="0"/>
    <x v="1"/>
    <n v="1094"/>
    <s v="Zara"/>
    <s v="https://www.zara.com/us/en/wool-and-cashmere-blend-rib-sweater-p02893054.html"/>
    <s v="316900618-809-2"/>
    <s v="WOOL AND CASHMERE BLEND RIB SWEATER"/>
    <s v="Sweater made with 80% wool and 20% cashmere. Round neck and long sleeves."/>
    <n v="69.900000000000006"/>
    <s v="USD"/>
    <s v="2024-02-19T09:10:35.641404"/>
    <s v="sweaters"/>
    <s v="WOMAN"/>
    <n v="76470.600000000006"/>
  </r>
  <r>
    <n v="118569"/>
    <s v="Aisle"/>
    <x v="0"/>
    <x v="0"/>
    <x v="1"/>
    <n v="994"/>
    <s v="Zara"/>
    <s v="https://www.zara.com/us/en/alpaca-and-wool-blend-tie-dye-knit-sweater-p02142220.html"/>
    <s v="313890645-330-2"/>
    <s v="ALPACA AND WOOL BLEND TIE DYE KNIT SWEATER"/>
    <s v="Sweater made with 31% wool and 28% alpaca. Round neck and long sleeves."/>
    <n v="49.9"/>
    <s v="USD"/>
    <s v="2024-02-19T09:10:36.152051"/>
    <s v="sweaters"/>
    <s v="WOMAN"/>
    <n v="49600.6"/>
  </r>
  <r>
    <n v="155848"/>
    <s v="End-cap"/>
    <x v="1"/>
    <x v="0"/>
    <x v="0"/>
    <n v="1942"/>
    <s v="Zara"/>
    <s v="https://www.zara.com/us/en/mock-neck-wool-and-silk-blend-knit-top-p09598125.html"/>
    <s v="324597432-800-2"/>
    <s v="MOCK NECK WOOL AND SILK BLEND KNIT TOP"/>
    <s v="Wool and silk blend top. High collar and long sleeves."/>
    <n v="49.9"/>
    <s v="USD"/>
    <s v="2024-02-19T09:10:36.839166"/>
    <s v="sweaters"/>
    <s v="WOMAN"/>
    <n v="96905.8"/>
  </r>
  <r>
    <n v="152563"/>
    <s v="Front of Store"/>
    <x v="0"/>
    <x v="0"/>
    <x v="1"/>
    <n v="2572"/>
    <s v="Zara"/>
    <s v="https://www.zara.com/us/en/cashmere-blend-knit-sweater-p02893169.html"/>
    <s v="313890686-731-2"/>
    <s v="CASHMERE BLEND KNIT SWEATER"/>
    <s v="Sweater made with 95% cashmere. V-neck and long sleeves. Rib trim."/>
    <n v="169"/>
    <s v="USD"/>
    <s v="2024-02-19T09:10:37.484871"/>
    <s v="sweaters"/>
    <s v="WOMAN"/>
    <n v="434668"/>
  </r>
  <r>
    <n v="115153"/>
    <s v="Aisle"/>
    <x v="0"/>
    <x v="0"/>
    <x v="0"/>
    <n v="1736"/>
    <s v="Zara"/>
    <s v="https://www.zara.com/us/en/alpaca-blend-open-knit-sweater-p05755132.html"/>
    <s v="313890650-712-2"/>
    <s v="ALPACA BLEND OPEN KNIT SWEATER"/>
    <s v="Sweater made with 63% alpaca. Round neck and long sleeves."/>
    <n v="79.900000000000006"/>
    <s v="USD"/>
    <s v="2024-02-19T09:10:38.362632"/>
    <s v="sweaters"/>
    <s v="WOMAN"/>
    <n v="138706.40000000002"/>
  </r>
  <r>
    <n v="125938"/>
    <s v="Aisle"/>
    <x v="1"/>
    <x v="0"/>
    <x v="1"/>
    <n v="1204"/>
    <s v="Zara"/>
    <s v="https://www.zara.com/us/en/oversized-knit-sweater-p09598288.html"/>
    <s v="313890680-450-2"/>
    <s v="OVERSIZED KNIT SWEATER"/>
    <s v="Sweater made with 20% wool and 17% alpaca. Crew neck and long sleeves. Tonal rib trim."/>
    <n v="49.9"/>
    <s v="USD"/>
    <s v="2024-02-19T09:10:38.884024"/>
    <s v="sweaters"/>
    <s v="WOMAN"/>
    <n v="60079.6"/>
  </r>
  <r>
    <n v="122809"/>
    <s v="End-cap"/>
    <x v="0"/>
    <x v="0"/>
    <x v="1"/>
    <n v="1592"/>
    <s v="Zara"/>
    <s v="https://www.zara.com/us/en/wool-blend-knit-sweater-p02893159.html"/>
    <s v="344575855-982-2"/>
    <s v="WOOL BLEND KNIT SWEATER"/>
    <s v="Sweater made with 31% wool. Round neck and long sleeves. Rib trim."/>
    <n v="49.9"/>
    <s v="USD"/>
    <s v="2024-02-19T09:10:39.415761"/>
    <s v="sweaters"/>
    <s v="WOMAN"/>
    <n v="79440.800000000003"/>
  </r>
  <r>
    <n v="181502"/>
    <s v="Front of Store"/>
    <x v="1"/>
    <x v="0"/>
    <x v="0"/>
    <n v="2591"/>
    <s v="Zara"/>
    <s v="https://www.zara.com/us/en/soft-jewel-sweater-p02298153.html"/>
    <s v="323175653-803-2"/>
    <s v="SOFT JEWEL SWEATER"/>
    <s v="Sweater made of soft touch fabric. Round neckline with jewel appliquÃ©s and long sleeves."/>
    <n v="39.9"/>
    <s v="USD"/>
    <s v="2024-02-19T09:10:39.911179"/>
    <s v="sweaters"/>
    <s v="WOMAN"/>
    <n v="103380.9"/>
  </r>
  <r>
    <n v="182779"/>
    <s v="End-cap"/>
    <x v="1"/>
    <x v="0"/>
    <x v="1"/>
    <n v="2097"/>
    <s v="Zara"/>
    <s v="https://www.zara.com/us/en/faux-fur-jewel-sweater-p07901339.html"/>
    <s v="324814227-400-2"/>
    <s v="FAUX FUR JEWEL SWEATER"/>
    <s v="Round neck short sleeve sweater. Soft feel faux fur fabric. Jewel appliquÃ©s."/>
    <n v="35.9"/>
    <s v="USD"/>
    <s v="2024-02-19T09:10:40.681401"/>
    <s v="sweaters"/>
    <s v="WOMAN"/>
    <n v="75282.3"/>
  </r>
  <r>
    <n v="155674"/>
    <s v="Front of Store"/>
    <x v="0"/>
    <x v="0"/>
    <x v="0"/>
    <n v="897"/>
    <s v="Zara"/>
    <s v="https://www.zara.com/us/en/metal-bead-knit-sweater-p03920018.html"/>
    <s v="323218942-800-2"/>
    <s v="METAL BEAD KNIT SWEATER"/>
    <s v="Round neck long sleeve sweater. Side slit at hem with metal bead appliquÃ©s."/>
    <n v="49.9"/>
    <s v="USD"/>
    <s v="2024-02-19T09:10:41.519426"/>
    <s v="sweaters"/>
    <s v="WOMAN"/>
    <n v="44760.299999999996"/>
  </r>
  <r>
    <n v="182866"/>
    <s v="Aisle"/>
    <x v="0"/>
    <x v="0"/>
    <x v="1"/>
    <n v="1552"/>
    <s v="Zara"/>
    <s v="https://www.zara.com/us/en/knit-sweater-with-buttons-p08851131.html"/>
    <s v="313890656-800-2"/>
    <s v="KNIT SWEATER WITH BUTTONS"/>
    <s v="Basic sweater with round neck and long sleeves. Side button details at shoulders."/>
    <n v="39.9"/>
    <s v="USD"/>
    <s v="2024-02-19T09:10:42.016223"/>
    <s v="sweaters"/>
    <s v="WOMAN"/>
    <n v="61924.799999999996"/>
  </r>
  <r>
    <n v="148230"/>
    <s v="Front of Store"/>
    <x v="1"/>
    <x v="0"/>
    <x v="0"/>
    <n v="2494"/>
    <s v="Zara"/>
    <s v="https://www.zara.com/us/en/jewel-knit-sweater-p05755005.html"/>
    <s v="321480271-802-2"/>
    <s v="JEWEL KNIT SWEATER"/>
    <s v="Round neck sweater with jewel appliquÃ©s and long sleeves. Back opening with button closure."/>
    <n v="59.9"/>
    <s v="USD"/>
    <s v="2024-02-19T09:10:42.593244"/>
    <s v="sweaters"/>
    <s v="WOMAN"/>
    <n v="149390.6"/>
  </r>
  <r>
    <n v="126979"/>
    <s v="Front of Store"/>
    <x v="0"/>
    <x v="0"/>
    <x v="0"/>
    <n v="2141"/>
    <s v="Zara"/>
    <s v="https://www.zara.com/us/en/knit-sweater-with-piping-p05536151.html"/>
    <s v="311297787-806-1"/>
    <s v="KNIT SWEATER WITH PIPING"/>
    <s v="Round neck long sleeve sweater. Contrasting piping detail. Rib trim."/>
    <n v="49.9"/>
    <s v="USD"/>
    <s v="2024-02-19T09:10:43.379668"/>
    <s v="sweaters"/>
    <s v="WOMAN"/>
    <n v="106835.9"/>
  </r>
  <r>
    <n v="135521"/>
    <s v="End-cap"/>
    <x v="0"/>
    <x v="0"/>
    <x v="1"/>
    <n v="2835"/>
    <s v="Zara"/>
    <s v="https://www.zara.com/us/en/fine-knit-crop-sweater-p09598029.html"/>
    <s v="322677494-446-1"/>
    <s v="FINE KNIT CROP SWEATER"/>
    <s v="Cropped fine knit sweater with round neck and long sleeves."/>
    <n v="39.9"/>
    <s v="USD"/>
    <s v="2024-02-19T09:10:43.883037"/>
    <s v="sweaters"/>
    <s v="WOMAN"/>
    <n v="113116.5"/>
  </r>
  <r>
    <n v="185809"/>
    <s v="End-cap"/>
    <x v="0"/>
    <x v="0"/>
    <x v="0"/>
    <n v="622"/>
    <s v="Zara"/>
    <s v="https://www.zara.com/us/en/knit-sweater-with-rips-p00021110.html"/>
    <s v="313890688-330-1"/>
    <s v="KNIT SWEATER WITH RIPS"/>
    <s v="Round neck long sleeve sweater. Openwork detail with rips."/>
    <n v="49.9"/>
    <s v="USD"/>
    <s v="2024-02-19T09:10:44.463883"/>
    <s v="sweaters"/>
    <s v="WOMAN"/>
    <n v="31037.8"/>
  </r>
  <r>
    <n v="171520"/>
    <s v="End-cap"/>
    <x v="1"/>
    <x v="0"/>
    <x v="1"/>
    <n v="2901"/>
    <s v="Zara"/>
    <s v="https://www.zara.com/us/en/gathered-waist-knit-sweater-p05536012.html"/>
    <s v="322451460-800-1"/>
    <s v="GATHERED WAIST KNIT SWEATER"/>
    <s v="Round neck long sleeve sweater. Fitted waist with side ruching."/>
    <n v="47.9"/>
    <s v="USD"/>
    <s v="2024-02-19T09:10:45.009106"/>
    <s v="sweaters"/>
    <s v="WOMAN"/>
    <n v="138957.9"/>
  </r>
  <r>
    <n v="122926"/>
    <s v="End-cap"/>
    <x v="0"/>
    <x v="0"/>
    <x v="0"/>
    <n v="867"/>
    <s v="Zara"/>
    <s v="https://www.zara.com/us/en/knit-v-neck-sweater-p06771003.html"/>
    <s v="319465261-800-2"/>
    <s v="KNIT V-NECK SWEATER"/>
    <s v="V-neck sweater with long sleeves. Rib trim."/>
    <n v="45.9"/>
    <s v="USD"/>
    <s v="2024-02-19T09:10:45.631804"/>
    <s v="sweaters"/>
    <s v="WOMAN"/>
    <n v="39795.299999999996"/>
  </r>
  <r>
    <n v="150953"/>
    <s v="Front of Store"/>
    <x v="1"/>
    <x v="0"/>
    <x v="1"/>
    <n v="2434"/>
    <s v="Zara"/>
    <s v="https://www.zara.com/us/en/basic-foil-knit-sweater-p00506101.html"/>
    <s v="317331009-312-2"/>
    <s v="BASIC FOIL KNIT SWEATER"/>
    <s v="Round neck long sleeve sweater. Rib trim."/>
    <n v="35.9"/>
    <s v="USD"/>
    <s v="2024-02-19T09:10:46.121269"/>
    <s v="sweaters"/>
    <s v="WOMAN"/>
    <n v="87380.599999999991"/>
  </r>
  <r>
    <n v="115873"/>
    <s v="End-cap"/>
    <x v="1"/>
    <x v="0"/>
    <x v="1"/>
    <n v="2606"/>
    <s v="Zara"/>
    <s v="https://www.zara.com/us/en/contrast-topstitching-crop-knit-sweater-p09598003.html"/>
    <s v="311297400-803-1"/>
    <s v="CONTRAST TOPSTITCHING CROP KNIT SWEATER"/>
    <s v="V-neck cropped sweater with long sleeves. Front patch pockets. Contrast topstitching."/>
    <n v="59.9"/>
    <s v="USD"/>
    <s v="2024-02-19T09:10:46.622912"/>
    <s v="sweaters"/>
    <s v="WOMAN"/>
    <n v="156099.4"/>
  </r>
  <r>
    <n v="115581"/>
    <s v="Aisle"/>
    <x v="0"/>
    <x v="0"/>
    <x v="1"/>
    <n v="2728"/>
    <s v="Zara"/>
    <s v="https://www.zara.com/us/en/striped-crop-knit-sweater-p06771158.html"/>
    <s v="336449779-104-1"/>
    <s v="STRIPED CROP KNIT SWEATER"/>
    <s v="Long sleeve high collar cropped sweater. Frayed hem."/>
    <n v="47.9"/>
    <s v="USD"/>
    <s v="2024-02-19T09:10:47.341785"/>
    <s v="sweaters"/>
    <s v="WOMAN"/>
    <n v="130671.2"/>
  </r>
  <r>
    <n v="183634"/>
    <s v="Front of Store"/>
    <x v="1"/>
    <x v="0"/>
    <x v="1"/>
    <n v="2778"/>
    <s v="Zara"/>
    <s v="https://www.zara.com/us/en/basic-knit-sweater-p01509115.html"/>
    <s v="324593343-043-2"/>
    <s v="BASIC KNIT SWEATER"/>
    <s v="Long sleeve round neck sweater. Side vents at hem. Rib trim."/>
    <n v="27.9"/>
    <s v="USD"/>
    <s v="2024-02-19T09:10:48.087091"/>
    <s v="sweaters"/>
    <s v="WOMAN"/>
    <n v="77506.2"/>
  </r>
  <r>
    <n v="122484"/>
    <s v="Aisle"/>
    <x v="1"/>
    <x v="0"/>
    <x v="1"/>
    <n v="558"/>
    <s v="Zara"/>
    <s v="https://www.zara.com/us/en/v-neck-knit-sweater-p03519001.html"/>
    <s v="319473750-809-1"/>
    <s v="V-NECK KNIT SWEATER"/>
    <s v="V-neck sweater with long sleeves. Side vents at hem."/>
    <n v="47.9"/>
    <s v="USD"/>
    <s v="2024-02-19T09:10:48.719383"/>
    <s v="sweaters"/>
    <s v="WOMAN"/>
    <n v="26728.2"/>
  </r>
  <r>
    <n v="183574"/>
    <s v="Aisle"/>
    <x v="1"/>
    <x v="0"/>
    <x v="1"/>
    <n v="1752"/>
    <s v="Zara"/>
    <s v="https://www.zara.com/us/en/foil-knit-crop-sweater-p06771001.html"/>
    <s v="331789902-808-1"/>
    <s v="FOIL KNIT CROP SWEATER"/>
    <s v="Ribbed sweater with round neck and long sleeves. Ripped hem."/>
    <n v="47.9"/>
    <s v="USD"/>
    <s v="2024-02-19T09:10:49.285266"/>
    <s v="sweaters"/>
    <s v="WOMAN"/>
    <n v="83920.8"/>
  </r>
  <r>
    <n v="185307"/>
    <s v="Front of Store"/>
    <x v="0"/>
    <x v="0"/>
    <x v="1"/>
    <n v="2743"/>
    <s v="Zara"/>
    <s v="https://www.zara.com/us/en/basic-100-wool-sweater-p02893106.html"/>
    <s v="300250126-401-2"/>
    <s v="BASIC 100% WOOL SWEATER"/>
    <s v="Sweater made of 100% wool. Round neck and long sleeves. Ribbed trim."/>
    <n v="7.99"/>
    <s v="USD"/>
    <s v="2024-02-19T09:10:49.913569"/>
    <s v="sweaters"/>
    <s v="WOMAN"/>
    <n v="21916.57"/>
  </r>
  <r>
    <n v="118719"/>
    <s v="End-cap"/>
    <x v="0"/>
    <x v="0"/>
    <x v="1"/>
    <n v="1669"/>
    <s v="Zara"/>
    <s v="https://www.zara.com/us/en/colorblock-knit-crop-sweater-p05536008.html"/>
    <s v="320052978-401-2"/>
    <s v="COLORBLOCK KNIT CROP SWEATER"/>
    <s v="Short sweater with round neck and long sleeves."/>
    <n v="45.9"/>
    <s v="USD"/>
    <s v="2024-02-19T09:10:50.612150"/>
    <s v="sweaters"/>
    <s v="WOMAN"/>
    <n v="76607.099999999991"/>
  </r>
  <r>
    <n v="134788"/>
    <s v="Front of Store"/>
    <x v="0"/>
    <x v="0"/>
    <x v="0"/>
    <n v="2179"/>
    <s v="Zara"/>
    <s v="https://www.zara.com/us/en/fine-knit-sweater-p09598045.html"/>
    <s v="324722597-400-2"/>
    <s v="FINE KNIT SWEATER"/>
    <s v="V-neck sweater with long sleeves."/>
    <n v="45.9"/>
    <s v="USD"/>
    <s v="2024-02-19T09:10:51.189028"/>
    <s v="sweaters"/>
    <s v="WOMAN"/>
    <n v="100016.09999999999"/>
  </r>
  <r>
    <n v="140142"/>
    <s v="Front of Store"/>
    <x v="1"/>
    <x v="0"/>
    <x v="0"/>
    <n v="606"/>
    <s v="Zara"/>
    <s v="https://www.zara.com/us/en/knit-open-back-pearly-sweater-p04331152.html"/>
    <s v="328207551-500-2"/>
    <s v="KNIT OPEN BACK PEARLY SWEATER"/>
    <s v="High collar sweater with long sleeves. Open back detail and pearl appliquÃ©s. Back button closure."/>
    <n v="49.9"/>
    <s v="USD"/>
    <s v="2024-02-19T09:10:51.785857"/>
    <s v="sweaters"/>
    <s v="WOMAN"/>
    <n v="30239.399999999998"/>
  </r>
  <r>
    <n v="153997"/>
    <s v="End-cap"/>
    <x v="0"/>
    <x v="0"/>
    <x v="1"/>
    <n v="1608"/>
    <s v="Zara"/>
    <s v="https://www.zara.com/us/en/knit-pearl-sweater-p04331165.html"/>
    <s v="318131967-800-2"/>
    <s v="KNIT PEARL SWEATER"/>
    <s v="Round neck long sleeve sweater. Tonal pearl appliquÃ©s and open back with tie."/>
    <n v="45.9"/>
    <s v="USD"/>
    <s v="2024-02-19T09:10:52.485772"/>
    <s v="sweaters"/>
    <s v="WOMAN"/>
    <n v="73807.199999999997"/>
  </r>
  <r>
    <n v="123230"/>
    <s v="Aisle"/>
    <x v="0"/>
    <x v="0"/>
    <x v="1"/>
    <n v="880"/>
    <s v="Zara"/>
    <s v="https://www.zara.com/us/en/striped-textured-overshirt-p04179056.html"/>
    <s v="324027512-064-2"/>
    <s v="STRIPED TEXTURED OVERSHIRT"/>
    <s v="Relaxed fit overshirt. Lapel collar and long sleeves with buttoned cuffs. Patch pockets at hip. Front button closure."/>
    <n v="69.900000000000006"/>
    <s v="USD"/>
    <s v="2024-02-19T08:51:28.667099"/>
    <s v="jackets"/>
    <s v="MAN"/>
    <n v="61512.000000000007"/>
  </r>
  <r>
    <n v="154676"/>
    <s v="Aisle"/>
    <x v="0"/>
    <x v="0"/>
    <x v="0"/>
    <n v="943"/>
    <s v="Zara"/>
    <s v="https://www.zara.com/us/en/fleece-overshirt-p01248320.html"/>
    <s v="311292623-712-97"/>
    <s v="FLEECE OVERSHIRT"/>
    <s v="Regular fit overshirt. Lapel collar and long sleeves with buttoned cuffs. Chest patch pockets. Front button closure."/>
    <n v="69.900000000000006"/>
    <s v="USD"/>
    <s v="2024-02-19T08:51:29.090402"/>
    <s v="jackets"/>
    <s v="MAN"/>
    <n v="65915.700000000012"/>
  </r>
  <r>
    <n v="152985"/>
    <s v="Aisle"/>
    <x v="1"/>
    <x v="0"/>
    <x v="1"/>
    <n v="1049"/>
    <s v="Zara"/>
    <s v="https://www.zara.com/us/en/plaid-overshirt-p04054659.html"/>
    <s v="319162032-064-2"/>
    <s v="PLAID OVERSHIRT"/>
    <s v="Relaxed fit overshirt. Lapel collar and long sleeves with buttoned cuffs. Chest patch pockets. Front button closure."/>
    <n v="89.9"/>
    <s v="USD"/>
    <s v="2024-02-19T08:51:29.625821"/>
    <s v="jackets"/>
    <s v="MAN"/>
    <n v="94305.1"/>
  </r>
  <r>
    <n v="175584"/>
    <s v="Front of Store"/>
    <x v="0"/>
    <x v="0"/>
    <x v="0"/>
    <n v="2084"/>
    <s v="Zara"/>
    <s v="https://www.zara.com/us/en/baggy-fit-jeans-limited-edition-p03991480.html"/>
    <s v="324908098-800-38"/>
    <s v="BAGGY FIT JEANS LIMITED EDITION"/>
    <s v="Baggy jeans. Five pockets. Washed effect. Front zip and button closure."/>
    <n v="69.900000000000006"/>
    <s v="USD"/>
    <s v="2024-02-19T08:54:37.718200"/>
    <s v="jeans"/>
    <s v="MAN"/>
    <n v="145671.6"/>
  </r>
  <r>
    <n v="147491"/>
    <s v="End-cap"/>
    <x v="0"/>
    <x v="0"/>
    <x v="0"/>
    <n v="1563"/>
    <s v="Zara"/>
    <s v="https://www.zara.com/us/en/baggy-belted-jeans-p04365401.html"/>
    <s v="326540983-802-36"/>
    <s v="BAGGY BELTED JEANS"/>
    <s v="Baggy jeans. Self belt at waist. Front pockets and back patch pockets. Washed effect. Front button closure."/>
    <n v="59.9"/>
    <s v="USD"/>
    <s v="2024-02-19T08:54:38.277368"/>
    <s v="jeans"/>
    <s v="MAN"/>
    <n v="93623.7"/>
  </r>
  <r>
    <n v="198283"/>
    <s v="End-cap"/>
    <x v="1"/>
    <x v="0"/>
    <x v="1"/>
    <n v="1558"/>
    <s v="Zara"/>
    <s v="https://www.zara.com/us/en/baggy-fit-jeans-p08062482.html"/>
    <s v="315836999-406-34"/>
    <s v="BAGGY FIT JEANS"/>
    <s v="Baggy fit jeans. Five pockets. Washed effect. Front zip and button closure."/>
    <n v="69.900000000000006"/>
    <s v="USD"/>
    <s v="2024-02-19T08:54:39.017964"/>
    <s v="jeans"/>
    <s v="MAN"/>
    <n v="108904.20000000001"/>
  </r>
  <r>
    <n v="141547"/>
    <s v="End-cap"/>
    <x v="0"/>
    <x v="0"/>
    <x v="0"/>
    <n v="1426"/>
    <s v="Zara"/>
    <s v="https://www.zara.com/us/en/baggy-fit-jeans-p06688486.html"/>
    <s v="315738965-802-34"/>
    <s v="BAGGY FIT JEANS"/>
    <s v="Baggy fit jeans. Five pockets. Washed effect. Front zip and button closure."/>
    <n v="69.900000000000006"/>
    <s v="USD"/>
    <s v="2024-02-19T08:54:39.496146"/>
    <s v="jeans"/>
    <s v="MAN"/>
    <n v="99677.400000000009"/>
  </r>
  <r>
    <n v="156342"/>
    <s v="Front of Store"/>
    <x v="1"/>
    <x v="0"/>
    <x v="1"/>
    <n v="1466"/>
    <s v="Zara"/>
    <s v="https://www.zara.com/us/en/flared-fit-cargo-jeans-p06688411.html"/>
    <s v="311287318-400-38"/>
    <s v="FLARED FIT CARGO JEANS"/>
    <s v="Flared jeans. Patch pockets with flaps at hip. Patch pocket appliquÃ©s at legs. Washed effect. Adjustable hem with zippers. Front zipper and crossover button closure."/>
    <n v="109"/>
    <s v="USD"/>
    <s v="2024-02-19T08:54:39.950692"/>
    <s v="jeans"/>
    <s v="MAN"/>
    <n v="159794"/>
  </r>
  <r>
    <n v="186083"/>
    <s v="End-cap"/>
    <x v="0"/>
    <x v="0"/>
    <x v="1"/>
    <n v="624"/>
    <s v="Zara"/>
    <s v="https://www.zara.com/us/en/pleated-wide-fit-jeans-p05862417.html"/>
    <s v="312393140-406-2"/>
    <s v="PLEATED WIDE FIT JEANS"/>
    <s v="Wide fit jeans. Adjustable interior elastic waistband with front pleats. Front pockets and back patch pockets. Washed effect. Front zip and button closure."/>
    <n v="49.9"/>
    <s v="USD"/>
    <s v="2024-02-19T08:54:40.548942"/>
    <s v="jeans"/>
    <s v="MAN"/>
    <n v="31137.599999999999"/>
  </r>
  <r>
    <n v="171776"/>
    <s v="Aisle"/>
    <x v="1"/>
    <x v="0"/>
    <x v="0"/>
    <n v="1685"/>
    <s v="Zara"/>
    <s v="https://www.zara.com/us/en/denim-shirt-p06085371.html"/>
    <s v="275600408-400-2"/>
    <s v="DENIM SHIRT"/>
    <s v="Relaxed fit shirt made of denim fabric. Lapel collar and short sleeves. Chest patch pocket. Washed effect. Front button closure."/>
    <n v="12.99"/>
    <s v="USD"/>
    <s v="2024-02-19T08:54:41.113222"/>
    <s v="jeans"/>
    <s v="MAN"/>
    <n v="21888.15"/>
  </r>
  <r>
    <n v="134429"/>
    <s v="Aisle"/>
    <x v="0"/>
    <x v="0"/>
    <x v="0"/>
    <n v="2914"/>
    <s v="Zara"/>
    <s v="https://www.zara.com/us/en/ripped-straight-fit-jeans-p03991404.html"/>
    <s v="311303003-407-38"/>
    <s v="RIPPED STRAIGHT FIT JEANS"/>
    <s v="Straight fit jeans. Five pockets. Washed effect with rips at legs. Front button closure."/>
    <n v="69.900000000000006"/>
    <s v="USD"/>
    <s v="2024-02-19T08:54:41.651379"/>
    <s v="jeans"/>
    <s v="MAN"/>
    <n v="203688.6"/>
  </r>
  <r>
    <n v="172816"/>
    <s v="Aisle"/>
    <x v="0"/>
    <x v="0"/>
    <x v="1"/>
    <n v="1524"/>
    <s v="Zara"/>
    <s v="https://www.zara.com/us/en/textured-sweater-p02893403.html"/>
    <s v="311307250-710-3"/>
    <s v="TEXTURED SWEATER"/>
    <s v="Sweater made of 30% wool thread. Round neck and long sleeves. Rib trim."/>
    <n v="69.900000000000006"/>
    <s v="USD"/>
    <s v="2024-02-19T08:54:44.291927"/>
    <s v="sweaters"/>
    <s v="MAN"/>
    <n v="106527.6"/>
  </r>
  <r>
    <n v="136272"/>
    <s v="End-cap"/>
    <x v="0"/>
    <x v="0"/>
    <x v="1"/>
    <n v="2887"/>
    <s v="Zara"/>
    <s v="https://www.zara.com/us/en/purl-knit-sweater-p03332300.html"/>
    <s v="267195405-500-3"/>
    <s v="PURL KNIT SWEATER"/>
    <s v="High collar sweater with front zipper. Long sleeves. Rib trim."/>
    <n v="12.99"/>
    <s v="USD"/>
    <s v="2024-02-19T08:54:45.320958"/>
    <s v="sweaters"/>
    <s v="MAN"/>
    <n v="37502.129999999997"/>
  </r>
  <r>
    <n v="193227"/>
    <s v="End-cap"/>
    <x v="1"/>
    <x v="0"/>
    <x v="1"/>
    <n v="1778"/>
    <s v="Zara"/>
    <s v="https://www.zara.com/us/en/braided-color-block-sweater-p03284412.html"/>
    <s v="317894313-707-3"/>
    <s v="BRAIDED COLOR BLOCK SWEATER"/>
    <s v="Round neck long sleeve full cut sweater. Rib trim."/>
    <n v="69.900000000000006"/>
    <s v="USD"/>
    <s v="2024-02-19T08:54:45.927706"/>
    <s v="sweaters"/>
    <s v="MAN"/>
    <n v="124282.20000000001"/>
  </r>
  <r>
    <n v="165786"/>
    <s v="End-cap"/>
    <x v="0"/>
    <x v="0"/>
    <x v="1"/>
    <n v="1278"/>
    <s v="Zara"/>
    <s v="https://www.zara.com/us/en/contrast-interior-sweater-p04696400.html"/>
    <s v="315075917-803-2"/>
    <s v="CONTRAST INTERIOR SWEATER"/>
    <s v="Cotton blend sweater. Round neck and long sleeves. Contrast interior. Rib trim."/>
    <n v="59.9"/>
    <s v="USD"/>
    <s v="2024-02-19T08:54:46.542710"/>
    <s v="sweaters"/>
    <s v="MAN"/>
    <n v="76552.2"/>
  </r>
  <r>
    <n v="174708"/>
    <s v="Front of Store"/>
    <x v="0"/>
    <x v="0"/>
    <x v="1"/>
    <n v="529"/>
    <s v="Zara"/>
    <s v="https://www.zara.com/us/en/abstract-jacquard-sweater-p03284407.html"/>
    <s v="317889153-700-3"/>
    <s v="ABSTRACT JACQUARD SWEATER"/>
    <s v="Full cut cotton knit sweater. Round neck and long sleeves. Rib trim."/>
    <n v="59.9"/>
    <s v="USD"/>
    <s v="2024-02-19T08:54:47.065078"/>
    <s v="sweaters"/>
    <s v="MAN"/>
    <n v="31687.1"/>
  </r>
  <r>
    <n v="142257"/>
    <s v="Aisle"/>
    <x v="1"/>
    <x v="0"/>
    <x v="1"/>
    <n v="1180"/>
    <s v="Zara"/>
    <s v="https://www.zara.com/us/en/basic-slim-fit-t-shirt-p05584361.html"/>
    <s v="315241755-800-2"/>
    <s v="BASIC SLIM FIT T-SHIRT"/>
    <s v="Slim fit shirt. Round neck and short sleeves."/>
    <n v="19.899999999999999"/>
    <s v="USD"/>
    <s v="2024-02-19T08:56:26.127459"/>
    <s v="t-shirts"/>
    <s v="MAN"/>
    <n v="23482"/>
  </r>
  <r>
    <n v="126146"/>
    <s v="Aisle"/>
    <x v="0"/>
    <x v="0"/>
    <x v="0"/>
    <n v="2759"/>
    <s v="Zara"/>
    <s v="https://www.zara.com/us/en/cropped-washed-t-shirt-p03665403.html"/>
    <s v="320326523-707-2"/>
    <s v="CROPPED WASHED T-SHIRT"/>
    <s v="Cropped fit T-shirt with round neck and short sleeves. Contrasting front and back prints. Washed effect."/>
    <n v="39.9"/>
    <s v="USD"/>
    <s v="2024-02-19T08:56:26.653517"/>
    <s v="t-shirts"/>
    <s v="MAN"/>
    <n v="110084.09999999999"/>
  </r>
  <r>
    <n v="129134"/>
    <s v="Aisle"/>
    <x v="0"/>
    <x v="0"/>
    <x v="1"/>
    <n v="1831"/>
    <s v="Zara"/>
    <s v="https://www.zara.com/us/en/basic-heavyweight-t-shirt-p01887450.html"/>
    <s v="316715458-250-2"/>
    <s v="BASIC HEAVYWEIGHT T-SHIRT"/>
    <s v="Roomy T-shirt made of dense cotton. Round neck and short sleeves."/>
    <n v="29.9"/>
    <s v="USD"/>
    <s v="2024-02-19T08:56:27.459508"/>
    <s v="t-shirts"/>
    <s v="MAN"/>
    <n v="54746.899999999994"/>
  </r>
  <r>
    <n v="129898"/>
    <s v="End-cap"/>
    <x v="0"/>
    <x v="0"/>
    <x v="0"/>
    <n v="1866"/>
    <s v="Zara"/>
    <s v="https://www.zara.com/us/en/heart-print-t-shirt-p06224419.html"/>
    <s v="322677489-800-2"/>
    <s v="HEART PRINT T-SHIRT"/>
    <s v="Boxy fit T-shirt with round neck and short sleeves. Contrasting prints at shoulder and back."/>
    <n v="39.9"/>
    <s v="USD"/>
    <s v="2024-02-19T08:56:27.954174"/>
    <s v="t-shirts"/>
    <s v="MAN"/>
    <n v="74453.399999999994"/>
  </r>
  <r>
    <n v="189692"/>
    <s v="End-cap"/>
    <x v="1"/>
    <x v="0"/>
    <x v="0"/>
    <n v="1553"/>
    <s v="Zara"/>
    <s v="https://www.zara.com/us/en/text-t-shirt-p00962458.html"/>
    <s v="330077856-251-2"/>
    <s v="TEXT T-SHIRT"/>
    <s v="Boxy fit T-shirt. Round neck and short sleeves. Velvet effect print with contrast text."/>
    <n v="39.9"/>
    <s v="USD"/>
    <s v="2024-02-19T08:56:28.447616"/>
    <s v="t-shirts"/>
    <s v="MAN"/>
    <n v="61964.7"/>
  </r>
  <r>
    <n v="154846"/>
    <s v="End-cap"/>
    <x v="1"/>
    <x v="0"/>
    <x v="0"/>
    <n v="917"/>
    <s v="Zara"/>
    <s v="https://www.zara.com/us/en/printed-cropped-fit-shirt-limited-edition-p06224490.html"/>
    <s v="328232452-898-2"/>
    <s v="PRINTED CROPPED FIT SHIRT LIMITED EDITION"/>
    <s v="Cropped shirt. Round neckline. Contrasting front print. Washed effect. Irregular trim."/>
    <n v="39.9"/>
    <s v="USD"/>
    <s v="2024-02-19T08:56:28.979960"/>
    <s v="t-shirts"/>
    <s v="MAN"/>
    <n v="36588.299999999996"/>
  </r>
  <r>
    <n v="122307"/>
    <s v="End-cap"/>
    <x v="0"/>
    <x v="0"/>
    <x v="0"/>
    <n v="702"/>
    <s v="Zara"/>
    <s v="https://www.zara.com/us/en/ribbed-knit-t-shirt-p03332431.html"/>
    <s v="317230892-251-3"/>
    <s v="RIBBED KNIT T-SHIRT"/>
    <s v="Cotton knit tank top. Round neck with front button closure. Rib trim."/>
    <n v="49.9"/>
    <s v="USD"/>
    <s v="2024-02-19T08:56:29.503270"/>
    <s v="t-shirts"/>
    <s v="MAN"/>
    <n v="35029.799999999996"/>
  </r>
  <r>
    <n v="182099"/>
    <s v="Aisle"/>
    <x v="1"/>
    <x v="0"/>
    <x v="0"/>
    <n v="1978"/>
    <s v="Zara"/>
    <s v="https://www.zara.com/us/en/oversize-fit-t-shirt-p04092405.html"/>
    <s v="330478123-712-2"/>
    <s v="OVERSIZE FIT T-SHIRT"/>
    <s v="Oversized T-shirt. Round neck and short sleeves."/>
    <n v="39.9"/>
    <s v="USD"/>
    <s v="2024-02-19T08:56:30.052250"/>
    <s v="t-shirts"/>
    <s v="MAN"/>
    <n v="78922.2"/>
  </r>
  <r>
    <n v="159816"/>
    <s v="Front of Store"/>
    <x v="0"/>
    <x v="0"/>
    <x v="1"/>
    <n v="1961"/>
    <s v="Zara"/>
    <s v="https://www.zara.com/us/en/basic-medium-weight-t-shirt-p01887470.html"/>
    <s v="318255748-250-2"/>
    <s v="BASIC MEDIUM WEIGHT T-SHIRT"/>
    <s v="Regular fit T-shirt. Round neck and short sleeves."/>
    <n v="27.9"/>
    <s v="USD"/>
    <s v="2024-02-19T08:56:30.594950"/>
    <s v="t-shirts"/>
    <s v="MAN"/>
    <n v="54711.899999999994"/>
  </r>
  <r>
    <n v="165326"/>
    <s v="Aisle"/>
    <x v="0"/>
    <x v="0"/>
    <x v="0"/>
    <n v="1188"/>
    <s v="Zara"/>
    <s v="https://www.zara.com/us/en/structured-text-t-shirt-p00761434.html"/>
    <s v="319334069-712-2"/>
    <s v="STRUCTURED TEXT T-SHIRT"/>
    <s v="Full cut T-shirt made of mesh textured fabric. Contrast rib V-neckline and short sleeves. Front contrast printed text."/>
    <n v="45.9"/>
    <s v="USD"/>
    <s v="2024-02-19T08:56:31.128680"/>
    <s v="t-shirts"/>
    <s v="MAN"/>
    <n v="54529.2"/>
  </r>
  <r>
    <n v="185154"/>
    <s v="Aisle"/>
    <x v="1"/>
    <x v="0"/>
    <x v="0"/>
    <n v="996"/>
    <s v="Zara"/>
    <s v="https://www.zara.com/us/en/abstract-print-t-shirt-p06224403.html"/>
    <s v="311307261-712-2"/>
    <s v="ABSTRACT PRINT T-SHIRT"/>
    <s v="Full cut T-shirt with crew neck and short sleeves. Contrasting front and back prints. Washed effect."/>
    <n v="39.9"/>
    <s v="USD"/>
    <s v="2024-02-19T08:56:31.723585"/>
    <s v="t-shirts"/>
    <s v="MAN"/>
    <n v="39740.400000000001"/>
  </r>
  <r>
    <n v="141330"/>
    <s v="Aisle"/>
    <x v="0"/>
    <x v="0"/>
    <x v="1"/>
    <n v="1915"/>
    <s v="Zara"/>
    <s v="https://www.zara.com/us/en/raised-text-t-shirt-limited-edition-p00977490.html"/>
    <s v="323216369-922-2"/>
    <s v="RAISED TEXT T-SHIRT LIMITED EDITION"/>
    <s v="Full cut T-shirt with round neck and short sleeves. Front tonal raised text. Washed effect."/>
    <n v="39.9"/>
    <s v="USD"/>
    <s v="2024-02-19T08:56:32.570492"/>
    <s v="t-shirts"/>
    <s v="MAN"/>
    <n v="76408.5"/>
  </r>
  <r>
    <n v="158958"/>
    <s v="End-cap"/>
    <x v="0"/>
    <x v="0"/>
    <x v="0"/>
    <n v="903"/>
    <s v="Zara"/>
    <s v="https://www.zara.com/us/en/ribbed-knit-t-shirt-p04805409.html"/>
    <s v="320111404-428-2"/>
    <s v="RIBBED KNIT T-SHIRT"/>
    <s v="Cropped fit knit shirt. Round neck and long sleeves. Washed effect."/>
    <n v="45.9"/>
    <s v="USD"/>
    <s v="2024-02-19T08:56:33.167445"/>
    <s v="t-shirts"/>
    <s v="MAN"/>
    <n v="41447.699999999997"/>
  </r>
  <r>
    <n v="155010"/>
    <s v="Aisle"/>
    <x v="1"/>
    <x v="0"/>
    <x v="1"/>
    <n v="729"/>
    <s v="Zara"/>
    <s v="https://www.zara.com/us/en/semi-sheer-knit-shirt-limited-edition-p04805424.html"/>
    <s v="328232445-800-2"/>
    <s v="SEMI-SHEER KNIT SHIRT LIMITED EDITION"/>
    <s v="Slim fit shirt made of wrinkle effect fabric. Round neck and long sleeves."/>
    <n v="45.9"/>
    <s v="USD"/>
    <s v="2024-02-19T08:56:33.715892"/>
    <s v="t-shirts"/>
    <s v="MAN"/>
    <n v="33461.1"/>
  </r>
  <r>
    <n v="135857"/>
    <s v="Aisle"/>
    <x v="0"/>
    <x v="0"/>
    <x v="1"/>
    <n v="2045"/>
    <s v="Zara"/>
    <s v="https://www.zara.com/us/en/viscose-blend-knit-t-shirt-p00693401.html"/>
    <s v="311297550-251-2"/>
    <s v="VISCOSE BLEND KNIT T-SHIRT"/>
    <s v="Knit shirt in viscose blend fabric. Mock neck and short sleeves. Rib trim."/>
    <n v="45.9"/>
    <s v="USD"/>
    <s v="2024-02-19T08:56:34.269203"/>
    <s v="t-shirts"/>
    <s v="MAN"/>
    <n v="93865.5"/>
  </r>
  <r>
    <n v="147690"/>
    <s v="Aisle"/>
    <x v="1"/>
    <x v="0"/>
    <x v="0"/>
    <n v="881"/>
    <s v="Zara"/>
    <s v="https://www.zara.com/us/en/striped-jacquard-t-shirt-p05372400.html"/>
    <s v="322909502-819-2"/>
    <s v="STRIPED JACQUARD T-SHIRT"/>
    <s v="Relaxed fit T-shirt with round neck and short sleeves."/>
    <n v="39.9"/>
    <s v="USD"/>
    <s v="2024-02-19T08:56:34.766636"/>
    <s v="t-shirts"/>
    <s v="MAN"/>
    <n v="35151.9"/>
  </r>
  <r>
    <n v="130321"/>
    <s v="End-cap"/>
    <x v="1"/>
    <x v="0"/>
    <x v="0"/>
    <n v="2093"/>
    <s v="Zara"/>
    <s v="https://www.zara.com/us/en/abstract-print-knit-t-shirt-p04805401.html"/>
    <s v="320071210-802-2"/>
    <s v="ABSTRACT PRINT KNIT T-SHIRT"/>
    <s v="Cotton knit T-shirt. Round neck and short sleeves."/>
    <n v="39.9"/>
    <s v="USD"/>
    <s v="2024-02-19T08:56:35.255056"/>
    <s v="t-shirts"/>
    <s v="MAN"/>
    <n v="83510.7"/>
  </r>
  <r>
    <n v="196752"/>
    <s v="End-cap"/>
    <x v="0"/>
    <x v="0"/>
    <x v="0"/>
    <n v="2227"/>
    <s v="Zara"/>
    <s v="https://www.zara.com/us/en/structured-text-t-shirt-p00761435.html"/>
    <s v="319334070-401-2"/>
    <s v="STRUCTURED TEXT T-SHIRT"/>
    <s v="Full cut T-shirt made of mesh textured fabric. Contrast rib V-neckline and short sleeves. Front contrast printed text."/>
    <n v="45.9"/>
    <s v="USD"/>
    <s v="2024-02-19T08:56:35.985294"/>
    <s v="t-shirts"/>
    <s v="MAN"/>
    <n v="102219.3"/>
  </r>
  <r>
    <n v="181011"/>
    <s v="Aisle"/>
    <x v="1"/>
    <x v="0"/>
    <x v="1"/>
    <n v="994"/>
    <s v="Zara"/>
    <s v="https://www.zara.com/us/en/alpaca-blend-open-knit-sweater-p05755132.html"/>
    <s v="322612356-505-2"/>
    <s v="HERRINGBONE TEXTURED JACKET"/>
    <s v="RETRO SNEAKERS"/>
    <n v="89.9"/>
    <s v="USD"/>
    <s v="2024-02-19T09:10:31.877971"/>
    <s v="shoes"/>
    <s v="MAN"/>
    <n v="89360.6"/>
  </r>
  <r>
    <n v="139967"/>
    <s v="End-cap"/>
    <x v="0"/>
    <x v="0"/>
    <x v="0"/>
    <n v="2634"/>
    <s v="Zara"/>
    <s v="https://www.zara.com/us/en/oversized-knit-sweater-p09598288.html"/>
    <s v="311282631-712-2"/>
    <s v="OVERSIZED CROPPED JACKET LIMITED EDITION"/>
    <s v="V-neck sweater with long sleeves. Rib trim."/>
    <n v="69.900000000000006"/>
    <s v="USD"/>
    <s v="2024-02-19T09:10:32.534246"/>
    <s v="t-shirts"/>
    <s v="MAN"/>
    <n v="184116.6"/>
  </r>
  <r>
    <n v="162699"/>
    <s v="End-cap"/>
    <x v="0"/>
    <x v="0"/>
    <x v="1"/>
    <n v="2732"/>
    <s v="Zara"/>
    <s v="https://www.zara.com/us/en/wool-blend-knit-sweater-p02893159.html"/>
    <s v="329282612-401-2"/>
    <s v="LEATHER BIKER JACKET"/>
    <s v="Round neck long sleeve sweater. Metallic fabric detail and frayed trim."/>
    <n v="89.9"/>
    <s v="USD"/>
    <s v="2024-02-19T09:10:33.128884"/>
    <s v="sweaters"/>
    <s v="MAN"/>
    <n v="245606.80000000002"/>
  </r>
  <r>
    <n v="119044"/>
    <s v="Aisle"/>
    <x v="0"/>
    <x v="0"/>
    <x v="1"/>
    <n v="1140"/>
    <s v="Zara"/>
    <s v="https://www.zara.com/us/en/soft-jewel-sweater-p02298153.html"/>
    <s v="320026789-714-2"/>
    <s v="CROPPED LEATHER JACKET"/>
    <s v="Relaxed fit overshirt made of 25% wool fabric. Lapel collar and long sleeves with buttoned cuffs. Patch pocket at chest and side pockets at hip. Front button closure."/>
    <n v="169"/>
    <s v="USD"/>
    <s v="2024-02-19T09:10:33.890995"/>
    <s v="sweaters"/>
    <s v="MAN"/>
    <n v="192660"/>
  </r>
  <r>
    <n v="121348"/>
    <s v="End-cap"/>
    <x v="0"/>
    <x v="0"/>
    <x v="1"/>
    <n v="1008"/>
    <s v="Zara"/>
    <s v="https://www.zara.com/us/en/faux-fur-jewel-sweater-p07901339.html"/>
    <s v="323216360-406-2"/>
    <s v="FAUX LEATHER BOXY FIT JACKET"/>
    <s v="Relaxed fit overshirt made of stretch fabric. Lapel collar and long sleeves with buttoned cuffs. Chest patch pocket. Front button closure."/>
    <n v="169"/>
    <s v="USD"/>
    <s v="2024-02-19T09:10:34.521463"/>
    <s v="t-shirts"/>
    <s v="MAN"/>
    <n v="170352"/>
  </r>
  <r>
    <n v="163982"/>
    <s v="Front of Store"/>
    <x v="0"/>
    <x v="0"/>
    <x v="0"/>
    <n v="2685"/>
    <s v="Zara"/>
    <s v="https://www.zara.com/us/en/metal-bead-knit-sweater-p03920018.html"/>
    <s v="318209963-800-2"/>
    <s v="FAUX LEATHER JACKET"/>
    <s v="Cropped overshirt. Lapel collar and long sleeves with buttoned cuffs. Chest patch pocket. Irregular trim. Front button closure."/>
    <n v="69.900000000000006"/>
    <s v="USD"/>
    <s v="2024-02-19T09:10:35.068338"/>
    <s v="t-shirts"/>
    <s v="MAN"/>
    <n v="187681.50000000003"/>
  </r>
  <r>
    <n v="185774"/>
    <s v="End-cap"/>
    <x v="1"/>
    <x v="0"/>
    <x v="1"/>
    <n v="1145"/>
    <s v="Zara"/>
    <s v="https://www.zara.com/us/en/knit-sweater-with-buttons-p08851131.html"/>
    <s v="316727555-700-2"/>
    <s v="FAUX SUEDE BOMBER JACKET"/>
    <s v="Overshirt with lapel collar and long sleeves with buttoned cuffs. Chest patch pocket. Front button closure."/>
    <n v="19.989999999999998"/>
    <s v="USD"/>
    <s v="2024-02-19T09:10:35.641404"/>
    <s v="t-shirts"/>
    <s v="MAN"/>
    <n v="22888.55"/>
  </r>
  <r>
    <n v="144651"/>
    <s v="Aisle"/>
    <x v="1"/>
    <x v="0"/>
    <x v="0"/>
    <n v="1791"/>
    <s v="Zara"/>
    <s v="https://www.zara.com/us/en/jewel-knit-sweater-p05755005.html"/>
    <s v="312571093-710-2"/>
    <s v="DENIM BOMBER JACKET"/>
    <s v="Relaxed fit overshirt made of wool blend fabric. Lapel collar and long sleeves with buttoned cuffs. Welt pockets at hip. Front zip closure."/>
    <n v="139"/>
    <s v="USD"/>
    <s v="2024-02-19T09:10:36.152051"/>
    <s v="t-shirts"/>
    <s v="MAN"/>
    <n v="248949"/>
  </r>
  <r>
    <n v="195103"/>
    <s v="Aisle"/>
    <x v="1"/>
    <x v="0"/>
    <x v="0"/>
    <n v="2849"/>
    <s v="Zara"/>
    <s v="https://www.zara.com/us/en/knit-sweater-with-piping-p05536151.html"/>
    <s v="330290387-401-2"/>
    <s v="BOUCLÃ‰ TEXTURED JACKET"/>
    <s v="Varsity jacket with elastic collar and long sleeves. Welt pockets at hip and interior pocket. Embroidered appliquÃ© and contrast front and back patches. Rib trim. Front snap button closure."/>
    <n v="109"/>
    <s v="USD"/>
    <s v="2024-02-19T09:10:36.839166"/>
    <s v="t-shirts"/>
    <s v="MAN"/>
    <n v="310541"/>
  </r>
  <r>
    <n v="123047"/>
    <s v="Aisle"/>
    <x v="0"/>
    <x v="0"/>
    <x v="1"/>
    <n v="2985"/>
    <s v="Zara"/>
    <s v="https://www.zara.com/us/en/fine-knit-crop-sweater-p09598029.html"/>
    <s v="313027279-800-2"/>
    <s v="SUIT JACKET IN 100% LINEN"/>
    <s v="Quilted jacket made of technical fabric. Lapel collar and long sleeves. Welt pockets at hip. Rib trim. Front zip closure."/>
    <n v="109"/>
    <s v="USD"/>
    <s v="2024-02-19T09:10:37.484871"/>
    <s v="t-shirts"/>
    <s v="MAN"/>
    <n v="325365"/>
  </r>
  <r>
    <n v="123077"/>
    <s v="Front of Store"/>
    <x v="0"/>
    <x v="0"/>
    <x v="0"/>
    <n v="1603"/>
    <s v="Zara"/>
    <s v="https://www.zara.com/us/en/knit-sweater-with-rips-p00021110.html"/>
    <s v="320671529-802-2"/>
    <s v="JACQUARD DENIM JACKET"/>
    <s v="Jacket made of technical fabric with padded interior. Lapel collar and long sleeves with elastic cuffs. Welt pockets at hip and interior pocket. Adjustable drawstring hem. Front snap button closure."/>
    <n v="109"/>
    <s v="USD"/>
    <s v="2024-02-19T09:10:38.362632"/>
    <s v="t-shirts"/>
    <s v="MAN"/>
    <n v="174727"/>
  </r>
  <r>
    <n v="171860"/>
    <s v="Aisle"/>
    <x v="1"/>
    <x v="0"/>
    <x v="0"/>
    <n v="707"/>
    <s v="Zara"/>
    <s v="https://www.zara.com/us/en/gathered-waist-knit-sweater-p05536012.html"/>
    <s v="323646471-802-2"/>
    <s v="PADDED DENIM JACKET"/>
    <s v="Slightly cropped denim jacket. Lapel collar and long sleeves with buttoned cuffs. Flap patch pocket at chest and side hip. Washed effect. Front button closure."/>
    <n v="109"/>
    <s v="USD"/>
    <s v="2024-02-19T09:10:38.884024"/>
    <s v="t-shirts"/>
    <s v="MAN"/>
    <n v="77063"/>
  </r>
  <r>
    <n v="149487"/>
    <s v="Aisle"/>
    <x v="0"/>
    <x v="0"/>
    <x v="1"/>
    <n v="1258"/>
    <s v="Zara"/>
    <s v="https://www.zara.com/us/en/knit-v-neck-sweater-p06771003.html"/>
    <s v="312978838-611-2"/>
    <s v="LEATHER JACKET"/>
    <s v="Boxy fit jacket. Lapel collar and long sleeves with buttoned cuffs. Patch pockets at hip. Washed effect.Asymmetric hem with side vents. Front button closure."/>
    <n v="99.9"/>
    <s v="USD"/>
    <s v="2024-02-19T09:10:39.415761"/>
    <s v="t-shirts"/>
    <s v="MAN"/>
    <n v="125674.20000000001"/>
  </r>
  <r>
    <n v="168516"/>
    <s v="Front of Store"/>
    <x v="1"/>
    <x v="0"/>
    <x v="0"/>
    <n v="2168"/>
    <s v="Zara"/>
    <s v="https://www.zara.com/us/en/basic-foil-knit-sweater-p00506101.html"/>
    <s v="336446858-822-2"/>
    <s v="LIGHTWEIGHT BOMBER JACKET"/>
    <s v="Jacket made of faux shearling fabric. V-neckline and long sleeves with elastic cuffs. Lined interior with structured mesh fabric. Welt pockets at hip. Adjustable hem with side elastics. Front snap button closure."/>
    <n v="89.9"/>
    <s v="USD"/>
    <s v="2024-02-19T09:10:39.911179"/>
    <s v="t-shirts"/>
    <s v="MAN"/>
    <n v="194903.2"/>
  </r>
  <r>
    <n v="177771"/>
    <s v="End-cap"/>
    <x v="1"/>
    <x v="0"/>
    <x v="1"/>
    <n v="1764"/>
    <s v="Zara"/>
    <s v="https://www.zara.com/us/en/contrast-topstitching-crop-knit-sweater-p09598003.html"/>
    <s v="281883711-071-2"/>
    <s v="SUIT JACKET"/>
    <s v="Jacket with lightly padded interior. Corduroy lapel collar. Long sleeves. Patch pockets at hip. Front button closure."/>
    <n v="69.900000000000006"/>
    <s v="USD"/>
    <s v="2024-02-19T09:10:40.681401"/>
    <s v="t-shirts"/>
    <s v="MAN"/>
    <n v="123303.6"/>
  </r>
  <r>
    <n v="172015"/>
    <s v="End-cap"/>
    <x v="1"/>
    <x v="0"/>
    <x v="1"/>
    <n v="2622"/>
    <s v="Zara"/>
    <s v="https://www.zara.com/us/en/striped-crop-knit-sweater-p06771158.html"/>
    <s v="313008692-514-2"/>
    <s v="FAUX LEATHER BOMBER JACKET"/>
    <s v="Cropped overshirt. Lapel collar and long sleeves with buttoned cuffs. Front patch pockets. Irregular finished seams. Front button closure."/>
    <n v="139"/>
    <s v="USD"/>
    <s v="2024-02-19T09:10:41.519426"/>
    <s v="t-shirts"/>
    <s v="MAN"/>
    <n v="364458"/>
  </r>
  <r>
    <n v="118985"/>
    <s v="Aisle"/>
    <x v="0"/>
    <x v="0"/>
    <x v="1"/>
    <n v="694"/>
    <s v="Zara"/>
    <s v="https://www.zara.com/us/en/basic-knit-sweater-p01509115.html"/>
    <s v="281593208-015-2"/>
    <s v="PATCH BOMBER JACKET"/>
    <s v="Vest made of viscose and wool blend fabric. V-neckline. Patch pockets at hip. Front zip closure."/>
    <n v="139"/>
    <s v="USD"/>
    <s v="2024-02-19T09:10:42.016223"/>
    <s v="t-shirts"/>
    <s v="MAN"/>
    <n v="96466"/>
  </r>
  <r>
    <n v="112194"/>
    <s v="Aisle"/>
    <x v="1"/>
    <x v="0"/>
    <x v="1"/>
    <n v="2187"/>
    <s v="Zara"/>
    <s v="https://www.zara.com/us/en/v-neck-knit-sweater-p03519001.html"/>
    <s v="314937772-710-2"/>
    <s v="STRETCH POCKET OVERSHIRT"/>
    <s v="Varsity jacket made of faux suede fabric. Double welt pockets at hip and interior pocket. Front and back contrasting patch appliquÃ©s and embroidery. Rib trim. Front snap button closure."/>
    <n v="109"/>
    <s v="USD"/>
    <s v="2024-02-19T09:10:42.593244"/>
    <s v="jackets"/>
    <s v="MAN"/>
    <n v="238383"/>
  </r>
  <r>
    <n v="113435"/>
    <s v="Aisle"/>
    <x v="0"/>
    <x v="0"/>
    <x v="1"/>
    <n v="2973"/>
    <s v="Zara"/>
    <s v="https://www.zara.com/us/en/foil-knit-crop-sweater-p06771001.html"/>
    <s v="320278659-251-2"/>
    <s v="RIB COLLAR JACKET"/>
    <s v="Overshirt made of stretchy fabric. Lapel collar and long sleeves with snap buttoned cuffs. Chest patch pockets. Front snap button closure."/>
    <n v="129"/>
    <s v="USD"/>
    <s v="2024-02-19T09:10:43.379668"/>
    <s v="jackets"/>
    <s v="MAN"/>
    <n v="383517"/>
  </r>
  <r>
    <n v="159182"/>
    <s v="Front of Store"/>
    <x v="1"/>
    <x v="0"/>
    <x v="0"/>
    <n v="1014"/>
    <s v="Zara"/>
    <s v="https://www.zara.com/us/en/basic-100-wool-sweater-p02893106.html"/>
    <s v="321993245-500-2"/>
    <s v="FAUX LEATHER OVERSIZED JACKET LIMITED EDITION"/>
    <s v="Jacket made of technical fabric with padded interior. Tonal elastic rib high collar. Long sleeves. Welt pockets at hip and interior pocket. Interior elastic finish. Front zip closure."/>
    <n v="169"/>
    <s v="USD"/>
    <s v="2024-02-19T09:10:43.883037"/>
    <s v="jackets"/>
    <s v="MAN"/>
    <n v="171366"/>
  </r>
  <r>
    <n v="199233"/>
    <s v="Aisle"/>
    <x v="1"/>
    <x v="0"/>
    <x v="0"/>
    <n v="2222"/>
    <s v="Zara"/>
    <s v="https://www.zara.com/us/en/colorblock-knit-crop-sweater-p05536008.html"/>
    <s v="330590505-500-2"/>
    <s v="CONTRASTING PATCHES BOMBER JACKET"/>
    <s v="Oversized jacket. Notched lapel collar and long sleeves. Flap pockets at hip and interior pocket. Front button closure."/>
    <n v="159"/>
    <s v="USD"/>
    <s v="2024-02-19T09:10:44.463883"/>
    <s v="jackets"/>
    <s v="MAN"/>
    <n v="353298"/>
  </r>
  <r>
    <n v="137044"/>
    <s v="Aisle"/>
    <x v="0"/>
    <x v="0"/>
    <x v="1"/>
    <n v="2534"/>
    <s v="Zara"/>
    <s v="https://www.zara.com/us/en/hooded-technical-jacket-p01538301.html"/>
    <s v="320680326-107-39"/>
    <s v="PATCH BOMBER JACKET"/>
    <s v="Varsity jacket with elastic collar and long sleeves. Welt pockets at hip and interior pocket. Embroidered appliquÃ© and contrast front and back patches. Rib trim. Front snap button closure."/>
    <n v="12.99"/>
    <s v="USD"/>
    <s v="2024-02-19T09:10:45.009106"/>
    <s v="jackets"/>
    <s v="MAN"/>
    <n v="32916.660000000003"/>
  </r>
  <r>
    <n v="154736"/>
    <s v="Front of Store"/>
    <x v="1"/>
    <x v="0"/>
    <x v="1"/>
    <n v="1466"/>
    <s v="Zara"/>
    <s v="https://www.zara.com/us/en/houndstooth-suit-jacket-p04285498.html"/>
    <s v="311292244-800-39"/>
    <s v="CROPPED BOMBER JACKET LIMITED EDITION"/>
    <s v="Varsity jacket with padded interior. Rib elastic collar and long sleeves in contrast faux leather. Double welt pockets at hip and interior pocket. Contrasting patch appliquÃ©s at front and back. Rib trim. Front snap button closure."/>
    <n v="19.899999999999999"/>
    <s v="USD"/>
    <s v="2024-02-19T09:10:45.631804"/>
    <s v="jackets"/>
    <s v="MAN"/>
    <n v="29173.399999999998"/>
  </r>
  <r>
    <n v="141434"/>
    <s v="Front of Store"/>
    <x v="0"/>
    <x v="0"/>
    <x v="1"/>
    <n v="2870"/>
    <s v="Zara"/>
    <s v="https://www.zara.com/us/en/bomber-jacket-p05344402.html"/>
    <s v="311307610-400-39"/>
    <s v="FAUX LEATHER PUFFER JACKET"/>
    <s v="Jacket with lightly padded interior. Rib collar and long sleeves. Flap pockets at waist. Rib trim. Front asymmetric zip closure."/>
    <n v="39.9"/>
    <s v="USD"/>
    <s v="2024-02-19T09:10:31.877972"/>
    <s v="jackets"/>
    <s v="MAN"/>
    <n v="1145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33333A-BDCE-4884-BE64-D1ACEAC6CF90}"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4:F5"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REVENUE" fld="0" baseField="0" baseItem="0"/>
    <dataField name="Sum of Sales Volume" fld="1" baseField="0" baseItem="0"/>
  </dataFields>
  <pivotHierarchies count="22">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zar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9C0816-9299-45F3-BBD7-8ED4100B1C9C}"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location ref="S3:U2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19D781-3A88-4186-9C3B-432B13583DB0}" name="PivotTable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1:B4"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Sales Volume" fld="1" baseField="0" baseItem="0"/>
  </dataFields>
  <chartFormats count="6">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Hierarchies count="22">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zar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A18C9A-F9C0-4AB2-AB3F-99EC8A63B385}"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1:B5" firstHeaderRow="1" firstDataRow="1" firstDataCol="1"/>
  <pivotFields count="3">
    <pivotField axis="axisRow" allDrilled="1" subtotalTop="0" showAll="0" sortType="descending" defaultSubtotal="0" defaultAttributeDrillState="1">
      <items count="3">
        <item x="2"/>
        <item x="1"/>
        <item x="0"/>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 REVENUE"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zar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C2CC81-3321-4CB6-93AD-F11251AE53C6}" name="PivotTable4" cacheId="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3:B13" firstHeaderRow="1" firstDataRow="1" firstDataCol="1"/>
  <pivotFields count="3">
    <pivotField axis="axisRow" allDrilled="1" subtotalTop="0" showAll="0" sortType="ascending" defaultSubtotal="0" defaultAttributeDrillState="1">
      <items count="9">
        <item x="4"/>
        <item x="0"/>
        <item x="5"/>
        <item x="3"/>
        <item x="2"/>
        <item x="1"/>
        <item x="8"/>
        <item x="7"/>
        <item x="6"/>
      </items>
    </pivotField>
    <pivotField dataField="1" subtotalTop="0" showAll="0" defaultSubtotal="0"/>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dataFields count="1">
    <dataField name="Sum of Sales Volume" fld="1" baseField="0" baseItem="0"/>
  </dataFields>
  <chartFormats count="1">
    <chartFormat chart="5" format="3" series="1">
      <pivotArea type="data" outline="0" fieldPosition="0">
        <references count="1">
          <reference field="4294967294"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zar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71E2DB-5C9A-45FC-A895-74FC7EF8C9A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G22"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FAA7EB-EBC9-4496-B5D0-93B3D8B1EF5E}"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4:B14" firstHeaderRow="1" firstDataRow="1" firstDataCol="1" rowPageCount="2" colPageCount="1"/>
  <pivotFields count="5">
    <pivotField axis="axisRow" allDrilled="1" subtotalTop="0" showAll="0" sortType="ascending" defaultSubtotal="0" defaultAttributeDrillState="1">
      <items count="9">
        <item x="4"/>
        <item x="0"/>
        <item x="5"/>
        <item x="3"/>
        <item x="2"/>
        <item x="1"/>
        <item x="8"/>
        <item x="7"/>
        <item x="6"/>
      </items>
    </pivotField>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 allDrilled="1" subtotalTop="0" showAll="0" dataSourceSort="1" defaultSubtotal="0" defaultAttributeDrillState="1"/>
  </pivotFields>
  <rowFields count="1">
    <field x="0"/>
  </rowFields>
  <rowItems count="10">
    <i>
      <x/>
    </i>
    <i>
      <x v="1"/>
    </i>
    <i>
      <x v="2"/>
    </i>
    <i>
      <x v="3"/>
    </i>
    <i>
      <x v="4"/>
    </i>
    <i>
      <x v="5"/>
    </i>
    <i>
      <x v="6"/>
    </i>
    <i>
      <x v="7"/>
    </i>
    <i>
      <x v="8"/>
    </i>
    <i t="grand">
      <x/>
    </i>
  </rowItems>
  <colItems count="1">
    <i/>
  </colItems>
  <pageFields count="2">
    <pageField fld="2" hier="3" name="[Table1].[Product Category].[All]" cap="All"/>
    <pageField fld="3" hier="2" name="[Table1].[Promotion].[All]" cap="All"/>
  </pageFields>
  <dataFields count="1">
    <dataField name="Sum of TOTAL REVENUE" fld="1"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3"/>
          </reference>
        </references>
      </pivotArea>
    </chartFormat>
    <chartFormat chart="5" format="4">
      <pivotArea type="data" outline="0" fieldPosition="0">
        <references count="2">
          <reference field="4294967294" count="1" selected="0">
            <x v="0"/>
          </reference>
          <reference field="0" count="1" selected="0">
            <x v="0"/>
          </reference>
        </references>
      </pivotArea>
    </chartFormat>
  </chartFormats>
  <pivotHierarchies count="22">
    <pivotHierarchy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zara.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3B15744-5419-42BF-AC58-821CBC4DB52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1:B4" firstHeaderRow="1" firstDataRow="1" firstDataCol="1"/>
  <pivotFields count="17">
    <pivotField showAll="0"/>
    <pivotField showAll="0"/>
    <pivotField axis="axisRow" showAll="0" sortType="descending">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Items count="1">
    <i/>
  </colItems>
  <dataFields count="1">
    <dataField name="Sum of TOTAL REVENUE" fld="16" baseField="0"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DDFF5B00-7BF8-4280-9AEE-A9A3277D3559}" sourceName="[Table1].[Promotion]">
  <pivotTables>
    <pivotTable tabId="6" name="PivotTable7"/>
    <pivotTable tabId="2" name="PivotTable4"/>
    <pivotTable tabId="4" name="PivotTable1"/>
    <pivotTable tabId="2" name="PivotTable2"/>
    <pivotTable tabId="10" name="PivotTable4"/>
  </pivotTables>
  <data>
    <olap pivotCacheId="1100354727">
      <levels count="2">
        <level uniqueName="[Table1].[Promotion].[(All)]" sourceCaption="(All)" count="0"/>
        <level uniqueName="[Table1].[Promotion].[Promotion]" sourceCaption="Promotion" count="2" sortOrder="descending">
          <ranges>
            <range startItem="0">
              <i n="[Table1].[Promotion].&amp;[Yes]" c="Yes"/>
              <i n="[Table1].[Promotion].&amp;[No]" c="No"/>
            </range>
          </ranges>
        </level>
      </levels>
      <selections count="1">
        <selection n="[Table1].[Promo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Position" xr10:uid="{5A009FA0-95F3-4ACB-B163-3666612281FB}" sourceName="[Table1].[Product Position]">
  <pivotTables>
    <pivotTable tabId="6" name="PivotTable7"/>
    <pivotTable tabId="2" name="PivotTable4"/>
    <pivotTable tabId="4" name="PivotTable1"/>
    <pivotTable tabId="2" name="PivotTable2"/>
    <pivotTable tabId="10" name="PivotTable4"/>
  </pivotTables>
  <data>
    <olap pivotCacheId="1100354727">
      <levels count="2">
        <level uniqueName="[Table1].[Product Position].[(All)]" sourceCaption="(All)" count="0"/>
        <level uniqueName="[Table1].[Product Position].[Product Position]" sourceCaption="Product Position" count="3" sortOrder="descending">
          <ranges>
            <range startItem="0">
              <i n="[Table1].[Product Position].&amp;[Front of Store]" c="Front of Store"/>
              <i n="[Table1].[Product Position].&amp;[End-cap]" c="End-cap"/>
              <i n="[Table1].[Product Position].&amp;[Aisle]" c="Aisle"/>
            </range>
          </ranges>
        </level>
      </levels>
      <selections count="1">
        <selection n="[Table1].[Product Posit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al" xr10:uid="{FAA90EE9-14A7-41AD-A992-E88F83A9A2DE}" sourceName="[Table1].[Seasonal]">
  <pivotTables>
    <pivotTable tabId="6" name="PivotTable7"/>
    <pivotTable tabId="2" name="PivotTable4"/>
    <pivotTable tabId="4" name="PivotTable1"/>
    <pivotTable tabId="2" name="PivotTable2"/>
    <pivotTable tabId="10" name="PivotTable4"/>
  </pivotTables>
  <data>
    <olap pivotCacheId="1100354727">
      <levels count="2">
        <level uniqueName="[Table1].[Seasonal].[(All)]" sourceCaption="(All)" count="0"/>
        <level uniqueName="[Table1].[Seasonal].[Seasonal]" sourceCaption="Seasonal" count="2" sortOrder="descending">
          <ranges>
            <range startItem="0">
              <i n="[Table1].[Seasonal].&amp;[Yes]" c="Yes"/>
              <i n="[Table1].[Seasonal].&amp;[No]" c="No"/>
            </range>
          </ranges>
        </level>
      </levels>
      <selections count="1">
        <selection n="[Table1].[Seasonal].[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xr10:uid="{35DF1E8F-E93F-4BD5-9945-E0419842E1A0}" cache="Slicer_Promotion" caption="Promotion" level="1" rowHeight="234950"/>
  <slicer name="Product Position" xr10:uid="{5D9E9443-7C55-46B9-9165-2388103BFE11}" cache="Slicer_Product_Position" caption="Product Position" level="1" rowHeight="234950"/>
  <slicer name="Seasonal" xr10:uid="{243242F1-D0D3-4399-A86B-021AAB9B641C}" cache="Slicer_Seasonal" caption="Seasonal"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1" xr10:uid="{6F551E6E-28F2-4185-848B-BCE9885EC7F4}" cache="Slicer_Promotion" caption="Promotion" level="1" style="SlicerStyleOther1" rowHeight="234950"/>
  <slicer name="Product Position 1" xr10:uid="{60415493-0090-4F2E-A206-7BF956FE47E0}" cache="Slicer_Product_Position" caption="Product Position" level="1" style="SlicerStyleOther1" rowHeight="234950"/>
  <slicer name="Seasonal 1" xr10:uid="{32809DBF-5508-4FA6-BA6D-5E407AEDD5E4}" cache="Slicer_Seasonal" caption="Seasonal" level="1"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9A903-9298-4307-846E-7F8A05810CA5}" name="Table1" displayName="Table1" ref="A1:S253" totalsRowCount="1" headerRowDxfId="6">
  <autoFilter ref="A1:S252" xr:uid="{C439A903-9298-4307-846E-7F8A05810CA5}"/>
  <tableColumns count="19">
    <tableColumn id="1" xr3:uid="{6FC8AE91-D6F5-4A41-97FB-CD45FA7E5478}" name="Product ID"/>
    <tableColumn id="2" xr3:uid="{1716EB4B-FABE-4571-A469-30A38BD0ABBF}" name="Product Position"/>
    <tableColumn id="3" xr3:uid="{23EFC1D3-A8C9-44E6-91E2-F3F8B93A7C83}" name="Promotion"/>
    <tableColumn id="4" xr3:uid="{D1D18AF7-A884-40F0-A62E-B4D564998B12}" name="Product Category"/>
    <tableColumn id="5" xr3:uid="{F5299D4F-A247-4C7F-88C8-EA54243EFE25}" name="Seasonal"/>
    <tableColumn id="6" xr3:uid="{99DF55DC-A3CB-4B41-BA15-10D2702BD722}" name="Sales Volume" totalsRowFunction="custom">
      <totalsRowFormula>SUM(Table1[Sales Volume])</totalsRowFormula>
    </tableColumn>
    <tableColumn id="7" xr3:uid="{4EF52E00-F4AA-420C-9959-4C675C766080}" name="brand"/>
    <tableColumn id="8" xr3:uid="{30C37EBB-5CAC-48A7-AE1A-01ABCBAE3C5B}" name="url"/>
    <tableColumn id="9" xr3:uid="{99270E47-3BE1-42DC-AB80-89734688F9EA}" name="sku"/>
    <tableColumn id="10" xr3:uid="{86DC5F13-55E3-474E-A061-EA8B05CCC1CF}" name="name"/>
    <tableColumn id="11" xr3:uid="{C4C310F5-A8BC-47DB-8AD3-0D33E92C8041}" name="description"/>
    <tableColumn id="12" xr3:uid="{C82B2FCF-652C-4C44-B19A-CE27D92DEB9A}" name="price"/>
    <tableColumn id="13" xr3:uid="{7854633C-2C3D-442C-A95D-5ED3BBE5672F}" name="currency"/>
    <tableColumn id="14" xr3:uid="{CB6E8C10-5A8B-4C95-84E5-0FBEFFC1DAB3}" name="scraped_at"/>
    <tableColumn id="15" xr3:uid="{5BBE2C21-4CCD-4494-A4A5-5B0FC0F2D3E9}" name="terms"/>
    <tableColumn id="16" xr3:uid="{6E673CAF-1BC6-4C80-A41C-4486AD3E6318}" name="section"/>
    <tableColumn id="17" xr3:uid="{EFB8E8B5-7835-4EFE-99DF-364C124AFCFC}" name="TOTAL REVENUE" dataDxfId="5" totalsRowDxfId="4">
      <calculatedColumnFormula>Table1[[#This Row],[Sales Volume]]*Table1[[#This Row],[price]]</calculatedColumnFormula>
    </tableColumn>
    <tableColumn id="18" xr3:uid="{227B7A96-E3D5-4917-98D3-96C9C7AEDA38}" name="Months" dataDxfId="3">
      <calculatedColumnFormula>TEXT(Table1[[#This Row],[scraped_at]],"mmmm")</calculatedColumnFormula>
    </tableColumn>
    <tableColumn id="19" xr3:uid="{35E781C3-12B7-47EA-9806-DDEE0D8A73BF}" name="Column1" dataDxfId="2">
      <calculatedColumnFormula>VLOOKUP(U2,Table1[[#Headers],[#Data],[Product ID]:[Months]],6,FALSE)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rgbClr val="1C1C1C"/>
      </a:dk1>
      <a:lt1>
        <a:srgbClr val="F9F9F9"/>
      </a:lt1>
      <a:dk2>
        <a:srgbClr val="44546A"/>
      </a:dk2>
      <a:lt2>
        <a:srgbClr val="E7E6E6"/>
      </a:lt2>
      <a:accent1>
        <a:srgbClr val="BDB8B3"/>
      </a:accent1>
      <a:accent2>
        <a:srgbClr val="C19A6B"/>
      </a:accent2>
      <a:accent3>
        <a:srgbClr val="E0E0E0"/>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scraped_at" xr10:uid="{F1DF494E-3552-49F9-B57D-E47A50788EB3}" sourceName="[Table1].[scraped_at]">
  <pivotTables>
    <pivotTable tabId="6" name="PivotTable7"/>
    <pivotTable tabId="2" name="PivotTable4"/>
    <pivotTable tabId="4" name="PivotTable1"/>
    <pivotTable tabId="2" name="PivotTable2"/>
    <pivotTable tabId="10" name="PivotTable4"/>
  </pivotTables>
  <state minimalRefreshVersion="6" lastRefreshVersion="6" pivotCacheId="347626978"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craped_at" xr10:uid="{48DDD4F1-E195-4BE1-90B4-60663AE7EE5D}" cache="Timeline_scraped_at" caption="scraped_at" level="1" selectionLevel="1" scrollPosition="202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craped_at 1" xr10:uid="{43D5188F-2EEF-4B5F-BF68-CED393ADB72C}" cache="Timeline_scraped_at" caption="TimeLine" level="2" selectionLevel="2" scrollPosition="2024-07-16T00:00:00"/>
</timeline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96863BA-2273-478A-AB6D-4FD9FC44B885}">
  <we:reference id="wa200005502" version="1.0.0.12" store="en-US" storeType="OMEX"/>
  <we:alternateReferences>
    <we:reference id="wa200005502" version="1.0.0.12" store="wa200005502" storeType="OMEX"/>
  </we:alternateReferences>
  <we:properties>
    <we:property name="docId" value="&quot;KwrKKqF78t2Kli1dKmYFi&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8E02-6017-4946-B543-C2834E3E9D5A}">
  <dimension ref="A1:U253"/>
  <sheetViews>
    <sheetView topLeftCell="G146" zoomScale="103" zoomScaleNormal="57" workbookViewId="0">
      <selection activeCell="L233" sqref="L233"/>
    </sheetView>
  </sheetViews>
  <sheetFormatPr defaultRowHeight="14.4" x14ac:dyDescent="0.3"/>
  <cols>
    <col min="1" max="1" width="16" bestFit="1" customWidth="1"/>
    <col min="2" max="2" width="21.21875" bestFit="1" customWidth="1"/>
    <col min="3" max="3" width="16.33203125" bestFit="1" customWidth="1"/>
    <col min="4" max="4" width="22" bestFit="1" customWidth="1"/>
    <col min="5" max="5" width="14.44140625" bestFit="1" customWidth="1"/>
    <col min="6" max="6" width="18.44140625" bestFit="1" customWidth="1"/>
    <col min="7" max="7" width="12.109375" bestFit="1" customWidth="1"/>
    <col min="8" max="8" width="81" hidden="1" customWidth="1"/>
    <col min="9" max="9" width="17.5546875" hidden="1" customWidth="1"/>
    <col min="10" max="10" width="44.6640625" bestFit="1" customWidth="1"/>
    <col min="11" max="11" width="255.77734375" hidden="1" customWidth="1"/>
    <col min="12" max="12" width="11.33203125" bestFit="1" customWidth="1"/>
    <col min="13" max="13" width="14.44140625" bestFit="1" customWidth="1"/>
    <col min="14" max="14" width="26.6640625" bestFit="1" customWidth="1"/>
    <col min="15" max="15" width="12.33203125" bestFit="1" customWidth="1"/>
    <col min="16" max="16" width="13.21875" bestFit="1" customWidth="1"/>
    <col min="17" max="17" width="21" style="29" bestFit="1" customWidth="1"/>
    <col min="18" max="18" width="26.6640625" bestFit="1"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3" t="s">
        <v>899</v>
      </c>
      <c r="R1" s="1" t="s">
        <v>903</v>
      </c>
      <c r="S1" s="1" t="s">
        <v>912</v>
      </c>
      <c r="U1" t="s">
        <v>913</v>
      </c>
    </row>
    <row r="2" spans="1:21" x14ac:dyDescent="0.3">
      <c r="A2">
        <v>185102</v>
      </c>
      <c r="B2" t="s">
        <v>16</v>
      </c>
      <c r="C2" t="s">
        <v>17</v>
      </c>
      <c r="D2" t="s">
        <v>18</v>
      </c>
      <c r="E2" t="s">
        <v>17</v>
      </c>
      <c r="F2">
        <v>2823</v>
      </c>
      <c r="G2" t="s">
        <v>19</v>
      </c>
      <c r="H2" t="s">
        <v>20</v>
      </c>
      <c r="I2" t="s">
        <v>21</v>
      </c>
      <c r="J2" t="s">
        <v>22</v>
      </c>
      <c r="K2" t="s">
        <v>23</v>
      </c>
      <c r="L2">
        <v>19.989999999999998</v>
      </c>
      <c r="M2" t="s">
        <v>24</v>
      </c>
      <c r="N2" s="13">
        <v>45370</v>
      </c>
      <c r="O2" t="s">
        <v>25</v>
      </c>
      <c r="P2" t="s">
        <v>26</v>
      </c>
      <c r="Q2" s="29">
        <f>Table1[[#This Row],[Sales Volume]]*Table1[[#This Row],[price]]</f>
        <v>56431.77</v>
      </c>
      <c r="R2" t="str">
        <f>TEXT(Table1[[#This Row],[scraped_at]],"mmmm")</f>
        <v>March</v>
      </c>
      <c r="S2">
        <f>VLOOKUP(U2,Table1[[#Headers],[#Data],[Product ID]:[Months]],6,FALSE)</f>
        <v>2220</v>
      </c>
      <c r="U2" s="15">
        <v>180176</v>
      </c>
    </row>
    <row r="3" spans="1:21" x14ac:dyDescent="0.3">
      <c r="A3">
        <v>188771</v>
      </c>
      <c r="B3" t="s">
        <v>16</v>
      </c>
      <c r="C3" t="s">
        <v>17</v>
      </c>
      <c r="D3" t="s">
        <v>18</v>
      </c>
      <c r="E3" t="s">
        <v>17</v>
      </c>
      <c r="F3">
        <v>654</v>
      </c>
      <c r="G3" t="s">
        <v>19</v>
      </c>
      <c r="H3" t="s">
        <v>27</v>
      </c>
      <c r="I3" t="s">
        <v>28</v>
      </c>
      <c r="J3" t="s">
        <v>29</v>
      </c>
      <c r="K3" t="s">
        <v>30</v>
      </c>
      <c r="L3">
        <v>169</v>
      </c>
      <c r="M3" t="s">
        <v>24</v>
      </c>
      <c r="N3" s="13">
        <v>45370</v>
      </c>
      <c r="O3" t="s">
        <v>25</v>
      </c>
      <c r="P3" t="s">
        <v>26</v>
      </c>
      <c r="Q3" s="29">
        <f>Table1[[#This Row],[Sales Volume]]*Table1[[#This Row],[price]]</f>
        <v>110526</v>
      </c>
      <c r="R3" t="str">
        <f>TEXT(Table1[[#This Row],[scraped_at]],"mmmm")</f>
        <v>March</v>
      </c>
      <c r="S3" t="e">
        <f>VLOOKUP(U3,Table1[[#Headers],[#Data],[Product ID]:[Months]],6,FALSE)</f>
        <v>#N/A</v>
      </c>
    </row>
    <row r="4" spans="1:21" x14ac:dyDescent="0.3">
      <c r="A4">
        <v>180176</v>
      </c>
      <c r="B4" t="s">
        <v>31</v>
      </c>
      <c r="C4" t="s">
        <v>32</v>
      </c>
      <c r="D4" t="s">
        <v>18</v>
      </c>
      <c r="E4" t="s">
        <v>32</v>
      </c>
      <c r="F4">
        <v>2220</v>
      </c>
      <c r="G4" t="s">
        <v>19</v>
      </c>
      <c r="H4" t="s">
        <v>33</v>
      </c>
      <c r="I4" t="s">
        <v>34</v>
      </c>
      <c r="J4" t="s">
        <v>35</v>
      </c>
      <c r="K4" t="s">
        <v>36</v>
      </c>
      <c r="L4">
        <v>129</v>
      </c>
      <c r="M4" t="s">
        <v>24</v>
      </c>
      <c r="N4" s="13">
        <v>45401</v>
      </c>
      <c r="O4" t="s">
        <v>25</v>
      </c>
      <c r="P4" t="s">
        <v>26</v>
      </c>
      <c r="Q4" s="29">
        <f>Table1[[#This Row],[Sales Volume]]*Table1[[#This Row],[price]]</f>
        <v>286380</v>
      </c>
      <c r="R4" t="str">
        <f>TEXT(Table1[[#This Row],[scraped_at]],"mmmm")</f>
        <v>April</v>
      </c>
      <c r="S4" t="e">
        <f>VLOOKUP(U4,Table1[[#Headers],[#Data],[Product ID]:[Months]],6,FALSE)</f>
        <v>#N/A</v>
      </c>
    </row>
    <row r="5" spans="1:21" x14ac:dyDescent="0.3">
      <c r="A5">
        <v>112917</v>
      </c>
      <c r="B5" t="s">
        <v>16</v>
      </c>
      <c r="C5" t="s">
        <v>32</v>
      </c>
      <c r="D5" t="s">
        <v>18</v>
      </c>
      <c r="E5" t="s">
        <v>32</v>
      </c>
      <c r="F5">
        <v>1568</v>
      </c>
      <c r="G5" t="s">
        <v>19</v>
      </c>
      <c r="H5" t="s">
        <v>37</v>
      </c>
      <c r="I5" t="s">
        <v>38</v>
      </c>
      <c r="J5" t="s">
        <v>39</v>
      </c>
      <c r="K5" t="s">
        <v>40</v>
      </c>
      <c r="L5">
        <v>129</v>
      </c>
      <c r="M5" t="s">
        <v>24</v>
      </c>
      <c r="N5" s="13">
        <v>45401</v>
      </c>
      <c r="O5" t="s">
        <v>25</v>
      </c>
      <c r="P5" t="s">
        <v>26</v>
      </c>
      <c r="Q5" s="29">
        <f>Table1[[#This Row],[Sales Volume]]*Table1[[#This Row],[price]]</f>
        <v>202272</v>
      </c>
      <c r="R5" t="str">
        <f>TEXT(Table1[[#This Row],[scraped_at]],"mmmm")</f>
        <v>April</v>
      </c>
      <c r="S5" t="e">
        <f>VLOOKUP(U5,Table1[[#Headers],[#Data],[Product ID]:[Months]],6,FALSE)</f>
        <v>#N/A</v>
      </c>
    </row>
    <row r="6" spans="1:21" x14ac:dyDescent="0.3">
      <c r="A6">
        <v>192936</v>
      </c>
      <c r="B6" t="s">
        <v>31</v>
      </c>
      <c r="C6" t="s">
        <v>17</v>
      </c>
      <c r="D6" t="s">
        <v>18</v>
      </c>
      <c r="E6" t="s">
        <v>32</v>
      </c>
      <c r="F6">
        <v>2942</v>
      </c>
      <c r="G6" t="s">
        <v>19</v>
      </c>
      <c r="H6" t="s">
        <v>41</v>
      </c>
      <c r="I6" t="s">
        <v>42</v>
      </c>
      <c r="J6" t="s">
        <v>43</v>
      </c>
      <c r="K6" t="s">
        <v>44</v>
      </c>
      <c r="L6">
        <v>139</v>
      </c>
      <c r="M6" t="s">
        <v>24</v>
      </c>
      <c r="N6" s="13">
        <v>45371</v>
      </c>
      <c r="O6" t="s">
        <v>25</v>
      </c>
      <c r="P6" t="s">
        <v>26</v>
      </c>
      <c r="Q6" s="29">
        <f>Table1[[#This Row],[Sales Volume]]*Table1[[#This Row],[price]]</f>
        <v>408938</v>
      </c>
      <c r="R6" t="str">
        <f>TEXT(Table1[[#This Row],[scraped_at]],"mmmm")</f>
        <v>March</v>
      </c>
      <c r="S6" t="e">
        <f>VLOOKUP(U6,Table1[[#Headers],[#Data],[Product ID]:[Months]],6,FALSE)</f>
        <v>#N/A</v>
      </c>
    </row>
    <row r="7" spans="1:21" x14ac:dyDescent="0.3">
      <c r="A7">
        <v>117590</v>
      </c>
      <c r="B7" t="s">
        <v>31</v>
      </c>
      <c r="C7" t="s">
        <v>17</v>
      </c>
      <c r="D7" t="s">
        <v>18</v>
      </c>
      <c r="E7" t="s">
        <v>17</v>
      </c>
      <c r="F7">
        <v>2968</v>
      </c>
      <c r="G7" t="s">
        <v>19</v>
      </c>
      <c r="H7" t="s">
        <v>45</v>
      </c>
      <c r="I7" t="s">
        <v>46</v>
      </c>
      <c r="J7" t="s">
        <v>47</v>
      </c>
      <c r="K7" t="s">
        <v>48</v>
      </c>
      <c r="L7">
        <v>79.900000000000006</v>
      </c>
      <c r="M7" t="s">
        <v>24</v>
      </c>
      <c r="N7" s="13">
        <v>45372</v>
      </c>
      <c r="O7" t="s">
        <v>25</v>
      </c>
      <c r="P7" t="s">
        <v>26</v>
      </c>
      <c r="Q7" s="29">
        <f>Table1[[#This Row],[Sales Volume]]*Table1[[#This Row],[price]]</f>
        <v>237143.2</v>
      </c>
      <c r="R7" t="str">
        <f>TEXT(Table1[[#This Row],[scraped_at]],"mmmm")</f>
        <v>March</v>
      </c>
      <c r="S7" t="e">
        <f>VLOOKUP(U7,Table1[[#Headers],[#Data],[Product ID]:[Months]],6,FALSE)</f>
        <v>#N/A</v>
      </c>
    </row>
    <row r="8" spans="1:21" x14ac:dyDescent="0.3">
      <c r="A8">
        <v>189118</v>
      </c>
      <c r="B8" t="s">
        <v>49</v>
      </c>
      <c r="C8" t="s">
        <v>32</v>
      </c>
      <c r="D8" t="s">
        <v>18</v>
      </c>
      <c r="E8" t="s">
        <v>32</v>
      </c>
      <c r="F8">
        <v>952</v>
      </c>
      <c r="G8" t="s">
        <v>19</v>
      </c>
      <c r="H8" t="s">
        <v>50</v>
      </c>
      <c r="I8" t="s">
        <v>51</v>
      </c>
      <c r="J8" t="s">
        <v>52</v>
      </c>
      <c r="K8" t="s">
        <v>53</v>
      </c>
      <c r="L8">
        <v>69.989999999999995</v>
      </c>
      <c r="M8" t="s">
        <v>24</v>
      </c>
      <c r="N8" s="13">
        <v>45373</v>
      </c>
      <c r="O8" t="s">
        <v>25</v>
      </c>
      <c r="P8" t="s">
        <v>26</v>
      </c>
      <c r="Q8" s="29">
        <f>Table1[[#This Row],[Sales Volume]]*Table1[[#This Row],[price]]</f>
        <v>66630.48</v>
      </c>
      <c r="R8" t="str">
        <f>TEXT(Table1[[#This Row],[scraped_at]],"mmmm")</f>
        <v>March</v>
      </c>
      <c r="S8" t="e">
        <f>VLOOKUP(U8,Table1[[#Headers],[#Data],[Product ID]:[Months]],6,FALSE)</f>
        <v>#N/A</v>
      </c>
    </row>
    <row r="9" spans="1:21" x14ac:dyDescent="0.3">
      <c r="A9">
        <v>182157</v>
      </c>
      <c r="B9" t="s">
        <v>16</v>
      </c>
      <c r="C9" t="s">
        <v>17</v>
      </c>
      <c r="D9" t="s">
        <v>18</v>
      </c>
      <c r="E9" t="s">
        <v>17</v>
      </c>
      <c r="F9">
        <v>2421</v>
      </c>
      <c r="G9" t="s">
        <v>19</v>
      </c>
      <c r="H9" t="s">
        <v>54</v>
      </c>
      <c r="I9" t="s">
        <v>55</v>
      </c>
      <c r="J9" t="s">
        <v>56</v>
      </c>
      <c r="K9" t="s">
        <v>57</v>
      </c>
      <c r="L9">
        <v>159</v>
      </c>
      <c r="M9" t="s">
        <v>24</v>
      </c>
      <c r="N9" s="13">
        <v>45374</v>
      </c>
      <c r="O9" t="s">
        <v>25</v>
      </c>
      <c r="P9" t="s">
        <v>26</v>
      </c>
      <c r="Q9" s="29">
        <f>Table1[[#This Row],[Sales Volume]]*Table1[[#This Row],[price]]</f>
        <v>384939</v>
      </c>
      <c r="R9" t="str">
        <f>TEXT(Table1[[#This Row],[scraped_at]],"mmmm")</f>
        <v>March</v>
      </c>
      <c r="S9" t="e">
        <f>VLOOKUP(U9,Table1[[#Headers],[#Data],[Product ID]:[Months]],6,FALSE)</f>
        <v>#N/A</v>
      </c>
    </row>
    <row r="10" spans="1:21" x14ac:dyDescent="0.3">
      <c r="A10">
        <v>141861</v>
      </c>
      <c r="B10" t="s">
        <v>16</v>
      </c>
      <c r="C10" t="s">
        <v>32</v>
      </c>
      <c r="D10" t="s">
        <v>18</v>
      </c>
      <c r="E10" t="s">
        <v>32</v>
      </c>
      <c r="F10">
        <v>1916</v>
      </c>
      <c r="G10" t="s">
        <v>19</v>
      </c>
      <c r="H10" t="s">
        <v>58</v>
      </c>
      <c r="I10" t="s">
        <v>59</v>
      </c>
      <c r="J10" t="s">
        <v>60</v>
      </c>
      <c r="K10" t="s">
        <v>61</v>
      </c>
      <c r="L10">
        <v>169</v>
      </c>
      <c r="M10" t="s">
        <v>24</v>
      </c>
      <c r="N10" s="13">
        <v>45375</v>
      </c>
      <c r="O10" t="s">
        <v>25</v>
      </c>
      <c r="P10" t="s">
        <v>26</v>
      </c>
      <c r="Q10" s="29">
        <f>Table1[[#This Row],[Sales Volume]]*Table1[[#This Row],[price]]</f>
        <v>323804</v>
      </c>
      <c r="R10" t="str">
        <f>TEXT(Table1[[#This Row],[scraped_at]],"mmmm")</f>
        <v>March</v>
      </c>
      <c r="S10" t="e">
        <f>VLOOKUP(U10,Table1[[#Headers],[#Data],[Product ID]:[Months]],6,FALSE)</f>
        <v>#N/A</v>
      </c>
    </row>
    <row r="11" spans="1:21" x14ac:dyDescent="0.3">
      <c r="A11">
        <v>137121</v>
      </c>
      <c r="B11" t="s">
        <v>16</v>
      </c>
      <c r="C11" t="s">
        <v>17</v>
      </c>
      <c r="D11" t="s">
        <v>18</v>
      </c>
      <c r="E11" t="s">
        <v>32</v>
      </c>
      <c r="F11">
        <v>656</v>
      </c>
      <c r="G11" t="s">
        <v>19</v>
      </c>
      <c r="H11" t="s">
        <v>62</v>
      </c>
      <c r="I11" t="s">
        <v>63</v>
      </c>
      <c r="J11" t="s">
        <v>64</v>
      </c>
      <c r="K11" t="s">
        <v>65</v>
      </c>
      <c r="L11">
        <v>169</v>
      </c>
      <c r="M11" t="s">
        <v>24</v>
      </c>
      <c r="N11" s="13">
        <v>45376</v>
      </c>
      <c r="O11" t="s">
        <v>25</v>
      </c>
      <c r="P11" t="s">
        <v>26</v>
      </c>
      <c r="Q11" s="29">
        <f>Table1[[#This Row],[Sales Volume]]*Table1[[#This Row],[price]]</f>
        <v>110864</v>
      </c>
      <c r="R11" t="str">
        <f>TEXT(Table1[[#This Row],[scraped_at]],"mmmm")</f>
        <v>March</v>
      </c>
      <c r="S11" t="e">
        <f>VLOOKUP(U11,Table1[[#Headers],[#Data],[Product ID]:[Months]],6,FALSE)</f>
        <v>#N/A</v>
      </c>
    </row>
    <row r="12" spans="1:21" x14ac:dyDescent="0.3">
      <c r="A12">
        <v>113143</v>
      </c>
      <c r="B12" t="s">
        <v>16</v>
      </c>
      <c r="C12" t="s">
        <v>32</v>
      </c>
      <c r="D12" t="s">
        <v>18</v>
      </c>
      <c r="E12" t="s">
        <v>32</v>
      </c>
      <c r="F12">
        <v>2663</v>
      </c>
      <c r="G12" t="s">
        <v>19</v>
      </c>
      <c r="H12" t="s">
        <v>66</v>
      </c>
      <c r="I12" t="s">
        <v>67</v>
      </c>
      <c r="J12" t="s">
        <v>68</v>
      </c>
      <c r="K12" t="s">
        <v>69</v>
      </c>
      <c r="L12">
        <v>129</v>
      </c>
      <c r="M12" t="s">
        <v>24</v>
      </c>
      <c r="N12" s="13">
        <v>45377</v>
      </c>
      <c r="O12" t="s">
        <v>25</v>
      </c>
      <c r="P12" t="s">
        <v>26</v>
      </c>
      <c r="Q12" s="29">
        <f>Table1[[#This Row],[Sales Volume]]*Table1[[#This Row],[price]]</f>
        <v>343527</v>
      </c>
      <c r="R12" t="str">
        <f>TEXT(Table1[[#This Row],[scraped_at]],"mmmm")</f>
        <v>March</v>
      </c>
      <c r="S12" t="e">
        <f>VLOOKUP(U12,Table1[[#Headers],[#Data],[Product ID]:[Months]],6,FALSE)</f>
        <v>#N/A</v>
      </c>
    </row>
    <row r="13" spans="1:21" x14ac:dyDescent="0.3">
      <c r="A13">
        <v>140028</v>
      </c>
      <c r="B13" t="s">
        <v>16</v>
      </c>
      <c r="C13" t="s">
        <v>32</v>
      </c>
      <c r="D13" t="s">
        <v>18</v>
      </c>
      <c r="E13" t="s">
        <v>32</v>
      </c>
      <c r="F13">
        <v>1260</v>
      </c>
      <c r="G13" t="s">
        <v>19</v>
      </c>
      <c r="H13" t="s">
        <v>70</v>
      </c>
      <c r="I13" t="s">
        <v>71</v>
      </c>
      <c r="J13" t="s">
        <v>72</v>
      </c>
      <c r="K13" t="s">
        <v>73</v>
      </c>
      <c r="L13">
        <v>159</v>
      </c>
      <c r="M13" t="s">
        <v>24</v>
      </c>
      <c r="N13" s="13">
        <v>45378</v>
      </c>
      <c r="O13" t="s">
        <v>25</v>
      </c>
      <c r="P13" t="s">
        <v>26</v>
      </c>
      <c r="Q13" s="29">
        <f>Table1[[#This Row],[Sales Volume]]*Table1[[#This Row],[price]]</f>
        <v>200340</v>
      </c>
      <c r="R13" t="str">
        <f>TEXT(Table1[[#This Row],[scraped_at]],"mmmm")</f>
        <v>March</v>
      </c>
      <c r="S13" t="e">
        <f>VLOOKUP(U13,Table1[[#Headers],[#Data],[Product ID]:[Months]],6,FALSE)</f>
        <v>#N/A</v>
      </c>
    </row>
    <row r="14" spans="1:21" x14ac:dyDescent="0.3">
      <c r="A14">
        <v>134693</v>
      </c>
      <c r="B14" t="s">
        <v>16</v>
      </c>
      <c r="C14" t="s">
        <v>32</v>
      </c>
      <c r="D14" t="s">
        <v>18</v>
      </c>
      <c r="E14" t="s">
        <v>17</v>
      </c>
      <c r="F14">
        <v>2124</v>
      </c>
      <c r="G14" t="s">
        <v>19</v>
      </c>
      <c r="H14" t="s">
        <v>74</v>
      </c>
      <c r="I14" t="s">
        <v>75</v>
      </c>
      <c r="J14" t="s">
        <v>76</v>
      </c>
      <c r="K14" t="s">
        <v>77</v>
      </c>
      <c r="L14">
        <v>169</v>
      </c>
      <c r="M14" t="s">
        <v>24</v>
      </c>
      <c r="N14" s="13">
        <v>45379</v>
      </c>
      <c r="O14" t="s">
        <v>25</v>
      </c>
      <c r="P14" t="s">
        <v>26</v>
      </c>
      <c r="Q14" s="29">
        <f>Table1[[#This Row],[Sales Volume]]*Table1[[#This Row],[price]]</f>
        <v>358956</v>
      </c>
      <c r="R14" t="str">
        <f>TEXT(Table1[[#This Row],[scraped_at]],"mmmm")</f>
        <v>March</v>
      </c>
      <c r="S14" t="e">
        <f>VLOOKUP(U14,Table1[[#Headers],[#Data],[Product ID]:[Months]],6,FALSE)</f>
        <v>#N/A</v>
      </c>
    </row>
    <row r="15" spans="1:21" x14ac:dyDescent="0.3">
      <c r="A15">
        <v>151396</v>
      </c>
      <c r="B15" t="s">
        <v>49</v>
      </c>
      <c r="C15" t="s">
        <v>32</v>
      </c>
      <c r="D15" t="s">
        <v>18</v>
      </c>
      <c r="E15" t="s">
        <v>32</v>
      </c>
      <c r="F15">
        <v>729</v>
      </c>
      <c r="G15" t="s">
        <v>19</v>
      </c>
      <c r="H15" t="s">
        <v>78</v>
      </c>
      <c r="I15" t="s">
        <v>79</v>
      </c>
      <c r="J15" t="s">
        <v>80</v>
      </c>
      <c r="K15" t="s">
        <v>81</v>
      </c>
      <c r="L15">
        <v>439</v>
      </c>
      <c r="M15" t="s">
        <v>24</v>
      </c>
      <c r="N15" s="13">
        <v>45380</v>
      </c>
      <c r="O15" t="s">
        <v>25</v>
      </c>
      <c r="P15" t="s">
        <v>26</v>
      </c>
      <c r="Q15" s="29">
        <f>Table1[[#This Row],[Sales Volume]]*Table1[[#This Row],[price]]</f>
        <v>320031</v>
      </c>
      <c r="R15" t="str">
        <f>TEXT(Table1[[#This Row],[scraped_at]],"mmmm")</f>
        <v>March</v>
      </c>
      <c r="S15" t="e">
        <f>VLOOKUP(U15,Table1[[#Headers],[#Data],[Product ID]:[Months]],6,FALSE)</f>
        <v>#N/A</v>
      </c>
    </row>
    <row r="16" spans="1:21" x14ac:dyDescent="0.3">
      <c r="A16">
        <v>132889</v>
      </c>
      <c r="B16" t="s">
        <v>16</v>
      </c>
      <c r="C16" t="s">
        <v>32</v>
      </c>
      <c r="D16" t="s">
        <v>18</v>
      </c>
      <c r="E16" t="s">
        <v>32</v>
      </c>
      <c r="F16">
        <v>2265</v>
      </c>
      <c r="G16" t="s">
        <v>19</v>
      </c>
      <c r="H16" t="s">
        <v>82</v>
      </c>
      <c r="I16" t="s">
        <v>83</v>
      </c>
      <c r="J16" t="s">
        <v>84</v>
      </c>
      <c r="K16" t="s">
        <v>85</v>
      </c>
      <c r="L16">
        <v>99.9</v>
      </c>
      <c r="M16" t="s">
        <v>24</v>
      </c>
      <c r="N16" s="13">
        <v>45381</v>
      </c>
      <c r="O16" t="s">
        <v>25</v>
      </c>
      <c r="P16" t="s">
        <v>26</v>
      </c>
      <c r="Q16" s="29">
        <f>Table1[[#This Row],[Sales Volume]]*Table1[[#This Row],[price]]</f>
        <v>226273.5</v>
      </c>
      <c r="R16" t="str">
        <f>TEXT(Table1[[#This Row],[scraped_at]],"mmmm")</f>
        <v>March</v>
      </c>
      <c r="S16" t="e">
        <f>VLOOKUP(U16,Table1[[#Headers],[#Data],[Product ID]:[Months]],6,FALSE)</f>
        <v>#N/A</v>
      </c>
    </row>
    <row r="17" spans="1:19" x14ac:dyDescent="0.3">
      <c r="A17">
        <v>152174</v>
      </c>
      <c r="B17" t="s">
        <v>31</v>
      </c>
      <c r="C17" t="s">
        <v>17</v>
      </c>
      <c r="D17" t="s">
        <v>18</v>
      </c>
      <c r="E17" t="s">
        <v>17</v>
      </c>
      <c r="F17">
        <v>2226</v>
      </c>
      <c r="G17" t="s">
        <v>19</v>
      </c>
      <c r="H17" t="s">
        <v>86</v>
      </c>
      <c r="I17" t="s">
        <v>87</v>
      </c>
      <c r="J17" t="s">
        <v>88</v>
      </c>
      <c r="K17" t="s">
        <v>89</v>
      </c>
      <c r="L17">
        <v>99.9</v>
      </c>
      <c r="M17" t="s">
        <v>24</v>
      </c>
      <c r="N17" s="13">
        <v>45382</v>
      </c>
      <c r="O17" t="s">
        <v>25</v>
      </c>
      <c r="P17" t="s">
        <v>26</v>
      </c>
      <c r="Q17" s="29">
        <f>Table1[[#This Row],[Sales Volume]]*Table1[[#This Row],[price]]</f>
        <v>222377.40000000002</v>
      </c>
      <c r="R17" t="str">
        <f>TEXT(Table1[[#This Row],[scraped_at]],"mmmm")</f>
        <v>March</v>
      </c>
      <c r="S17" t="e">
        <f>VLOOKUP(U17,Table1[[#Headers],[#Data],[Product ID]:[Months]],6,FALSE)</f>
        <v>#N/A</v>
      </c>
    </row>
    <row r="18" spans="1:19" x14ac:dyDescent="0.3">
      <c r="A18">
        <v>129906</v>
      </c>
      <c r="B18" t="s">
        <v>16</v>
      </c>
      <c r="C18" t="s">
        <v>17</v>
      </c>
      <c r="D18" t="s">
        <v>18</v>
      </c>
      <c r="E18" t="s">
        <v>17</v>
      </c>
      <c r="F18">
        <v>2089</v>
      </c>
      <c r="G18" t="s">
        <v>19</v>
      </c>
      <c r="H18" t="s">
        <v>90</v>
      </c>
      <c r="I18" t="s">
        <v>91</v>
      </c>
      <c r="J18" t="s">
        <v>92</v>
      </c>
      <c r="K18" t="s">
        <v>93</v>
      </c>
      <c r="L18">
        <v>69.900000000000006</v>
      </c>
      <c r="M18" t="s">
        <v>24</v>
      </c>
      <c r="N18" s="13">
        <v>45383</v>
      </c>
      <c r="O18" t="s">
        <v>25</v>
      </c>
      <c r="P18" t="s">
        <v>26</v>
      </c>
      <c r="Q18" s="29">
        <f>Table1[[#This Row],[Sales Volume]]*Table1[[#This Row],[price]]</f>
        <v>146021.1</v>
      </c>
      <c r="R18" t="str">
        <f>TEXT(Table1[[#This Row],[scraped_at]],"mmmm")</f>
        <v>April</v>
      </c>
      <c r="S18" t="e">
        <f>VLOOKUP(U18,Table1[[#Headers],[#Data],[Product ID]:[Months]],6,FALSE)</f>
        <v>#N/A</v>
      </c>
    </row>
    <row r="19" spans="1:19" x14ac:dyDescent="0.3">
      <c r="A19">
        <v>195879</v>
      </c>
      <c r="B19" t="s">
        <v>49</v>
      </c>
      <c r="C19" t="s">
        <v>32</v>
      </c>
      <c r="D19" t="s">
        <v>18</v>
      </c>
      <c r="E19" t="s">
        <v>32</v>
      </c>
      <c r="F19">
        <v>2339</v>
      </c>
      <c r="G19" t="s">
        <v>19</v>
      </c>
      <c r="H19" t="s">
        <v>94</v>
      </c>
      <c r="I19" t="s">
        <v>95</v>
      </c>
      <c r="J19" t="s">
        <v>96</v>
      </c>
      <c r="K19" t="s">
        <v>97</v>
      </c>
      <c r="L19">
        <v>129</v>
      </c>
      <c r="M19" t="s">
        <v>24</v>
      </c>
      <c r="N19" s="13">
        <v>45384</v>
      </c>
      <c r="O19" t="s">
        <v>25</v>
      </c>
      <c r="P19" t="s">
        <v>26</v>
      </c>
      <c r="Q19" s="29">
        <f>Table1[[#This Row],[Sales Volume]]*Table1[[#This Row],[price]]</f>
        <v>301731</v>
      </c>
      <c r="R19" t="str">
        <f>TEXT(Table1[[#This Row],[scraped_at]],"mmmm")</f>
        <v>April</v>
      </c>
      <c r="S19" t="e">
        <f>VLOOKUP(U19,Table1[[#Headers],[#Data],[Product ID]:[Months]],6,FALSE)</f>
        <v>#N/A</v>
      </c>
    </row>
    <row r="20" spans="1:19" x14ac:dyDescent="0.3">
      <c r="A20">
        <v>155050</v>
      </c>
      <c r="B20" t="s">
        <v>16</v>
      </c>
      <c r="C20" t="s">
        <v>17</v>
      </c>
      <c r="D20" t="s">
        <v>18</v>
      </c>
      <c r="E20" t="s">
        <v>32</v>
      </c>
      <c r="F20">
        <v>2321</v>
      </c>
      <c r="G20" t="s">
        <v>19</v>
      </c>
      <c r="H20" t="s">
        <v>98</v>
      </c>
      <c r="I20" t="s">
        <v>99</v>
      </c>
      <c r="J20" t="s">
        <v>100</v>
      </c>
      <c r="K20" t="s">
        <v>101</v>
      </c>
      <c r="L20">
        <v>129</v>
      </c>
      <c r="M20" t="s">
        <v>24</v>
      </c>
      <c r="N20" s="13">
        <v>45385</v>
      </c>
      <c r="O20" t="s">
        <v>25</v>
      </c>
      <c r="P20" t="s">
        <v>26</v>
      </c>
      <c r="Q20" s="29">
        <f>Table1[[#This Row],[Sales Volume]]*Table1[[#This Row],[price]]</f>
        <v>299409</v>
      </c>
      <c r="R20" t="str">
        <f>TEXT(Table1[[#This Row],[scraped_at]],"mmmm")</f>
        <v>April</v>
      </c>
      <c r="S20" t="e">
        <f>VLOOKUP(U20,Table1[[#Headers],[#Data],[Product ID]:[Months]],6,FALSE)</f>
        <v>#N/A</v>
      </c>
    </row>
    <row r="21" spans="1:19" x14ac:dyDescent="0.3">
      <c r="A21">
        <v>194410</v>
      </c>
      <c r="B21" t="s">
        <v>31</v>
      </c>
      <c r="C21" t="s">
        <v>17</v>
      </c>
      <c r="D21" t="s">
        <v>18</v>
      </c>
      <c r="E21" t="s">
        <v>17</v>
      </c>
      <c r="F21">
        <v>669</v>
      </c>
      <c r="G21" t="s">
        <v>19</v>
      </c>
      <c r="H21" t="s">
        <v>102</v>
      </c>
      <c r="I21" t="s">
        <v>103</v>
      </c>
      <c r="J21" t="s">
        <v>56</v>
      </c>
      <c r="K21" t="s">
        <v>104</v>
      </c>
      <c r="L21">
        <v>159</v>
      </c>
      <c r="M21" t="s">
        <v>24</v>
      </c>
      <c r="N21" s="13">
        <v>45386</v>
      </c>
      <c r="O21" t="s">
        <v>25</v>
      </c>
      <c r="P21" t="s">
        <v>26</v>
      </c>
      <c r="Q21" s="29">
        <f>Table1[[#This Row],[Sales Volume]]*Table1[[#This Row],[price]]</f>
        <v>106371</v>
      </c>
      <c r="R21" t="str">
        <f>TEXT(Table1[[#This Row],[scraped_at]],"mmmm")</f>
        <v>April</v>
      </c>
      <c r="S21" t="e">
        <f>VLOOKUP(U21,Table1[[#Headers],[#Data],[Product ID]:[Months]],6,FALSE)</f>
        <v>#N/A</v>
      </c>
    </row>
    <row r="22" spans="1:19" x14ac:dyDescent="0.3">
      <c r="A22">
        <v>141904</v>
      </c>
      <c r="B22" t="s">
        <v>31</v>
      </c>
      <c r="C22" t="s">
        <v>32</v>
      </c>
      <c r="D22" t="s">
        <v>18</v>
      </c>
      <c r="E22" t="s">
        <v>32</v>
      </c>
      <c r="F22">
        <v>1712</v>
      </c>
      <c r="G22" t="s">
        <v>19</v>
      </c>
      <c r="H22" t="s">
        <v>105</v>
      </c>
      <c r="I22" t="s">
        <v>106</v>
      </c>
      <c r="J22" t="s">
        <v>107</v>
      </c>
      <c r="K22" t="s">
        <v>108</v>
      </c>
      <c r="L22">
        <v>109</v>
      </c>
      <c r="M22" t="s">
        <v>24</v>
      </c>
      <c r="N22" s="13">
        <v>45417</v>
      </c>
      <c r="O22" t="s">
        <v>25</v>
      </c>
      <c r="P22" t="s">
        <v>26</v>
      </c>
      <c r="Q22" s="29">
        <f>Table1[[#This Row],[Sales Volume]]*Table1[[#This Row],[price]]</f>
        <v>186608</v>
      </c>
      <c r="R22" t="str">
        <f>TEXT(Table1[[#This Row],[scraped_at]],"mmmm")</f>
        <v>May</v>
      </c>
      <c r="S22" t="e">
        <f>VLOOKUP(U22,Table1[[#Headers],[#Data],[Product ID]:[Months]],6,FALSE)</f>
        <v>#N/A</v>
      </c>
    </row>
    <row r="23" spans="1:19" x14ac:dyDescent="0.3">
      <c r="A23">
        <v>124981</v>
      </c>
      <c r="B23" t="s">
        <v>49</v>
      </c>
      <c r="C23" t="s">
        <v>17</v>
      </c>
      <c r="D23" t="s">
        <v>18</v>
      </c>
      <c r="E23" t="s">
        <v>32</v>
      </c>
      <c r="F23">
        <v>1832</v>
      </c>
      <c r="G23" t="s">
        <v>19</v>
      </c>
      <c r="H23" t="s">
        <v>109</v>
      </c>
      <c r="I23" t="s">
        <v>110</v>
      </c>
      <c r="J23" t="s">
        <v>111</v>
      </c>
      <c r="K23" t="s">
        <v>112</v>
      </c>
      <c r="L23">
        <v>89.9</v>
      </c>
      <c r="M23" t="s">
        <v>24</v>
      </c>
      <c r="N23" s="13">
        <v>45388</v>
      </c>
      <c r="O23" t="s">
        <v>25</v>
      </c>
      <c r="P23" t="s">
        <v>26</v>
      </c>
      <c r="Q23" s="29">
        <f>Table1[[#This Row],[Sales Volume]]*Table1[[#This Row],[price]]</f>
        <v>164696.80000000002</v>
      </c>
      <c r="R23" t="str">
        <f>TEXT(Table1[[#This Row],[scraped_at]],"mmmm")</f>
        <v>April</v>
      </c>
      <c r="S23" t="e">
        <f>VLOOKUP(U23,Table1[[#Headers],[#Data],[Product ID]:[Months]],6,FALSE)</f>
        <v>#N/A</v>
      </c>
    </row>
    <row r="24" spans="1:19" x14ac:dyDescent="0.3">
      <c r="A24">
        <v>161909</v>
      </c>
      <c r="B24" t="s">
        <v>16</v>
      </c>
      <c r="C24" t="s">
        <v>32</v>
      </c>
      <c r="D24" t="s">
        <v>18</v>
      </c>
      <c r="E24" t="s">
        <v>17</v>
      </c>
      <c r="F24">
        <v>1290</v>
      </c>
      <c r="G24" t="s">
        <v>19</v>
      </c>
      <c r="H24" t="s">
        <v>113</v>
      </c>
      <c r="I24" t="s">
        <v>114</v>
      </c>
      <c r="J24" t="s">
        <v>115</v>
      </c>
      <c r="K24" t="s">
        <v>116</v>
      </c>
      <c r="L24">
        <v>299</v>
      </c>
      <c r="M24" t="s">
        <v>24</v>
      </c>
      <c r="N24" s="13">
        <v>45389</v>
      </c>
      <c r="O24" t="s">
        <v>25</v>
      </c>
      <c r="P24" t="s">
        <v>26</v>
      </c>
      <c r="Q24" s="29">
        <f>Table1[[#This Row],[Sales Volume]]*Table1[[#This Row],[price]]</f>
        <v>385710</v>
      </c>
      <c r="R24" t="str">
        <f>TEXT(Table1[[#This Row],[scraped_at]],"mmmm")</f>
        <v>April</v>
      </c>
      <c r="S24" t="e">
        <f>VLOOKUP(U24,Table1[[#Headers],[#Data],[Product ID]:[Months]],6,FALSE)</f>
        <v>#N/A</v>
      </c>
    </row>
    <row r="25" spans="1:19" x14ac:dyDescent="0.3">
      <c r="A25">
        <v>129152</v>
      </c>
      <c r="B25" t="s">
        <v>31</v>
      </c>
      <c r="C25" t="s">
        <v>17</v>
      </c>
      <c r="D25" t="s">
        <v>18</v>
      </c>
      <c r="E25" t="s">
        <v>17</v>
      </c>
      <c r="F25">
        <v>2356</v>
      </c>
      <c r="G25" t="s">
        <v>19</v>
      </c>
      <c r="H25" t="s">
        <v>117</v>
      </c>
      <c r="I25" t="s">
        <v>118</v>
      </c>
      <c r="J25" t="s">
        <v>119</v>
      </c>
      <c r="K25" t="s">
        <v>120</v>
      </c>
      <c r="L25">
        <v>49.9</v>
      </c>
      <c r="M25" t="s">
        <v>24</v>
      </c>
      <c r="N25" s="13">
        <v>45390</v>
      </c>
      <c r="O25" t="s">
        <v>25</v>
      </c>
      <c r="P25" t="s">
        <v>26</v>
      </c>
      <c r="Q25" s="29">
        <f>Table1[[#This Row],[Sales Volume]]*Table1[[#This Row],[price]]</f>
        <v>117564.4</v>
      </c>
      <c r="R25" t="str">
        <f>TEXT(Table1[[#This Row],[scraped_at]],"mmmm")</f>
        <v>April</v>
      </c>
      <c r="S25" t="e">
        <f>VLOOKUP(U25,Table1[[#Headers],[#Data],[Product ID]:[Months]],6,FALSE)</f>
        <v>#N/A</v>
      </c>
    </row>
    <row r="26" spans="1:19" x14ac:dyDescent="0.3">
      <c r="A26">
        <v>183243</v>
      </c>
      <c r="B26" t="s">
        <v>49</v>
      </c>
      <c r="C26" t="s">
        <v>32</v>
      </c>
      <c r="D26" t="s">
        <v>18</v>
      </c>
      <c r="E26" t="s">
        <v>17</v>
      </c>
      <c r="F26">
        <v>1524</v>
      </c>
      <c r="G26" t="s">
        <v>19</v>
      </c>
      <c r="H26" t="s">
        <v>121</v>
      </c>
      <c r="I26" t="s">
        <v>122</v>
      </c>
      <c r="J26" t="s">
        <v>123</v>
      </c>
      <c r="K26" t="s">
        <v>124</v>
      </c>
      <c r="L26">
        <v>169</v>
      </c>
      <c r="M26" t="s">
        <v>24</v>
      </c>
      <c r="N26" s="13">
        <v>45391</v>
      </c>
      <c r="O26" t="s">
        <v>25</v>
      </c>
      <c r="P26" t="s">
        <v>26</v>
      </c>
      <c r="Q26" s="29">
        <f>Table1[[#This Row],[Sales Volume]]*Table1[[#This Row],[price]]</f>
        <v>257556</v>
      </c>
      <c r="R26" t="str">
        <f>TEXT(Table1[[#This Row],[scraped_at]],"mmmm")</f>
        <v>April</v>
      </c>
      <c r="S26" t="e">
        <f>VLOOKUP(U26,Table1[[#Headers],[#Data],[Product ID]:[Months]],6,FALSE)</f>
        <v>#N/A</v>
      </c>
    </row>
    <row r="27" spans="1:19" x14ac:dyDescent="0.3">
      <c r="A27">
        <v>198248</v>
      </c>
      <c r="B27" t="s">
        <v>49</v>
      </c>
      <c r="C27" t="s">
        <v>32</v>
      </c>
      <c r="D27" t="s">
        <v>18</v>
      </c>
      <c r="E27" t="s">
        <v>17</v>
      </c>
      <c r="F27">
        <v>1644</v>
      </c>
      <c r="G27" t="s">
        <v>19</v>
      </c>
      <c r="H27" t="s">
        <v>125</v>
      </c>
      <c r="I27" t="s">
        <v>126</v>
      </c>
      <c r="J27" t="s">
        <v>127</v>
      </c>
      <c r="K27" t="s">
        <v>128</v>
      </c>
      <c r="L27">
        <v>69.900000000000006</v>
      </c>
      <c r="M27" t="s">
        <v>24</v>
      </c>
      <c r="N27" s="13">
        <v>45392</v>
      </c>
      <c r="O27" t="s">
        <v>25</v>
      </c>
      <c r="P27" t="s">
        <v>26</v>
      </c>
      <c r="Q27" s="29">
        <f>Table1[[#This Row],[Sales Volume]]*Table1[[#This Row],[price]]</f>
        <v>114915.6</v>
      </c>
      <c r="R27" t="str">
        <f>TEXT(Table1[[#This Row],[scraped_at]],"mmmm")</f>
        <v>April</v>
      </c>
      <c r="S27" t="e">
        <f>VLOOKUP(U27,Table1[[#Headers],[#Data],[Product ID]:[Months]],6,FALSE)</f>
        <v>#N/A</v>
      </c>
    </row>
    <row r="28" spans="1:19" x14ac:dyDescent="0.3">
      <c r="A28">
        <v>191230</v>
      </c>
      <c r="B28" t="s">
        <v>31</v>
      </c>
      <c r="C28" t="s">
        <v>17</v>
      </c>
      <c r="D28" t="s">
        <v>18</v>
      </c>
      <c r="E28" t="s">
        <v>17</v>
      </c>
      <c r="F28">
        <v>966</v>
      </c>
      <c r="G28" t="s">
        <v>19</v>
      </c>
      <c r="H28" t="s">
        <v>129</v>
      </c>
      <c r="I28" t="s">
        <v>130</v>
      </c>
      <c r="J28" t="s">
        <v>131</v>
      </c>
      <c r="K28" t="s">
        <v>132</v>
      </c>
      <c r="L28">
        <v>89.9</v>
      </c>
      <c r="M28" t="s">
        <v>24</v>
      </c>
      <c r="N28" s="13">
        <v>45393</v>
      </c>
      <c r="O28" t="s">
        <v>25</v>
      </c>
      <c r="P28" t="s">
        <v>26</v>
      </c>
      <c r="Q28" s="29">
        <f>Table1[[#This Row],[Sales Volume]]*Table1[[#This Row],[price]]</f>
        <v>86843.400000000009</v>
      </c>
      <c r="R28" t="str">
        <f>TEXT(Table1[[#This Row],[scraped_at]],"mmmm")</f>
        <v>April</v>
      </c>
      <c r="S28" t="e">
        <f>VLOOKUP(U28,Table1[[#Headers],[#Data],[Product ID]:[Months]],6,FALSE)</f>
        <v>#N/A</v>
      </c>
    </row>
    <row r="29" spans="1:19" x14ac:dyDescent="0.3">
      <c r="A29">
        <v>187234</v>
      </c>
      <c r="B29" t="s">
        <v>49</v>
      </c>
      <c r="C29" t="s">
        <v>32</v>
      </c>
      <c r="D29" t="s">
        <v>18</v>
      </c>
      <c r="E29" t="s">
        <v>32</v>
      </c>
      <c r="F29">
        <v>2575</v>
      </c>
      <c r="G29" t="s">
        <v>19</v>
      </c>
      <c r="H29" t="s">
        <v>133</v>
      </c>
      <c r="I29" t="s">
        <v>134</v>
      </c>
      <c r="J29" t="s">
        <v>135</v>
      </c>
      <c r="K29" t="s">
        <v>136</v>
      </c>
      <c r="L29">
        <v>59.9</v>
      </c>
      <c r="M29" t="s">
        <v>24</v>
      </c>
      <c r="N29" s="13">
        <v>45394</v>
      </c>
      <c r="O29" t="s">
        <v>25</v>
      </c>
      <c r="P29" t="s">
        <v>26</v>
      </c>
      <c r="Q29" s="29">
        <f>Table1[[#This Row],[Sales Volume]]*Table1[[#This Row],[price]]</f>
        <v>154242.5</v>
      </c>
      <c r="R29" t="str">
        <f>TEXT(Table1[[#This Row],[scraped_at]],"mmmm")</f>
        <v>April</v>
      </c>
      <c r="S29" t="e">
        <f>VLOOKUP(U29,Table1[[#Headers],[#Data],[Product ID]:[Months]],6,FALSE)</f>
        <v>#N/A</v>
      </c>
    </row>
    <row r="30" spans="1:19" x14ac:dyDescent="0.3">
      <c r="A30">
        <v>148888</v>
      </c>
      <c r="B30" t="s">
        <v>49</v>
      </c>
      <c r="C30" t="s">
        <v>17</v>
      </c>
      <c r="D30" t="s">
        <v>18</v>
      </c>
      <c r="E30" t="s">
        <v>17</v>
      </c>
      <c r="F30">
        <v>2774</v>
      </c>
      <c r="G30" t="s">
        <v>19</v>
      </c>
      <c r="H30" t="s">
        <v>137</v>
      </c>
      <c r="I30" t="s">
        <v>138</v>
      </c>
      <c r="J30" t="s">
        <v>139</v>
      </c>
      <c r="K30" t="s">
        <v>140</v>
      </c>
      <c r="L30">
        <v>109</v>
      </c>
      <c r="M30" t="s">
        <v>24</v>
      </c>
      <c r="N30" s="13">
        <v>45395</v>
      </c>
      <c r="O30" t="s">
        <v>25</v>
      </c>
      <c r="P30" t="s">
        <v>26</v>
      </c>
      <c r="Q30" s="29">
        <f>Table1[[#This Row],[Sales Volume]]*Table1[[#This Row],[price]]</f>
        <v>302366</v>
      </c>
      <c r="R30" t="str">
        <f>TEXT(Table1[[#This Row],[scraped_at]],"mmmm")</f>
        <v>April</v>
      </c>
      <c r="S30" t="e">
        <f>VLOOKUP(U30,Table1[[#Headers],[#Data],[Product ID]:[Months]],6,FALSE)</f>
        <v>#N/A</v>
      </c>
    </row>
    <row r="31" spans="1:19" x14ac:dyDescent="0.3">
      <c r="A31">
        <v>110805</v>
      </c>
      <c r="B31" t="s">
        <v>49</v>
      </c>
      <c r="C31" t="s">
        <v>32</v>
      </c>
      <c r="D31" t="s">
        <v>18</v>
      </c>
      <c r="E31" t="s">
        <v>17</v>
      </c>
      <c r="F31">
        <v>2477</v>
      </c>
      <c r="G31" t="s">
        <v>19</v>
      </c>
      <c r="H31" t="s">
        <v>141</v>
      </c>
      <c r="I31" t="s">
        <v>142</v>
      </c>
      <c r="J31" t="s">
        <v>143</v>
      </c>
      <c r="K31" t="s">
        <v>144</v>
      </c>
      <c r="L31">
        <v>159</v>
      </c>
      <c r="M31" t="s">
        <v>24</v>
      </c>
      <c r="N31" s="13">
        <v>45396</v>
      </c>
      <c r="O31" t="s">
        <v>25</v>
      </c>
      <c r="P31" t="s">
        <v>26</v>
      </c>
      <c r="Q31" s="29">
        <f>Table1[[#This Row],[Sales Volume]]*Table1[[#This Row],[price]]</f>
        <v>393843</v>
      </c>
      <c r="R31" t="str">
        <f>TEXT(Table1[[#This Row],[scraped_at]],"mmmm")</f>
        <v>April</v>
      </c>
      <c r="S31" t="e">
        <f>VLOOKUP(U31,Table1[[#Headers],[#Data],[Product ID]:[Months]],6,FALSE)</f>
        <v>#N/A</v>
      </c>
    </row>
    <row r="32" spans="1:19" x14ac:dyDescent="0.3">
      <c r="A32">
        <v>179801</v>
      </c>
      <c r="B32" t="s">
        <v>49</v>
      </c>
      <c r="C32" t="s">
        <v>17</v>
      </c>
      <c r="D32" t="s">
        <v>18</v>
      </c>
      <c r="E32" t="s">
        <v>32</v>
      </c>
      <c r="F32">
        <v>2608</v>
      </c>
      <c r="G32" t="s">
        <v>19</v>
      </c>
      <c r="H32" t="s">
        <v>145</v>
      </c>
      <c r="I32" t="s">
        <v>146</v>
      </c>
      <c r="J32" t="s">
        <v>147</v>
      </c>
      <c r="K32" t="s">
        <v>148</v>
      </c>
      <c r="L32">
        <v>129</v>
      </c>
      <c r="M32" t="s">
        <v>24</v>
      </c>
      <c r="N32" s="13">
        <v>45397</v>
      </c>
      <c r="O32" t="s">
        <v>25</v>
      </c>
      <c r="P32" t="s">
        <v>26</v>
      </c>
      <c r="Q32" s="29">
        <f>Table1[[#This Row],[Sales Volume]]*Table1[[#This Row],[price]]</f>
        <v>336432</v>
      </c>
      <c r="R32" t="str">
        <f>TEXT(Table1[[#This Row],[scraped_at]],"mmmm")</f>
        <v>April</v>
      </c>
      <c r="S32" t="e">
        <f>VLOOKUP(U32,Table1[[#Headers],[#Data],[Product ID]:[Months]],6,FALSE)</f>
        <v>#N/A</v>
      </c>
    </row>
    <row r="33" spans="1:19" x14ac:dyDescent="0.3">
      <c r="A33">
        <v>134927</v>
      </c>
      <c r="B33" t="s">
        <v>16</v>
      </c>
      <c r="C33" t="s">
        <v>32</v>
      </c>
      <c r="D33" t="s">
        <v>18</v>
      </c>
      <c r="E33" t="s">
        <v>32</v>
      </c>
      <c r="F33">
        <v>2252</v>
      </c>
      <c r="G33" t="s">
        <v>19</v>
      </c>
      <c r="H33" t="s">
        <v>149</v>
      </c>
      <c r="I33" t="s">
        <v>150</v>
      </c>
      <c r="J33" t="s">
        <v>131</v>
      </c>
      <c r="K33" t="s">
        <v>151</v>
      </c>
      <c r="L33">
        <v>129</v>
      </c>
      <c r="M33" t="s">
        <v>24</v>
      </c>
      <c r="N33" s="13">
        <v>45398</v>
      </c>
      <c r="O33" t="s">
        <v>25</v>
      </c>
      <c r="P33" t="s">
        <v>26</v>
      </c>
      <c r="Q33" s="29">
        <f>Table1[[#This Row],[Sales Volume]]*Table1[[#This Row],[price]]</f>
        <v>290508</v>
      </c>
      <c r="R33" t="str">
        <f>TEXT(Table1[[#This Row],[scraped_at]],"mmmm")</f>
        <v>April</v>
      </c>
      <c r="S33" t="e">
        <f>VLOOKUP(U33,Table1[[#Headers],[#Data],[Product ID]:[Months]],6,FALSE)</f>
        <v>#N/A</v>
      </c>
    </row>
    <row r="34" spans="1:19" x14ac:dyDescent="0.3">
      <c r="A34">
        <v>123150</v>
      </c>
      <c r="B34" t="s">
        <v>31</v>
      </c>
      <c r="C34" t="s">
        <v>32</v>
      </c>
      <c r="D34" t="s">
        <v>18</v>
      </c>
      <c r="E34" t="s">
        <v>17</v>
      </c>
      <c r="F34">
        <v>2074</v>
      </c>
      <c r="G34" t="s">
        <v>19</v>
      </c>
      <c r="H34" t="s">
        <v>152</v>
      </c>
      <c r="I34" t="s">
        <v>153</v>
      </c>
      <c r="J34" t="s">
        <v>154</v>
      </c>
      <c r="K34" t="s">
        <v>155</v>
      </c>
      <c r="L34">
        <v>129</v>
      </c>
      <c r="M34" t="s">
        <v>24</v>
      </c>
      <c r="N34" s="13">
        <v>45399</v>
      </c>
      <c r="O34" t="s">
        <v>25</v>
      </c>
      <c r="P34" t="s">
        <v>26</v>
      </c>
      <c r="Q34" s="29">
        <f>Table1[[#This Row],[Sales Volume]]*Table1[[#This Row],[price]]</f>
        <v>267546</v>
      </c>
      <c r="R34" t="str">
        <f>TEXT(Table1[[#This Row],[scraped_at]],"mmmm")</f>
        <v>April</v>
      </c>
      <c r="S34" t="e">
        <f>VLOOKUP(U34,Table1[[#Headers],[#Data],[Product ID]:[Months]],6,FALSE)</f>
        <v>#N/A</v>
      </c>
    </row>
    <row r="35" spans="1:19" x14ac:dyDescent="0.3">
      <c r="A35">
        <v>159145</v>
      </c>
      <c r="B35" t="s">
        <v>31</v>
      </c>
      <c r="C35" t="s">
        <v>32</v>
      </c>
      <c r="D35" t="s">
        <v>18</v>
      </c>
      <c r="E35" t="s">
        <v>17</v>
      </c>
      <c r="F35">
        <v>2579</v>
      </c>
      <c r="G35" t="s">
        <v>19</v>
      </c>
      <c r="H35" t="s">
        <v>156</v>
      </c>
      <c r="I35" t="s">
        <v>157</v>
      </c>
      <c r="J35" t="s">
        <v>52</v>
      </c>
      <c r="K35" t="s">
        <v>158</v>
      </c>
      <c r="L35">
        <v>109</v>
      </c>
      <c r="M35" t="s">
        <v>24</v>
      </c>
      <c r="N35" s="13">
        <v>45400</v>
      </c>
      <c r="O35" t="s">
        <v>25</v>
      </c>
      <c r="P35" t="s">
        <v>26</v>
      </c>
      <c r="Q35" s="29">
        <f>Table1[[#This Row],[Sales Volume]]*Table1[[#This Row],[price]]</f>
        <v>281111</v>
      </c>
      <c r="R35" t="str">
        <f>TEXT(Table1[[#This Row],[scraped_at]],"mmmm")</f>
        <v>April</v>
      </c>
      <c r="S35" t="e">
        <f>VLOOKUP(U35,Table1[[#Headers],[#Data],[Product ID]:[Months]],6,FALSE)</f>
        <v>#N/A</v>
      </c>
    </row>
    <row r="36" spans="1:19" x14ac:dyDescent="0.3">
      <c r="A36">
        <v>172364</v>
      </c>
      <c r="B36" t="s">
        <v>16</v>
      </c>
      <c r="C36" t="s">
        <v>32</v>
      </c>
      <c r="D36" t="s">
        <v>18</v>
      </c>
      <c r="E36" t="s">
        <v>17</v>
      </c>
      <c r="F36">
        <v>2931</v>
      </c>
      <c r="G36" t="s">
        <v>19</v>
      </c>
      <c r="H36" t="s">
        <v>159</v>
      </c>
      <c r="I36" t="s">
        <v>160</v>
      </c>
      <c r="J36" t="s">
        <v>127</v>
      </c>
      <c r="K36" t="s">
        <v>161</v>
      </c>
      <c r="L36">
        <v>109</v>
      </c>
      <c r="M36" t="s">
        <v>24</v>
      </c>
      <c r="N36" s="13">
        <v>45401</v>
      </c>
      <c r="O36" t="s">
        <v>25</v>
      </c>
      <c r="P36" t="s">
        <v>26</v>
      </c>
      <c r="Q36" s="29">
        <f>Table1[[#This Row],[Sales Volume]]*Table1[[#This Row],[price]]</f>
        <v>319479</v>
      </c>
      <c r="R36" t="str">
        <f>TEXT(Table1[[#This Row],[scraped_at]],"mmmm")</f>
        <v>April</v>
      </c>
      <c r="S36" t="e">
        <f>VLOOKUP(U36,Table1[[#Headers],[#Data],[Product ID]:[Months]],6,FALSE)</f>
        <v>#N/A</v>
      </c>
    </row>
    <row r="37" spans="1:19" x14ac:dyDescent="0.3">
      <c r="A37">
        <v>178281</v>
      </c>
      <c r="B37" t="s">
        <v>31</v>
      </c>
      <c r="C37" t="s">
        <v>17</v>
      </c>
      <c r="D37" t="s">
        <v>18</v>
      </c>
      <c r="E37" t="s">
        <v>32</v>
      </c>
      <c r="F37">
        <v>1145</v>
      </c>
      <c r="G37" t="s">
        <v>19</v>
      </c>
      <c r="H37" t="s">
        <v>162</v>
      </c>
      <c r="I37" t="s">
        <v>163</v>
      </c>
      <c r="J37" t="s">
        <v>164</v>
      </c>
      <c r="K37" t="s">
        <v>165</v>
      </c>
      <c r="L37">
        <v>109</v>
      </c>
      <c r="M37" t="s">
        <v>24</v>
      </c>
      <c r="N37" s="13">
        <v>45402</v>
      </c>
      <c r="O37" t="s">
        <v>25</v>
      </c>
      <c r="P37" t="s">
        <v>26</v>
      </c>
      <c r="Q37" s="29">
        <f>Table1[[#This Row],[Sales Volume]]*Table1[[#This Row],[price]]</f>
        <v>124805</v>
      </c>
      <c r="R37" t="str">
        <f>TEXT(Table1[[#This Row],[scraped_at]],"mmmm")</f>
        <v>April</v>
      </c>
      <c r="S37" t="e">
        <f>VLOOKUP(U37,Table1[[#Headers],[#Data],[Product ID]:[Months]],6,FALSE)</f>
        <v>#N/A</v>
      </c>
    </row>
    <row r="38" spans="1:19" x14ac:dyDescent="0.3">
      <c r="A38">
        <v>194339</v>
      </c>
      <c r="B38" t="s">
        <v>31</v>
      </c>
      <c r="C38" t="s">
        <v>17</v>
      </c>
      <c r="D38" t="s">
        <v>18</v>
      </c>
      <c r="E38" t="s">
        <v>17</v>
      </c>
      <c r="F38">
        <v>1792</v>
      </c>
      <c r="G38" t="s">
        <v>19</v>
      </c>
      <c r="H38" t="s">
        <v>166</v>
      </c>
      <c r="I38" t="s">
        <v>167</v>
      </c>
      <c r="J38" t="s">
        <v>168</v>
      </c>
      <c r="K38" t="s">
        <v>169</v>
      </c>
      <c r="L38">
        <v>89.9</v>
      </c>
      <c r="M38" t="s">
        <v>24</v>
      </c>
      <c r="N38" s="13">
        <v>45403</v>
      </c>
      <c r="O38" t="s">
        <v>25</v>
      </c>
      <c r="P38" t="s">
        <v>26</v>
      </c>
      <c r="Q38" s="29">
        <f>Table1[[#This Row],[Sales Volume]]*Table1[[#This Row],[price]]</f>
        <v>161100.80000000002</v>
      </c>
      <c r="R38" t="str">
        <f>TEXT(Table1[[#This Row],[scraped_at]],"mmmm")</f>
        <v>April</v>
      </c>
      <c r="S38" t="e">
        <f>VLOOKUP(U38,Table1[[#Headers],[#Data],[Product ID]:[Months]],6,FALSE)</f>
        <v>#N/A</v>
      </c>
    </row>
    <row r="39" spans="1:19" x14ac:dyDescent="0.3">
      <c r="A39">
        <v>174412</v>
      </c>
      <c r="B39" t="s">
        <v>16</v>
      </c>
      <c r="C39" t="s">
        <v>17</v>
      </c>
      <c r="D39" t="s">
        <v>18</v>
      </c>
      <c r="E39" t="s">
        <v>32</v>
      </c>
      <c r="F39">
        <v>1796</v>
      </c>
      <c r="G39" t="s">
        <v>19</v>
      </c>
      <c r="H39" t="s">
        <v>170</v>
      </c>
      <c r="I39" t="s">
        <v>171</v>
      </c>
      <c r="J39" t="s">
        <v>92</v>
      </c>
      <c r="K39" t="s">
        <v>172</v>
      </c>
      <c r="L39">
        <v>69.900000000000006</v>
      </c>
      <c r="M39" t="s">
        <v>24</v>
      </c>
      <c r="N39" s="13">
        <v>45404</v>
      </c>
      <c r="O39" t="s">
        <v>25</v>
      </c>
      <c r="P39" t="s">
        <v>26</v>
      </c>
      <c r="Q39" s="29">
        <f>Table1[[#This Row],[Sales Volume]]*Table1[[#This Row],[price]]</f>
        <v>125540.40000000001</v>
      </c>
      <c r="R39" t="str">
        <f>TEXT(Table1[[#This Row],[scraped_at]],"mmmm")</f>
        <v>April</v>
      </c>
      <c r="S39" t="e">
        <f>VLOOKUP(U39,Table1[[#Headers],[#Data],[Product ID]:[Months]],6,FALSE)</f>
        <v>#N/A</v>
      </c>
    </row>
    <row r="40" spans="1:19" x14ac:dyDescent="0.3">
      <c r="A40">
        <v>114877</v>
      </c>
      <c r="B40" t="s">
        <v>16</v>
      </c>
      <c r="C40" t="s">
        <v>17</v>
      </c>
      <c r="D40" t="s">
        <v>18</v>
      </c>
      <c r="E40" t="s">
        <v>17</v>
      </c>
      <c r="F40">
        <v>1860</v>
      </c>
      <c r="G40" t="s">
        <v>19</v>
      </c>
      <c r="H40" t="s">
        <v>173</v>
      </c>
      <c r="I40" t="s">
        <v>174</v>
      </c>
      <c r="J40" t="s">
        <v>175</v>
      </c>
      <c r="K40" t="s">
        <v>176</v>
      </c>
      <c r="L40">
        <v>349</v>
      </c>
      <c r="M40" t="s">
        <v>24</v>
      </c>
      <c r="N40" s="13">
        <v>45405</v>
      </c>
      <c r="O40" t="s">
        <v>25</v>
      </c>
      <c r="P40" t="s">
        <v>26</v>
      </c>
      <c r="Q40" s="29">
        <f>Table1[[#This Row],[Sales Volume]]*Table1[[#This Row],[price]]</f>
        <v>649140</v>
      </c>
      <c r="R40" t="str">
        <f>TEXT(Table1[[#This Row],[scraped_at]],"mmmm")</f>
        <v>April</v>
      </c>
      <c r="S40" t="e">
        <f>VLOOKUP(U40,Table1[[#Headers],[#Data],[Product ID]:[Months]],6,FALSE)</f>
        <v>#N/A</v>
      </c>
    </row>
    <row r="41" spans="1:19" x14ac:dyDescent="0.3">
      <c r="A41">
        <v>140727</v>
      </c>
      <c r="B41" t="s">
        <v>31</v>
      </c>
      <c r="C41" t="s">
        <v>32</v>
      </c>
      <c r="D41" t="s">
        <v>18</v>
      </c>
      <c r="E41" t="s">
        <v>32</v>
      </c>
      <c r="F41">
        <v>1002</v>
      </c>
      <c r="G41" t="s">
        <v>19</v>
      </c>
      <c r="H41" t="s">
        <v>177</v>
      </c>
      <c r="I41" t="s">
        <v>178</v>
      </c>
      <c r="J41" t="s">
        <v>47</v>
      </c>
      <c r="K41" t="s">
        <v>179</v>
      </c>
      <c r="L41">
        <v>79.900000000000006</v>
      </c>
      <c r="M41" t="s">
        <v>24</v>
      </c>
      <c r="N41" s="13">
        <v>45406</v>
      </c>
      <c r="O41" t="s">
        <v>25</v>
      </c>
      <c r="P41" t="s">
        <v>26</v>
      </c>
      <c r="Q41" s="29">
        <f>Table1[[#This Row],[Sales Volume]]*Table1[[#This Row],[price]]</f>
        <v>80059.8</v>
      </c>
      <c r="R41" t="str">
        <f>TEXT(Table1[[#This Row],[scraped_at]],"mmmm")</f>
        <v>April</v>
      </c>
      <c r="S41" t="e">
        <f>VLOOKUP(U41,Table1[[#Headers],[#Data],[Product ID]:[Months]],6,FALSE)</f>
        <v>#N/A</v>
      </c>
    </row>
    <row r="42" spans="1:19" x14ac:dyDescent="0.3">
      <c r="A42">
        <v>133109</v>
      </c>
      <c r="B42" t="s">
        <v>49</v>
      </c>
      <c r="C42" t="s">
        <v>17</v>
      </c>
      <c r="D42" t="s">
        <v>18</v>
      </c>
      <c r="E42" t="s">
        <v>32</v>
      </c>
      <c r="F42">
        <v>2063</v>
      </c>
      <c r="G42" t="s">
        <v>19</v>
      </c>
      <c r="H42" t="s">
        <v>180</v>
      </c>
      <c r="I42" t="s">
        <v>181</v>
      </c>
      <c r="J42" t="s">
        <v>182</v>
      </c>
      <c r="K42" t="s">
        <v>183</v>
      </c>
      <c r="L42">
        <v>79.900000000000006</v>
      </c>
      <c r="M42" t="s">
        <v>24</v>
      </c>
      <c r="N42" s="13">
        <v>45407</v>
      </c>
      <c r="O42" t="s">
        <v>25</v>
      </c>
      <c r="P42" t="s">
        <v>26</v>
      </c>
      <c r="Q42" s="29">
        <f>Table1[[#This Row],[Sales Volume]]*Table1[[#This Row],[price]]</f>
        <v>164833.70000000001</v>
      </c>
      <c r="R42" t="str">
        <f>TEXT(Table1[[#This Row],[scraped_at]],"mmmm")</f>
        <v>April</v>
      </c>
      <c r="S42" t="e">
        <f>VLOOKUP(U42,Table1[[#Headers],[#Data],[Product ID]:[Months]],6,FALSE)</f>
        <v>#N/A</v>
      </c>
    </row>
    <row r="43" spans="1:19" x14ac:dyDescent="0.3">
      <c r="A43">
        <v>127296</v>
      </c>
      <c r="B43" t="s">
        <v>16</v>
      </c>
      <c r="C43" t="s">
        <v>17</v>
      </c>
      <c r="D43" t="s">
        <v>18</v>
      </c>
      <c r="E43" t="s">
        <v>17</v>
      </c>
      <c r="F43">
        <v>1165</v>
      </c>
      <c r="G43" t="s">
        <v>19</v>
      </c>
      <c r="H43" t="s">
        <v>184</v>
      </c>
      <c r="I43" t="s">
        <v>185</v>
      </c>
      <c r="J43" t="s">
        <v>186</v>
      </c>
      <c r="K43" t="s">
        <v>187</v>
      </c>
      <c r="L43">
        <v>89.9</v>
      </c>
      <c r="M43" t="s">
        <v>24</v>
      </c>
      <c r="N43" s="13">
        <v>45408</v>
      </c>
      <c r="O43" t="s">
        <v>25</v>
      </c>
      <c r="P43" t="s">
        <v>26</v>
      </c>
      <c r="Q43" s="29">
        <f>Table1[[#This Row],[Sales Volume]]*Table1[[#This Row],[price]]</f>
        <v>104733.5</v>
      </c>
      <c r="R43" t="str">
        <f>TEXT(Table1[[#This Row],[scraped_at]],"mmmm")</f>
        <v>April</v>
      </c>
      <c r="S43" t="e">
        <f>VLOOKUP(U43,Table1[[#Headers],[#Data],[Product ID]:[Months]],6,FALSE)</f>
        <v>#N/A</v>
      </c>
    </row>
    <row r="44" spans="1:19" x14ac:dyDescent="0.3">
      <c r="A44">
        <v>133757</v>
      </c>
      <c r="B44" t="s">
        <v>16</v>
      </c>
      <c r="C44" t="s">
        <v>32</v>
      </c>
      <c r="D44" t="s">
        <v>18</v>
      </c>
      <c r="E44" t="s">
        <v>17</v>
      </c>
      <c r="F44">
        <v>2071</v>
      </c>
      <c r="G44" t="s">
        <v>19</v>
      </c>
      <c r="H44" t="s">
        <v>188</v>
      </c>
      <c r="I44" t="s">
        <v>189</v>
      </c>
      <c r="J44" t="s">
        <v>190</v>
      </c>
      <c r="K44" t="s">
        <v>191</v>
      </c>
      <c r="L44">
        <v>129</v>
      </c>
      <c r="M44" t="s">
        <v>24</v>
      </c>
      <c r="N44" s="13">
        <v>45409</v>
      </c>
      <c r="O44" t="s">
        <v>25</v>
      </c>
      <c r="P44" t="s">
        <v>26</v>
      </c>
      <c r="Q44" s="29">
        <f>Table1[[#This Row],[Sales Volume]]*Table1[[#This Row],[price]]</f>
        <v>267159</v>
      </c>
      <c r="R44" t="str">
        <f>TEXT(Table1[[#This Row],[scraped_at]],"mmmm")</f>
        <v>April</v>
      </c>
      <c r="S44" t="e">
        <f>VLOOKUP(U44,Table1[[#Headers],[#Data],[Product ID]:[Months]],6,FALSE)</f>
        <v>#N/A</v>
      </c>
    </row>
    <row r="45" spans="1:19" x14ac:dyDescent="0.3">
      <c r="A45">
        <v>111760</v>
      </c>
      <c r="B45" t="s">
        <v>31</v>
      </c>
      <c r="C45" t="s">
        <v>17</v>
      </c>
      <c r="D45" t="s">
        <v>18</v>
      </c>
      <c r="E45" t="s">
        <v>17</v>
      </c>
      <c r="F45">
        <v>1474</v>
      </c>
      <c r="G45" t="s">
        <v>19</v>
      </c>
      <c r="H45" t="s">
        <v>192</v>
      </c>
      <c r="I45" t="s">
        <v>193</v>
      </c>
      <c r="J45" t="s">
        <v>194</v>
      </c>
      <c r="K45" t="s">
        <v>195</v>
      </c>
      <c r="L45">
        <v>109</v>
      </c>
      <c r="M45" t="s">
        <v>24</v>
      </c>
      <c r="N45" s="13">
        <v>45410</v>
      </c>
      <c r="O45" t="s">
        <v>25</v>
      </c>
      <c r="P45" t="s">
        <v>26</v>
      </c>
      <c r="Q45" s="29">
        <f>Table1[[#This Row],[Sales Volume]]*Table1[[#This Row],[price]]</f>
        <v>160666</v>
      </c>
      <c r="R45" t="str">
        <f>TEXT(Table1[[#This Row],[scraped_at]],"mmmm")</f>
        <v>April</v>
      </c>
      <c r="S45" t="e">
        <f>VLOOKUP(U45,Table1[[#Headers],[#Data],[Product ID]:[Months]],6,FALSE)</f>
        <v>#N/A</v>
      </c>
    </row>
    <row r="46" spans="1:19" x14ac:dyDescent="0.3">
      <c r="A46">
        <v>198375</v>
      </c>
      <c r="B46" t="s">
        <v>31</v>
      </c>
      <c r="C46" t="s">
        <v>17</v>
      </c>
      <c r="D46" t="s">
        <v>18</v>
      </c>
      <c r="E46" t="s">
        <v>17</v>
      </c>
      <c r="F46">
        <v>2202</v>
      </c>
      <c r="G46" t="s">
        <v>19</v>
      </c>
      <c r="H46" t="s">
        <v>196</v>
      </c>
      <c r="I46" t="s">
        <v>197</v>
      </c>
      <c r="J46" t="s">
        <v>88</v>
      </c>
      <c r="K46" t="s">
        <v>198</v>
      </c>
      <c r="L46">
        <v>69.900000000000006</v>
      </c>
      <c r="M46" t="s">
        <v>24</v>
      </c>
      <c r="N46" s="13">
        <v>45411</v>
      </c>
      <c r="O46" t="s">
        <v>25</v>
      </c>
      <c r="P46" t="s">
        <v>26</v>
      </c>
      <c r="Q46" s="29">
        <f>Table1[[#This Row],[Sales Volume]]*Table1[[#This Row],[price]]</f>
        <v>153919.80000000002</v>
      </c>
      <c r="R46" t="str">
        <f>TEXT(Table1[[#This Row],[scraped_at]],"mmmm")</f>
        <v>April</v>
      </c>
      <c r="S46" t="e">
        <f>VLOOKUP(U46,Table1[[#Headers],[#Data],[Product ID]:[Months]],6,FALSE)</f>
        <v>#N/A</v>
      </c>
    </row>
    <row r="47" spans="1:19" x14ac:dyDescent="0.3">
      <c r="A47">
        <v>168837</v>
      </c>
      <c r="B47" t="s">
        <v>16</v>
      </c>
      <c r="C47" t="s">
        <v>17</v>
      </c>
      <c r="D47" t="s">
        <v>18</v>
      </c>
      <c r="E47" t="s">
        <v>17</v>
      </c>
      <c r="F47">
        <v>665</v>
      </c>
      <c r="G47" t="s">
        <v>19</v>
      </c>
      <c r="H47" t="s">
        <v>199</v>
      </c>
      <c r="I47" t="s">
        <v>200</v>
      </c>
      <c r="J47" t="s">
        <v>168</v>
      </c>
      <c r="K47" t="s">
        <v>169</v>
      </c>
      <c r="L47">
        <v>89.9</v>
      </c>
      <c r="M47" t="s">
        <v>24</v>
      </c>
      <c r="N47" s="13">
        <v>45412</v>
      </c>
      <c r="O47" t="s">
        <v>25</v>
      </c>
      <c r="P47" t="s">
        <v>26</v>
      </c>
      <c r="Q47" s="29">
        <f>Table1[[#This Row],[Sales Volume]]*Table1[[#This Row],[price]]</f>
        <v>59783.500000000007</v>
      </c>
      <c r="R47" t="str">
        <f>TEXT(Table1[[#This Row],[scraped_at]],"mmmm")</f>
        <v>April</v>
      </c>
      <c r="S47" t="e">
        <f>VLOOKUP(U47,Table1[[#Headers],[#Data],[Product ID]:[Months]],6,FALSE)</f>
        <v>#N/A</v>
      </c>
    </row>
    <row r="48" spans="1:19" x14ac:dyDescent="0.3">
      <c r="A48">
        <v>138505</v>
      </c>
      <c r="B48" t="s">
        <v>49</v>
      </c>
      <c r="C48" t="s">
        <v>17</v>
      </c>
      <c r="D48" t="s">
        <v>18</v>
      </c>
      <c r="E48" t="s">
        <v>17</v>
      </c>
      <c r="F48">
        <v>2478</v>
      </c>
      <c r="G48" t="s">
        <v>19</v>
      </c>
      <c r="H48" t="s">
        <v>201</v>
      </c>
      <c r="I48" t="s">
        <v>202</v>
      </c>
      <c r="J48" t="s">
        <v>203</v>
      </c>
      <c r="K48" t="s">
        <v>204</v>
      </c>
      <c r="L48">
        <v>69.900000000000006</v>
      </c>
      <c r="M48" t="s">
        <v>24</v>
      </c>
      <c r="N48" s="13">
        <v>45413</v>
      </c>
      <c r="O48" t="s">
        <v>25</v>
      </c>
      <c r="P48" t="s">
        <v>26</v>
      </c>
      <c r="Q48" s="29">
        <f>Table1[[#This Row],[Sales Volume]]*Table1[[#This Row],[price]]</f>
        <v>173212.2</v>
      </c>
      <c r="R48" t="str">
        <f>TEXT(Table1[[#This Row],[scraped_at]],"mmmm")</f>
        <v>May</v>
      </c>
      <c r="S48" t="e">
        <f>VLOOKUP(U48,Table1[[#Headers],[#Data],[Product ID]:[Months]],6,FALSE)</f>
        <v>#N/A</v>
      </c>
    </row>
    <row r="49" spans="1:19" x14ac:dyDescent="0.3">
      <c r="A49">
        <v>116228</v>
      </c>
      <c r="B49" t="s">
        <v>31</v>
      </c>
      <c r="C49" t="s">
        <v>32</v>
      </c>
      <c r="D49" t="s">
        <v>18</v>
      </c>
      <c r="E49" t="s">
        <v>17</v>
      </c>
      <c r="F49">
        <v>647</v>
      </c>
      <c r="G49" t="s">
        <v>19</v>
      </c>
      <c r="H49" t="s">
        <v>205</v>
      </c>
      <c r="I49" t="s">
        <v>206</v>
      </c>
      <c r="J49" t="s">
        <v>207</v>
      </c>
      <c r="K49" t="s">
        <v>208</v>
      </c>
      <c r="L49">
        <v>89.9</v>
      </c>
      <c r="M49" t="s">
        <v>24</v>
      </c>
      <c r="N49" s="13">
        <v>45414</v>
      </c>
      <c r="O49" t="s">
        <v>25</v>
      </c>
      <c r="P49" t="s">
        <v>26</v>
      </c>
      <c r="Q49" s="29">
        <f>Table1[[#This Row],[Sales Volume]]*Table1[[#This Row],[price]]</f>
        <v>58165.3</v>
      </c>
      <c r="R49" t="str">
        <f>TEXT(Table1[[#This Row],[scraped_at]],"mmmm")</f>
        <v>May</v>
      </c>
      <c r="S49" t="e">
        <f>VLOOKUP(U49,Table1[[#Headers],[#Data],[Product ID]:[Months]],6,FALSE)</f>
        <v>#N/A</v>
      </c>
    </row>
    <row r="50" spans="1:19" x14ac:dyDescent="0.3">
      <c r="A50">
        <v>167592</v>
      </c>
      <c r="B50" t="s">
        <v>49</v>
      </c>
      <c r="C50" t="s">
        <v>32</v>
      </c>
      <c r="D50" t="s">
        <v>18</v>
      </c>
      <c r="E50" t="s">
        <v>17</v>
      </c>
      <c r="F50">
        <v>707</v>
      </c>
      <c r="G50" t="s">
        <v>19</v>
      </c>
      <c r="H50" t="s">
        <v>209</v>
      </c>
      <c r="I50" t="s">
        <v>210</v>
      </c>
      <c r="J50" t="s">
        <v>211</v>
      </c>
      <c r="K50" t="s">
        <v>212</v>
      </c>
      <c r="L50">
        <v>89.9</v>
      </c>
      <c r="M50" t="s">
        <v>24</v>
      </c>
      <c r="N50" s="13">
        <v>45415</v>
      </c>
      <c r="O50" t="s">
        <v>25</v>
      </c>
      <c r="P50" t="s">
        <v>26</v>
      </c>
      <c r="Q50" s="29">
        <f>Table1[[#This Row],[Sales Volume]]*Table1[[#This Row],[price]]</f>
        <v>63559.3</v>
      </c>
      <c r="R50" t="str">
        <f>TEXT(Table1[[#This Row],[scraped_at]],"mmmm")</f>
        <v>May</v>
      </c>
      <c r="S50" t="e">
        <f>VLOOKUP(U50,Table1[[#Headers],[#Data],[Product ID]:[Months]],6,FALSE)</f>
        <v>#N/A</v>
      </c>
    </row>
    <row r="51" spans="1:19" x14ac:dyDescent="0.3">
      <c r="A51">
        <v>133100</v>
      </c>
      <c r="B51" t="s">
        <v>31</v>
      </c>
      <c r="C51" t="s">
        <v>32</v>
      </c>
      <c r="D51" t="s">
        <v>18</v>
      </c>
      <c r="E51" t="s">
        <v>17</v>
      </c>
      <c r="F51">
        <v>2729</v>
      </c>
      <c r="G51" t="s">
        <v>19</v>
      </c>
      <c r="H51" t="s">
        <v>213</v>
      </c>
      <c r="I51" t="s">
        <v>214</v>
      </c>
      <c r="J51" t="s">
        <v>215</v>
      </c>
      <c r="K51" t="s">
        <v>216</v>
      </c>
      <c r="L51">
        <v>89.9</v>
      </c>
      <c r="M51" t="s">
        <v>24</v>
      </c>
      <c r="N51" s="13">
        <v>45416</v>
      </c>
      <c r="O51" t="s">
        <v>25</v>
      </c>
      <c r="P51" t="s">
        <v>26</v>
      </c>
      <c r="Q51" s="29">
        <f>Table1[[#This Row],[Sales Volume]]*Table1[[#This Row],[price]]</f>
        <v>245337.1</v>
      </c>
      <c r="R51" t="str">
        <f>TEXT(Table1[[#This Row],[scraped_at]],"mmmm")</f>
        <v>May</v>
      </c>
      <c r="S51" t="e">
        <f>VLOOKUP(U51,Table1[[#Headers],[#Data],[Product ID]:[Months]],6,FALSE)</f>
        <v>#N/A</v>
      </c>
    </row>
    <row r="52" spans="1:19" x14ac:dyDescent="0.3">
      <c r="A52">
        <v>119955</v>
      </c>
      <c r="B52" t="s">
        <v>49</v>
      </c>
      <c r="C52" t="s">
        <v>17</v>
      </c>
      <c r="D52" t="s">
        <v>18</v>
      </c>
      <c r="E52" t="s">
        <v>17</v>
      </c>
      <c r="F52">
        <v>1590</v>
      </c>
      <c r="G52" t="s">
        <v>19</v>
      </c>
      <c r="H52" t="s">
        <v>217</v>
      </c>
      <c r="I52" t="s">
        <v>218</v>
      </c>
      <c r="J52" t="s">
        <v>164</v>
      </c>
      <c r="K52" t="s">
        <v>219</v>
      </c>
      <c r="L52">
        <v>89.9</v>
      </c>
      <c r="M52" t="s">
        <v>24</v>
      </c>
      <c r="N52" s="13">
        <v>45417</v>
      </c>
      <c r="O52" t="s">
        <v>25</v>
      </c>
      <c r="P52" t="s">
        <v>26</v>
      </c>
      <c r="Q52" s="29">
        <f>Table1[[#This Row],[Sales Volume]]*Table1[[#This Row],[price]]</f>
        <v>142941</v>
      </c>
      <c r="R52" t="str">
        <f>TEXT(Table1[[#This Row],[scraped_at]],"mmmm")</f>
        <v>May</v>
      </c>
      <c r="S52" t="e">
        <f>VLOOKUP(U52,Table1[[#Headers],[#Data],[Product ID]:[Months]],6,FALSE)</f>
        <v>#N/A</v>
      </c>
    </row>
    <row r="53" spans="1:19" x14ac:dyDescent="0.3">
      <c r="A53">
        <v>189349</v>
      </c>
      <c r="B53" t="s">
        <v>31</v>
      </c>
      <c r="C53" t="s">
        <v>32</v>
      </c>
      <c r="D53" t="s">
        <v>18</v>
      </c>
      <c r="E53" t="s">
        <v>17</v>
      </c>
      <c r="F53">
        <v>1245</v>
      </c>
      <c r="G53" t="s">
        <v>19</v>
      </c>
      <c r="H53" t="s">
        <v>220</v>
      </c>
      <c r="I53" t="s">
        <v>221</v>
      </c>
      <c r="J53" t="s">
        <v>222</v>
      </c>
      <c r="K53" t="s">
        <v>223</v>
      </c>
      <c r="L53">
        <v>89.9</v>
      </c>
      <c r="M53" t="s">
        <v>24</v>
      </c>
      <c r="N53" s="13">
        <v>45418</v>
      </c>
      <c r="O53" t="s">
        <v>25</v>
      </c>
      <c r="P53" t="s">
        <v>26</v>
      </c>
      <c r="Q53" s="29">
        <f>Table1[[#This Row],[Sales Volume]]*Table1[[#This Row],[price]]</f>
        <v>111925.5</v>
      </c>
      <c r="R53" t="str">
        <f>TEXT(Table1[[#This Row],[scraped_at]],"mmmm")</f>
        <v>May</v>
      </c>
      <c r="S53" t="e">
        <f>VLOOKUP(U53,Table1[[#Headers],[#Data],[Product ID]:[Months]],6,FALSE)</f>
        <v>#N/A</v>
      </c>
    </row>
    <row r="54" spans="1:19" x14ac:dyDescent="0.3">
      <c r="A54">
        <v>127478</v>
      </c>
      <c r="B54" t="s">
        <v>49</v>
      </c>
      <c r="C54" t="s">
        <v>17</v>
      </c>
      <c r="D54" t="s">
        <v>18</v>
      </c>
      <c r="E54" t="s">
        <v>32</v>
      </c>
      <c r="F54">
        <v>2498</v>
      </c>
      <c r="G54" t="s">
        <v>19</v>
      </c>
      <c r="H54" t="s">
        <v>224</v>
      </c>
      <c r="I54" t="s">
        <v>225</v>
      </c>
      <c r="J54" t="s">
        <v>226</v>
      </c>
      <c r="K54" t="s">
        <v>227</v>
      </c>
      <c r="L54">
        <v>129</v>
      </c>
      <c r="M54" t="s">
        <v>24</v>
      </c>
      <c r="N54" s="13">
        <v>45419</v>
      </c>
      <c r="O54" t="s">
        <v>25</v>
      </c>
      <c r="P54" t="s">
        <v>26</v>
      </c>
      <c r="Q54" s="29">
        <f>Table1[[#This Row],[Sales Volume]]*Table1[[#This Row],[price]]</f>
        <v>322242</v>
      </c>
      <c r="R54" t="str">
        <f>TEXT(Table1[[#This Row],[scraped_at]],"mmmm")</f>
        <v>May</v>
      </c>
      <c r="S54" t="e">
        <f>VLOOKUP(U54,Table1[[#Headers],[#Data],[Product ID]:[Months]],6,FALSE)</f>
        <v>#N/A</v>
      </c>
    </row>
    <row r="55" spans="1:19" x14ac:dyDescent="0.3">
      <c r="A55">
        <v>180661</v>
      </c>
      <c r="B55" t="s">
        <v>49</v>
      </c>
      <c r="C55" t="s">
        <v>17</v>
      </c>
      <c r="D55" t="s">
        <v>18</v>
      </c>
      <c r="E55" t="s">
        <v>32</v>
      </c>
      <c r="F55">
        <v>1041</v>
      </c>
      <c r="G55" t="s">
        <v>19</v>
      </c>
      <c r="H55" t="s">
        <v>228</v>
      </c>
      <c r="I55" t="s">
        <v>229</v>
      </c>
      <c r="J55" t="s">
        <v>230</v>
      </c>
      <c r="K55" t="s">
        <v>231</v>
      </c>
      <c r="L55">
        <v>129</v>
      </c>
      <c r="M55" t="s">
        <v>24</v>
      </c>
      <c r="N55" s="13">
        <v>45420</v>
      </c>
      <c r="O55" t="s">
        <v>25</v>
      </c>
      <c r="P55" t="s">
        <v>26</v>
      </c>
      <c r="Q55" s="29">
        <f>Table1[[#This Row],[Sales Volume]]*Table1[[#This Row],[price]]</f>
        <v>134289</v>
      </c>
      <c r="R55" t="str">
        <f>TEXT(Table1[[#This Row],[scraped_at]],"mmmm")</f>
        <v>May</v>
      </c>
      <c r="S55" t="e">
        <f>VLOOKUP(U55,Table1[[#Headers],[#Data],[Product ID]:[Months]],6,FALSE)</f>
        <v>#N/A</v>
      </c>
    </row>
    <row r="56" spans="1:19" x14ac:dyDescent="0.3">
      <c r="A56">
        <v>186681</v>
      </c>
      <c r="B56" t="s">
        <v>31</v>
      </c>
      <c r="C56" t="s">
        <v>17</v>
      </c>
      <c r="D56" t="s">
        <v>18</v>
      </c>
      <c r="E56" t="s">
        <v>32</v>
      </c>
      <c r="F56">
        <v>1717</v>
      </c>
      <c r="G56" t="s">
        <v>19</v>
      </c>
      <c r="H56" t="s">
        <v>232</v>
      </c>
      <c r="I56" t="s">
        <v>233</v>
      </c>
      <c r="J56" t="s">
        <v>234</v>
      </c>
      <c r="K56" t="s">
        <v>235</v>
      </c>
      <c r="L56">
        <v>19.989999999999998</v>
      </c>
      <c r="M56" t="s">
        <v>24</v>
      </c>
      <c r="N56" s="13">
        <v>45421</v>
      </c>
      <c r="O56" t="s">
        <v>25</v>
      </c>
      <c r="P56" t="s">
        <v>26</v>
      </c>
      <c r="Q56" s="29">
        <f>Table1[[#This Row],[Sales Volume]]*Table1[[#This Row],[price]]</f>
        <v>34322.829999999994</v>
      </c>
      <c r="R56" t="str">
        <f>TEXT(Table1[[#This Row],[scraped_at]],"mmmm")</f>
        <v>May</v>
      </c>
      <c r="S56" t="e">
        <f>VLOOKUP(U56,Table1[[#Headers],[#Data],[Product ID]:[Months]],6,FALSE)</f>
        <v>#N/A</v>
      </c>
    </row>
    <row r="57" spans="1:19" x14ac:dyDescent="0.3">
      <c r="A57">
        <v>133183</v>
      </c>
      <c r="B57" t="s">
        <v>49</v>
      </c>
      <c r="C57" t="s">
        <v>32</v>
      </c>
      <c r="D57" t="s">
        <v>18</v>
      </c>
      <c r="E57" t="s">
        <v>32</v>
      </c>
      <c r="F57">
        <v>2859</v>
      </c>
      <c r="G57" t="s">
        <v>19</v>
      </c>
      <c r="H57" t="s">
        <v>236</v>
      </c>
      <c r="I57" t="s">
        <v>237</v>
      </c>
      <c r="J57" t="s">
        <v>238</v>
      </c>
      <c r="K57" t="s">
        <v>239</v>
      </c>
      <c r="L57">
        <v>89.9</v>
      </c>
      <c r="M57" t="s">
        <v>24</v>
      </c>
      <c r="N57" s="13">
        <v>45422</v>
      </c>
      <c r="O57" t="s">
        <v>25</v>
      </c>
      <c r="P57" t="s">
        <v>26</v>
      </c>
      <c r="Q57" s="29">
        <f>Table1[[#This Row],[Sales Volume]]*Table1[[#This Row],[price]]</f>
        <v>257024.1</v>
      </c>
      <c r="R57" t="str">
        <f>TEXT(Table1[[#This Row],[scraped_at]],"mmmm")</f>
        <v>May</v>
      </c>
      <c r="S57" t="e">
        <f>VLOOKUP(U57,Table1[[#Headers],[#Data],[Product ID]:[Months]],6,FALSE)</f>
        <v>#N/A</v>
      </c>
    </row>
    <row r="58" spans="1:19" x14ac:dyDescent="0.3">
      <c r="A58">
        <v>173508</v>
      </c>
      <c r="B58" t="s">
        <v>16</v>
      </c>
      <c r="C58" t="s">
        <v>32</v>
      </c>
      <c r="D58" t="s">
        <v>18</v>
      </c>
      <c r="E58" t="s">
        <v>17</v>
      </c>
      <c r="F58">
        <v>1658</v>
      </c>
      <c r="G58" t="s">
        <v>19</v>
      </c>
      <c r="H58" t="s">
        <v>240</v>
      </c>
      <c r="I58" t="s">
        <v>241</v>
      </c>
      <c r="J58" t="s">
        <v>242</v>
      </c>
      <c r="K58" t="s">
        <v>243</v>
      </c>
      <c r="L58">
        <v>129</v>
      </c>
      <c r="M58" t="s">
        <v>24</v>
      </c>
      <c r="N58" s="13">
        <v>45423</v>
      </c>
      <c r="O58" t="s">
        <v>25</v>
      </c>
      <c r="P58" t="s">
        <v>26</v>
      </c>
      <c r="Q58" s="29">
        <f>Table1[[#This Row],[Sales Volume]]*Table1[[#This Row],[price]]</f>
        <v>213882</v>
      </c>
      <c r="R58" t="str">
        <f>TEXT(Table1[[#This Row],[scraped_at]],"mmmm")</f>
        <v>May</v>
      </c>
      <c r="S58" t="e">
        <f>VLOOKUP(U58,Table1[[#Headers],[#Data],[Product ID]:[Months]],6,FALSE)</f>
        <v>#N/A</v>
      </c>
    </row>
    <row r="59" spans="1:19" x14ac:dyDescent="0.3">
      <c r="A59">
        <v>187930</v>
      </c>
      <c r="B59" t="s">
        <v>31</v>
      </c>
      <c r="C59" t="s">
        <v>17</v>
      </c>
      <c r="D59" t="s">
        <v>18</v>
      </c>
      <c r="E59" t="s">
        <v>32</v>
      </c>
      <c r="F59">
        <v>706</v>
      </c>
      <c r="G59" t="s">
        <v>19</v>
      </c>
      <c r="H59" t="s">
        <v>244</v>
      </c>
      <c r="I59" t="s">
        <v>245</v>
      </c>
      <c r="J59" t="s">
        <v>246</v>
      </c>
      <c r="K59" t="s">
        <v>247</v>
      </c>
      <c r="L59">
        <v>89.9</v>
      </c>
      <c r="M59" t="s">
        <v>24</v>
      </c>
      <c r="N59" s="13">
        <v>45424</v>
      </c>
      <c r="O59" t="s">
        <v>25</v>
      </c>
      <c r="P59" t="s">
        <v>26</v>
      </c>
      <c r="Q59" s="29">
        <f>Table1[[#This Row],[Sales Volume]]*Table1[[#This Row],[price]]</f>
        <v>63469.4</v>
      </c>
      <c r="R59" t="str">
        <f>TEXT(Table1[[#This Row],[scraped_at]],"mmmm")</f>
        <v>May</v>
      </c>
      <c r="S59" t="e">
        <f>VLOOKUP(U59,Table1[[#Headers],[#Data],[Product ID]:[Months]],6,FALSE)</f>
        <v>#N/A</v>
      </c>
    </row>
    <row r="60" spans="1:19" x14ac:dyDescent="0.3">
      <c r="A60">
        <v>124088</v>
      </c>
      <c r="B60" t="s">
        <v>31</v>
      </c>
      <c r="C60" t="s">
        <v>32</v>
      </c>
      <c r="D60" t="s">
        <v>18</v>
      </c>
      <c r="E60" t="s">
        <v>32</v>
      </c>
      <c r="F60">
        <v>2065</v>
      </c>
      <c r="G60" t="s">
        <v>19</v>
      </c>
      <c r="H60" t="s">
        <v>248</v>
      </c>
      <c r="I60" t="s">
        <v>249</v>
      </c>
      <c r="J60" t="s">
        <v>250</v>
      </c>
      <c r="K60" t="s">
        <v>251</v>
      </c>
      <c r="L60">
        <v>79.900000000000006</v>
      </c>
      <c r="M60" t="s">
        <v>24</v>
      </c>
      <c r="N60" s="13">
        <v>45425</v>
      </c>
      <c r="O60" t="s">
        <v>25</v>
      </c>
      <c r="P60" t="s">
        <v>26</v>
      </c>
      <c r="Q60" s="29">
        <f>Table1[[#This Row],[Sales Volume]]*Table1[[#This Row],[price]]</f>
        <v>164993.5</v>
      </c>
      <c r="R60" t="str">
        <f>TEXT(Table1[[#This Row],[scraped_at]],"mmmm")</f>
        <v>May</v>
      </c>
      <c r="S60" t="e">
        <f>VLOOKUP(U60,Table1[[#Headers],[#Data],[Product ID]:[Months]],6,FALSE)</f>
        <v>#N/A</v>
      </c>
    </row>
    <row r="61" spans="1:19" x14ac:dyDescent="0.3">
      <c r="A61">
        <v>190238</v>
      </c>
      <c r="B61" t="s">
        <v>49</v>
      </c>
      <c r="C61" t="s">
        <v>17</v>
      </c>
      <c r="D61" t="s">
        <v>18</v>
      </c>
      <c r="E61" t="s">
        <v>32</v>
      </c>
      <c r="F61">
        <v>1917</v>
      </c>
      <c r="G61" t="s">
        <v>19</v>
      </c>
      <c r="H61" t="s">
        <v>252</v>
      </c>
      <c r="I61" t="s">
        <v>253</v>
      </c>
      <c r="J61" t="s">
        <v>254</v>
      </c>
      <c r="K61" t="s">
        <v>255</v>
      </c>
      <c r="L61">
        <v>89.9</v>
      </c>
      <c r="M61" t="s">
        <v>24</v>
      </c>
      <c r="N61" s="13">
        <v>45426</v>
      </c>
      <c r="O61" t="s">
        <v>25</v>
      </c>
      <c r="P61" t="s">
        <v>26</v>
      </c>
      <c r="Q61" s="29">
        <f>Table1[[#This Row],[Sales Volume]]*Table1[[#This Row],[price]]</f>
        <v>172338.30000000002</v>
      </c>
      <c r="R61" t="str">
        <f>TEXT(Table1[[#This Row],[scraped_at]],"mmmm")</f>
        <v>May</v>
      </c>
      <c r="S61" t="e">
        <f>VLOOKUP(U61,Table1[[#Headers],[#Data],[Product ID]:[Months]],6,FALSE)</f>
        <v>#N/A</v>
      </c>
    </row>
    <row r="62" spans="1:19" x14ac:dyDescent="0.3">
      <c r="A62">
        <v>151925</v>
      </c>
      <c r="B62" t="s">
        <v>31</v>
      </c>
      <c r="C62" t="s">
        <v>32</v>
      </c>
      <c r="D62" t="s">
        <v>18</v>
      </c>
      <c r="E62" t="s">
        <v>32</v>
      </c>
      <c r="F62">
        <v>2179</v>
      </c>
      <c r="G62" t="s">
        <v>19</v>
      </c>
      <c r="H62" t="s">
        <v>256</v>
      </c>
      <c r="I62" t="s">
        <v>257</v>
      </c>
      <c r="J62" t="s">
        <v>258</v>
      </c>
      <c r="L62">
        <v>299</v>
      </c>
      <c r="M62" t="s">
        <v>24</v>
      </c>
      <c r="N62" s="13">
        <v>45427</v>
      </c>
      <c r="O62" t="s">
        <v>25</v>
      </c>
      <c r="P62" t="s">
        <v>26</v>
      </c>
      <c r="Q62" s="29">
        <f>Table1[[#This Row],[Sales Volume]]*Table1[[#This Row],[price]]</f>
        <v>651521</v>
      </c>
      <c r="R62" t="str">
        <f>TEXT(Table1[[#This Row],[scraped_at]],"mmmm")</f>
        <v>May</v>
      </c>
      <c r="S62" t="e">
        <f>VLOOKUP(U62,Table1[[#Headers],[#Data],[Product ID]:[Months]],6,FALSE)</f>
        <v>#N/A</v>
      </c>
    </row>
    <row r="63" spans="1:19" x14ac:dyDescent="0.3">
      <c r="A63">
        <v>163234</v>
      </c>
      <c r="B63" t="s">
        <v>49</v>
      </c>
      <c r="C63" t="s">
        <v>17</v>
      </c>
      <c r="D63" t="s">
        <v>18</v>
      </c>
      <c r="E63" t="s">
        <v>17</v>
      </c>
      <c r="F63">
        <v>1633</v>
      </c>
      <c r="G63" t="s">
        <v>19</v>
      </c>
      <c r="H63" t="s">
        <v>259</v>
      </c>
      <c r="I63" t="s">
        <v>260</v>
      </c>
      <c r="J63" t="s">
        <v>261</v>
      </c>
      <c r="K63" t="s">
        <v>262</v>
      </c>
      <c r="L63">
        <v>89.9</v>
      </c>
      <c r="M63" t="s">
        <v>24</v>
      </c>
      <c r="N63" s="13">
        <v>45428</v>
      </c>
      <c r="O63" t="s">
        <v>25</v>
      </c>
      <c r="P63" t="s">
        <v>26</v>
      </c>
      <c r="Q63" s="29">
        <f>Table1[[#This Row],[Sales Volume]]*Table1[[#This Row],[price]]</f>
        <v>146806.70000000001</v>
      </c>
      <c r="R63" t="str">
        <f>TEXT(Table1[[#This Row],[scraped_at]],"mmmm")</f>
        <v>May</v>
      </c>
      <c r="S63" t="e">
        <f>VLOOKUP(U63,Table1[[#Headers],[#Data],[Product ID]:[Months]],6,FALSE)</f>
        <v>#N/A</v>
      </c>
    </row>
    <row r="64" spans="1:19" x14ac:dyDescent="0.3">
      <c r="A64">
        <v>135610</v>
      </c>
      <c r="B64" t="s">
        <v>16</v>
      </c>
      <c r="C64" t="s">
        <v>32</v>
      </c>
      <c r="D64" t="s">
        <v>18</v>
      </c>
      <c r="E64" t="s">
        <v>32</v>
      </c>
      <c r="F64">
        <v>1513</v>
      </c>
      <c r="G64" t="s">
        <v>19</v>
      </c>
      <c r="H64" t="s">
        <v>263</v>
      </c>
      <c r="I64" t="s">
        <v>264</v>
      </c>
      <c r="J64" t="s">
        <v>265</v>
      </c>
      <c r="K64" t="s">
        <v>266</v>
      </c>
      <c r="L64">
        <v>109</v>
      </c>
      <c r="M64" t="s">
        <v>24</v>
      </c>
      <c r="N64" s="13">
        <v>45429</v>
      </c>
      <c r="O64" t="s">
        <v>25</v>
      </c>
      <c r="P64" t="s">
        <v>26</v>
      </c>
      <c r="Q64" s="29">
        <f>Table1[[#This Row],[Sales Volume]]*Table1[[#This Row],[price]]</f>
        <v>164917</v>
      </c>
      <c r="R64" t="str">
        <f>TEXT(Table1[[#This Row],[scraped_at]],"mmmm")</f>
        <v>May</v>
      </c>
      <c r="S64" t="e">
        <f>VLOOKUP(U64,Table1[[#Headers],[#Data],[Product ID]:[Months]],6,FALSE)</f>
        <v>#N/A</v>
      </c>
    </row>
    <row r="65" spans="1:19" x14ac:dyDescent="0.3">
      <c r="A65">
        <v>117065</v>
      </c>
      <c r="B65" t="s">
        <v>16</v>
      </c>
      <c r="C65" t="s">
        <v>32</v>
      </c>
      <c r="D65" t="s">
        <v>18</v>
      </c>
      <c r="E65" t="s">
        <v>32</v>
      </c>
      <c r="F65">
        <v>758</v>
      </c>
      <c r="G65" t="s">
        <v>19</v>
      </c>
      <c r="H65" t="s">
        <v>267</v>
      </c>
      <c r="I65" t="s">
        <v>268</v>
      </c>
      <c r="J65" t="s">
        <v>269</v>
      </c>
      <c r="K65" t="s">
        <v>270</v>
      </c>
      <c r="L65">
        <v>109</v>
      </c>
      <c r="M65" t="s">
        <v>24</v>
      </c>
      <c r="N65" s="13">
        <v>45430</v>
      </c>
      <c r="O65" t="s">
        <v>25</v>
      </c>
      <c r="P65" t="s">
        <v>26</v>
      </c>
      <c r="Q65" s="29">
        <f>Table1[[#This Row],[Sales Volume]]*Table1[[#This Row],[price]]</f>
        <v>82622</v>
      </c>
      <c r="R65" t="str">
        <f>TEXT(Table1[[#This Row],[scraped_at]],"mmmm")</f>
        <v>May</v>
      </c>
      <c r="S65" t="e">
        <f>VLOOKUP(U65,Table1[[#Headers],[#Data],[Product ID]:[Months]],6,FALSE)</f>
        <v>#N/A</v>
      </c>
    </row>
    <row r="66" spans="1:19" x14ac:dyDescent="0.3">
      <c r="A66">
        <v>149315</v>
      </c>
      <c r="B66" t="s">
        <v>31</v>
      </c>
      <c r="C66" t="s">
        <v>32</v>
      </c>
      <c r="D66" t="s">
        <v>18</v>
      </c>
      <c r="E66" t="s">
        <v>17</v>
      </c>
      <c r="F66">
        <v>718</v>
      </c>
      <c r="G66" t="s">
        <v>19</v>
      </c>
      <c r="H66" t="s">
        <v>271</v>
      </c>
      <c r="I66" t="s">
        <v>272</v>
      </c>
      <c r="J66" t="s">
        <v>273</v>
      </c>
      <c r="K66" t="s">
        <v>274</v>
      </c>
      <c r="L66">
        <v>109</v>
      </c>
      <c r="M66" t="s">
        <v>24</v>
      </c>
      <c r="N66" s="13">
        <v>45431</v>
      </c>
      <c r="O66" t="s">
        <v>25</v>
      </c>
      <c r="P66" t="s">
        <v>26</v>
      </c>
      <c r="Q66" s="29">
        <f>Table1[[#This Row],[Sales Volume]]*Table1[[#This Row],[price]]</f>
        <v>78262</v>
      </c>
      <c r="R66" t="str">
        <f>TEXT(Table1[[#This Row],[scraped_at]],"mmmm")</f>
        <v>May</v>
      </c>
      <c r="S66" t="e">
        <f>VLOOKUP(U66,Table1[[#Headers],[#Data],[Product ID]:[Months]],6,FALSE)</f>
        <v>#N/A</v>
      </c>
    </row>
    <row r="67" spans="1:19" x14ac:dyDescent="0.3">
      <c r="A67">
        <v>149510</v>
      </c>
      <c r="B67" t="s">
        <v>16</v>
      </c>
      <c r="C67" t="s">
        <v>17</v>
      </c>
      <c r="D67" t="s">
        <v>18</v>
      </c>
      <c r="E67" t="s">
        <v>32</v>
      </c>
      <c r="F67">
        <v>1412</v>
      </c>
      <c r="G67" t="s">
        <v>19</v>
      </c>
      <c r="H67" t="s">
        <v>275</v>
      </c>
      <c r="I67" t="s">
        <v>276</v>
      </c>
      <c r="J67" t="s">
        <v>277</v>
      </c>
      <c r="K67" t="s">
        <v>278</v>
      </c>
      <c r="L67">
        <v>59.9</v>
      </c>
      <c r="M67" t="s">
        <v>24</v>
      </c>
      <c r="N67" s="13">
        <v>45432</v>
      </c>
      <c r="O67" t="s">
        <v>25</v>
      </c>
      <c r="P67" t="s">
        <v>26</v>
      </c>
      <c r="Q67" s="29">
        <f>Table1[[#This Row],[Sales Volume]]*Table1[[#This Row],[price]]</f>
        <v>84578.8</v>
      </c>
      <c r="R67" t="str">
        <f>TEXT(Table1[[#This Row],[scraped_at]],"mmmm")</f>
        <v>May</v>
      </c>
      <c r="S67" t="e">
        <f>VLOOKUP(U67,Table1[[#Headers],[#Data],[Product ID]:[Months]],6,FALSE)</f>
        <v>#N/A</v>
      </c>
    </row>
    <row r="68" spans="1:19" x14ac:dyDescent="0.3">
      <c r="A68">
        <v>137990</v>
      </c>
      <c r="B68" t="s">
        <v>16</v>
      </c>
      <c r="C68" t="s">
        <v>17</v>
      </c>
      <c r="D68" t="s">
        <v>18</v>
      </c>
      <c r="E68" t="s">
        <v>17</v>
      </c>
      <c r="F68">
        <v>2929</v>
      </c>
      <c r="G68" t="s">
        <v>19</v>
      </c>
      <c r="H68" t="s">
        <v>279</v>
      </c>
      <c r="I68" t="s">
        <v>280</v>
      </c>
      <c r="J68" t="s">
        <v>281</v>
      </c>
      <c r="K68" t="s">
        <v>282</v>
      </c>
      <c r="L68">
        <v>29.99</v>
      </c>
      <c r="M68" t="s">
        <v>24</v>
      </c>
      <c r="N68" s="13">
        <v>45433</v>
      </c>
      <c r="O68" t="s">
        <v>25</v>
      </c>
      <c r="P68" t="s">
        <v>26</v>
      </c>
      <c r="Q68" s="29">
        <f>Table1[[#This Row],[Sales Volume]]*Table1[[#This Row],[price]]</f>
        <v>87840.709999999992</v>
      </c>
      <c r="R68" t="str">
        <f>TEXT(Table1[[#This Row],[scraped_at]],"mmmm")</f>
        <v>May</v>
      </c>
      <c r="S68" t="e">
        <f>VLOOKUP(U68,Table1[[#Headers],[#Data],[Product ID]:[Months]],6,FALSE)</f>
        <v>#N/A</v>
      </c>
    </row>
    <row r="69" spans="1:19" x14ac:dyDescent="0.3">
      <c r="A69">
        <v>154016</v>
      </c>
      <c r="B69" t="s">
        <v>31</v>
      </c>
      <c r="C69" t="s">
        <v>32</v>
      </c>
      <c r="D69" t="s">
        <v>18</v>
      </c>
      <c r="E69" t="s">
        <v>32</v>
      </c>
      <c r="F69">
        <v>2366</v>
      </c>
      <c r="G69" t="s">
        <v>19</v>
      </c>
      <c r="H69" t="s">
        <v>283</v>
      </c>
      <c r="I69" t="s">
        <v>284</v>
      </c>
      <c r="J69" t="s">
        <v>285</v>
      </c>
      <c r="K69" t="s">
        <v>286</v>
      </c>
      <c r="L69">
        <v>189</v>
      </c>
      <c r="M69" t="s">
        <v>24</v>
      </c>
      <c r="N69" s="13">
        <v>45434</v>
      </c>
      <c r="O69" t="s">
        <v>25</v>
      </c>
      <c r="P69" t="s">
        <v>26</v>
      </c>
      <c r="Q69" s="29">
        <f>Table1[[#This Row],[Sales Volume]]*Table1[[#This Row],[price]]</f>
        <v>447174</v>
      </c>
      <c r="R69" t="str">
        <f>TEXT(Table1[[#This Row],[scraped_at]],"mmmm")</f>
        <v>May</v>
      </c>
      <c r="S69" t="e">
        <f>VLOOKUP(U69,Table1[[#Headers],[#Data],[Product ID]:[Months]],6,FALSE)</f>
        <v>#N/A</v>
      </c>
    </row>
    <row r="70" spans="1:19" x14ac:dyDescent="0.3">
      <c r="A70">
        <v>117751</v>
      </c>
      <c r="B70" t="s">
        <v>16</v>
      </c>
      <c r="C70" t="s">
        <v>17</v>
      </c>
      <c r="D70" t="s">
        <v>18</v>
      </c>
      <c r="E70" t="s">
        <v>17</v>
      </c>
      <c r="F70">
        <v>2749</v>
      </c>
      <c r="G70" t="s">
        <v>19</v>
      </c>
      <c r="H70" t="s">
        <v>287</v>
      </c>
      <c r="I70" t="s">
        <v>288</v>
      </c>
      <c r="J70" t="s">
        <v>289</v>
      </c>
      <c r="K70" t="s">
        <v>290</v>
      </c>
      <c r="L70">
        <v>89.9</v>
      </c>
      <c r="M70" t="s">
        <v>24</v>
      </c>
      <c r="N70" s="13">
        <v>45435</v>
      </c>
      <c r="O70" t="s">
        <v>25</v>
      </c>
      <c r="P70" t="s">
        <v>26</v>
      </c>
      <c r="Q70" s="29">
        <f>Table1[[#This Row],[Sales Volume]]*Table1[[#This Row],[price]]</f>
        <v>247135.1</v>
      </c>
      <c r="R70" t="str">
        <f>TEXT(Table1[[#This Row],[scraped_at]],"mmmm")</f>
        <v>May</v>
      </c>
      <c r="S70" t="e">
        <f>VLOOKUP(U70,Table1[[#Headers],[#Data],[Product ID]:[Months]],6,FALSE)</f>
        <v>#N/A</v>
      </c>
    </row>
    <row r="71" spans="1:19" x14ac:dyDescent="0.3">
      <c r="A71">
        <v>182362</v>
      </c>
      <c r="B71" t="s">
        <v>49</v>
      </c>
      <c r="C71" t="s">
        <v>17</v>
      </c>
      <c r="D71" t="s">
        <v>18</v>
      </c>
      <c r="E71" t="s">
        <v>17</v>
      </c>
      <c r="F71">
        <v>2019</v>
      </c>
      <c r="G71" t="s">
        <v>19</v>
      </c>
      <c r="H71" t="s">
        <v>291</v>
      </c>
      <c r="I71" t="s">
        <v>292</v>
      </c>
      <c r="J71" t="s">
        <v>293</v>
      </c>
      <c r="K71" t="s">
        <v>294</v>
      </c>
      <c r="L71">
        <v>69.900000000000006</v>
      </c>
      <c r="M71" t="s">
        <v>24</v>
      </c>
      <c r="N71" s="13">
        <v>45436</v>
      </c>
      <c r="O71" t="s">
        <v>25</v>
      </c>
      <c r="P71" t="s">
        <v>26</v>
      </c>
      <c r="Q71" s="29">
        <f>Table1[[#This Row],[Sales Volume]]*Table1[[#This Row],[price]]</f>
        <v>141128.1</v>
      </c>
      <c r="R71" t="str">
        <f>TEXT(Table1[[#This Row],[scraped_at]],"mmmm")</f>
        <v>May</v>
      </c>
      <c r="S71" t="e">
        <f>VLOOKUP(U71,Table1[[#Headers],[#Data],[Product ID]:[Months]],6,FALSE)</f>
        <v>#N/A</v>
      </c>
    </row>
    <row r="72" spans="1:19" x14ac:dyDescent="0.3">
      <c r="A72">
        <v>117725</v>
      </c>
      <c r="B72" t="s">
        <v>16</v>
      </c>
      <c r="C72" t="s">
        <v>17</v>
      </c>
      <c r="D72" t="s">
        <v>18</v>
      </c>
      <c r="E72" t="s">
        <v>32</v>
      </c>
      <c r="F72">
        <v>1506</v>
      </c>
      <c r="G72" t="s">
        <v>19</v>
      </c>
      <c r="H72" t="s">
        <v>295</v>
      </c>
      <c r="I72" t="s">
        <v>296</v>
      </c>
      <c r="J72" t="s">
        <v>297</v>
      </c>
      <c r="K72" t="s">
        <v>298</v>
      </c>
      <c r="L72">
        <v>109</v>
      </c>
      <c r="M72" t="s">
        <v>24</v>
      </c>
      <c r="N72" s="13">
        <v>45437</v>
      </c>
      <c r="O72" t="s">
        <v>25</v>
      </c>
      <c r="P72" t="s">
        <v>26</v>
      </c>
      <c r="Q72" s="29">
        <f>Table1[[#This Row],[Sales Volume]]*Table1[[#This Row],[price]]</f>
        <v>164154</v>
      </c>
      <c r="R72" t="str">
        <f>TEXT(Table1[[#This Row],[scraped_at]],"mmmm")</f>
        <v>May</v>
      </c>
      <c r="S72" t="e">
        <f>VLOOKUP(U72,Table1[[#Headers],[#Data],[Product ID]:[Months]],6,FALSE)</f>
        <v>#N/A</v>
      </c>
    </row>
    <row r="73" spans="1:19" x14ac:dyDescent="0.3">
      <c r="A73">
        <v>145289</v>
      </c>
      <c r="B73" t="s">
        <v>31</v>
      </c>
      <c r="C73" t="s">
        <v>17</v>
      </c>
      <c r="D73" t="s">
        <v>18</v>
      </c>
      <c r="E73" t="s">
        <v>17</v>
      </c>
      <c r="F73">
        <v>1012</v>
      </c>
      <c r="G73" t="s">
        <v>19</v>
      </c>
      <c r="H73" t="s">
        <v>299</v>
      </c>
      <c r="I73" t="s">
        <v>300</v>
      </c>
      <c r="J73" t="s">
        <v>301</v>
      </c>
      <c r="K73" t="s">
        <v>302</v>
      </c>
      <c r="L73">
        <v>109</v>
      </c>
      <c r="M73" t="s">
        <v>24</v>
      </c>
      <c r="N73" s="13">
        <v>45438</v>
      </c>
      <c r="O73" t="s">
        <v>25</v>
      </c>
      <c r="P73" t="s">
        <v>26</v>
      </c>
      <c r="Q73" s="29">
        <f>Table1[[#This Row],[Sales Volume]]*Table1[[#This Row],[price]]</f>
        <v>110308</v>
      </c>
      <c r="R73" t="str">
        <f>TEXT(Table1[[#This Row],[scraped_at]],"mmmm")</f>
        <v>May</v>
      </c>
      <c r="S73" t="e">
        <f>VLOOKUP(U73,Table1[[#Headers],[#Data],[Product ID]:[Months]],6,FALSE)</f>
        <v>#N/A</v>
      </c>
    </row>
    <row r="74" spans="1:19" x14ac:dyDescent="0.3">
      <c r="A74">
        <v>175059</v>
      </c>
      <c r="B74" t="s">
        <v>16</v>
      </c>
      <c r="C74" t="s">
        <v>32</v>
      </c>
      <c r="D74" t="s">
        <v>18</v>
      </c>
      <c r="E74" t="s">
        <v>17</v>
      </c>
      <c r="F74">
        <v>2170</v>
      </c>
      <c r="G74" t="s">
        <v>19</v>
      </c>
      <c r="H74" t="s">
        <v>303</v>
      </c>
      <c r="I74" t="s">
        <v>304</v>
      </c>
      <c r="J74" t="s">
        <v>119</v>
      </c>
      <c r="K74" t="s">
        <v>120</v>
      </c>
      <c r="L74">
        <v>49.9</v>
      </c>
      <c r="M74" t="s">
        <v>24</v>
      </c>
      <c r="N74" s="13">
        <v>45440</v>
      </c>
      <c r="O74" t="s">
        <v>25</v>
      </c>
      <c r="P74" t="s">
        <v>26</v>
      </c>
      <c r="Q74" s="29">
        <f>Table1[[#This Row],[Sales Volume]]*Table1[[#This Row],[price]]</f>
        <v>108283</v>
      </c>
      <c r="R74" t="str">
        <f>TEXT(Table1[[#This Row],[scraped_at]],"mmmm")</f>
        <v>May</v>
      </c>
      <c r="S74" t="e">
        <f>VLOOKUP(U74,Table1[[#Headers],[#Data],[Product ID]:[Months]],6,FALSE)</f>
        <v>#N/A</v>
      </c>
    </row>
    <row r="75" spans="1:19" x14ac:dyDescent="0.3">
      <c r="A75">
        <v>199368</v>
      </c>
      <c r="B75" t="s">
        <v>49</v>
      </c>
      <c r="C75" t="s">
        <v>17</v>
      </c>
      <c r="D75" t="s">
        <v>18</v>
      </c>
      <c r="E75" t="s">
        <v>32</v>
      </c>
      <c r="F75">
        <v>1061</v>
      </c>
      <c r="G75" t="s">
        <v>19</v>
      </c>
      <c r="H75" t="s">
        <v>305</v>
      </c>
      <c r="I75" t="s">
        <v>306</v>
      </c>
      <c r="J75" t="s">
        <v>265</v>
      </c>
      <c r="K75" t="s">
        <v>307</v>
      </c>
      <c r="L75">
        <v>139</v>
      </c>
      <c r="M75" t="s">
        <v>24</v>
      </c>
      <c r="N75" s="13">
        <v>45441</v>
      </c>
      <c r="O75" t="s">
        <v>25</v>
      </c>
      <c r="P75" t="s">
        <v>26</v>
      </c>
      <c r="Q75" s="29">
        <f>Table1[[#This Row],[Sales Volume]]*Table1[[#This Row],[price]]</f>
        <v>147479</v>
      </c>
      <c r="R75" t="str">
        <f>TEXT(Table1[[#This Row],[scraped_at]],"mmmm")</f>
        <v>May</v>
      </c>
      <c r="S75" t="e">
        <f>VLOOKUP(U75,Table1[[#Headers],[#Data],[Product ID]:[Months]],6,FALSE)</f>
        <v>#N/A</v>
      </c>
    </row>
    <row r="76" spans="1:19" x14ac:dyDescent="0.3">
      <c r="A76">
        <v>162883</v>
      </c>
      <c r="B76" t="s">
        <v>49</v>
      </c>
      <c r="C76" t="s">
        <v>32</v>
      </c>
      <c r="D76" t="s">
        <v>18</v>
      </c>
      <c r="E76" t="s">
        <v>17</v>
      </c>
      <c r="F76">
        <v>786</v>
      </c>
      <c r="G76" t="s">
        <v>19</v>
      </c>
      <c r="H76" t="s">
        <v>308</v>
      </c>
      <c r="I76" t="s">
        <v>309</v>
      </c>
      <c r="J76" t="s">
        <v>310</v>
      </c>
      <c r="K76" t="s">
        <v>311</v>
      </c>
      <c r="L76">
        <v>139</v>
      </c>
      <c r="M76" t="s">
        <v>24</v>
      </c>
      <c r="N76" s="13">
        <v>45442</v>
      </c>
      <c r="O76" t="s">
        <v>25</v>
      </c>
      <c r="P76" t="s">
        <v>26</v>
      </c>
      <c r="Q76" s="29">
        <f>Table1[[#This Row],[Sales Volume]]*Table1[[#This Row],[price]]</f>
        <v>109254</v>
      </c>
      <c r="R76" t="str">
        <f>TEXT(Table1[[#This Row],[scraped_at]],"mmmm")</f>
        <v>May</v>
      </c>
      <c r="S76" t="e">
        <f>VLOOKUP(U76,Table1[[#Headers],[#Data],[Product ID]:[Months]],6,FALSE)</f>
        <v>#N/A</v>
      </c>
    </row>
    <row r="77" spans="1:19" x14ac:dyDescent="0.3">
      <c r="A77">
        <v>135490</v>
      </c>
      <c r="B77" t="s">
        <v>49</v>
      </c>
      <c r="C77" t="s">
        <v>17</v>
      </c>
      <c r="D77" t="s">
        <v>18</v>
      </c>
      <c r="E77" t="s">
        <v>17</v>
      </c>
      <c r="F77">
        <v>1094</v>
      </c>
      <c r="G77" t="s">
        <v>19</v>
      </c>
      <c r="H77" t="s">
        <v>312</v>
      </c>
      <c r="I77" t="s">
        <v>313</v>
      </c>
      <c r="J77" t="s">
        <v>314</v>
      </c>
      <c r="K77" t="s">
        <v>315</v>
      </c>
      <c r="L77">
        <v>139</v>
      </c>
      <c r="M77" t="s">
        <v>24</v>
      </c>
      <c r="N77" s="13">
        <v>45443</v>
      </c>
      <c r="O77" t="s">
        <v>25</v>
      </c>
      <c r="P77" t="s">
        <v>26</v>
      </c>
      <c r="Q77" s="29">
        <f>Table1[[#This Row],[Sales Volume]]*Table1[[#This Row],[price]]</f>
        <v>152066</v>
      </c>
      <c r="R77" t="str">
        <f>TEXT(Table1[[#This Row],[scraped_at]],"mmmm")</f>
        <v>May</v>
      </c>
      <c r="S77" t="e">
        <f>VLOOKUP(U77,Table1[[#Headers],[#Data],[Product ID]:[Months]],6,FALSE)</f>
        <v>#N/A</v>
      </c>
    </row>
    <row r="78" spans="1:19" x14ac:dyDescent="0.3">
      <c r="A78">
        <v>125408</v>
      </c>
      <c r="B78" t="s">
        <v>31</v>
      </c>
      <c r="C78" t="s">
        <v>32</v>
      </c>
      <c r="D78" t="s">
        <v>18</v>
      </c>
      <c r="E78" t="s">
        <v>32</v>
      </c>
      <c r="F78">
        <v>2220</v>
      </c>
      <c r="G78" t="s">
        <v>19</v>
      </c>
      <c r="H78" t="s">
        <v>316</v>
      </c>
      <c r="I78" t="s">
        <v>317</v>
      </c>
      <c r="J78" t="s">
        <v>147</v>
      </c>
      <c r="K78" t="s">
        <v>148</v>
      </c>
      <c r="L78">
        <v>89.9</v>
      </c>
      <c r="M78" t="s">
        <v>24</v>
      </c>
      <c r="N78" s="13">
        <v>45444</v>
      </c>
      <c r="O78" t="s">
        <v>25</v>
      </c>
      <c r="P78" t="s">
        <v>26</v>
      </c>
      <c r="Q78" s="29">
        <f>Table1[[#This Row],[Sales Volume]]*Table1[[#This Row],[price]]</f>
        <v>199578</v>
      </c>
      <c r="R78" t="str">
        <f>TEXT(Table1[[#This Row],[scraped_at]],"mmmm")</f>
        <v>June</v>
      </c>
      <c r="S78" t="e">
        <f>VLOOKUP(U78,Table1[[#Headers],[#Data],[Product ID]:[Months]],6,FALSE)</f>
        <v>#N/A</v>
      </c>
    </row>
    <row r="79" spans="1:19" x14ac:dyDescent="0.3">
      <c r="A79">
        <v>134763</v>
      </c>
      <c r="B79" t="s">
        <v>49</v>
      </c>
      <c r="C79" t="s">
        <v>17</v>
      </c>
      <c r="D79" t="s">
        <v>18</v>
      </c>
      <c r="E79" t="s">
        <v>32</v>
      </c>
      <c r="F79">
        <v>2048</v>
      </c>
      <c r="G79" t="s">
        <v>19</v>
      </c>
      <c r="H79" t="s">
        <v>318</v>
      </c>
      <c r="I79" t="s">
        <v>319</v>
      </c>
      <c r="J79" t="s">
        <v>320</v>
      </c>
      <c r="K79" t="s">
        <v>321</v>
      </c>
      <c r="L79">
        <v>89.9</v>
      </c>
      <c r="M79" t="s">
        <v>24</v>
      </c>
      <c r="N79" s="13">
        <v>45445</v>
      </c>
      <c r="O79" t="s">
        <v>25</v>
      </c>
      <c r="P79" t="s">
        <v>26</v>
      </c>
      <c r="Q79" s="29">
        <f>Table1[[#This Row],[Sales Volume]]*Table1[[#This Row],[price]]</f>
        <v>184115.20000000001</v>
      </c>
      <c r="R79" t="str">
        <f>TEXT(Table1[[#This Row],[scraped_at]],"mmmm")</f>
        <v>June</v>
      </c>
      <c r="S79" t="e">
        <f>VLOOKUP(U79,Table1[[#Headers],[#Data],[Product ID]:[Months]],6,FALSE)</f>
        <v>#N/A</v>
      </c>
    </row>
    <row r="80" spans="1:19" x14ac:dyDescent="0.3">
      <c r="A80">
        <v>143231</v>
      </c>
      <c r="B80" t="s">
        <v>16</v>
      </c>
      <c r="C80" t="s">
        <v>17</v>
      </c>
      <c r="D80" t="s">
        <v>18</v>
      </c>
      <c r="E80" t="s">
        <v>17</v>
      </c>
      <c r="F80">
        <v>2578</v>
      </c>
      <c r="G80" t="s">
        <v>19</v>
      </c>
      <c r="H80" t="s">
        <v>322</v>
      </c>
      <c r="I80" t="s">
        <v>323</v>
      </c>
      <c r="J80" t="s">
        <v>310</v>
      </c>
      <c r="K80" t="s">
        <v>324</v>
      </c>
      <c r="L80">
        <v>89.9</v>
      </c>
      <c r="M80" t="s">
        <v>24</v>
      </c>
      <c r="N80" s="13">
        <v>45446</v>
      </c>
      <c r="O80" t="s">
        <v>25</v>
      </c>
      <c r="P80" t="s">
        <v>26</v>
      </c>
      <c r="Q80" s="29">
        <f>Table1[[#This Row],[Sales Volume]]*Table1[[#This Row],[price]]</f>
        <v>231762.2</v>
      </c>
      <c r="R80" t="str">
        <f>TEXT(Table1[[#This Row],[scraped_at]],"mmmm")</f>
        <v>June</v>
      </c>
      <c r="S80" t="e">
        <f>VLOOKUP(U80,Table1[[#Headers],[#Data],[Product ID]:[Months]],6,FALSE)</f>
        <v>#N/A</v>
      </c>
    </row>
    <row r="81" spans="1:19" x14ac:dyDescent="0.3">
      <c r="A81">
        <v>125409</v>
      </c>
      <c r="B81" t="s">
        <v>31</v>
      </c>
      <c r="C81" t="s">
        <v>32</v>
      </c>
      <c r="D81" t="s">
        <v>18</v>
      </c>
      <c r="E81" t="s">
        <v>17</v>
      </c>
      <c r="F81">
        <v>2040</v>
      </c>
      <c r="G81" t="s">
        <v>19</v>
      </c>
      <c r="H81" t="s">
        <v>325</v>
      </c>
      <c r="I81" t="s">
        <v>326</v>
      </c>
      <c r="J81" t="s">
        <v>327</v>
      </c>
      <c r="K81" t="s">
        <v>328</v>
      </c>
      <c r="L81">
        <v>89.9</v>
      </c>
      <c r="M81" t="s">
        <v>24</v>
      </c>
      <c r="N81" s="13">
        <v>45447</v>
      </c>
      <c r="O81" t="s">
        <v>25</v>
      </c>
      <c r="P81" t="s">
        <v>26</v>
      </c>
      <c r="Q81" s="29">
        <f>Table1[[#This Row],[Sales Volume]]*Table1[[#This Row],[price]]</f>
        <v>183396</v>
      </c>
      <c r="R81" t="str">
        <f>TEXT(Table1[[#This Row],[scraped_at]],"mmmm")</f>
        <v>June</v>
      </c>
      <c r="S81" t="e">
        <f>VLOOKUP(U81,Table1[[#Headers],[#Data],[Product ID]:[Months]],6,FALSE)</f>
        <v>#N/A</v>
      </c>
    </row>
    <row r="82" spans="1:19" x14ac:dyDescent="0.3">
      <c r="A82">
        <v>183074</v>
      </c>
      <c r="B82" t="s">
        <v>16</v>
      </c>
      <c r="C82" t="s">
        <v>17</v>
      </c>
      <c r="D82" t="s">
        <v>18</v>
      </c>
      <c r="E82" t="s">
        <v>17</v>
      </c>
      <c r="F82">
        <v>2791</v>
      </c>
      <c r="G82" t="s">
        <v>19</v>
      </c>
      <c r="H82" t="s">
        <v>329</v>
      </c>
      <c r="I82" t="s">
        <v>330</v>
      </c>
      <c r="J82" t="s">
        <v>331</v>
      </c>
      <c r="K82" t="s">
        <v>332</v>
      </c>
      <c r="L82">
        <v>89.9</v>
      </c>
      <c r="M82" t="s">
        <v>24</v>
      </c>
      <c r="N82" s="13">
        <v>45448</v>
      </c>
      <c r="O82" t="s">
        <v>25</v>
      </c>
      <c r="P82" t="s">
        <v>26</v>
      </c>
      <c r="Q82" s="29">
        <f>Table1[[#This Row],[Sales Volume]]*Table1[[#This Row],[price]]</f>
        <v>250910.90000000002</v>
      </c>
      <c r="R82" t="str">
        <f>TEXT(Table1[[#This Row],[scraped_at]],"mmmm")</f>
        <v>June</v>
      </c>
      <c r="S82" t="e">
        <f>VLOOKUP(U82,Table1[[#Headers],[#Data],[Product ID]:[Months]],6,FALSE)</f>
        <v>#N/A</v>
      </c>
    </row>
    <row r="83" spans="1:19" x14ac:dyDescent="0.3">
      <c r="A83">
        <v>147947</v>
      </c>
      <c r="B83" t="s">
        <v>16</v>
      </c>
      <c r="C83" t="s">
        <v>32</v>
      </c>
      <c r="D83" t="s">
        <v>18</v>
      </c>
      <c r="E83" t="s">
        <v>32</v>
      </c>
      <c r="F83">
        <v>1249</v>
      </c>
      <c r="G83" t="s">
        <v>19</v>
      </c>
      <c r="H83" t="s">
        <v>333</v>
      </c>
      <c r="I83" t="s">
        <v>334</v>
      </c>
      <c r="J83" t="s">
        <v>335</v>
      </c>
      <c r="K83" t="s">
        <v>336</v>
      </c>
      <c r="L83">
        <v>89.9</v>
      </c>
      <c r="M83" t="s">
        <v>24</v>
      </c>
      <c r="N83" s="13">
        <v>45449</v>
      </c>
      <c r="O83" t="s">
        <v>25</v>
      </c>
      <c r="P83" t="s">
        <v>26</v>
      </c>
      <c r="Q83" s="29">
        <f>Table1[[#This Row],[Sales Volume]]*Table1[[#This Row],[price]]</f>
        <v>112285.1</v>
      </c>
      <c r="R83" t="str">
        <f>TEXT(Table1[[#This Row],[scraped_at]],"mmmm")</f>
        <v>June</v>
      </c>
      <c r="S83" t="e">
        <f>VLOOKUP(U83,Table1[[#Headers],[#Data],[Product ID]:[Months]],6,FALSE)</f>
        <v>#N/A</v>
      </c>
    </row>
    <row r="84" spans="1:19" x14ac:dyDescent="0.3">
      <c r="A84">
        <v>174171</v>
      </c>
      <c r="B84" t="s">
        <v>49</v>
      </c>
      <c r="C84" t="s">
        <v>32</v>
      </c>
      <c r="D84" t="s">
        <v>18</v>
      </c>
      <c r="E84" t="s">
        <v>32</v>
      </c>
      <c r="F84">
        <v>2273</v>
      </c>
      <c r="G84" t="s">
        <v>19</v>
      </c>
      <c r="H84" t="s">
        <v>337</v>
      </c>
      <c r="I84" t="s">
        <v>338</v>
      </c>
      <c r="J84" t="s">
        <v>339</v>
      </c>
      <c r="K84" t="s">
        <v>340</v>
      </c>
      <c r="L84">
        <v>89.9</v>
      </c>
      <c r="M84" t="s">
        <v>24</v>
      </c>
      <c r="N84" s="13">
        <v>45450</v>
      </c>
      <c r="O84" t="s">
        <v>25</v>
      </c>
      <c r="P84" t="s">
        <v>26</v>
      </c>
      <c r="Q84" s="29">
        <f>Table1[[#This Row],[Sales Volume]]*Table1[[#This Row],[price]]</f>
        <v>204342.7</v>
      </c>
      <c r="R84" t="str">
        <f>TEXT(Table1[[#This Row],[scraped_at]],"mmmm")</f>
        <v>June</v>
      </c>
      <c r="S84" t="e">
        <f>VLOOKUP(U84,Table1[[#Headers],[#Data],[Product ID]:[Months]],6,FALSE)</f>
        <v>#N/A</v>
      </c>
    </row>
    <row r="85" spans="1:19" x14ac:dyDescent="0.3">
      <c r="A85">
        <v>183064</v>
      </c>
      <c r="B85" t="s">
        <v>49</v>
      </c>
      <c r="C85" t="s">
        <v>32</v>
      </c>
      <c r="D85" t="s">
        <v>18</v>
      </c>
      <c r="E85" t="s">
        <v>17</v>
      </c>
      <c r="F85">
        <v>1773</v>
      </c>
      <c r="G85" t="s">
        <v>19</v>
      </c>
      <c r="H85" t="s">
        <v>341</v>
      </c>
      <c r="I85" t="s">
        <v>342</v>
      </c>
      <c r="J85" t="s">
        <v>343</v>
      </c>
      <c r="K85" t="s">
        <v>344</v>
      </c>
      <c r="L85">
        <v>89.9</v>
      </c>
      <c r="M85" t="s">
        <v>24</v>
      </c>
      <c r="N85" s="13">
        <v>45451</v>
      </c>
      <c r="O85" t="s">
        <v>25</v>
      </c>
      <c r="P85" t="s">
        <v>26</v>
      </c>
      <c r="Q85" s="29">
        <f>Table1[[#This Row],[Sales Volume]]*Table1[[#This Row],[price]]</f>
        <v>159392.70000000001</v>
      </c>
      <c r="R85" t="str">
        <f>TEXT(Table1[[#This Row],[scraped_at]],"mmmm")</f>
        <v>June</v>
      </c>
      <c r="S85" t="e">
        <f>VLOOKUP(U85,Table1[[#Headers],[#Data],[Product ID]:[Months]],6,FALSE)</f>
        <v>#N/A</v>
      </c>
    </row>
    <row r="86" spans="1:19" x14ac:dyDescent="0.3">
      <c r="A86">
        <v>177131</v>
      </c>
      <c r="B86" t="s">
        <v>16</v>
      </c>
      <c r="C86" t="s">
        <v>32</v>
      </c>
      <c r="D86" t="s">
        <v>18</v>
      </c>
      <c r="E86" t="s">
        <v>32</v>
      </c>
      <c r="F86">
        <v>1733</v>
      </c>
      <c r="G86" t="s">
        <v>19</v>
      </c>
      <c r="H86" t="s">
        <v>345</v>
      </c>
      <c r="I86" t="s">
        <v>346</v>
      </c>
      <c r="J86" t="s">
        <v>347</v>
      </c>
      <c r="K86" t="s">
        <v>348</v>
      </c>
      <c r="L86">
        <v>69.900000000000006</v>
      </c>
      <c r="M86" t="s">
        <v>24</v>
      </c>
      <c r="N86" s="13">
        <v>45452</v>
      </c>
      <c r="O86" t="s">
        <v>25</v>
      </c>
      <c r="P86" t="s">
        <v>26</v>
      </c>
      <c r="Q86" s="29">
        <f>Table1[[#This Row],[Sales Volume]]*Table1[[#This Row],[price]]</f>
        <v>121136.70000000001</v>
      </c>
      <c r="R86" t="str">
        <f>TEXT(Table1[[#This Row],[scraped_at]],"mmmm")</f>
        <v>June</v>
      </c>
      <c r="S86" t="e">
        <f>VLOOKUP(U86,Table1[[#Headers],[#Data],[Product ID]:[Months]],6,FALSE)</f>
        <v>#N/A</v>
      </c>
    </row>
    <row r="87" spans="1:19" x14ac:dyDescent="0.3">
      <c r="A87">
        <v>128179</v>
      </c>
      <c r="B87" t="s">
        <v>31</v>
      </c>
      <c r="C87" t="s">
        <v>32</v>
      </c>
      <c r="D87" t="s">
        <v>18</v>
      </c>
      <c r="E87" t="s">
        <v>17</v>
      </c>
      <c r="F87">
        <v>2060</v>
      </c>
      <c r="G87" t="s">
        <v>19</v>
      </c>
      <c r="H87" t="s">
        <v>349</v>
      </c>
      <c r="I87" t="s">
        <v>350</v>
      </c>
      <c r="J87" t="s">
        <v>351</v>
      </c>
      <c r="K87" t="s">
        <v>352</v>
      </c>
      <c r="L87">
        <v>89.9</v>
      </c>
      <c r="M87" t="s">
        <v>24</v>
      </c>
      <c r="N87" s="13">
        <v>45453</v>
      </c>
      <c r="O87" t="s">
        <v>25</v>
      </c>
      <c r="P87" t="s">
        <v>26</v>
      </c>
      <c r="Q87" s="29">
        <f>Table1[[#This Row],[Sales Volume]]*Table1[[#This Row],[price]]</f>
        <v>185194</v>
      </c>
      <c r="R87" t="str">
        <f>TEXT(Table1[[#This Row],[scraped_at]],"mmmm")</f>
        <v>June</v>
      </c>
      <c r="S87" t="e">
        <f>VLOOKUP(U87,Table1[[#Headers],[#Data],[Product ID]:[Months]],6,FALSE)</f>
        <v>#N/A</v>
      </c>
    </row>
    <row r="88" spans="1:19" x14ac:dyDescent="0.3">
      <c r="A88">
        <v>152723</v>
      </c>
      <c r="B88" t="s">
        <v>16</v>
      </c>
      <c r="C88" t="s">
        <v>17</v>
      </c>
      <c r="D88" t="s">
        <v>18</v>
      </c>
      <c r="E88" t="s">
        <v>32</v>
      </c>
      <c r="F88">
        <v>2849</v>
      </c>
      <c r="G88" t="s">
        <v>19</v>
      </c>
      <c r="H88" t="s">
        <v>353</v>
      </c>
      <c r="I88" t="s">
        <v>354</v>
      </c>
      <c r="J88" t="s">
        <v>355</v>
      </c>
      <c r="K88" t="s">
        <v>356</v>
      </c>
      <c r="L88">
        <v>169</v>
      </c>
      <c r="M88" t="s">
        <v>24</v>
      </c>
      <c r="N88" s="13">
        <v>45454</v>
      </c>
      <c r="O88" t="s">
        <v>25</v>
      </c>
      <c r="P88" t="s">
        <v>26</v>
      </c>
      <c r="Q88" s="29">
        <f>Table1[[#This Row],[Sales Volume]]*Table1[[#This Row],[price]]</f>
        <v>481481</v>
      </c>
      <c r="R88" t="str">
        <f>TEXT(Table1[[#This Row],[scraped_at]],"mmmm")</f>
        <v>June</v>
      </c>
      <c r="S88" t="e">
        <f>VLOOKUP(U88,Table1[[#Headers],[#Data],[Product ID]:[Months]],6,FALSE)</f>
        <v>#N/A</v>
      </c>
    </row>
    <row r="89" spans="1:19" x14ac:dyDescent="0.3">
      <c r="A89">
        <v>123824</v>
      </c>
      <c r="B89" t="s">
        <v>16</v>
      </c>
      <c r="C89" t="s">
        <v>32</v>
      </c>
      <c r="D89" t="s">
        <v>18</v>
      </c>
      <c r="E89" t="s">
        <v>17</v>
      </c>
      <c r="F89">
        <v>2277</v>
      </c>
      <c r="G89" t="s">
        <v>19</v>
      </c>
      <c r="H89" t="s">
        <v>357</v>
      </c>
      <c r="I89" t="s">
        <v>358</v>
      </c>
      <c r="J89" t="s">
        <v>359</v>
      </c>
      <c r="K89" t="s">
        <v>360</v>
      </c>
      <c r="L89">
        <v>169</v>
      </c>
      <c r="M89" t="s">
        <v>24</v>
      </c>
      <c r="N89" s="13">
        <v>45455</v>
      </c>
      <c r="O89" t="s">
        <v>25</v>
      </c>
      <c r="P89" t="s">
        <v>26</v>
      </c>
      <c r="Q89" s="29">
        <f>Table1[[#This Row],[Sales Volume]]*Table1[[#This Row],[price]]</f>
        <v>384813</v>
      </c>
      <c r="R89" t="str">
        <f>TEXT(Table1[[#This Row],[scraped_at]],"mmmm")</f>
        <v>June</v>
      </c>
      <c r="S89" t="e">
        <f>VLOOKUP(U89,Table1[[#Headers],[#Data],[Product ID]:[Months]],6,FALSE)</f>
        <v>#N/A</v>
      </c>
    </row>
    <row r="90" spans="1:19" x14ac:dyDescent="0.3">
      <c r="A90">
        <v>166345</v>
      </c>
      <c r="B90" t="s">
        <v>16</v>
      </c>
      <c r="C90" t="s">
        <v>17</v>
      </c>
      <c r="D90" t="s">
        <v>18</v>
      </c>
      <c r="E90" t="s">
        <v>32</v>
      </c>
      <c r="F90">
        <v>1135</v>
      </c>
      <c r="G90" t="s">
        <v>19</v>
      </c>
      <c r="H90" t="s">
        <v>361</v>
      </c>
      <c r="I90" t="s">
        <v>362</v>
      </c>
      <c r="J90" t="s">
        <v>363</v>
      </c>
      <c r="K90" t="s">
        <v>364</v>
      </c>
      <c r="L90">
        <v>69.900000000000006</v>
      </c>
      <c r="M90" t="s">
        <v>24</v>
      </c>
      <c r="N90" s="13">
        <v>45456</v>
      </c>
      <c r="O90" t="s">
        <v>25</v>
      </c>
      <c r="P90" t="s">
        <v>26</v>
      </c>
      <c r="Q90" s="29">
        <f>Table1[[#This Row],[Sales Volume]]*Table1[[#This Row],[price]]</f>
        <v>79336.5</v>
      </c>
      <c r="R90" t="str">
        <f>TEXT(Table1[[#This Row],[scraped_at]],"mmmm")</f>
        <v>June</v>
      </c>
      <c r="S90" t="e">
        <f>VLOOKUP(U90,Table1[[#Headers],[#Data],[Product ID]:[Months]],6,FALSE)</f>
        <v>#N/A</v>
      </c>
    </row>
    <row r="91" spans="1:19" x14ac:dyDescent="0.3">
      <c r="A91">
        <v>199279</v>
      </c>
      <c r="B91" t="s">
        <v>16</v>
      </c>
      <c r="C91" t="s">
        <v>17</v>
      </c>
      <c r="D91" t="s">
        <v>18</v>
      </c>
      <c r="E91" t="s">
        <v>17</v>
      </c>
      <c r="F91">
        <v>1770</v>
      </c>
      <c r="G91" t="s">
        <v>19</v>
      </c>
      <c r="H91" t="s">
        <v>365</v>
      </c>
      <c r="I91" t="s">
        <v>366</v>
      </c>
      <c r="J91" t="s">
        <v>367</v>
      </c>
      <c r="K91" t="s">
        <v>368</v>
      </c>
      <c r="L91">
        <v>19.989999999999998</v>
      </c>
      <c r="M91" t="s">
        <v>24</v>
      </c>
      <c r="N91" s="13">
        <v>45457</v>
      </c>
      <c r="O91" t="s">
        <v>25</v>
      </c>
      <c r="P91" t="s">
        <v>26</v>
      </c>
      <c r="Q91" s="29">
        <f>Table1[[#This Row],[Sales Volume]]*Table1[[#This Row],[price]]</f>
        <v>35382.299999999996</v>
      </c>
      <c r="R91" t="str">
        <f>TEXT(Table1[[#This Row],[scraped_at]],"mmmm")</f>
        <v>June</v>
      </c>
      <c r="S91" t="e">
        <f>VLOOKUP(U91,Table1[[#Headers],[#Data],[Product ID]:[Months]],6,FALSE)</f>
        <v>#N/A</v>
      </c>
    </row>
    <row r="92" spans="1:19" x14ac:dyDescent="0.3">
      <c r="A92">
        <v>167981</v>
      </c>
      <c r="B92" t="s">
        <v>31</v>
      </c>
      <c r="C92" t="s">
        <v>17</v>
      </c>
      <c r="D92" t="s">
        <v>18</v>
      </c>
      <c r="E92" t="s">
        <v>17</v>
      </c>
      <c r="F92">
        <v>730</v>
      </c>
      <c r="G92" t="s">
        <v>19</v>
      </c>
      <c r="H92" t="s">
        <v>369</v>
      </c>
      <c r="I92" t="s">
        <v>370</v>
      </c>
      <c r="J92" t="s">
        <v>371</v>
      </c>
      <c r="K92" t="s">
        <v>372</v>
      </c>
      <c r="L92">
        <v>139</v>
      </c>
      <c r="M92" t="s">
        <v>24</v>
      </c>
      <c r="N92" s="13">
        <v>45458</v>
      </c>
      <c r="O92" t="s">
        <v>25</v>
      </c>
      <c r="P92" t="s">
        <v>26</v>
      </c>
      <c r="Q92" s="29">
        <f>Table1[[#This Row],[Sales Volume]]*Table1[[#This Row],[price]]</f>
        <v>101470</v>
      </c>
      <c r="R92" t="str">
        <f>TEXT(Table1[[#This Row],[scraped_at]],"mmmm")</f>
        <v>June</v>
      </c>
      <c r="S92" t="e">
        <f>VLOOKUP(U92,Table1[[#Headers],[#Data],[Product ID]:[Months]],6,FALSE)</f>
        <v>#N/A</v>
      </c>
    </row>
    <row r="93" spans="1:19" x14ac:dyDescent="0.3">
      <c r="A93">
        <v>146839</v>
      </c>
      <c r="B93" t="s">
        <v>16</v>
      </c>
      <c r="C93" t="s">
        <v>17</v>
      </c>
      <c r="D93" t="s">
        <v>18</v>
      </c>
      <c r="E93" t="s">
        <v>17</v>
      </c>
      <c r="F93">
        <v>1525</v>
      </c>
      <c r="G93" t="s">
        <v>19</v>
      </c>
      <c r="H93" t="s">
        <v>373</v>
      </c>
      <c r="I93" t="s">
        <v>374</v>
      </c>
      <c r="J93" t="s">
        <v>164</v>
      </c>
      <c r="K93" t="s">
        <v>375</v>
      </c>
      <c r="L93">
        <v>109</v>
      </c>
      <c r="M93" t="s">
        <v>24</v>
      </c>
      <c r="N93" s="13">
        <v>45459</v>
      </c>
      <c r="O93" t="s">
        <v>25</v>
      </c>
      <c r="P93" t="s">
        <v>26</v>
      </c>
      <c r="Q93" s="29">
        <f>Table1[[#This Row],[Sales Volume]]*Table1[[#This Row],[price]]</f>
        <v>166225</v>
      </c>
      <c r="R93" t="str">
        <f>TEXT(Table1[[#This Row],[scraped_at]],"mmmm")</f>
        <v>June</v>
      </c>
      <c r="S93" t="e">
        <f>VLOOKUP(U93,Table1[[#Headers],[#Data],[Product ID]:[Months]],6,FALSE)</f>
        <v>#N/A</v>
      </c>
    </row>
    <row r="94" spans="1:19" x14ac:dyDescent="0.3">
      <c r="A94">
        <v>187180</v>
      </c>
      <c r="B94" t="s">
        <v>49</v>
      </c>
      <c r="C94" t="s">
        <v>17</v>
      </c>
      <c r="D94" t="s">
        <v>18</v>
      </c>
      <c r="E94" t="s">
        <v>32</v>
      </c>
      <c r="F94">
        <v>647</v>
      </c>
      <c r="G94" t="s">
        <v>19</v>
      </c>
      <c r="H94" t="s">
        <v>376</v>
      </c>
      <c r="I94" t="s">
        <v>377</v>
      </c>
      <c r="J94" t="s">
        <v>367</v>
      </c>
      <c r="K94" t="s">
        <v>378</v>
      </c>
      <c r="L94">
        <v>109</v>
      </c>
      <c r="M94" t="s">
        <v>24</v>
      </c>
      <c r="N94" s="13">
        <v>45460</v>
      </c>
      <c r="O94" t="s">
        <v>25</v>
      </c>
      <c r="P94" t="s">
        <v>26</v>
      </c>
      <c r="Q94" s="29">
        <f>Table1[[#This Row],[Sales Volume]]*Table1[[#This Row],[price]]</f>
        <v>70523</v>
      </c>
      <c r="R94" t="str">
        <f>TEXT(Table1[[#This Row],[scraped_at]],"mmmm")</f>
        <v>June</v>
      </c>
      <c r="S94" t="e">
        <f>VLOOKUP(U94,Table1[[#Headers],[#Data],[Product ID]:[Months]],6,FALSE)</f>
        <v>#N/A</v>
      </c>
    </row>
    <row r="95" spans="1:19" x14ac:dyDescent="0.3">
      <c r="A95">
        <v>167640</v>
      </c>
      <c r="B95" t="s">
        <v>31</v>
      </c>
      <c r="C95" t="s">
        <v>32</v>
      </c>
      <c r="D95" t="s">
        <v>18</v>
      </c>
      <c r="E95" t="s">
        <v>32</v>
      </c>
      <c r="F95">
        <v>1017</v>
      </c>
      <c r="G95" t="s">
        <v>19</v>
      </c>
      <c r="H95" t="s">
        <v>379</v>
      </c>
      <c r="I95" t="s">
        <v>380</v>
      </c>
      <c r="J95" t="s">
        <v>367</v>
      </c>
      <c r="K95" t="s">
        <v>381</v>
      </c>
      <c r="L95">
        <v>109</v>
      </c>
      <c r="M95" t="s">
        <v>24</v>
      </c>
      <c r="N95" s="13">
        <v>45461</v>
      </c>
      <c r="O95" t="s">
        <v>25</v>
      </c>
      <c r="P95" t="s">
        <v>26</v>
      </c>
      <c r="Q95" s="29">
        <f>Table1[[#This Row],[Sales Volume]]*Table1[[#This Row],[price]]</f>
        <v>110853</v>
      </c>
      <c r="R95" t="str">
        <f>TEXT(Table1[[#This Row],[scraped_at]],"mmmm")</f>
        <v>June</v>
      </c>
      <c r="S95" t="e">
        <f>VLOOKUP(U95,Table1[[#Headers],[#Data],[Product ID]:[Months]],6,FALSE)</f>
        <v>#N/A</v>
      </c>
    </row>
    <row r="96" spans="1:19" x14ac:dyDescent="0.3">
      <c r="A96">
        <v>165158</v>
      </c>
      <c r="B96" t="s">
        <v>49</v>
      </c>
      <c r="C96" t="s">
        <v>17</v>
      </c>
      <c r="D96" t="s">
        <v>18</v>
      </c>
      <c r="E96" t="s">
        <v>17</v>
      </c>
      <c r="F96">
        <v>1622</v>
      </c>
      <c r="G96" t="s">
        <v>19</v>
      </c>
      <c r="H96" t="s">
        <v>382</v>
      </c>
      <c r="I96" t="s">
        <v>383</v>
      </c>
      <c r="J96" t="s">
        <v>384</v>
      </c>
      <c r="K96" t="s">
        <v>385</v>
      </c>
      <c r="L96">
        <v>109</v>
      </c>
      <c r="M96" t="s">
        <v>24</v>
      </c>
      <c r="N96" s="13">
        <v>45462</v>
      </c>
      <c r="O96" t="s">
        <v>25</v>
      </c>
      <c r="P96" t="s">
        <v>26</v>
      </c>
      <c r="Q96" s="29">
        <f>Table1[[#This Row],[Sales Volume]]*Table1[[#This Row],[price]]</f>
        <v>176798</v>
      </c>
      <c r="R96" t="str">
        <f>TEXT(Table1[[#This Row],[scraped_at]],"mmmm")</f>
        <v>June</v>
      </c>
      <c r="S96" t="e">
        <f>VLOOKUP(U96,Table1[[#Headers],[#Data],[Product ID]:[Months]],6,FALSE)</f>
        <v>#N/A</v>
      </c>
    </row>
    <row r="97" spans="1:19" x14ac:dyDescent="0.3">
      <c r="A97">
        <v>111521</v>
      </c>
      <c r="B97" t="s">
        <v>49</v>
      </c>
      <c r="C97" t="s">
        <v>32</v>
      </c>
      <c r="D97" t="s">
        <v>18</v>
      </c>
      <c r="E97" t="s">
        <v>32</v>
      </c>
      <c r="F97">
        <v>2553</v>
      </c>
      <c r="G97" t="s">
        <v>19</v>
      </c>
      <c r="H97" t="s">
        <v>386</v>
      </c>
      <c r="I97" t="s">
        <v>387</v>
      </c>
      <c r="J97" t="s">
        <v>388</v>
      </c>
      <c r="K97" t="s">
        <v>389</v>
      </c>
      <c r="L97">
        <v>99.9</v>
      </c>
      <c r="M97" t="s">
        <v>24</v>
      </c>
      <c r="N97" s="13">
        <v>45463</v>
      </c>
      <c r="O97" t="s">
        <v>25</v>
      </c>
      <c r="P97" t="s">
        <v>26</v>
      </c>
      <c r="Q97" s="29">
        <f>Table1[[#This Row],[Sales Volume]]*Table1[[#This Row],[price]]</f>
        <v>255044.7</v>
      </c>
      <c r="R97" t="str">
        <f>TEXT(Table1[[#This Row],[scraped_at]],"mmmm")</f>
        <v>June</v>
      </c>
      <c r="S97" t="e">
        <f>VLOOKUP(U97,Table1[[#Headers],[#Data],[Product ID]:[Months]],6,FALSE)</f>
        <v>#N/A</v>
      </c>
    </row>
    <row r="98" spans="1:19" x14ac:dyDescent="0.3">
      <c r="A98">
        <v>120228</v>
      </c>
      <c r="B98" t="s">
        <v>31</v>
      </c>
      <c r="C98" t="s">
        <v>17</v>
      </c>
      <c r="D98" t="s">
        <v>18</v>
      </c>
      <c r="E98" t="s">
        <v>17</v>
      </c>
      <c r="F98">
        <v>2347</v>
      </c>
      <c r="G98" t="s">
        <v>19</v>
      </c>
      <c r="H98" t="s">
        <v>390</v>
      </c>
      <c r="I98" t="s">
        <v>391</v>
      </c>
      <c r="J98" t="s">
        <v>64</v>
      </c>
      <c r="K98" t="s">
        <v>392</v>
      </c>
      <c r="L98">
        <v>89.9</v>
      </c>
      <c r="M98" t="s">
        <v>24</v>
      </c>
      <c r="N98" s="13">
        <v>45464</v>
      </c>
      <c r="O98" t="s">
        <v>25</v>
      </c>
      <c r="P98" t="s">
        <v>26</v>
      </c>
      <c r="Q98" s="29">
        <f>Table1[[#This Row],[Sales Volume]]*Table1[[#This Row],[price]]</f>
        <v>210995.30000000002</v>
      </c>
      <c r="R98" t="str">
        <f>TEXT(Table1[[#This Row],[scraped_at]],"mmmm")</f>
        <v>June</v>
      </c>
      <c r="S98" t="e">
        <f>VLOOKUP(U98,Table1[[#Headers],[#Data],[Product ID]:[Months]],6,FALSE)</f>
        <v>#N/A</v>
      </c>
    </row>
    <row r="99" spans="1:19" x14ac:dyDescent="0.3">
      <c r="A99">
        <v>133078</v>
      </c>
      <c r="B99" t="s">
        <v>16</v>
      </c>
      <c r="C99" t="s">
        <v>17</v>
      </c>
      <c r="D99" t="s">
        <v>18</v>
      </c>
      <c r="E99" t="s">
        <v>32</v>
      </c>
      <c r="F99">
        <v>2535</v>
      </c>
      <c r="G99" t="s">
        <v>19</v>
      </c>
      <c r="H99" t="s">
        <v>393</v>
      </c>
      <c r="I99" t="s">
        <v>394</v>
      </c>
      <c r="J99" t="s">
        <v>320</v>
      </c>
      <c r="K99" t="s">
        <v>395</v>
      </c>
      <c r="L99">
        <v>69.900000000000006</v>
      </c>
      <c r="M99" t="s">
        <v>24</v>
      </c>
      <c r="N99" s="13">
        <v>45465</v>
      </c>
      <c r="O99" t="s">
        <v>25</v>
      </c>
      <c r="P99" t="s">
        <v>26</v>
      </c>
      <c r="Q99" s="29">
        <f>Table1[[#This Row],[Sales Volume]]*Table1[[#This Row],[price]]</f>
        <v>177196.5</v>
      </c>
      <c r="R99" t="str">
        <f>TEXT(Table1[[#This Row],[scraped_at]],"mmmm")</f>
        <v>June</v>
      </c>
      <c r="S99" t="e">
        <f>VLOOKUP(U99,Table1[[#Headers],[#Data],[Product ID]:[Months]],6,FALSE)</f>
        <v>#N/A</v>
      </c>
    </row>
    <row r="100" spans="1:19" x14ac:dyDescent="0.3">
      <c r="A100">
        <v>137598</v>
      </c>
      <c r="B100" t="s">
        <v>16</v>
      </c>
      <c r="C100" t="s">
        <v>17</v>
      </c>
      <c r="D100" t="s">
        <v>18</v>
      </c>
      <c r="E100" t="s">
        <v>32</v>
      </c>
      <c r="F100">
        <v>2839</v>
      </c>
      <c r="G100" t="s">
        <v>19</v>
      </c>
      <c r="H100" t="s">
        <v>396</v>
      </c>
      <c r="I100" t="s">
        <v>397</v>
      </c>
      <c r="J100" t="s">
        <v>242</v>
      </c>
      <c r="K100" t="s">
        <v>398</v>
      </c>
      <c r="L100">
        <v>139</v>
      </c>
      <c r="M100" t="s">
        <v>24</v>
      </c>
      <c r="N100" s="13">
        <v>45466</v>
      </c>
      <c r="O100" t="s">
        <v>25</v>
      </c>
      <c r="P100" t="s">
        <v>26</v>
      </c>
      <c r="Q100" s="29">
        <f>Table1[[#This Row],[Sales Volume]]*Table1[[#This Row],[price]]</f>
        <v>394621</v>
      </c>
      <c r="R100" t="str">
        <f>TEXT(Table1[[#This Row],[scraped_at]],"mmmm")</f>
        <v>June</v>
      </c>
      <c r="S100" t="e">
        <f>VLOOKUP(U100,Table1[[#Headers],[#Data],[Product ID]:[Months]],6,FALSE)</f>
        <v>#N/A</v>
      </c>
    </row>
    <row r="101" spans="1:19" x14ac:dyDescent="0.3">
      <c r="A101">
        <v>138779</v>
      </c>
      <c r="B101" t="s">
        <v>49</v>
      </c>
      <c r="C101" t="s">
        <v>32</v>
      </c>
      <c r="D101" t="s">
        <v>18</v>
      </c>
      <c r="E101" t="s">
        <v>32</v>
      </c>
      <c r="F101">
        <v>2801</v>
      </c>
      <c r="G101" t="s">
        <v>19</v>
      </c>
      <c r="H101" t="s">
        <v>399</v>
      </c>
      <c r="I101" t="s">
        <v>400</v>
      </c>
      <c r="J101" t="s">
        <v>35</v>
      </c>
      <c r="K101" t="s">
        <v>40</v>
      </c>
      <c r="L101">
        <v>139</v>
      </c>
      <c r="M101" t="s">
        <v>24</v>
      </c>
      <c r="N101" s="13">
        <v>45467</v>
      </c>
      <c r="O101" t="s">
        <v>25</v>
      </c>
      <c r="P101" t="s">
        <v>26</v>
      </c>
      <c r="Q101" s="29">
        <f>Table1[[#This Row],[Sales Volume]]*Table1[[#This Row],[price]]</f>
        <v>389339</v>
      </c>
      <c r="R101" t="str">
        <f>TEXT(Table1[[#This Row],[scraped_at]],"mmmm")</f>
        <v>June</v>
      </c>
      <c r="S101" t="e">
        <f>VLOOKUP(U101,Table1[[#Headers],[#Data],[Product ID]:[Months]],6,FALSE)</f>
        <v>#N/A</v>
      </c>
    </row>
    <row r="102" spans="1:19" x14ac:dyDescent="0.3">
      <c r="A102">
        <v>198329</v>
      </c>
      <c r="B102" t="s">
        <v>49</v>
      </c>
      <c r="C102" t="s">
        <v>32</v>
      </c>
      <c r="D102" t="s">
        <v>18</v>
      </c>
      <c r="E102" t="s">
        <v>32</v>
      </c>
      <c r="F102">
        <v>628</v>
      </c>
      <c r="G102" t="s">
        <v>19</v>
      </c>
      <c r="H102" t="s">
        <v>401</v>
      </c>
      <c r="I102" t="s">
        <v>402</v>
      </c>
      <c r="J102" t="s">
        <v>403</v>
      </c>
      <c r="K102" t="s">
        <v>404</v>
      </c>
      <c r="L102">
        <v>109</v>
      </c>
      <c r="M102" t="s">
        <v>24</v>
      </c>
      <c r="N102" s="13">
        <v>45468</v>
      </c>
      <c r="O102" t="s">
        <v>25</v>
      </c>
      <c r="P102" t="s">
        <v>26</v>
      </c>
      <c r="Q102" s="29">
        <f>Table1[[#This Row],[Sales Volume]]*Table1[[#This Row],[price]]</f>
        <v>68452</v>
      </c>
      <c r="R102" t="str">
        <f>TEXT(Table1[[#This Row],[scraped_at]],"mmmm")</f>
        <v>June</v>
      </c>
      <c r="S102" t="e">
        <f>VLOOKUP(U102,Table1[[#Headers],[#Data],[Product ID]:[Months]],6,FALSE)</f>
        <v>#N/A</v>
      </c>
    </row>
    <row r="103" spans="1:19" x14ac:dyDescent="0.3">
      <c r="A103">
        <v>110295</v>
      </c>
      <c r="B103" t="s">
        <v>31</v>
      </c>
      <c r="C103" t="s">
        <v>32</v>
      </c>
      <c r="D103" t="s">
        <v>18</v>
      </c>
      <c r="E103" t="s">
        <v>17</v>
      </c>
      <c r="F103">
        <v>1448</v>
      </c>
      <c r="G103" t="s">
        <v>19</v>
      </c>
      <c r="H103" t="s">
        <v>405</v>
      </c>
      <c r="I103" t="s">
        <v>406</v>
      </c>
      <c r="J103" t="s">
        <v>407</v>
      </c>
      <c r="K103" t="s">
        <v>408</v>
      </c>
      <c r="L103">
        <v>129</v>
      </c>
      <c r="M103" t="s">
        <v>24</v>
      </c>
      <c r="N103" s="13">
        <v>45469</v>
      </c>
      <c r="O103" t="s">
        <v>25</v>
      </c>
      <c r="P103" t="s">
        <v>26</v>
      </c>
      <c r="Q103" s="29">
        <f>Table1[[#This Row],[Sales Volume]]*Table1[[#This Row],[price]]</f>
        <v>186792</v>
      </c>
      <c r="R103" t="str">
        <f>TEXT(Table1[[#This Row],[scraped_at]],"mmmm")</f>
        <v>June</v>
      </c>
      <c r="S103" t="e">
        <f>VLOOKUP(U103,Table1[[#Headers],[#Data],[Product ID]:[Months]],6,FALSE)</f>
        <v>#N/A</v>
      </c>
    </row>
    <row r="104" spans="1:19" x14ac:dyDescent="0.3">
      <c r="A104">
        <v>196427</v>
      </c>
      <c r="B104" t="s">
        <v>16</v>
      </c>
      <c r="C104" t="s">
        <v>32</v>
      </c>
      <c r="D104" t="s">
        <v>18</v>
      </c>
      <c r="E104" t="s">
        <v>17</v>
      </c>
      <c r="F104">
        <v>1401</v>
      </c>
      <c r="G104" t="s">
        <v>19</v>
      </c>
      <c r="H104" t="s">
        <v>409</v>
      </c>
      <c r="I104" t="s">
        <v>410</v>
      </c>
      <c r="J104" t="s">
        <v>411</v>
      </c>
      <c r="K104" t="s">
        <v>412</v>
      </c>
      <c r="L104">
        <v>169</v>
      </c>
      <c r="M104" t="s">
        <v>24</v>
      </c>
      <c r="N104" s="13">
        <v>45470</v>
      </c>
      <c r="O104" t="s">
        <v>25</v>
      </c>
      <c r="P104" t="s">
        <v>26</v>
      </c>
      <c r="Q104" s="29">
        <f>Table1[[#This Row],[Sales Volume]]*Table1[[#This Row],[price]]</f>
        <v>236769</v>
      </c>
      <c r="R104" t="str">
        <f>TEXT(Table1[[#This Row],[scraped_at]],"mmmm")</f>
        <v>June</v>
      </c>
      <c r="S104" t="e">
        <f>VLOOKUP(U104,Table1[[#Headers],[#Data],[Product ID]:[Months]],6,FALSE)</f>
        <v>#N/A</v>
      </c>
    </row>
    <row r="105" spans="1:19" x14ac:dyDescent="0.3">
      <c r="A105">
        <v>110075</v>
      </c>
      <c r="B105" t="s">
        <v>49</v>
      </c>
      <c r="C105" t="s">
        <v>32</v>
      </c>
      <c r="D105" t="s">
        <v>18</v>
      </c>
      <c r="E105" t="s">
        <v>32</v>
      </c>
      <c r="F105">
        <v>2185</v>
      </c>
      <c r="G105" t="s">
        <v>19</v>
      </c>
      <c r="H105" t="s">
        <v>413</v>
      </c>
      <c r="I105" t="s">
        <v>414</v>
      </c>
      <c r="J105" t="s">
        <v>415</v>
      </c>
      <c r="K105" t="s">
        <v>416</v>
      </c>
      <c r="L105">
        <v>159</v>
      </c>
      <c r="M105" t="s">
        <v>24</v>
      </c>
      <c r="N105" s="13">
        <v>45471</v>
      </c>
      <c r="O105" t="s">
        <v>25</v>
      </c>
      <c r="P105" t="s">
        <v>26</v>
      </c>
      <c r="Q105" s="29">
        <f>Table1[[#This Row],[Sales Volume]]*Table1[[#This Row],[price]]</f>
        <v>347415</v>
      </c>
      <c r="R105" t="str">
        <f>TEXT(Table1[[#This Row],[scraped_at]],"mmmm")</f>
        <v>June</v>
      </c>
      <c r="S105" t="e">
        <f>VLOOKUP(U105,Table1[[#Headers],[#Data],[Product ID]:[Months]],6,FALSE)</f>
        <v>#N/A</v>
      </c>
    </row>
    <row r="106" spans="1:19" x14ac:dyDescent="0.3">
      <c r="A106">
        <v>132322</v>
      </c>
      <c r="B106" t="s">
        <v>49</v>
      </c>
      <c r="C106" t="s">
        <v>32</v>
      </c>
      <c r="D106" t="s">
        <v>18</v>
      </c>
      <c r="E106" t="s">
        <v>17</v>
      </c>
      <c r="F106">
        <v>2135</v>
      </c>
      <c r="G106" t="s">
        <v>19</v>
      </c>
      <c r="H106" t="s">
        <v>417</v>
      </c>
      <c r="I106" t="s">
        <v>418</v>
      </c>
      <c r="J106" t="s">
        <v>419</v>
      </c>
      <c r="K106" t="s">
        <v>420</v>
      </c>
      <c r="L106">
        <v>12.99</v>
      </c>
      <c r="M106" t="s">
        <v>24</v>
      </c>
      <c r="N106" s="13">
        <v>45472</v>
      </c>
      <c r="O106" t="s">
        <v>25</v>
      </c>
      <c r="P106" t="s">
        <v>26</v>
      </c>
      <c r="Q106" s="29">
        <f>Table1[[#This Row],[Sales Volume]]*Table1[[#This Row],[price]]</f>
        <v>27733.65</v>
      </c>
      <c r="R106" t="str">
        <f>TEXT(Table1[[#This Row],[scraped_at]],"mmmm")</f>
        <v>June</v>
      </c>
      <c r="S106" t="e">
        <f>VLOOKUP(U106,Table1[[#Headers],[#Data],[Product ID]:[Months]],6,FALSE)</f>
        <v>#N/A</v>
      </c>
    </row>
    <row r="107" spans="1:19" x14ac:dyDescent="0.3">
      <c r="A107">
        <v>199631</v>
      </c>
      <c r="B107" t="s">
        <v>49</v>
      </c>
      <c r="C107" t="s">
        <v>32</v>
      </c>
      <c r="D107" t="s">
        <v>18</v>
      </c>
      <c r="E107" t="s">
        <v>17</v>
      </c>
      <c r="F107">
        <v>1269</v>
      </c>
      <c r="G107" t="s">
        <v>19</v>
      </c>
      <c r="H107" t="s">
        <v>421</v>
      </c>
      <c r="I107" t="s">
        <v>422</v>
      </c>
      <c r="J107" t="s">
        <v>423</v>
      </c>
      <c r="K107" t="s">
        <v>424</v>
      </c>
      <c r="L107">
        <v>89.9</v>
      </c>
      <c r="M107" t="s">
        <v>24</v>
      </c>
      <c r="N107" s="13">
        <v>45473</v>
      </c>
      <c r="O107" t="s">
        <v>25</v>
      </c>
      <c r="P107" t="s">
        <v>26</v>
      </c>
      <c r="Q107" s="29">
        <f>Table1[[#This Row],[Sales Volume]]*Table1[[#This Row],[price]]</f>
        <v>114083.1</v>
      </c>
      <c r="R107" t="str">
        <f>TEXT(Table1[[#This Row],[scraped_at]],"mmmm")</f>
        <v>June</v>
      </c>
      <c r="S107" t="e">
        <f>VLOOKUP(U107,Table1[[#Headers],[#Data],[Product ID]:[Months]],6,FALSE)</f>
        <v>#N/A</v>
      </c>
    </row>
    <row r="108" spans="1:19" x14ac:dyDescent="0.3">
      <c r="A108">
        <v>182306</v>
      </c>
      <c r="B108" t="s">
        <v>49</v>
      </c>
      <c r="C108" t="s">
        <v>17</v>
      </c>
      <c r="D108" t="s">
        <v>18</v>
      </c>
      <c r="E108" t="s">
        <v>17</v>
      </c>
      <c r="F108">
        <v>2805</v>
      </c>
      <c r="G108" t="s">
        <v>19</v>
      </c>
      <c r="H108" t="s">
        <v>425</v>
      </c>
      <c r="I108" t="s">
        <v>426</v>
      </c>
      <c r="J108" t="s">
        <v>427</v>
      </c>
      <c r="K108" t="s">
        <v>428</v>
      </c>
      <c r="L108">
        <v>89.9</v>
      </c>
      <c r="M108" t="s">
        <v>24</v>
      </c>
      <c r="N108" s="13">
        <v>45474</v>
      </c>
      <c r="O108" t="s">
        <v>25</v>
      </c>
      <c r="P108" t="s">
        <v>26</v>
      </c>
      <c r="Q108" s="29">
        <f>Table1[[#This Row],[Sales Volume]]*Table1[[#This Row],[price]]</f>
        <v>252169.50000000003</v>
      </c>
      <c r="R108" t="str">
        <f>TEXT(Table1[[#This Row],[scraped_at]],"mmmm")</f>
        <v>July</v>
      </c>
      <c r="S108" t="e">
        <f>VLOOKUP(U108,Table1[[#Headers],[#Data],[Product ID]:[Months]],6,FALSE)</f>
        <v>#N/A</v>
      </c>
    </row>
    <row r="109" spans="1:19" x14ac:dyDescent="0.3">
      <c r="A109">
        <v>194915</v>
      </c>
      <c r="B109" t="s">
        <v>16</v>
      </c>
      <c r="C109" t="s">
        <v>32</v>
      </c>
      <c r="D109" t="s">
        <v>18</v>
      </c>
      <c r="E109" t="s">
        <v>17</v>
      </c>
      <c r="F109">
        <v>1796</v>
      </c>
      <c r="G109" t="s">
        <v>19</v>
      </c>
      <c r="H109" t="s">
        <v>429</v>
      </c>
      <c r="I109" t="s">
        <v>430</v>
      </c>
      <c r="J109" t="s">
        <v>431</v>
      </c>
      <c r="K109" t="s">
        <v>432</v>
      </c>
      <c r="L109">
        <v>79.900000000000006</v>
      </c>
      <c r="M109" t="s">
        <v>24</v>
      </c>
      <c r="N109" s="13">
        <v>45475</v>
      </c>
      <c r="O109" t="s">
        <v>25</v>
      </c>
      <c r="P109" t="s">
        <v>26</v>
      </c>
      <c r="Q109" s="29">
        <f>Table1[[#This Row],[Sales Volume]]*Table1[[#This Row],[price]]</f>
        <v>143500.40000000002</v>
      </c>
      <c r="R109" t="str">
        <f>TEXT(Table1[[#This Row],[scraped_at]],"mmmm")</f>
        <v>July</v>
      </c>
      <c r="S109" t="e">
        <f>VLOOKUP(U109,Table1[[#Headers],[#Data],[Product ID]:[Months]],6,FALSE)</f>
        <v>#N/A</v>
      </c>
    </row>
    <row r="110" spans="1:19" x14ac:dyDescent="0.3">
      <c r="A110">
        <v>131298</v>
      </c>
      <c r="B110" t="s">
        <v>31</v>
      </c>
      <c r="C110" t="s">
        <v>32</v>
      </c>
      <c r="D110" t="s">
        <v>18</v>
      </c>
      <c r="E110" t="s">
        <v>17</v>
      </c>
      <c r="F110">
        <v>2133</v>
      </c>
      <c r="G110" t="s">
        <v>19</v>
      </c>
      <c r="H110" t="s">
        <v>433</v>
      </c>
      <c r="I110" t="s">
        <v>434</v>
      </c>
      <c r="J110" t="s">
        <v>435</v>
      </c>
      <c r="K110" t="s">
        <v>436</v>
      </c>
      <c r="L110">
        <v>69.900000000000006</v>
      </c>
      <c r="M110" t="s">
        <v>24</v>
      </c>
      <c r="N110" s="13">
        <v>45476</v>
      </c>
      <c r="O110" t="s">
        <v>25</v>
      </c>
      <c r="P110" t="s">
        <v>26</v>
      </c>
      <c r="Q110" s="29">
        <f>Table1[[#This Row],[Sales Volume]]*Table1[[#This Row],[price]]</f>
        <v>149096.70000000001</v>
      </c>
      <c r="R110" t="str">
        <f>TEXT(Table1[[#This Row],[scraped_at]],"mmmm")</f>
        <v>July</v>
      </c>
      <c r="S110" t="e">
        <f>VLOOKUP(U110,Table1[[#Headers],[#Data],[Product ID]:[Months]],6,FALSE)</f>
        <v>#N/A</v>
      </c>
    </row>
    <row r="111" spans="1:19" x14ac:dyDescent="0.3">
      <c r="A111">
        <v>168571</v>
      </c>
      <c r="B111" t="s">
        <v>16</v>
      </c>
      <c r="C111" t="s">
        <v>17</v>
      </c>
      <c r="D111" t="s">
        <v>18</v>
      </c>
      <c r="E111" t="s">
        <v>17</v>
      </c>
      <c r="F111">
        <v>1778</v>
      </c>
      <c r="G111" t="s">
        <v>19</v>
      </c>
      <c r="H111" t="s">
        <v>437</v>
      </c>
      <c r="I111" t="s">
        <v>438</v>
      </c>
      <c r="J111" t="s">
        <v>343</v>
      </c>
      <c r="K111" t="s">
        <v>439</v>
      </c>
      <c r="L111">
        <v>89.9</v>
      </c>
      <c r="M111" t="s">
        <v>24</v>
      </c>
      <c r="N111" s="13">
        <v>45477</v>
      </c>
      <c r="O111" t="s">
        <v>25</v>
      </c>
      <c r="P111" t="s">
        <v>26</v>
      </c>
      <c r="Q111" s="29">
        <f>Table1[[#This Row],[Sales Volume]]*Table1[[#This Row],[price]]</f>
        <v>159842.20000000001</v>
      </c>
      <c r="R111" t="str">
        <f>TEXT(Table1[[#This Row],[scraped_at]],"mmmm")</f>
        <v>July</v>
      </c>
      <c r="S111" t="e">
        <f>VLOOKUP(U111,Table1[[#Headers],[#Data],[Product ID]:[Months]],6,FALSE)</f>
        <v>#N/A</v>
      </c>
    </row>
    <row r="112" spans="1:19" x14ac:dyDescent="0.3">
      <c r="A112">
        <v>154224</v>
      </c>
      <c r="B112" t="s">
        <v>31</v>
      </c>
      <c r="C112" t="s">
        <v>32</v>
      </c>
      <c r="D112" t="s">
        <v>18</v>
      </c>
      <c r="E112" t="s">
        <v>17</v>
      </c>
      <c r="F112">
        <v>2474</v>
      </c>
      <c r="G112" t="s">
        <v>19</v>
      </c>
      <c r="H112" t="s">
        <v>440</v>
      </c>
      <c r="I112" t="s">
        <v>441</v>
      </c>
      <c r="J112" t="s">
        <v>442</v>
      </c>
      <c r="K112" t="s">
        <v>443</v>
      </c>
      <c r="L112">
        <v>89.9</v>
      </c>
      <c r="M112" t="s">
        <v>24</v>
      </c>
      <c r="N112" s="13">
        <v>45478</v>
      </c>
      <c r="O112" t="s">
        <v>25</v>
      </c>
      <c r="P112" t="s">
        <v>26</v>
      </c>
      <c r="Q112" s="29">
        <f>Table1[[#This Row],[Sales Volume]]*Table1[[#This Row],[price]]</f>
        <v>222412.6</v>
      </c>
      <c r="R112" t="str">
        <f>TEXT(Table1[[#This Row],[scraped_at]],"mmmm")</f>
        <v>July</v>
      </c>
      <c r="S112" t="e">
        <f>VLOOKUP(U112,Table1[[#Headers],[#Data],[Product ID]:[Months]],6,FALSE)</f>
        <v>#N/A</v>
      </c>
    </row>
    <row r="113" spans="1:19" x14ac:dyDescent="0.3">
      <c r="A113">
        <v>171061</v>
      </c>
      <c r="B113" t="s">
        <v>16</v>
      </c>
      <c r="C113" t="s">
        <v>17</v>
      </c>
      <c r="D113" t="s">
        <v>18</v>
      </c>
      <c r="E113" t="s">
        <v>32</v>
      </c>
      <c r="F113">
        <v>2032</v>
      </c>
      <c r="G113" t="s">
        <v>19</v>
      </c>
      <c r="H113" t="s">
        <v>444</v>
      </c>
      <c r="I113" t="s">
        <v>445</v>
      </c>
      <c r="J113" t="s">
        <v>435</v>
      </c>
      <c r="K113" t="s">
        <v>446</v>
      </c>
      <c r="L113">
        <v>59.9</v>
      </c>
      <c r="M113" t="s">
        <v>24</v>
      </c>
      <c r="N113" s="13">
        <v>45479</v>
      </c>
      <c r="O113" t="s">
        <v>25</v>
      </c>
      <c r="P113" t="s">
        <v>26</v>
      </c>
      <c r="Q113" s="29">
        <f>Table1[[#This Row],[Sales Volume]]*Table1[[#This Row],[price]]</f>
        <v>121716.8</v>
      </c>
      <c r="R113" t="str">
        <f>TEXT(Table1[[#This Row],[scraped_at]],"mmmm")</f>
        <v>July</v>
      </c>
      <c r="S113" t="e">
        <f>VLOOKUP(U113,Table1[[#Headers],[#Data],[Product ID]:[Months]],6,FALSE)</f>
        <v>#N/A</v>
      </c>
    </row>
    <row r="114" spans="1:19" x14ac:dyDescent="0.3">
      <c r="A114">
        <v>119049</v>
      </c>
      <c r="B114" t="s">
        <v>16</v>
      </c>
      <c r="C114" t="s">
        <v>17</v>
      </c>
      <c r="D114" t="s">
        <v>18</v>
      </c>
      <c r="E114" t="s">
        <v>32</v>
      </c>
      <c r="F114">
        <v>1659</v>
      </c>
      <c r="G114" t="s">
        <v>19</v>
      </c>
      <c r="H114" t="s">
        <v>447</v>
      </c>
      <c r="I114" t="s">
        <v>448</v>
      </c>
      <c r="J114" t="s">
        <v>449</v>
      </c>
      <c r="K114" t="s">
        <v>450</v>
      </c>
      <c r="L114">
        <v>89.9</v>
      </c>
      <c r="M114" t="s">
        <v>24</v>
      </c>
      <c r="N114" s="13">
        <v>45480</v>
      </c>
      <c r="O114" t="s">
        <v>25</v>
      </c>
      <c r="P114" t="s">
        <v>26</v>
      </c>
      <c r="Q114" s="29">
        <f>Table1[[#This Row],[Sales Volume]]*Table1[[#This Row],[price]]</f>
        <v>149144.1</v>
      </c>
      <c r="R114" t="str">
        <f>TEXT(Table1[[#This Row],[scraped_at]],"mmmm")</f>
        <v>July</v>
      </c>
      <c r="S114" t="e">
        <f>VLOOKUP(U114,Table1[[#Headers],[#Data],[Product ID]:[Months]],6,FALSE)</f>
        <v>#N/A</v>
      </c>
    </row>
    <row r="115" spans="1:19" x14ac:dyDescent="0.3">
      <c r="A115">
        <v>158781</v>
      </c>
      <c r="B115" t="s">
        <v>31</v>
      </c>
      <c r="C115" t="s">
        <v>32</v>
      </c>
      <c r="D115" t="s">
        <v>18</v>
      </c>
      <c r="E115" t="s">
        <v>32</v>
      </c>
      <c r="F115">
        <v>2443</v>
      </c>
      <c r="G115" t="s">
        <v>19</v>
      </c>
      <c r="H115" t="s">
        <v>451</v>
      </c>
      <c r="I115" t="s">
        <v>452</v>
      </c>
      <c r="J115" t="s">
        <v>453</v>
      </c>
      <c r="K115" t="s">
        <v>454</v>
      </c>
      <c r="L115">
        <v>69.900000000000006</v>
      </c>
      <c r="M115" t="s">
        <v>24</v>
      </c>
      <c r="N115" s="13">
        <v>45481</v>
      </c>
      <c r="O115" t="s">
        <v>25</v>
      </c>
      <c r="P115" t="s">
        <v>26</v>
      </c>
      <c r="Q115" s="29">
        <f>Table1[[#This Row],[Sales Volume]]*Table1[[#This Row],[price]]</f>
        <v>170765.7</v>
      </c>
      <c r="R115" t="str">
        <f>TEXT(Table1[[#This Row],[scraped_at]],"mmmm")</f>
        <v>July</v>
      </c>
      <c r="S115" t="e">
        <f>VLOOKUP(U115,Table1[[#Headers],[#Data],[Product ID]:[Months]],6,FALSE)</f>
        <v>#N/A</v>
      </c>
    </row>
    <row r="116" spans="1:19" x14ac:dyDescent="0.3">
      <c r="A116">
        <v>151438</v>
      </c>
      <c r="B116" t="s">
        <v>16</v>
      </c>
      <c r="C116" t="s">
        <v>17</v>
      </c>
      <c r="D116" t="s">
        <v>18</v>
      </c>
      <c r="E116" t="s">
        <v>32</v>
      </c>
      <c r="F116">
        <v>1137</v>
      </c>
      <c r="G116" t="s">
        <v>19</v>
      </c>
      <c r="H116" t="s">
        <v>455</v>
      </c>
      <c r="I116" t="s">
        <v>456</v>
      </c>
      <c r="J116" t="s">
        <v>435</v>
      </c>
      <c r="K116" t="s">
        <v>457</v>
      </c>
      <c r="L116">
        <v>69.900000000000006</v>
      </c>
      <c r="M116" t="s">
        <v>24</v>
      </c>
      <c r="N116" s="13">
        <v>45482</v>
      </c>
      <c r="O116" t="s">
        <v>25</v>
      </c>
      <c r="P116" t="s">
        <v>26</v>
      </c>
      <c r="Q116" s="29">
        <f>Table1[[#This Row],[Sales Volume]]*Table1[[#This Row],[price]]</f>
        <v>79476.3</v>
      </c>
      <c r="R116" t="str">
        <f>TEXT(Table1[[#This Row],[scraped_at]],"mmmm")</f>
        <v>July</v>
      </c>
      <c r="S116" t="e">
        <f>VLOOKUP(U116,Table1[[#Headers],[#Data],[Product ID]:[Months]],6,FALSE)</f>
        <v>#N/A</v>
      </c>
    </row>
    <row r="117" spans="1:19" x14ac:dyDescent="0.3">
      <c r="A117">
        <v>152871</v>
      </c>
      <c r="B117" t="s">
        <v>31</v>
      </c>
      <c r="C117" t="s">
        <v>17</v>
      </c>
      <c r="D117" t="s">
        <v>18</v>
      </c>
      <c r="E117" t="s">
        <v>32</v>
      </c>
      <c r="F117">
        <v>1847</v>
      </c>
      <c r="G117" t="s">
        <v>19</v>
      </c>
      <c r="H117" t="s">
        <v>458</v>
      </c>
      <c r="I117" t="s">
        <v>459</v>
      </c>
      <c r="J117" t="s">
        <v>460</v>
      </c>
      <c r="K117" t="s">
        <v>461</v>
      </c>
      <c r="L117">
        <v>69.900000000000006</v>
      </c>
      <c r="M117" t="s">
        <v>24</v>
      </c>
      <c r="N117" s="13">
        <v>45483</v>
      </c>
      <c r="O117" t="s">
        <v>25</v>
      </c>
      <c r="P117" t="s">
        <v>26</v>
      </c>
      <c r="Q117" s="29">
        <f>Table1[[#This Row],[Sales Volume]]*Table1[[#This Row],[price]]</f>
        <v>129105.30000000002</v>
      </c>
      <c r="R117" t="str">
        <f>TEXT(Table1[[#This Row],[scraped_at]],"mmmm")</f>
        <v>July</v>
      </c>
      <c r="S117" t="e">
        <f>VLOOKUP(U117,Table1[[#Headers],[#Data],[Product ID]:[Months]],6,FALSE)</f>
        <v>#N/A</v>
      </c>
    </row>
    <row r="118" spans="1:19" x14ac:dyDescent="0.3">
      <c r="A118">
        <v>126806</v>
      </c>
      <c r="B118" t="s">
        <v>31</v>
      </c>
      <c r="C118" t="s">
        <v>32</v>
      </c>
      <c r="D118" t="s">
        <v>18</v>
      </c>
      <c r="E118" t="s">
        <v>32</v>
      </c>
      <c r="F118">
        <v>2404</v>
      </c>
      <c r="G118" t="s">
        <v>19</v>
      </c>
      <c r="H118" t="s">
        <v>462</v>
      </c>
      <c r="I118" t="s">
        <v>463</v>
      </c>
      <c r="J118" t="s">
        <v>343</v>
      </c>
      <c r="K118" t="s">
        <v>464</v>
      </c>
      <c r="L118">
        <v>109</v>
      </c>
      <c r="M118" t="s">
        <v>24</v>
      </c>
      <c r="N118" s="13">
        <v>45484</v>
      </c>
      <c r="O118" t="s">
        <v>25</v>
      </c>
      <c r="P118" t="s">
        <v>26</v>
      </c>
      <c r="Q118" s="29">
        <f>Table1[[#This Row],[Sales Volume]]*Table1[[#This Row],[price]]</f>
        <v>262036</v>
      </c>
      <c r="R118" t="str">
        <f>TEXT(Table1[[#This Row],[scraped_at]],"mmmm")</f>
        <v>July</v>
      </c>
      <c r="S118" t="e">
        <f>VLOOKUP(U118,Table1[[#Headers],[#Data],[Product ID]:[Months]],6,FALSE)</f>
        <v>#N/A</v>
      </c>
    </row>
    <row r="119" spans="1:19" x14ac:dyDescent="0.3">
      <c r="A119">
        <v>134104</v>
      </c>
      <c r="B119" t="s">
        <v>31</v>
      </c>
      <c r="C119" t="s">
        <v>17</v>
      </c>
      <c r="D119" t="s">
        <v>18</v>
      </c>
      <c r="E119" t="s">
        <v>32</v>
      </c>
      <c r="F119">
        <v>1466</v>
      </c>
      <c r="G119" t="s">
        <v>19</v>
      </c>
      <c r="H119" t="s">
        <v>465</v>
      </c>
      <c r="I119" t="s">
        <v>466</v>
      </c>
      <c r="J119" t="s">
        <v>467</v>
      </c>
      <c r="K119" t="s">
        <v>468</v>
      </c>
      <c r="L119">
        <v>59.9</v>
      </c>
      <c r="M119" t="s">
        <v>24</v>
      </c>
      <c r="N119" s="13">
        <v>45485</v>
      </c>
      <c r="O119" t="s">
        <v>25</v>
      </c>
      <c r="P119" t="s">
        <v>26</v>
      </c>
      <c r="Q119" s="29">
        <f>Table1[[#This Row],[Sales Volume]]*Table1[[#This Row],[price]]</f>
        <v>87813.4</v>
      </c>
      <c r="R119" t="str">
        <f>TEXT(Table1[[#This Row],[scraped_at]],"mmmm")</f>
        <v>July</v>
      </c>
      <c r="S119" t="e">
        <f>VLOOKUP(U119,Table1[[#Headers],[#Data],[Product ID]:[Months]],6,FALSE)</f>
        <v>#N/A</v>
      </c>
    </row>
    <row r="120" spans="1:19" x14ac:dyDescent="0.3">
      <c r="A120">
        <v>120266</v>
      </c>
      <c r="B120" t="s">
        <v>49</v>
      </c>
      <c r="C120" t="s">
        <v>17</v>
      </c>
      <c r="D120" t="s">
        <v>18</v>
      </c>
      <c r="E120" t="s">
        <v>17</v>
      </c>
      <c r="F120">
        <v>2328</v>
      </c>
      <c r="G120" t="s">
        <v>19</v>
      </c>
      <c r="H120" t="s">
        <v>469</v>
      </c>
      <c r="I120" t="s">
        <v>470</v>
      </c>
      <c r="J120" t="s">
        <v>435</v>
      </c>
      <c r="K120" t="s">
        <v>471</v>
      </c>
      <c r="L120">
        <v>59.9</v>
      </c>
      <c r="M120" t="s">
        <v>24</v>
      </c>
      <c r="N120" s="13">
        <v>45486</v>
      </c>
      <c r="O120" t="s">
        <v>25</v>
      </c>
      <c r="P120" t="s">
        <v>26</v>
      </c>
      <c r="Q120" s="29">
        <f>Table1[[#This Row],[Sales Volume]]*Table1[[#This Row],[price]]</f>
        <v>139447.19999999998</v>
      </c>
      <c r="R120" t="str">
        <f>TEXT(Table1[[#This Row],[scraped_at]],"mmmm")</f>
        <v>July</v>
      </c>
      <c r="S120" t="e">
        <f>VLOOKUP(U120,Table1[[#Headers],[#Data],[Product ID]:[Months]],6,FALSE)</f>
        <v>#N/A</v>
      </c>
    </row>
    <row r="121" spans="1:19" x14ac:dyDescent="0.3">
      <c r="A121">
        <v>173550</v>
      </c>
      <c r="B121" t="s">
        <v>31</v>
      </c>
      <c r="C121" t="s">
        <v>17</v>
      </c>
      <c r="D121" t="s">
        <v>18</v>
      </c>
      <c r="E121" t="s">
        <v>32</v>
      </c>
      <c r="F121">
        <v>1431</v>
      </c>
      <c r="G121" t="s">
        <v>19</v>
      </c>
      <c r="H121" t="s">
        <v>472</v>
      </c>
      <c r="I121" t="s">
        <v>473</v>
      </c>
      <c r="J121" t="s">
        <v>343</v>
      </c>
      <c r="K121" t="s">
        <v>474</v>
      </c>
      <c r="L121">
        <v>59.9</v>
      </c>
      <c r="M121" t="s">
        <v>24</v>
      </c>
      <c r="N121" s="13">
        <v>45487</v>
      </c>
      <c r="O121" t="s">
        <v>25</v>
      </c>
      <c r="P121" t="s">
        <v>26</v>
      </c>
      <c r="Q121" s="29">
        <f>Table1[[#This Row],[Sales Volume]]*Table1[[#This Row],[price]]</f>
        <v>85716.9</v>
      </c>
      <c r="R121" t="str">
        <f>TEXT(Table1[[#This Row],[scraped_at]],"mmmm")</f>
        <v>July</v>
      </c>
      <c r="S121" t="e">
        <f>VLOOKUP(U121,Table1[[#Headers],[#Data],[Product ID]:[Months]],6,FALSE)</f>
        <v>#N/A</v>
      </c>
    </row>
    <row r="122" spans="1:19" x14ac:dyDescent="0.3">
      <c r="A122">
        <v>175927</v>
      </c>
      <c r="B122" t="s">
        <v>31</v>
      </c>
      <c r="C122" t="s">
        <v>17</v>
      </c>
      <c r="D122" t="s">
        <v>18</v>
      </c>
      <c r="E122" t="s">
        <v>32</v>
      </c>
      <c r="F122">
        <v>1506</v>
      </c>
      <c r="G122" t="s">
        <v>19</v>
      </c>
      <c r="H122" t="s">
        <v>475</v>
      </c>
      <c r="I122" t="s">
        <v>476</v>
      </c>
      <c r="J122" t="s">
        <v>477</v>
      </c>
      <c r="K122" t="s">
        <v>478</v>
      </c>
      <c r="L122">
        <v>109</v>
      </c>
      <c r="M122" t="s">
        <v>24</v>
      </c>
      <c r="N122" s="13">
        <v>45488</v>
      </c>
      <c r="O122" t="s">
        <v>25</v>
      </c>
      <c r="P122" t="s">
        <v>26</v>
      </c>
      <c r="Q122" s="29">
        <f>Table1[[#This Row],[Sales Volume]]*Table1[[#This Row],[price]]</f>
        <v>164154</v>
      </c>
      <c r="R122" t="str">
        <f>TEXT(Table1[[#This Row],[scraped_at]],"mmmm")</f>
        <v>July</v>
      </c>
      <c r="S122" t="e">
        <f>VLOOKUP(U122,Table1[[#Headers],[#Data],[Product ID]:[Months]],6,FALSE)</f>
        <v>#N/A</v>
      </c>
    </row>
    <row r="123" spans="1:19" x14ac:dyDescent="0.3">
      <c r="A123">
        <v>154278</v>
      </c>
      <c r="B123" t="s">
        <v>31</v>
      </c>
      <c r="C123" t="s">
        <v>17</v>
      </c>
      <c r="D123" t="s">
        <v>18</v>
      </c>
      <c r="E123" t="s">
        <v>32</v>
      </c>
      <c r="F123">
        <v>2749</v>
      </c>
      <c r="G123" t="s">
        <v>19</v>
      </c>
      <c r="H123" t="s">
        <v>479</v>
      </c>
      <c r="I123" t="s">
        <v>480</v>
      </c>
      <c r="J123" t="s">
        <v>481</v>
      </c>
      <c r="K123" t="s">
        <v>482</v>
      </c>
      <c r="L123">
        <v>89.9</v>
      </c>
      <c r="M123" t="s">
        <v>24</v>
      </c>
      <c r="N123" s="13">
        <v>45489</v>
      </c>
      <c r="O123" t="s">
        <v>25</v>
      </c>
      <c r="P123" t="s">
        <v>26</v>
      </c>
      <c r="Q123" s="29">
        <f>Table1[[#This Row],[Sales Volume]]*Table1[[#This Row],[price]]</f>
        <v>247135.1</v>
      </c>
      <c r="R123" t="str">
        <f>TEXT(Table1[[#This Row],[scraped_at]],"mmmm")</f>
        <v>July</v>
      </c>
      <c r="S123" t="e">
        <f>VLOOKUP(U123,Table1[[#Headers],[#Data],[Product ID]:[Months]],6,FALSE)</f>
        <v>#N/A</v>
      </c>
    </row>
    <row r="124" spans="1:19" x14ac:dyDescent="0.3">
      <c r="A124">
        <v>183537</v>
      </c>
      <c r="B124" t="s">
        <v>49</v>
      </c>
      <c r="C124" t="s">
        <v>32</v>
      </c>
      <c r="D124" t="s">
        <v>18</v>
      </c>
      <c r="E124" t="s">
        <v>32</v>
      </c>
      <c r="F124">
        <v>2434</v>
      </c>
      <c r="G124" t="s">
        <v>19</v>
      </c>
      <c r="H124" t="s">
        <v>483</v>
      </c>
      <c r="I124" t="s">
        <v>484</v>
      </c>
      <c r="J124" t="s">
        <v>485</v>
      </c>
      <c r="K124" t="s">
        <v>486</v>
      </c>
      <c r="L124">
        <v>19.989999999999998</v>
      </c>
      <c r="M124" t="s">
        <v>24</v>
      </c>
      <c r="N124" s="13">
        <v>45490</v>
      </c>
      <c r="O124" t="s">
        <v>25</v>
      </c>
      <c r="P124" t="s">
        <v>26</v>
      </c>
      <c r="Q124" s="29">
        <f>Table1[[#This Row],[Sales Volume]]*Table1[[#This Row],[price]]</f>
        <v>48655.659999999996</v>
      </c>
      <c r="R124" t="str">
        <f>TEXT(Table1[[#This Row],[scraped_at]],"mmmm")</f>
        <v>July</v>
      </c>
      <c r="S124" t="e">
        <f>VLOOKUP(U124,Table1[[#Headers],[#Data],[Product ID]:[Months]],6,FALSE)</f>
        <v>#N/A</v>
      </c>
    </row>
    <row r="125" spans="1:19" x14ac:dyDescent="0.3">
      <c r="A125">
        <v>150424</v>
      </c>
      <c r="B125" t="s">
        <v>49</v>
      </c>
      <c r="C125" t="s">
        <v>17</v>
      </c>
      <c r="D125" t="s">
        <v>18</v>
      </c>
      <c r="E125" t="s">
        <v>32</v>
      </c>
      <c r="F125">
        <v>2067</v>
      </c>
      <c r="G125" t="s">
        <v>19</v>
      </c>
      <c r="H125" t="s">
        <v>487</v>
      </c>
      <c r="I125" t="s">
        <v>488</v>
      </c>
      <c r="J125" t="s">
        <v>489</v>
      </c>
      <c r="K125" t="s">
        <v>490</v>
      </c>
      <c r="L125">
        <v>79.900000000000006</v>
      </c>
      <c r="M125" t="s">
        <v>24</v>
      </c>
      <c r="N125" s="13">
        <v>45491</v>
      </c>
      <c r="O125" t="s">
        <v>25</v>
      </c>
      <c r="P125" t="s">
        <v>26</v>
      </c>
      <c r="Q125" s="29">
        <f>Table1[[#This Row],[Sales Volume]]*Table1[[#This Row],[price]]</f>
        <v>165153.30000000002</v>
      </c>
      <c r="R125" t="str">
        <f>TEXT(Table1[[#This Row],[scraped_at]],"mmmm")</f>
        <v>July</v>
      </c>
      <c r="S125" t="e">
        <f>VLOOKUP(U125,Table1[[#Headers],[#Data],[Product ID]:[Months]],6,FALSE)</f>
        <v>#N/A</v>
      </c>
    </row>
    <row r="126" spans="1:19" x14ac:dyDescent="0.3">
      <c r="A126">
        <v>183825</v>
      </c>
      <c r="B126" t="s">
        <v>16</v>
      </c>
      <c r="C126" t="s">
        <v>32</v>
      </c>
      <c r="D126" t="s">
        <v>18</v>
      </c>
      <c r="E126" t="s">
        <v>32</v>
      </c>
      <c r="F126">
        <v>2989</v>
      </c>
      <c r="G126" t="s">
        <v>19</v>
      </c>
      <c r="H126" t="s">
        <v>491</v>
      </c>
      <c r="I126" t="s">
        <v>492</v>
      </c>
      <c r="J126" t="s">
        <v>493</v>
      </c>
      <c r="K126" t="s">
        <v>494</v>
      </c>
      <c r="L126">
        <v>19.989999999999998</v>
      </c>
      <c r="M126" t="s">
        <v>24</v>
      </c>
      <c r="N126" s="13">
        <v>45492</v>
      </c>
      <c r="O126" t="s">
        <v>25</v>
      </c>
      <c r="P126" t="s">
        <v>26</v>
      </c>
      <c r="Q126" s="29">
        <f>Table1[[#This Row],[Sales Volume]]*Table1[[#This Row],[price]]</f>
        <v>59750.109999999993</v>
      </c>
      <c r="R126" t="str">
        <f>TEXT(Table1[[#This Row],[scraped_at]],"mmmm")</f>
        <v>July</v>
      </c>
      <c r="S126" t="e">
        <f>VLOOKUP(U126,Table1[[#Headers],[#Data],[Product ID]:[Months]],6,FALSE)</f>
        <v>#N/A</v>
      </c>
    </row>
    <row r="127" spans="1:19" x14ac:dyDescent="0.3">
      <c r="A127">
        <v>144012</v>
      </c>
      <c r="B127" t="s">
        <v>49</v>
      </c>
      <c r="C127" t="s">
        <v>32</v>
      </c>
      <c r="D127" t="s">
        <v>18</v>
      </c>
      <c r="E127" t="s">
        <v>17</v>
      </c>
      <c r="F127">
        <v>743</v>
      </c>
      <c r="G127" t="s">
        <v>19</v>
      </c>
      <c r="H127" t="s">
        <v>495</v>
      </c>
      <c r="I127" t="s">
        <v>496</v>
      </c>
      <c r="J127" t="s">
        <v>497</v>
      </c>
      <c r="K127" t="s">
        <v>498</v>
      </c>
      <c r="L127">
        <v>59.9</v>
      </c>
      <c r="M127" t="s">
        <v>24</v>
      </c>
      <c r="N127" s="13">
        <v>45493</v>
      </c>
      <c r="O127" t="s">
        <v>25</v>
      </c>
      <c r="P127" t="s">
        <v>26</v>
      </c>
      <c r="Q127" s="29">
        <f>Table1[[#This Row],[Sales Volume]]*Table1[[#This Row],[price]]</f>
        <v>44505.7</v>
      </c>
      <c r="R127" t="str">
        <f>TEXT(Table1[[#This Row],[scraped_at]],"mmmm")</f>
        <v>July</v>
      </c>
      <c r="S127" t="e">
        <f>VLOOKUP(U127,Table1[[#Headers],[#Data],[Product ID]:[Months]],6,FALSE)</f>
        <v>#N/A</v>
      </c>
    </row>
    <row r="128" spans="1:19" x14ac:dyDescent="0.3">
      <c r="A128">
        <v>147051</v>
      </c>
      <c r="B128" t="s">
        <v>49</v>
      </c>
      <c r="C128" t="s">
        <v>17</v>
      </c>
      <c r="D128" t="s">
        <v>18</v>
      </c>
      <c r="E128" t="s">
        <v>17</v>
      </c>
      <c r="F128">
        <v>2325</v>
      </c>
      <c r="G128" t="s">
        <v>19</v>
      </c>
      <c r="H128" t="s">
        <v>499</v>
      </c>
      <c r="I128" t="s">
        <v>500</v>
      </c>
      <c r="J128" t="s">
        <v>501</v>
      </c>
      <c r="K128" t="s">
        <v>502</v>
      </c>
      <c r="L128">
        <v>109</v>
      </c>
      <c r="M128" t="s">
        <v>24</v>
      </c>
      <c r="N128" s="13">
        <v>45494</v>
      </c>
      <c r="O128" t="s">
        <v>25</v>
      </c>
      <c r="P128" t="s">
        <v>26</v>
      </c>
      <c r="Q128" s="29">
        <f>Table1[[#This Row],[Sales Volume]]*Table1[[#This Row],[price]]</f>
        <v>253425</v>
      </c>
      <c r="R128" t="str">
        <f>TEXT(Table1[[#This Row],[scraped_at]],"mmmm")</f>
        <v>July</v>
      </c>
      <c r="S128" t="e">
        <f>VLOOKUP(U128,Table1[[#Headers],[#Data],[Product ID]:[Months]],6,FALSE)</f>
        <v>#N/A</v>
      </c>
    </row>
    <row r="129" spans="1:19" x14ac:dyDescent="0.3">
      <c r="A129">
        <v>185800</v>
      </c>
      <c r="B129" t="s">
        <v>31</v>
      </c>
      <c r="C129" t="s">
        <v>17</v>
      </c>
      <c r="D129" t="s">
        <v>18</v>
      </c>
      <c r="E129" t="s">
        <v>32</v>
      </c>
      <c r="F129">
        <v>1841</v>
      </c>
      <c r="G129" t="s">
        <v>19</v>
      </c>
      <c r="H129" t="s">
        <v>503</v>
      </c>
      <c r="I129" t="s">
        <v>504</v>
      </c>
      <c r="J129" t="s">
        <v>505</v>
      </c>
      <c r="K129" t="s">
        <v>506</v>
      </c>
      <c r="L129">
        <v>109</v>
      </c>
      <c r="M129" t="s">
        <v>24</v>
      </c>
      <c r="N129" s="13">
        <v>45495</v>
      </c>
      <c r="O129" t="s">
        <v>25</v>
      </c>
      <c r="P129" t="s">
        <v>26</v>
      </c>
      <c r="Q129" s="29">
        <f>Table1[[#This Row],[Sales Volume]]*Table1[[#This Row],[price]]</f>
        <v>200669</v>
      </c>
      <c r="R129" t="str">
        <f>TEXT(Table1[[#This Row],[scraped_at]],"mmmm")</f>
        <v>July</v>
      </c>
      <c r="S129" t="e">
        <f>VLOOKUP(U129,Table1[[#Headers],[#Data],[Product ID]:[Months]],6,FALSE)</f>
        <v>#N/A</v>
      </c>
    </row>
    <row r="130" spans="1:19" x14ac:dyDescent="0.3">
      <c r="A130">
        <v>197524</v>
      </c>
      <c r="B130" t="s">
        <v>16</v>
      </c>
      <c r="C130" t="s">
        <v>32</v>
      </c>
      <c r="D130" t="s">
        <v>18</v>
      </c>
      <c r="E130" t="s">
        <v>32</v>
      </c>
      <c r="F130">
        <v>2231</v>
      </c>
      <c r="G130" t="s">
        <v>19</v>
      </c>
      <c r="H130" t="s">
        <v>507</v>
      </c>
      <c r="I130" t="s">
        <v>508</v>
      </c>
      <c r="J130" t="s">
        <v>435</v>
      </c>
      <c r="K130" t="s">
        <v>509</v>
      </c>
      <c r="L130">
        <v>49.9</v>
      </c>
      <c r="M130" t="s">
        <v>24</v>
      </c>
      <c r="N130" s="13">
        <v>45496</v>
      </c>
      <c r="O130" t="s">
        <v>25</v>
      </c>
      <c r="P130" t="s">
        <v>26</v>
      </c>
      <c r="Q130" s="29">
        <f>Table1[[#This Row],[Sales Volume]]*Table1[[#This Row],[price]]</f>
        <v>111326.9</v>
      </c>
      <c r="R130" t="str">
        <f>TEXT(Table1[[#This Row],[scraped_at]],"mmmm")</f>
        <v>July</v>
      </c>
      <c r="S130" t="e">
        <f>VLOOKUP(U130,Table1[[#Headers],[#Data],[Product ID]:[Months]],6,FALSE)</f>
        <v>#N/A</v>
      </c>
    </row>
    <row r="131" spans="1:19" x14ac:dyDescent="0.3">
      <c r="A131">
        <v>148823</v>
      </c>
      <c r="B131" t="s">
        <v>16</v>
      </c>
      <c r="C131" t="s">
        <v>17</v>
      </c>
      <c r="D131" t="s">
        <v>18</v>
      </c>
      <c r="E131" t="s">
        <v>32</v>
      </c>
      <c r="F131">
        <v>2211</v>
      </c>
      <c r="G131" t="s">
        <v>19</v>
      </c>
      <c r="H131" t="s">
        <v>510</v>
      </c>
      <c r="I131" t="s">
        <v>511</v>
      </c>
      <c r="J131" t="s">
        <v>512</v>
      </c>
      <c r="K131" t="s">
        <v>513</v>
      </c>
      <c r="L131">
        <v>89.9</v>
      </c>
      <c r="M131" t="s">
        <v>24</v>
      </c>
      <c r="N131" s="13">
        <v>45497</v>
      </c>
      <c r="O131" t="s">
        <v>514</v>
      </c>
      <c r="P131" t="s">
        <v>26</v>
      </c>
      <c r="Q131" s="29">
        <f>Table1[[#This Row],[Sales Volume]]*Table1[[#This Row],[price]]</f>
        <v>198768.90000000002</v>
      </c>
      <c r="R131" t="str">
        <f>TEXT(Table1[[#This Row],[scraped_at]],"mmmm")</f>
        <v>July</v>
      </c>
      <c r="S131" t="e">
        <f>VLOOKUP(U131,Table1[[#Headers],[#Data],[Product ID]:[Months]],6,FALSE)</f>
        <v>#N/A</v>
      </c>
    </row>
    <row r="132" spans="1:19" x14ac:dyDescent="0.3">
      <c r="A132">
        <v>114550</v>
      </c>
      <c r="B132" t="s">
        <v>31</v>
      </c>
      <c r="C132" t="s">
        <v>17</v>
      </c>
      <c r="D132" t="s">
        <v>18</v>
      </c>
      <c r="E132" t="s">
        <v>17</v>
      </c>
      <c r="F132">
        <v>2114</v>
      </c>
      <c r="G132" t="s">
        <v>19</v>
      </c>
      <c r="H132" t="s">
        <v>515</v>
      </c>
      <c r="I132" t="s">
        <v>516</v>
      </c>
      <c r="J132" t="s">
        <v>517</v>
      </c>
      <c r="K132" t="s">
        <v>518</v>
      </c>
      <c r="L132">
        <v>69.900000000000006</v>
      </c>
      <c r="M132" t="s">
        <v>24</v>
      </c>
      <c r="N132" s="13">
        <v>45498</v>
      </c>
      <c r="O132" t="s">
        <v>514</v>
      </c>
      <c r="P132" t="s">
        <v>26</v>
      </c>
      <c r="Q132" s="29">
        <f>Table1[[#This Row],[Sales Volume]]*Table1[[#This Row],[price]]</f>
        <v>147768.6</v>
      </c>
      <c r="R132" t="str">
        <f>TEXT(Table1[[#This Row],[scraped_at]],"mmmm")</f>
        <v>July</v>
      </c>
      <c r="S132" t="e">
        <f>VLOOKUP(U132,Table1[[#Headers],[#Data],[Product ID]:[Months]],6,FALSE)</f>
        <v>#N/A</v>
      </c>
    </row>
    <row r="133" spans="1:19" x14ac:dyDescent="0.3">
      <c r="A133">
        <v>125398</v>
      </c>
      <c r="B133" t="s">
        <v>16</v>
      </c>
      <c r="C133" t="s">
        <v>32</v>
      </c>
      <c r="D133" t="s">
        <v>18</v>
      </c>
      <c r="E133" t="s">
        <v>32</v>
      </c>
      <c r="F133">
        <v>1350</v>
      </c>
      <c r="G133" t="s">
        <v>19</v>
      </c>
      <c r="H133" t="s">
        <v>519</v>
      </c>
      <c r="I133" t="s">
        <v>520</v>
      </c>
      <c r="J133" t="s">
        <v>521</v>
      </c>
      <c r="K133" t="s">
        <v>522</v>
      </c>
      <c r="L133">
        <v>69.900000000000006</v>
      </c>
      <c r="M133" t="s">
        <v>24</v>
      </c>
      <c r="N133" s="13">
        <v>45499</v>
      </c>
      <c r="O133" t="s">
        <v>514</v>
      </c>
      <c r="P133" t="s">
        <v>26</v>
      </c>
      <c r="Q133" s="29">
        <f>Table1[[#This Row],[Sales Volume]]*Table1[[#This Row],[price]]</f>
        <v>94365.000000000015</v>
      </c>
      <c r="R133" t="str">
        <f>TEXT(Table1[[#This Row],[scraped_at]],"mmmm")</f>
        <v>July</v>
      </c>
      <c r="S133" t="e">
        <f>VLOOKUP(U133,Table1[[#Headers],[#Data],[Product ID]:[Months]],6,FALSE)</f>
        <v>#N/A</v>
      </c>
    </row>
    <row r="134" spans="1:19" x14ac:dyDescent="0.3">
      <c r="A134">
        <v>123985</v>
      </c>
      <c r="B134" t="s">
        <v>31</v>
      </c>
      <c r="C134" t="s">
        <v>17</v>
      </c>
      <c r="D134" t="s">
        <v>18</v>
      </c>
      <c r="E134" t="s">
        <v>17</v>
      </c>
      <c r="F134">
        <v>2240</v>
      </c>
      <c r="G134" t="s">
        <v>19</v>
      </c>
      <c r="H134" t="s">
        <v>523</v>
      </c>
      <c r="I134" t="s">
        <v>524</v>
      </c>
      <c r="J134" t="s">
        <v>525</v>
      </c>
      <c r="K134" t="s">
        <v>526</v>
      </c>
      <c r="L134">
        <v>69.900000000000006</v>
      </c>
      <c r="M134" t="s">
        <v>24</v>
      </c>
      <c r="N134" s="13">
        <v>45500</v>
      </c>
      <c r="O134" t="s">
        <v>514</v>
      </c>
      <c r="P134" t="s">
        <v>26</v>
      </c>
      <c r="Q134" s="29">
        <f>Table1[[#This Row],[Sales Volume]]*Table1[[#This Row],[price]]</f>
        <v>156576</v>
      </c>
      <c r="R134" t="str">
        <f>TEXT(Table1[[#This Row],[scraped_at]],"mmmm")</f>
        <v>July</v>
      </c>
      <c r="S134" t="e">
        <f>VLOOKUP(U134,Table1[[#Headers],[#Data],[Product ID]:[Months]],6,FALSE)</f>
        <v>#N/A</v>
      </c>
    </row>
    <row r="135" spans="1:19" x14ac:dyDescent="0.3">
      <c r="A135">
        <v>186638</v>
      </c>
      <c r="B135" t="s">
        <v>31</v>
      </c>
      <c r="C135" t="s">
        <v>32</v>
      </c>
      <c r="D135" t="s">
        <v>18</v>
      </c>
      <c r="E135" t="s">
        <v>17</v>
      </c>
      <c r="F135">
        <v>1296</v>
      </c>
      <c r="G135" t="s">
        <v>19</v>
      </c>
      <c r="H135" t="s">
        <v>527</v>
      </c>
      <c r="I135" t="s">
        <v>528</v>
      </c>
      <c r="J135" t="s">
        <v>529</v>
      </c>
      <c r="K135" t="s">
        <v>530</v>
      </c>
      <c r="L135">
        <v>59.9</v>
      </c>
      <c r="M135" t="s">
        <v>24</v>
      </c>
      <c r="N135" s="13">
        <v>45501</v>
      </c>
      <c r="O135" t="s">
        <v>514</v>
      </c>
      <c r="P135" t="s">
        <v>26</v>
      </c>
      <c r="Q135" s="29">
        <f>Table1[[#This Row],[Sales Volume]]*Table1[[#This Row],[price]]</f>
        <v>77630.399999999994</v>
      </c>
      <c r="R135" t="str">
        <f>TEXT(Table1[[#This Row],[scraped_at]],"mmmm")</f>
        <v>July</v>
      </c>
      <c r="S135" t="e">
        <f>VLOOKUP(U135,Table1[[#Headers],[#Data],[Product ID]:[Months]],6,FALSE)</f>
        <v>#N/A</v>
      </c>
    </row>
    <row r="136" spans="1:19" x14ac:dyDescent="0.3">
      <c r="A136">
        <v>167281</v>
      </c>
      <c r="B136" t="s">
        <v>31</v>
      </c>
      <c r="C136" t="s">
        <v>32</v>
      </c>
      <c r="D136" t="s">
        <v>18</v>
      </c>
      <c r="E136" t="s">
        <v>32</v>
      </c>
      <c r="F136">
        <v>892</v>
      </c>
      <c r="G136" t="s">
        <v>19</v>
      </c>
      <c r="H136" t="s">
        <v>531</v>
      </c>
      <c r="I136" t="s">
        <v>532</v>
      </c>
      <c r="J136" t="s">
        <v>533</v>
      </c>
      <c r="K136" t="s">
        <v>534</v>
      </c>
      <c r="L136">
        <v>59.9</v>
      </c>
      <c r="M136" t="s">
        <v>24</v>
      </c>
      <c r="N136" s="13">
        <v>45502</v>
      </c>
      <c r="O136" t="s">
        <v>514</v>
      </c>
      <c r="P136" t="s">
        <v>26</v>
      </c>
      <c r="Q136" s="29">
        <f>Table1[[#This Row],[Sales Volume]]*Table1[[#This Row],[price]]</f>
        <v>53430.799999999996</v>
      </c>
      <c r="R136" t="str">
        <f>TEXT(Table1[[#This Row],[scraped_at]],"mmmm")</f>
        <v>July</v>
      </c>
      <c r="S136" t="e">
        <f>VLOOKUP(U136,Table1[[#Headers],[#Data],[Product ID]:[Months]],6,FALSE)</f>
        <v>#N/A</v>
      </c>
    </row>
    <row r="137" spans="1:19" x14ac:dyDescent="0.3">
      <c r="A137">
        <v>118578</v>
      </c>
      <c r="B137" t="s">
        <v>31</v>
      </c>
      <c r="C137" t="s">
        <v>17</v>
      </c>
      <c r="D137" t="s">
        <v>18</v>
      </c>
      <c r="E137" t="s">
        <v>32</v>
      </c>
      <c r="F137">
        <v>1678</v>
      </c>
      <c r="G137" t="s">
        <v>19</v>
      </c>
      <c r="H137" t="s">
        <v>535</v>
      </c>
      <c r="I137" t="s">
        <v>536</v>
      </c>
      <c r="J137" t="s">
        <v>537</v>
      </c>
      <c r="K137" t="s">
        <v>538</v>
      </c>
      <c r="L137">
        <v>49.9</v>
      </c>
      <c r="M137" t="s">
        <v>24</v>
      </c>
      <c r="N137" s="13">
        <v>45503</v>
      </c>
      <c r="O137" t="s">
        <v>514</v>
      </c>
      <c r="P137" t="s">
        <v>26</v>
      </c>
      <c r="Q137" s="29">
        <f>Table1[[#This Row],[Sales Volume]]*Table1[[#This Row],[price]]</f>
        <v>83732.2</v>
      </c>
      <c r="R137" t="str">
        <f>TEXT(Table1[[#This Row],[scraped_at]],"mmmm")</f>
        <v>July</v>
      </c>
      <c r="S137" t="e">
        <f>VLOOKUP(U137,Table1[[#Headers],[#Data],[Product ID]:[Months]],6,FALSE)</f>
        <v>#N/A</v>
      </c>
    </row>
    <row r="138" spans="1:19" x14ac:dyDescent="0.3">
      <c r="A138">
        <v>174041</v>
      </c>
      <c r="B138" t="s">
        <v>31</v>
      </c>
      <c r="C138" t="s">
        <v>17</v>
      </c>
      <c r="D138" t="s">
        <v>18</v>
      </c>
      <c r="E138" t="s">
        <v>17</v>
      </c>
      <c r="F138">
        <v>2016</v>
      </c>
      <c r="G138" t="s">
        <v>19</v>
      </c>
      <c r="H138" t="s">
        <v>539</v>
      </c>
      <c r="I138" t="s">
        <v>540</v>
      </c>
      <c r="J138" t="s">
        <v>541</v>
      </c>
      <c r="K138" t="s">
        <v>542</v>
      </c>
      <c r="L138">
        <v>49.9</v>
      </c>
      <c r="M138" t="s">
        <v>24</v>
      </c>
      <c r="N138" s="13">
        <v>45504</v>
      </c>
      <c r="O138" t="s">
        <v>514</v>
      </c>
      <c r="P138" t="s">
        <v>26</v>
      </c>
      <c r="Q138" s="29">
        <f>Table1[[#This Row],[Sales Volume]]*Table1[[#This Row],[price]]</f>
        <v>100598.39999999999</v>
      </c>
      <c r="R138" t="str">
        <f>TEXT(Table1[[#This Row],[scraped_at]],"mmmm")</f>
        <v>July</v>
      </c>
      <c r="S138" t="e">
        <f>VLOOKUP(U138,Table1[[#Headers],[#Data],[Product ID]:[Months]],6,FALSE)</f>
        <v>#N/A</v>
      </c>
    </row>
    <row r="139" spans="1:19" x14ac:dyDescent="0.3">
      <c r="A139">
        <v>127644</v>
      </c>
      <c r="B139" t="s">
        <v>49</v>
      </c>
      <c r="C139" t="s">
        <v>17</v>
      </c>
      <c r="D139" t="s">
        <v>18</v>
      </c>
      <c r="E139" t="s">
        <v>32</v>
      </c>
      <c r="F139">
        <v>1498</v>
      </c>
      <c r="G139" t="s">
        <v>19</v>
      </c>
      <c r="H139" t="s">
        <v>543</v>
      </c>
      <c r="I139" t="s">
        <v>544</v>
      </c>
      <c r="J139" t="s">
        <v>545</v>
      </c>
      <c r="K139" t="s">
        <v>546</v>
      </c>
      <c r="L139">
        <v>45.9</v>
      </c>
      <c r="M139" t="s">
        <v>24</v>
      </c>
      <c r="N139" s="13">
        <v>45505</v>
      </c>
      <c r="O139" t="s">
        <v>514</v>
      </c>
      <c r="P139" t="s">
        <v>26</v>
      </c>
      <c r="Q139" s="29">
        <f>Table1[[#This Row],[Sales Volume]]*Table1[[#This Row],[price]]</f>
        <v>68758.2</v>
      </c>
      <c r="R139" t="str">
        <f>TEXT(Table1[[#This Row],[scraped_at]],"mmmm")</f>
        <v>August</v>
      </c>
      <c r="S139" t="e">
        <f>VLOOKUP(U139,Table1[[#Headers],[#Data],[Product ID]:[Months]],6,FALSE)</f>
        <v>#N/A</v>
      </c>
    </row>
    <row r="140" spans="1:19" x14ac:dyDescent="0.3">
      <c r="A140">
        <v>132007</v>
      </c>
      <c r="B140" t="s">
        <v>16</v>
      </c>
      <c r="C140" t="s">
        <v>17</v>
      </c>
      <c r="D140" t="s">
        <v>18</v>
      </c>
      <c r="E140" t="s">
        <v>32</v>
      </c>
      <c r="F140">
        <v>2491</v>
      </c>
      <c r="G140" t="s">
        <v>19</v>
      </c>
      <c r="H140" t="s">
        <v>547</v>
      </c>
      <c r="I140" t="s">
        <v>548</v>
      </c>
      <c r="J140" t="s">
        <v>549</v>
      </c>
      <c r="K140" t="s">
        <v>550</v>
      </c>
      <c r="L140">
        <v>9.99</v>
      </c>
      <c r="M140" t="s">
        <v>24</v>
      </c>
      <c r="N140" s="13">
        <v>45506</v>
      </c>
      <c r="O140" t="s">
        <v>514</v>
      </c>
      <c r="P140" t="s">
        <v>26</v>
      </c>
      <c r="Q140" s="29">
        <f>Table1[[#This Row],[Sales Volume]]*Table1[[#This Row],[price]]</f>
        <v>24885.09</v>
      </c>
      <c r="R140" t="str">
        <f>TEXT(Table1[[#This Row],[scraped_at]],"mmmm")</f>
        <v>August</v>
      </c>
      <c r="S140" t="e">
        <f>VLOOKUP(U140,Table1[[#Headers],[#Data],[Product ID]:[Months]],6,FALSE)</f>
        <v>#N/A</v>
      </c>
    </row>
    <row r="141" spans="1:19" x14ac:dyDescent="0.3">
      <c r="A141">
        <v>147998</v>
      </c>
      <c r="B141" t="s">
        <v>16</v>
      </c>
      <c r="C141" t="s">
        <v>17</v>
      </c>
      <c r="D141" t="s">
        <v>18</v>
      </c>
      <c r="E141" t="s">
        <v>17</v>
      </c>
      <c r="F141">
        <v>2556</v>
      </c>
      <c r="G141" t="s">
        <v>19</v>
      </c>
      <c r="H141" t="s">
        <v>551</v>
      </c>
      <c r="I141" t="s">
        <v>552</v>
      </c>
      <c r="J141" t="s">
        <v>553</v>
      </c>
      <c r="K141" t="s">
        <v>554</v>
      </c>
      <c r="L141">
        <v>9.99</v>
      </c>
      <c r="M141" t="s">
        <v>24</v>
      </c>
      <c r="N141" s="13">
        <v>45507</v>
      </c>
      <c r="O141" t="s">
        <v>514</v>
      </c>
      <c r="P141" t="s">
        <v>26</v>
      </c>
      <c r="Q141" s="29">
        <f>Table1[[#This Row],[Sales Volume]]*Table1[[#This Row],[price]]</f>
        <v>25534.440000000002</v>
      </c>
      <c r="R141" t="str">
        <f>TEXT(Table1[[#This Row],[scraped_at]],"mmmm")</f>
        <v>August</v>
      </c>
      <c r="S141" t="e">
        <f>VLOOKUP(U141,Table1[[#Headers],[#Data],[Product ID]:[Months]],6,FALSE)</f>
        <v>#N/A</v>
      </c>
    </row>
    <row r="142" spans="1:19" x14ac:dyDescent="0.3">
      <c r="A142">
        <v>176666</v>
      </c>
      <c r="B142" t="s">
        <v>16</v>
      </c>
      <c r="C142" t="s">
        <v>32</v>
      </c>
      <c r="D142" t="s">
        <v>18</v>
      </c>
      <c r="E142" t="s">
        <v>17</v>
      </c>
      <c r="F142">
        <v>2852</v>
      </c>
      <c r="G142" t="s">
        <v>19</v>
      </c>
      <c r="H142" t="s">
        <v>555</v>
      </c>
      <c r="I142" t="s">
        <v>556</v>
      </c>
      <c r="J142" t="s">
        <v>557</v>
      </c>
      <c r="K142" t="s">
        <v>558</v>
      </c>
      <c r="L142">
        <v>45.9</v>
      </c>
      <c r="M142" t="s">
        <v>24</v>
      </c>
      <c r="N142" s="13">
        <v>45508</v>
      </c>
      <c r="O142" t="s">
        <v>514</v>
      </c>
      <c r="P142" t="s">
        <v>26</v>
      </c>
      <c r="Q142" s="29">
        <f>Table1[[#This Row],[Sales Volume]]*Table1[[#This Row],[price]]</f>
        <v>130906.8</v>
      </c>
      <c r="R142" t="str">
        <f>TEXT(Table1[[#This Row],[scraped_at]],"mmmm")</f>
        <v>August</v>
      </c>
      <c r="S142" t="e">
        <f>VLOOKUP(U142,Table1[[#Headers],[#Data],[Product ID]:[Months]],6,FALSE)</f>
        <v>#N/A</v>
      </c>
    </row>
    <row r="143" spans="1:19" x14ac:dyDescent="0.3">
      <c r="A143">
        <v>193686</v>
      </c>
      <c r="B143" t="s">
        <v>16</v>
      </c>
      <c r="C143" t="s">
        <v>32</v>
      </c>
      <c r="D143" t="s">
        <v>18</v>
      </c>
      <c r="E143" t="s">
        <v>17</v>
      </c>
      <c r="F143">
        <v>1899</v>
      </c>
      <c r="G143" t="s">
        <v>19</v>
      </c>
      <c r="H143" t="s">
        <v>559</v>
      </c>
      <c r="I143" t="s">
        <v>560</v>
      </c>
      <c r="J143" t="s">
        <v>561</v>
      </c>
      <c r="K143" t="s">
        <v>562</v>
      </c>
      <c r="L143">
        <v>99.9</v>
      </c>
      <c r="M143" t="s">
        <v>24</v>
      </c>
      <c r="N143" s="13">
        <v>45509</v>
      </c>
      <c r="O143" t="s">
        <v>514</v>
      </c>
      <c r="P143" t="s">
        <v>26</v>
      </c>
      <c r="Q143" s="29">
        <f>Table1[[#This Row],[Sales Volume]]*Table1[[#This Row],[price]]</f>
        <v>189710.1</v>
      </c>
      <c r="R143" t="str">
        <f>TEXT(Table1[[#This Row],[scraped_at]],"mmmm")</f>
        <v>August</v>
      </c>
      <c r="S143" t="e">
        <f>VLOOKUP(U143,Table1[[#Headers],[#Data],[Product ID]:[Months]],6,FALSE)</f>
        <v>#N/A</v>
      </c>
    </row>
    <row r="144" spans="1:19" x14ac:dyDescent="0.3">
      <c r="A144">
        <v>163610</v>
      </c>
      <c r="B144" t="s">
        <v>49</v>
      </c>
      <c r="C144" t="s">
        <v>32</v>
      </c>
      <c r="D144" t="s">
        <v>18</v>
      </c>
      <c r="E144" t="s">
        <v>17</v>
      </c>
      <c r="F144">
        <v>2466</v>
      </c>
      <c r="G144" t="s">
        <v>19</v>
      </c>
      <c r="H144" t="s">
        <v>563</v>
      </c>
      <c r="I144" t="s">
        <v>564</v>
      </c>
      <c r="J144" t="s">
        <v>565</v>
      </c>
      <c r="K144" t="s">
        <v>566</v>
      </c>
      <c r="L144">
        <v>89.9</v>
      </c>
      <c r="M144" t="s">
        <v>24</v>
      </c>
      <c r="N144" s="13">
        <v>45510</v>
      </c>
      <c r="O144" t="s">
        <v>514</v>
      </c>
      <c r="P144" t="s">
        <v>26</v>
      </c>
      <c r="Q144" s="29">
        <f>Table1[[#This Row],[Sales Volume]]*Table1[[#This Row],[price]]</f>
        <v>221693.40000000002</v>
      </c>
      <c r="R144" t="str">
        <f>TEXT(Table1[[#This Row],[scraped_at]],"mmmm")</f>
        <v>August</v>
      </c>
      <c r="S144" t="e">
        <f>VLOOKUP(U144,Table1[[#Headers],[#Data],[Product ID]:[Months]],6,FALSE)</f>
        <v>#N/A</v>
      </c>
    </row>
    <row r="145" spans="1:19" x14ac:dyDescent="0.3">
      <c r="A145">
        <v>170364</v>
      </c>
      <c r="B145" t="s">
        <v>16</v>
      </c>
      <c r="C145" t="s">
        <v>17</v>
      </c>
      <c r="D145" t="s">
        <v>18</v>
      </c>
      <c r="E145" t="s">
        <v>17</v>
      </c>
      <c r="F145">
        <v>818</v>
      </c>
      <c r="G145" t="s">
        <v>19</v>
      </c>
      <c r="H145" t="s">
        <v>567</v>
      </c>
      <c r="I145" t="s">
        <v>568</v>
      </c>
      <c r="J145" t="s">
        <v>569</v>
      </c>
      <c r="K145" t="s">
        <v>570</v>
      </c>
      <c r="L145">
        <v>45.9</v>
      </c>
      <c r="M145" t="s">
        <v>24</v>
      </c>
      <c r="N145" s="13">
        <v>45511</v>
      </c>
      <c r="O145" t="s">
        <v>514</v>
      </c>
      <c r="P145" t="s">
        <v>26</v>
      </c>
      <c r="Q145" s="29">
        <f>Table1[[#This Row],[Sales Volume]]*Table1[[#This Row],[price]]</f>
        <v>37546.199999999997</v>
      </c>
      <c r="R145" t="str">
        <f>TEXT(Table1[[#This Row],[scraped_at]],"mmmm")</f>
        <v>August</v>
      </c>
      <c r="S145" t="e">
        <f>VLOOKUP(U145,Table1[[#Headers],[#Data],[Product ID]:[Months]],6,FALSE)</f>
        <v>#N/A</v>
      </c>
    </row>
    <row r="146" spans="1:19" x14ac:dyDescent="0.3">
      <c r="A146">
        <v>167599</v>
      </c>
      <c r="B146" t="s">
        <v>16</v>
      </c>
      <c r="C146" t="s">
        <v>17</v>
      </c>
      <c r="D146" t="s">
        <v>18</v>
      </c>
      <c r="E146" t="s">
        <v>17</v>
      </c>
      <c r="F146">
        <v>1500</v>
      </c>
      <c r="G146" t="s">
        <v>19</v>
      </c>
      <c r="H146" t="s">
        <v>571</v>
      </c>
      <c r="I146" t="s">
        <v>572</v>
      </c>
      <c r="J146" t="s">
        <v>573</v>
      </c>
      <c r="K146" t="s">
        <v>574</v>
      </c>
      <c r="L146">
        <v>59.9</v>
      </c>
      <c r="M146" t="s">
        <v>24</v>
      </c>
      <c r="N146" s="13">
        <v>45512</v>
      </c>
      <c r="O146" t="s">
        <v>514</v>
      </c>
      <c r="P146" t="s">
        <v>26</v>
      </c>
      <c r="Q146" s="29">
        <f>Table1[[#This Row],[Sales Volume]]*Table1[[#This Row],[price]]</f>
        <v>89850</v>
      </c>
      <c r="R146" t="str">
        <f>TEXT(Table1[[#This Row],[scraped_at]],"mmmm")</f>
        <v>August</v>
      </c>
      <c r="S146" t="e">
        <f>VLOOKUP(U146,Table1[[#Headers],[#Data],[Product ID]:[Months]],6,FALSE)</f>
        <v>#N/A</v>
      </c>
    </row>
    <row r="147" spans="1:19" x14ac:dyDescent="0.3">
      <c r="A147">
        <v>166421</v>
      </c>
      <c r="B147" t="s">
        <v>31</v>
      </c>
      <c r="C147" t="s">
        <v>32</v>
      </c>
      <c r="D147" t="s">
        <v>18</v>
      </c>
      <c r="E147" t="s">
        <v>17</v>
      </c>
      <c r="F147">
        <v>2878</v>
      </c>
      <c r="G147" t="s">
        <v>19</v>
      </c>
      <c r="H147" t="s">
        <v>575</v>
      </c>
      <c r="I147" t="s">
        <v>576</v>
      </c>
      <c r="J147" t="s">
        <v>577</v>
      </c>
      <c r="K147" t="s">
        <v>578</v>
      </c>
      <c r="L147">
        <v>79.900000000000006</v>
      </c>
      <c r="M147" t="s">
        <v>24</v>
      </c>
      <c r="N147" s="13">
        <v>45513</v>
      </c>
      <c r="O147" t="s">
        <v>514</v>
      </c>
      <c r="P147" t="s">
        <v>26</v>
      </c>
      <c r="Q147" s="29">
        <f>Table1[[#This Row],[Sales Volume]]*Table1[[#This Row],[price]]</f>
        <v>229952.2</v>
      </c>
      <c r="R147" t="str">
        <f>TEXT(Table1[[#This Row],[scraped_at]],"mmmm")</f>
        <v>August</v>
      </c>
      <c r="S147" t="e">
        <f>VLOOKUP(U147,Table1[[#Headers],[#Data],[Product ID]:[Months]],6,FALSE)</f>
        <v>#N/A</v>
      </c>
    </row>
    <row r="148" spans="1:19" x14ac:dyDescent="0.3">
      <c r="A148">
        <v>129247</v>
      </c>
      <c r="B148" t="s">
        <v>49</v>
      </c>
      <c r="C148" t="s">
        <v>32</v>
      </c>
      <c r="D148" t="s">
        <v>18</v>
      </c>
      <c r="E148" t="s">
        <v>17</v>
      </c>
      <c r="F148">
        <v>2386</v>
      </c>
      <c r="G148" t="s">
        <v>19</v>
      </c>
      <c r="H148" t="s">
        <v>579</v>
      </c>
      <c r="I148" t="s">
        <v>580</v>
      </c>
      <c r="J148" t="s">
        <v>581</v>
      </c>
      <c r="K148" t="s">
        <v>582</v>
      </c>
      <c r="L148">
        <v>69.900000000000006</v>
      </c>
      <c r="M148" t="s">
        <v>24</v>
      </c>
      <c r="N148" s="13">
        <v>45514</v>
      </c>
      <c r="O148" t="s">
        <v>514</v>
      </c>
      <c r="P148" t="s">
        <v>26</v>
      </c>
      <c r="Q148" s="29">
        <f>Table1[[#This Row],[Sales Volume]]*Table1[[#This Row],[price]]</f>
        <v>166781.40000000002</v>
      </c>
      <c r="R148" t="str">
        <f>TEXT(Table1[[#This Row],[scraped_at]],"mmmm")</f>
        <v>August</v>
      </c>
      <c r="S148" t="e">
        <f>VLOOKUP(U148,Table1[[#Headers],[#Data],[Product ID]:[Months]],6,FALSE)</f>
        <v>#N/A</v>
      </c>
    </row>
    <row r="149" spans="1:19" x14ac:dyDescent="0.3">
      <c r="A149">
        <v>127314</v>
      </c>
      <c r="B149" t="s">
        <v>31</v>
      </c>
      <c r="C149" t="s">
        <v>32</v>
      </c>
      <c r="D149" t="s">
        <v>18</v>
      </c>
      <c r="E149" t="s">
        <v>32</v>
      </c>
      <c r="F149">
        <v>2076</v>
      </c>
      <c r="G149" t="s">
        <v>19</v>
      </c>
      <c r="H149" t="s">
        <v>583</v>
      </c>
      <c r="I149" t="s">
        <v>584</v>
      </c>
      <c r="J149" t="s">
        <v>585</v>
      </c>
      <c r="K149" t="s">
        <v>586</v>
      </c>
      <c r="L149">
        <v>99.9</v>
      </c>
      <c r="M149" t="s">
        <v>24</v>
      </c>
      <c r="N149" s="13">
        <v>45515</v>
      </c>
      <c r="O149" t="s">
        <v>514</v>
      </c>
      <c r="P149" t="s">
        <v>26</v>
      </c>
      <c r="Q149" s="29">
        <f>Table1[[#This Row],[Sales Volume]]*Table1[[#This Row],[price]]</f>
        <v>207392.40000000002</v>
      </c>
      <c r="R149" t="str">
        <f>TEXT(Table1[[#This Row],[scraped_at]],"mmmm")</f>
        <v>August</v>
      </c>
      <c r="S149" t="e">
        <f>VLOOKUP(U149,Table1[[#Headers],[#Data],[Product ID]:[Months]],6,FALSE)</f>
        <v>#N/A</v>
      </c>
    </row>
    <row r="150" spans="1:19" x14ac:dyDescent="0.3">
      <c r="A150">
        <v>111979</v>
      </c>
      <c r="B150" t="s">
        <v>49</v>
      </c>
      <c r="C150" t="s">
        <v>17</v>
      </c>
      <c r="D150" t="s">
        <v>18</v>
      </c>
      <c r="E150" t="s">
        <v>17</v>
      </c>
      <c r="F150">
        <v>2734</v>
      </c>
      <c r="G150" t="s">
        <v>19</v>
      </c>
      <c r="H150" t="s">
        <v>587</v>
      </c>
      <c r="I150" t="s">
        <v>588</v>
      </c>
      <c r="J150" t="s">
        <v>589</v>
      </c>
      <c r="K150" t="s">
        <v>590</v>
      </c>
      <c r="L150">
        <v>59.9</v>
      </c>
      <c r="M150" t="s">
        <v>24</v>
      </c>
      <c r="N150" s="13">
        <v>45516</v>
      </c>
      <c r="O150" t="s">
        <v>514</v>
      </c>
      <c r="P150" t="s">
        <v>26</v>
      </c>
      <c r="Q150" s="29">
        <f>Table1[[#This Row],[Sales Volume]]*Table1[[#This Row],[price]]</f>
        <v>163766.6</v>
      </c>
      <c r="R150" t="str">
        <f>TEXT(Table1[[#This Row],[scraped_at]],"mmmm")</f>
        <v>August</v>
      </c>
      <c r="S150" t="e">
        <f>VLOOKUP(U150,Table1[[#Headers],[#Data],[Product ID]:[Months]],6,FALSE)</f>
        <v>#N/A</v>
      </c>
    </row>
    <row r="151" spans="1:19" x14ac:dyDescent="0.3">
      <c r="A151">
        <v>120354</v>
      </c>
      <c r="B151" t="s">
        <v>16</v>
      </c>
      <c r="C151" t="s">
        <v>32</v>
      </c>
      <c r="D151" t="s">
        <v>18</v>
      </c>
      <c r="E151" t="s">
        <v>17</v>
      </c>
      <c r="F151">
        <v>2836</v>
      </c>
      <c r="G151" t="s">
        <v>19</v>
      </c>
      <c r="H151" t="s">
        <v>591</v>
      </c>
      <c r="I151" t="s">
        <v>592</v>
      </c>
      <c r="J151" t="s">
        <v>593</v>
      </c>
      <c r="K151" t="s">
        <v>594</v>
      </c>
      <c r="L151">
        <v>59.9</v>
      </c>
      <c r="M151" t="s">
        <v>24</v>
      </c>
      <c r="N151" s="13">
        <v>45517</v>
      </c>
      <c r="O151" t="s">
        <v>514</v>
      </c>
      <c r="P151" t="s">
        <v>26</v>
      </c>
      <c r="Q151" s="29">
        <f>Table1[[#This Row],[Sales Volume]]*Table1[[#This Row],[price]]</f>
        <v>169876.4</v>
      </c>
      <c r="R151" t="str">
        <f>TEXT(Table1[[#This Row],[scraped_at]],"mmmm")</f>
        <v>August</v>
      </c>
      <c r="S151" t="e">
        <f>VLOOKUP(U151,Table1[[#Headers],[#Data],[Product ID]:[Months]],6,FALSE)</f>
        <v>#N/A</v>
      </c>
    </row>
    <row r="152" spans="1:19" x14ac:dyDescent="0.3">
      <c r="A152">
        <v>144848</v>
      </c>
      <c r="B152" t="s">
        <v>49</v>
      </c>
      <c r="C152" t="s">
        <v>17</v>
      </c>
      <c r="D152" t="s">
        <v>18</v>
      </c>
      <c r="E152" t="s">
        <v>17</v>
      </c>
      <c r="F152">
        <v>2193</v>
      </c>
      <c r="G152" t="s">
        <v>19</v>
      </c>
      <c r="H152" t="s">
        <v>595</v>
      </c>
      <c r="I152" t="s">
        <v>596</v>
      </c>
      <c r="J152" t="s">
        <v>597</v>
      </c>
      <c r="K152" t="s">
        <v>598</v>
      </c>
      <c r="L152">
        <v>89.9</v>
      </c>
      <c r="M152" t="s">
        <v>24</v>
      </c>
      <c r="N152" s="13">
        <v>45518</v>
      </c>
      <c r="O152" t="s">
        <v>514</v>
      </c>
      <c r="P152" t="s">
        <v>26</v>
      </c>
      <c r="Q152" s="29">
        <f>Table1[[#This Row],[Sales Volume]]*Table1[[#This Row],[price]]</f>
        <v>197150.7</v>
      </c>
      <c r="R152" t="str">
        <f>TEXT(Table1[[#This Row],[scraped_at]],"mmmm")</f>
        <v>August</v>
      </c>
      <c r="S152" t="e">
        <f>VLOOKUP(U152,Table1[[#Headers],[#Data],[Product ID]:[Months]],6,FALSE)</f>
        <v>#N/A</v>
      </c>
    </row>
    <row r="153" spans="1:19" x14ac:dyDescent="0.3">
      <c r="A153">
        <v>111957</v>
      </c>
      <c r="B153" t="s">
        <v>16</v>
      </c>
      <c r="C153" t="s">
        <v>32</v>
      </c>
      <c r="D153" t="s">
        <v>18</v>
      </c>
      <c r="E153" t="s">
        <v>17</v>
      </c>
      <c r="F153">
        <v>2164</v>
      </c>
      <c r="G153" t="s">
        <v>19</v>
      </c>
      <c r="H153" t="s">
        <v>599</v>
      </c>
      <c r="I153" t="s">
        <v>600</v>
      </c>
      <c r="J153" t="s">
        <v>601</v>
      </c>
      <c r="K153" t="s">
        <v>602</v>
      </c>
      <c r="L153">
        <v>89.9</v>
      </c>
      <c r="M153" t="s">
        <v>24</v>
      </c>
      <c r="N153" s="13">
        <v>45519</v>
      </c>
      <c r="O153" t="s">
        <v>514</v>
      </c>
      <c r="P153" t="s">
        <v>26</v>
      </c>
      <c r="Q153" s="29">
        <f>Table1[[#This Row],[Sales Volume]]*Table1[[#This Row],[price]]</f>
        <v>194543.6</v>
      </c>
      <c r="R153" t="str">
        <f>TEXT(Table1[[#This Row],[scraped_at]],"mmmm")</f>
        <v>August</v>
      </c>
      <c r="S153" t="e">
        <f>VLOOKUP(U153,Table1[[#Headers],[#Data],[Product ID]:[Months]],6,FALSE)</f>
        <v>#N/A</v>
      </c>
    </row>
    <row r="154" spans="1:19" x14ac:dyDescent="0.3">
      <c r="A154">
        <v>160763</v>
      </c>
      <c r="B154" t="s">
        <v>49</v>
      </c>
      <c r="C154" t="s">
        <v>32</v>
      </c>
      <c r="D154" t="s">
        <v>18</v>
      </c>
      <c r="E154" t="s">
        <v>32</v>
      </c>
      <c r="F154">
        <v>991</v>
      </c>
      <c r="G154" t="s">
        <v>19</v>
      </c>
      <c r="H154" t="s">
        <v>603</v>
      </c>
      <c r="I154" t="s">
        <v>604</v>
      </c>
      <c r="J154" t="s">
        <v>605</v>
      </c>
      <c r="K154" t="s">
        <v>606</v>
      </c>
      <c r="L154">
        <v>45.9</v>
      </c>
      <c r="M154" t="s">
        <v>24</v>
      </c>
      <c r="N154" s="13">
        <v>45520</v>
      </c>
      <c r="O154" t="s">
        <v>514</v>
      </c>
      <c r="P154" t="s">
        <v>26</v>
      </c>
      <c r="Q154" s="29">
        <f>Table1[[#This Row],[Sales Volume]]*Table1[[#This Row],[price]]</f>
        <v>45486.9</v>
      </c>
      <c r="R154" t="str">
        <f>TEXT(Table1[[#This Row],[scraped_at]],"mmmm")</f>
        <v>August</v>
      </c>
      <c r="S154" t="e">
        <f>VLOOKUP(U154,Table1[[#Headers],[#Data],[Product ID]:[Months]],6,FALSE)</f>
        <v>#N/A</v>
      </c>
    </row>
    <row r="155" spans="1:19" x14ac:dyDescent="0.3">
      <c r="A155">
        <v>168270</v>
      </c>
      <c r="B155" t="s">
        <v>31</v>
      </c>
      <c r="C155" t="s">
        <v>32</v>
      </c>
      <c r="D155" t="s">
        <v>18</v>
      </c>
      <c r="E155" t="s">
        <v>32</v>
      </c>
      <c r="F155">
        <v>1525</v>
      </c>
      <c r="G155" t="s">
        <v>19</v>
      </c>
      <c r="H155" t="s">
        <v>607</v>
      </c>
      <c r="I155" t="s">
        <v>608</v>
      </c>
      <c r="J155" t="s">
        <v>541</v>
      </c>
      <c r="K155" t="s">
        <v>609</v>
      </c>
      <c r="L155">
        <v>69.900000000000006</v>
      </c>
      <c r="M155" t="s">
        <v>24</v>
      </c>
      <c r="N155" s="13">
        <v>45521</v>
      </c>
      <c r="O155" t="s">
        <v>514</v>
      </c>
      <c r="P155" t="s">
        <v>26</v>
      </c>
      <c r="Q155" s="29">
        <f>Table1[[#This Row],[Sales Volume]]*Table1[[#This Row],[price]]</f>
        <v>106597.50000000001</v>
      </c>
      <c r="R155" t="str">
        <f>TEXT(Table1[[#This Row],[scraped_at]],"mmmm")</f>
        <v>August</v>
      </c>
      <c r="S155" t="e">
        <f>VLOOKUP(U155,Table1[[#Headers],[#Data],[Product ID]:[Months]],6,FALSE)</f>
        <v>#N/A</v>
      </c>
    </row>
    <row r="156" spans="1:19" x14ac:dyDescent="0.3">
      <c r="A156">
        <v>195082</v>
      </c>
      <c r="B156" t="s">
        <v>49</v>
      </c>
      <c r="C156" t="s">
        <v>17</v>
      </c>
      <c r="D156" t="s">
        <v>18</v>
      </c>
      <c r="E156" t="s">
        <v>17</v>
      </c>
      <c r="F156">
        <v>923</v>
      </c>
      <c r="G156" t="s">
        <v>19</v>
      </c>
      <c r="H156" t="s">
        <v>610</v>
      </c>
      <c r="I156" t="s">
        <v>611</v>
      </c>
      <c r="J156" t="s">
        <v>612</v>
      </c>
      <c r="K156" t="s">
        <v>613</v>
      </c>
      <c r="L156">
        <v>69.900000000000006</v>
      </c>
      <c r="M156" t="s">
        <v>24</v>
      </c>
      <c r="N156" s="13">
        <v>45522</v>
      </c>
      <c r="O156" t="s">
        <v>514</v>
      </c>
      <c r="P156" t="s">
        <v>26</v>
      </c>
      <c r="Q156" s="29">
        <f>Table1[[#This Row],[Sales Volume]]*Table1[[#This Row],[price]]</f>
        <v>64517.700000000004</v>
      </c>
      <c r="R156" t="str">
        <f>TEXT(Table1[[#This Row],[scraped_at]],"mmmm")</f>
        <v>August</v>
      </c>
      <c r="S156" t="e">
        <f>VLOOKUP(U156,Table1[[#Headers],[#Data],[Product ID]:[Months]],6,FALSE)</f>
        <v>#N/A</v>
      </c>
    </row>
    <row r="157" spans="1:19" x14ac:dyDescent="0.3">
      <c r="A157">
        <v>110329</v>
      </c>
      <c r="B157" t="s">
        <v>49</v>
      </c>
      <c r="C157" t="s">
        <v>17</v>
      </c>
      <c r="D157" t="s">
        <v>18</v>
      </c>
      <c r="E157" t="s">
        <v>32</v>
      </c>
      <c r="F157">
        <v>2397</v>
      </c>
      <c r="G157" t="s">
        <v>19</v>
      </c>
      <c r="H157" t="s">
        <v>614</v>
      </c>
      <c r="I157" t="s">
        <v>615</v>
      </c>
      <c r="J157" t="s">
        <v>616</v>
      </c>
      <c r="K157" t="s">
        <v>617</v>
      </c>
      <c r="L157">
        <v>69.900000000000006</v>
      </c>
      <c r="M157" t="s">
        <v>24</v>
      </c>
      <c r="N157" s="13">
        <v>45523</v>
      </c>
      <c r="O157" t="s">
        <v>514</v>
      </c>
      <c r="P157" t="s">
        <v>26</v>
      </c>
      <c r="Q157" s="29">
        <f>Table1[[#This Row],[Sales Volume]]*Table1[[#This Row],[price]]</f>
        <v>167550.30000000002</v>
      </c>
      <c r="R157" t="str">
        <f>TEXT(Table1[[#This Row],[scraped_at]],"mmmm")</f>
        <v>August</v>
      </c>
      <c r="S157" t="e">
        <f>VLOOKUP(U157,Table1[[#Headers],[#Data],[Product ID]:[Months]],6,FALSE)</f>
        <v>#N/A</v>
      </c>
    </row>
    <row r="158" spans="1:19" x14ac:dyDescent="0.3">
      <c r="A158">
        <v>147449</v>
      </c>
      <c r="B158" t="s">
        <v>31</v>
      </c>
      <c r="C158" t="s">
        <v>17</v>
      </c>
      <c r="D158" t="s">
        <v>18</v>
      </c>
      <c r="E158" t="s">
        <v>17</v>
      </c>
      <c r="F158">
        <v>1191</v>
      </c>
      <c r="G158" t="s">
        <v>19</v>
      </c>
      <c r="H158" t="s">
        <v>618</v>
      </c>
      <c r="I158" t="s">
        <v>619</v>
      </c>
      <c r="J158" t="s">
        <v>620</v>
      </c>
      <c r="K158" t="s">
        <v>621</v>
      </c>
      <c r="L158">
        <v>69.900000000000006</v>
      </c>
      <c r="M158" t="s">
        <v>24</v>
      </c>
      <c r="N158" s="13">
        <v>45524</v>
      </c>
      <c r="O158" t="s">
        <v>514</v>
      </c>
      <c r="P158" t="s">
        <v>26</v>
      </c>
      <c r="Q158" s="29">
        <f>Table1[[#This Row],[Sales Volume]]*Table1[[#This Row],[price]]</f>
        <v>83250.900000000009</v>
      </c>
      <c r="R158" t="str">
        <f>TEXT(Table1[[#This Row],[scraped_at]],"mmmm")</f>
        <v>August</v>
      </c>
      <c r="S158" t="e">
        <f>VLOOKUP(U158,Table1[[#Headers],[#Data],[Product ID]:[Months]],6,FALSE)</f>
        <v>#N/A</v>
      </c>
    </row>
    <row r="159" spans="1:19" x14ac:dyDescent="0.3">
      <c r="A159">
        <v>193332</v>
      </c>
      <c r="B159" t="s">
        <v>16</v>
      </c>
      <c r="C159" t="s">
        <v>32</v>
      </c>
      <c r="D159" t="s">
        <v>18</v>
      </c>
      <c r="E159" t="s">
        <v>17</v>
      </c>
      <c r="F159">
        <v>1237</v>
      </c>
      <c r="G159" t="s">
        <v>19</v>
      </c>
      <c r="H159" t="s">
        <v>622</v>
      </c>
      <c r="I159" t="s">
        <v>623</v>
      </c>
      <c r="J159" t="s">
        <v>624</v>
      </c>
      <c r="K159" t="s">
        <v>625</v>
      </c>
      <c r="L159">
        <v>49.9</v>
      </c>
      <c r="M159" t="s">
        <v>24</v>
      </c>
      <c r="N159" s="13">
        <v>45525</v>
      </c>
      <c r="O159" t="s">
        <v>514</v>
      </c>
      <c r="P159" t="s">
        <v>26</v>
      </c>
      <c r="Q159" s="29">
        <f>Table1[[#This Row],[Sales Volume]]*Table1[[#This Row],[price]]</f>
        <v>61726.299999999996</v>
      </c>
      <c r="R159" t="str">
        <f>TEXT(Table1[[#This Row],[scraped_at]],"mmmm")</f>
        <v>August</v>
      </c>
      <c r="S159" t="e">
        <f>VLOOKUP(U159,Table1[[#Headers],[#Data],[Product ID]:[Months]],6,FALSE)</f>
        <v>#N/A</v>
      </c>
    </row>
    <row r="160" spans="1:19" x14ac:dyDescent="0.3">
      <c r="A160">
        <v>146804</v>
      </c>
      <c r="B160" t="s">
        <v>16</v>
      </c>
      <c r="C160" t="s">
        <v>32</v>
      </c>
      <c r="D160" t="s">
        <v>18</v>
      </c>
      <c r="E160" t="s">
        <v>17</v>
      </c>
      <c r="F160">
        <v>1504</v>
      </c>
      <c r="G160" t="s">
        <v>19</v>
      </c>
      <c r="H160" t="s">
        <v>626</v>
      </c>
      <c r="I160" t="s">
        <v>627</v>
      </c>
      <c r="J160" t="s">
        <v>581</v>
      </c>
      <c r="K160" t="s">
        <v>628</v>
      </c>
      <c r="L160">
        <v>69.900000000000006</v>
      </c>
      <c r="M160" t="s">
        <v>24</v>
      </c>
      <c r="N160" s="13">
        <v>45526</v>
      </c>
      <c r="O160" t="s">
        <v>514</v>
      </c>
      <c r="P160" t="s">
        <v>26</v>
      </c>
      <c r="Q160" s="29">
        <f>Table1[[#This Row],[Sales Volume]]*Table1[[#This Row],[price]]</f>
        <v>105129.60000000001</v>
      </c>
      <c r="R160" t="str">
        <f>TEXT(Table1[[#This Row],[scraped_at]],"mmmm")</f>
        <v>August</v>
      </c>
      <c r="S160" t="e">
        <f>VLOOKUP(U160,Table1[[#Headers],[#Data],[Product ID]:[Months]],6,FALSE)</f>
        <v>#N/A</v>
      </c>
    </row>
    <row r="161" spans="1:19" x14ac:dyDescent="0.3">
      <c r="A161">
        <v>188909</v>
      </c>
      <c r="B161" t="s">
        <v>16</v>
      </c>
      <c r="C161" t="s">
        <v>32</v>
      </c>
      <c r="D161" t="s">
        <v>18</v>
      </c>
      <c r="E161" t="s">
        <v>32</v>
      </c>
      <c r="F161">
        <v>2863</v>
      </c>
      <c r="G161" t="s">
        <v>19</v>
      </c>
      <c r="H161" t="s">
        <v>629</v>
      </c>
      <c r="I161" t="s">
        <v>630</v>
      </c>
      <c r="J161" t="s">
        <v>631</v>
      </c>
      <c r="K161" t="s">
        <v>632</v>
      </c>
      <c r="L161">
        <v>39.9</v>
      </c>
      <c r="M161" t="s">
        <v>24</v>
      </c>
      <c r="N161" s="13">
        <v>45527</v>
      </c>
      <c r="O161" t="s">
        <v>633</v>
      </c>
      <c r="P161" t="s">
        <v>634</v>
      </c>
      <c r="Q161" s="29">
        <f>Table1[[#This Row],[Sales Volume]]*Table1[[#This Row],[price]]</f>
        <v>114233.7</v>
      </c>
      <c r="R161" t="str">
        <f>TEXT(Table1[[#This Row],[scraped_at]],"mmmm")</f>
        <v>August</v>
      </c>
      <c r="S161" t="e">
        <f>VLOOKUP(U161,Table1[[#Headers],[#Data],[Product ID]:[Months]],6,FALSE)</f>
        <v>#N/A</v>
      </c>
    </row>
    <row r="162" spans="1:19" x14ac:dyDescent="0.3">
      <c r="A162">
        <v>165910</v>
      </c>
      <c r="B162" t="s">
        <v>31</v>
      </c>
      <c r="C162" t="s">
        <v>32</v>
      </c>
      <c r="D162" t="s">
        <v>18</v>
      </c>
      <c r="E162" t="s">
        <v>17</v>
      </c>
      <c r="F162">
        <v>2760</v>
      </c>
      <c r="G162" t="s">
        <v>19</v>
      </c>
      <c r="H162" t="s">
        <v>635</v>
      </c>
      <c r="I162" t="s">
        <v>636</v>
      </c>
      <c r="J162" t="s">
        <v>637</v>
      </c>
      <c r="K162" t="s">
        <v>638</v>
      </c>
      <c r="L162">
        <v>69.900000000000006</v>
      </c>
      <c r="M162" t="s">
        <v>24</v>
      </c>
      <c r="N162" s="13">
        <v>45528</v>
      </c>
      <c r="O162" t="s">
        <v>633</v>
      </c>
      <c r="P162" t="s">
        <v>634</v>
      </c>
      <c r="Q162" s="29">
        <f>Table1[[#This Row],[Sales Volume]]*Table1[[#This Row],[price]]</f>
        <v>192924.00000000003</v>
      </c>
      <c r="R162" t="str">
        <f>TEXT(Table1[[#This Row],[scraped_at]],"mmmm")</f>
        <v>August</v>
      </c>
      <c r="S162" t="e">
        <f>VLOOKUP(U162,Table1[[#Headers],[#Data],[Product ID]:[Months]],6,FALSE)</f>
        <v>#N/A</v>
      </c>
    </row>
    <row r="163" spans="1:19" x14ac:dyDescent="0.3">
      <c r="A163">
        <v>136738</v>
      </c>
      <c r="B163" t="s">
        <v>49</v>
      </c>
      <c r="C163" t="s">
        <v>17</v>
      </c>
      <c r="D163" t="s">
        <v>18</v>
      </c>
      <c r="E163" t="s">
        <v>32</v>
      </c>
      <c r="F163">
        <v>542</v>
      </c>
      <c r="G163" t="s">
        <v>19</v>
      </c>
      <c r="H163" t="s">
        <v>639</v>
      </c>
      <c r="I163" t="s">
        <v>640</v>
      </c>
      <c r="J163" t="s">
        <v>641</v>
      </c>
      <c r="K163" t="s">
        <v>642</v>
      </c>
      <c r="L163">
        <v>7.99</v>
      </c>
      <c r="M163" t="s">
        <v>24</v>
      </c>
      <c r="N163" s="13">
        <v>45529</v>
      </c>
      <c r="O163" t="s">
        <v>633</v>
      </c>
      <c r="P163" t="s">
        <v>634</v>
      </c>
      <c r="Q163" s="29">
        <f>Table1[[#This Row],[Sales Volume]]*Table1[[#This Row],[price]]</f>
        <v>4330.58</v>
      </c>
      <c r="R163" t="str">
        <f>TEXT(Table1[[#This Row],[scraped_at]],"mmmm")</f>
        <v>August</v>
      </c>
      <c r="S163" t="e">
        <f>VLOOKUP(U163,Table1[[#Headers],[#Data],[Product ID]:[Months]],6,FALSE)</f>
        <v>#N/A</v>
      </c>
    </row>
    <row r="164" spans="1:19" x14ac:dyDescent="0.3">
      <c r="A164">
        <v>144497</v>
      </c>
      <c r="B164" t="s">
        <v>31</v>
      </c>
      <c r="C164" t="s">
        <v>32</v>
      </c>
      <c r="D164" t="s">
        <v>18</v>
      </c>
      <c r="E164" t="s">
        <v>32</v>
      </c>
      <c r="F164">
        <v>1105</v>
      </c>
      <c r="G164" t="s">
        <v>19</v>
      </c>
      <c r="H164" t="s">
        <v>643</v>
      </c>
      <c r="I164" t="s">
        <v>644</v>
      </c>
      <c r="J164" t="s">
        <v>645</v>
      </c>
      <c r="K164" t="s">
        <v>646</v>
      </c>
      <c r="L164">
        <v>49.9</v>
      </c>
      <c r="M164" t="s">
        <v>24</v>
      </c>
      <c r="N164" s="13">
        <v>45530</v>
      </c>
      <c r="O164" t="s">
        <v>633</v>
      </c>
      <c r="P164" t="s">
        <v>634</v>
      </c>
      <c r="Q164" s="29">
        <f>Table1[[#This Row],[Sales Volume]]*Table1[[#This Row],[price]]</f>
        <v>55139.5</v>
      </c>
      <c r="R164" t="str">
        <f>TEXT(Table1[[#This Row],[scraped_at]],"mmmm")</f>
        <v>August</v>
      </c>
      <c r="S164" t="e">
        <f>VLOOKUP(U164,Table1[[#Headers],[#Data],[Product ID]:[Months]],6,FALSE)</f>
        <v>#N/A</v>
      </c>
    </row>
    <row r="165" spans="1:19" x14ac:dyDescent="0.3">
      <c r="A165">
        <v>135036</v>
      </c>
      <c r="B165" t="s">
        <v>31</v>
      </c>
      <c r="C165" t="s">
        <v>32</v>
      </c>
      <c r="D165" t="s">
        <v>18</v>
      </c>
      <c r="E165" t="s">
        <v>17</v>
      </c>
      <c r="F165">
        <v>1435</v>
      </c>
      <c r="G165" t="s">
        <v>19</v>
      </c>
      <c r="H165" t="s">
        <v>647</v>
      </c>
      <c r="I165" t="s">
        <v>648</v>
      </c>
      <c r="J165" t="s">
        <v>649</v>
      </c>
      <c r="K165" t="s">
        <v>650</v>
      </c>
      <c r="L165">
        <v>49.9</v>
      </c>
      <c r="M165" t="s">
        <v>24</v>
      </c>
      <c r="N165" s="13">
        <v>45531</v>
      </c>
      <c r="O165" t="s">
        <v>633</v>
      </c>
      <c r="P165" t="s">
        <v>634</v>
      </c>
      <c r="Q165" s="29">
        <f>Table1[[#This Row],[Sales Volume]]*Table1[[#This Row],[price]]</f>
        <v>71606.5</v>
      </c>
      <c r="R165" t="str">
        <f>TEXT(Table1[[#This Row],[scraped_at]],"mmmm")</f>
        <v>August</v>
      </c>
      <c r="S165" t="e">
        <f>VLOOKUP(U165,Table1[[#Headers],[#Data],[Product ID]:[Months]],6,FALSE)</f>
        <v>#N/A</v>
      </c>
    </row>
    <row r="166" spans="1:19" x14ac:dyDescent="0.3">
      <c r="A166">
        <v>166331</v>
      </c>
      <c r="B166" t="s">
        <v>16</v>
      </c>
      <c r="C166" t="s">
        <v>32</v>
      </c>
      <c r="D166" t="s">
        <v>18</v>
      </c>
      <c r="E166" t="s">
        <v>32</v>
      </c>
      <c r="F166">
        <v>2877</v>
      </c>
      <c r="G166" t="s">
        <v>19</v>
      </c>
      <c r="H166" t="s">
        <v>651</v>
      </c>
      <c r="I166" t="s">
        <v>652</v>
      </c>
      <c r="J166" t="s">
        <v>653</v>
      </c>
      <c r="K166" t="s">
        <v>654</v>
      </c>
      <c r="L166">
        <v>59.9</v>
      </c>
      <c r="M166" t="s">
        <v>24</v>
      </c>
      <c r="N166" s="13">
        <v>45532</v>
      </c>
      <c r="O166" t="s">
        <v>633</v>
      </c>
      <c r="P166" t="s">
        <v>634</v>
      </c>
      <c r="Q166" s="29">
        <f>Table1[[#This Row],[Sales Volume]]*Table1[[#This Row],[price]]</f>
        <v>172332.3</v>
      </c>
      <c r="R166" t="str">
        <f>TEXT(Table1[[#This Row],[scraped_at]],"mmmm")</f>
        <v>August</v>
      </c>
      <c r="S166" t="e">
        <f>VLOOKUP(U166,Table1[[#Headers],[#Data],[Product ID]:[Months]],6,FALSE)</f>
        <v>#N/A</v>
      </c>
    </row>
    <row r="167" spans="1:19" x14ac:dyDescent="0.3">
      <c r="A167">
        <v>139789</v>
      </c>
      <c r="B167" t="s">
        <v>16</v>
      </c>
      <c r="C167" t="s">
        <v>17</v>
      </c>
      <c r="D167" t="s">
        <v>18</v>
      </c>
      <c r="E167" t="s">
        <v>32</v>
      </c>
      <c r="F167">
        <v>1094</v>
      </c>
      <c r="G167" t="s">
        <v>19</v>
      </c>
      <c r="H167" t="s">
        <v>655</v>
      </c>
      <c r="I167" t="s">
        <v>656</v>
      </c>
      <c r="J167" t="s">
        <v>657</v>
      </c>
      <c r="K167" t="s">
        <v>658</v>
      </c>
      <c r="L167">
        <v>69.900000000000006</v>
      </c>
      <c r="M167" t="s">
        <v>24</v>
      </c>
      <c r="N167" s="13">
        <v>45533</v>
      </c>
      <c r="O167" t="s">
        <v>633</v>
      </c>
      <c r="P167" t="s">
        <v>634</v>
      </c>
      <c r="Q167" s="29">
        <f>Table1[[#This Row],[Sales Volume]]*Table1[[#This Row],[price]]</f>
        <v>76470.600000000006</v>
      </c>
      <c r="R167" t="str">
        <f>TEXT(Table1[[#This Row],[scraped_at]],"mmmm")</f>
        <v>August</v>
      </c>
      <c r="S167" t="e">
        <f>VLOOKUP(U167,Table1[[#Headers],[#Data],[Product ID]:[Months]],6,FALSE)</f>
        <v>#N/A</v>
      </c>
    </row>
    <row r="168" spans="1:19" x14ac:dyDescent="0.3">
      <c r="A168">
        <v>118569</v>
      </c>
      <c r="B168" t="s">
        <v>16</v>
      </c>
      <c r="C168" t="s">
        <v>17</v>
      </c>
      <c r="D168" t="s">
        <v>18</v>
      </c>
      <c r="E168" t="s">
        <v>32</v>
      </c>
      <c r="F168">
        <v>994</v>
      </c>
      <c r="G168" t="s">
        <v>19</v>
      </c>
      <c r="H168" t="s">
        <v>659</v>
      </c>
      <c r="I168" t="s">
        <v>660</v>
      </c>
      <c r="J168" t="s">
        <v>661</v>
      </c>
      <c r="K168" t="s">
        <v>662</v>
      </c>
      <c r="L168">
        <v>49.9</v>
      </c>
      <c r="M168" t="s">
        <v>24</v>
      </c>
      <c r="N168" s="13">
        <v>45534</v>
      </c>
      <c r="O168" t="s">
        <v>633</v>
      </c>
      <c r="P168" t="s">
        <v>634</v>
      </c>
      <c r="Q168" s="29">
        <f>Table1[[#This Row],[Sales Volume]]*Table1[[#This Row],[price]]</f>
        <v>49600.6</v>
      </c>
      <c r="R168" t="str">
        <f>TEXT(Table1[[#This Row],[scraped_at]],"mmmm")</f>
        <v>August</v>
      </c>
      <c r="S168" t="e">
        <f>VLOOKUP(U168,Table1[[#Headers],[#Data],[Product ID]:[Months]],6,FALSE)</f>
        <v>#N/A</v>
      </c>
    </row>
    <row r="169" spans="1:19" x14ac:dyDescent="0.3">
      <c r="A169">
        <v>155848</v>
      </c>
      <c r="B169" t="s">
        <v>31</v>
      </c>
      <c r="C169" t="s">
        <v>32</v>
      </c>
      <c r="D169" t="s">
        <v>18</v>
      </c>
      <c r="E169" t="s">
        <v>17</v>
      </c>
      <c r="F169">
        <v>1942</v>
      </c>
      <c r="G169" t="s">
        <v>19</v>
      </c>
      <c r="H169" t="s">
        <v>663</v>
      </c>
      <c r="I169" t="s">
        <v>664</v>
      </c>
      <c r="J169" t="s">
        <v>665</v>
      </c>
      <c r="K169" t="s">
        <v>666</v>
      </c>
      <c r="L169">
        <v>49.9</v>
      </c>
      <c r="M169" t="s">
        <v>24</v>
      </c>
      <c r="N169" s="13">
        <v>45535</v>
      </c>
      <c r="O169" t="s">
        <v>633</v>
      </c>
      <c r="P169" t="s">
        <v>634</v>
      </c>
      <c r="Q169" s="29">
        <f>Table1[[#This Row],[Sales Volume]]*Table1[[#This Row],[price]]</f>
        <v>96905.8</v>
      </c>
      <c r="R169" t="str">
        <f>TEXT(Table1[[#This Row],[scraped_at]],"mmmm")</f>
        <v>August</v>
      </c>
      <c r="S169" t="e">
        <f>VLOOKUP(U169,Table1[[#Headers],[#Data],[Product ID]:[Months]],6,FALSE)</f>
        <v>#N/A</v>
      </c>
    </row>
    <row r="170" spans="1:19" x14ac:dyDescent="0.3">
      <c r="A170">
        <v>152563</v>
      </c>
      <c r="B170" t="s">
        <v>49</v>
      </c>
      <c r="C170" t="s">
        <v>17</v>
      </c>
      <c r="D170" t="s">
        <v>18</v>
      </c>
      <c r="E170" t="s">
        <v>32</v>
      </c>
      <c r="F170">
        <v>2572</v>
      </c>
      <c r="G170" t="s">
        <v>19</v>
      </c>
      <c r="H170" t="s">
        <v>667</v>
      </c>
      <c r="I170" t="s">
        <v>668</v>
      </c>
      <c r="J170" t="s">
        <v>669</v>
      </c>
      <c r="K170" t="s">
        <v>670</v>
      </c>
      <c r="L170">
        <v>169</v>
      </c>
      <c r="M170" t="s">
        <v>24</v>
      </c>
      <c r="N170" s="13">
        <v>45536</v>
      </c>
      <c r="O170" t="s">
        <v>633</v>
      </c>
      <c r="P170" t="s">
        <v>634</v>
      </c>
      <c r="Q170" s="29">
        <f>Table1[[#This Row],[Sales Volume]]*Table1[[#This Row],[price]]</f>
        <v>434668</v>
      </c>
      <c r="R170" t="str">
        <f>TEXT(Table1[[#This Row],[scraped_at]],"mmmm")</f>
        <v>September</v>
      </c>
      <c r="S170" t="e">
        <f>VLOOKUP(U170,Table1[[#Headers],[#Data],[Product ID]:[Months]],6,FALSE)</f>
        <v>#N/A</v>
      </c>
    </row>
    <row r="171" spans="1:19" x14ac:dyDescent="0.3">
      <c r="A171">
        <v>115153</v>
      </c>
      <c r="B171" t="s">
        <v>16</v>
      </c>
      <c r="C171" t="s">
        <v>17</v>
      </c>
      <c r="D171" t="s">
        <v>18</v>
      </c>
      <c r="E171" t="s">
        <v>17</v>
      </c>
      <c r="F171">
        <v>1736</v>
      </c>
      <c r="G171" t="s">
        <v>19</v>
      </c>
      <c r="H171" t="s">
        <v>671</v>
      </c>
      <c r="I171" t="s">
        <v>672</v>
      </c>
      <c r="J171" t="s">
        <v>673</v>
      </c>
      <c r="K171" t="s">
        <v>674</v>
      </c>
      <c r="L171">
        <v>79.900000000000006</v>
      </c>
      <c r="M171" t="s">
        <v>24</v>
      </c>
      <c r="N171" s="13">
        <v>45537</v>
      </c>
      <c r="O171" t="s">
        <v>633</v>
      </c>
      <c r="P171" t="s">
        <v>634</v>
      </c>
      <c r="Q171" s="29">
        <f>Table1[[#This Row],[Sales Volume]]*Table1[[#This Row],[price]]</f>
        <v>138706.40000000002</v>
      </c>
      <c r="R171" t="str">
        <f>TEXT(Table1[[#This Row],[scraped_at]],"mmmm")</f>
        <v>September</v>
      </c>
      <c r="S171" t="e">
        <f>VLOOKUP(U171,Table1[[#Headers],[#Data],[Product ID]:[Months]],6,FALSE)</f>
        <v>#N/A</v>
      </c>
    </row>
    <row r="172" spans="1:19" x14ac:dyDescent="0.3">
      <c r="A172">
        <v>125938</v>
      </c>
      <c r="B172" t="s">
        <v>16</v>
      </c>
      <c r="C172" t="s">
        <v>32</v>
      </c>
      <c r="D172" t="s">
        <v>18</v>
      </c>
      <c r="E172" t="s">
        <v>32</v>
      </c>
      <c r="F172">
        <v>1204</v>
      </c>
      <c r="G172" t="s">
        <v>19</v>
      </c>
      <c r="H172" t="s">
        <v>675</v>
      </c>
      <c r="I172" t="s">
        <v>676</v>
      </c>
      <c r="J172" t="s">
        <v>677</v>
      </c>
      <c r="K172" t="s">
        <v>678</v>
      </c>
      <c r="L172">
        <v>49.9</v>
      </c>
      <c r="M172" t="s">
        <v>24</v>
      </c>
      <c r="N172" s="13">
        <v>45538</v>
      </c>
      <c r="O172" t="s">
        <v>633</v>
      </c>
      <c r="P172" t="s">
        <v>634</v>
      </c>
      <c r="Q172" s="29">
        <f>Table1[[#This Row],[Sales Volume]]*Table1[[#This Row],[price]]</f>
        <v>60079.6</v>
      </c>
      <c r="R172" t="str">
        <f>TEXT(Table1[[#This Row],[scraped_at]],"mmmm")</f>
        <v>September</v>
      </c>
      <c r="S172" t="e">
        <f>VLOOKUP(U172,Table1[[#Headers],[#Data],[Product ID]:[Months]],6,FALSE)</f>
        <v>#N/A</v>
      </c>
    </row>
    <row r="173" spans="1:19" x14ac:dyDescent="0.3">
      <c r="A173">
        <v>122809</v>
      </c>
      <c r="B173" t="s">
        <v>31</v>
      </c>
      <c r="C173" t="s">
        <v>17</v>
      </c>
      <c r="D173" t="s">
        <v>18</v>
      </c>
      <c r="E173" t="s">
        <v>32</v>
      </c>
      <c r="F173">
        <v>1592</v>
      </c>
      <c r="G173" t="s">
        <v>19</v>
      </c>
      <c r="H173" t="s">
        <v>679</v>
      </c>
      <c r="I173" t="s">
        <v>680</v>
      </c>
      <c r="J173" t="s">
        <v>681</v>
      </c>
      <c r="K173" t="s">
        <v>682</v>
      </c>
      <c r="L173">
        <v>49.9</v>
      </c>
      <c r="M173" t="s">
        <v>24</v>
      </c>
      <c r="N173" s="13">
        <v>45539</v>
      </c>
      <c r="O173" t="s">
        <v>633</v>
      </c>
      <c r="P173" t="s">
        <v>634</v>
      </c>
      <c r="Q173" s="29">
        <f>Table1[[#This Row],[Sales Volume]]*Table1[[#This Row],[price]]</f>
        <v>79440.800000000003</v>
      </c>
      <c r="R173" t="str">
        <f>TEXT(Table1[[#This Row],[scraped_at]],"mmmm")</f>
        <v>September</v>
      </c>
      <c r="S173" t="e">
        <f>VLOOKUP(U173,Table1[[#Headers],[#Data],[Product ID]:[Months]],6,FALSE)</f>
        <v>#N/A</v>
      </c>
    </row>
    <row r="174" spans="1:19" x14ac:dyDescent="0.3">
      <c r="A174">
        <v>181502</v>
      </c>
      <c r="B174" t="s">
        <v>49</v>
      </c>
      <c r="C174" t="s">
        <v>32</v>
      </c>
      <c r="D174" t="s">
        <v>18</v>
      </c>
      <c r="E174" t="s">
        <v>17</v>
      </c>
      <c r="F174">
        <v>2591</v>
      </c>
      <c r="G174" t="s">
        <v>19</v>
      </c>
      <c r="H174" t="s">
        <v>683</v>
      </c>
      <c r="I174" t="s">
        <v>684</v>
      </c>
      <c r="J174" t="s">
        <v>685</v>
      </c>
      <c r="K174" t="s">
        <v>686</v>
      </c>
      <c r="L174">
        <v>39.9</v>
      </c>
      <c r="M174" t="s">
        <v>24</v>
      </c>
      <c r="N174" s="13">
        <v>45540</v>
      </c>
      <c r="O174" t="s">
        <v>633</v>
      </c>
      <c r="P174" t="s">
        <v>634</v>
      </c>
      <c r="Q174" s="29">
        <f>Table1[[#This Row],[Sales Volume]]*Table1[[#This Row],[price]]</f>
        <v>103380.9</v>
      </c>
      <c r="R174" t="str">
        <f>TEXT(Table1[[#This Row],[scraped_at]],"mmmm")</f>
        <v>September</v>
      </c>
      <c r="S174" t="e">
        <f>VLOOKUP(U174,Table1[[#Headers],[#Data],[Product ID]:[Months]],6,FALSE)</f>
        <v>#N/A</v>
      </c>
    </row>
    <row r="175" spans="1:19" x14ac:dyDescent="0.3">
      <c r="A175">
        <v>182779</v>
      </c>
      <c r="B175" t="s">
        <v>31</v>
      </c>
      <c r="C175" t="s">
        <v>32</v>
      </c>
      <c r="D175" t="s">
        <v>18</v>
      </c>
      <c r="E175" t="s">
        <v>32</v>
      </c>
      <c r="F175">
        <v>2097</v>
      </c>
      <c r="G175" t="s">
        <v>19</v>
      </c>
      <c r="H175" t="s">
        <v>687</v>
      </c>
      <c r="I175" t="s">
        <v>688</v>
      </c>
      <c r="J175" t="s">
        <v>689</v>
      </c>
      <c r="K175" t="s">
        <v>690</v>
      </c>
      <c r="L175">
        <v>35.9</v>
      </c>
      <c r="M175" t="s">
        <v>24</v>
      </c>
      <c r="N175" s="13">
        <v>45541</v>
      </c>
      <c r="O175" t="s">
        <v>633</v>
      </c>
      <c r="P175" t="s">
        <v>634</v>
      </c>
      <c r="Q175" s="29">
        <f>Table1[[#This Row],[Sales Volume]]*Table1[[#This Row],[price]]</f>
        <v>75282.3</v>
      </c>
      <c r="R175" t="str">
        <f>TEXT(Table1[[#This Row],[scraped_at]],"mmmm")</f>
        <v>September</v>
      </c>
      <c r="S175" t="e">
        <f>VLOOKUP(U175,Table1[[#Headers],[#Data],[Product ID]:[Months]],6,FALSE)</f>
        <v>#N/A</v>
      </c>
    </row>
    <row r="176" spans="1:19" x14ac:dyDescent="0.3">
      <c r="A176">
        <v>155674</v>
      </c>
      <c r="B176" t="s">
        <v>49</v>
      </c>
      <c r="C176" t="s">
        <v>17</v>
      </c>
      <c r="D176" t="s">
        <v>18</v>
      </c>
      <c r="E176" t="s">
        <v>17</v>
      </c>
      <c r="F176">
        <v>897</v>
      </c>
      <c r="G176" t="s">
        <v>19</v>
      </c>
      <c r="H176" t="s">
        <v>691</v>
      </c>
      <c r="I176" t="s">
        <v>692</v>
      </c>
      <c r="J176" t="s">
        <v>693</v>
      </c>
      <c r="K176" t="s">
        <v>694</v>
      </c>
      <c r="L176">
        <v>49.9</v>
      </c>
      <c r="M176" t="s">
        <v>24</v>
      </c>
      <c r="N176" s="13">
        <v>45542</v>
      </c>
      <c r="O176" t="s">
        <v>633</v>
      </c>
      <c r="P176" t="s">
        <v>634</v>
      </c>
      <c r="Q176" s="29">
        <f>Table1[[#This Row],[Sales Volume]]*Table1[[#This Row],[price]]</f>
        <v>44760.299999999996</v>
      </c>
      <c r="R176" t="str">
        <f>TEXT(Table1[[#This Row],[scraped_at]],"mmmm")</f>
        <v>September</v>
      </c>
      <c r="S176" t="e">
        <f>VLOOKUP(U176,Table1[[#Headers],[#Data],[Product ID]:[Months]],6,FALSE)</f>
        <v>#N/A</v>
      </c>
    </row>
    <row r="177" spans="1:19" x14ac:dyDescent="0.3">
      <c r="A177">
        <v>182866</v>
      </c>
      <c r="B177" t="s">
        <v>16</v>
      </c>
      <c r="C177" t="s">
        <v>17</v>
      </c>
      <c r="D177" t="s">
        <v>18</v>
      </c>
      <c r="E177" t="s">
        <v>32</v>
      </c>
      <c r="F177">
        <v>1552</v>
      </c>
      <c r="G177" t="s">
        <v>19</v>
      </c>
      <c r="H177" t="s">
        <v>695</v>
      </c>
      <c r="I177" t="s">
        <v>696</v>
      </c>
      <c r="J177" t="s">
        <v>697</v>
      </c>
      <c r="K177" t="s">
        <v>698</v>
      </c>
      <c r="L177">
        <v>39.9</v>
      </c>
      <c r="M177" t="s">
        <v>24</v>
      </c>
      <c r="N177" s="13">
        <v>45543</v>
      </c>
      <c r="O177" t="s">
        <v>633</v>
      </c>
      <c r="P177" t="s">
        <v>634</v>
      </c>
      <c r="Q177" s="29">
        <f>Table1[[#This Row],[Sales Volume]]*Table1[[#This Row],[price]]</f>
        <v>61924.799999999996</v>
      </c>
      <c r="R177" t="str">
        <f>TEXT(Table1[[#This Row],[scraped_at]],"mmmm")</f>
        <v>September</v>
      </c>
      <c r="S177" t="e">
        <f>VLOOKUP(U177,Table1[[#Headers],[#Data],[Product ID]:[Months]],6,FALSE)</f>
        <v>#N/A</v>
      </c>
    </row>
    <row r="178" spans="1:19" x14ac:dyDescent="0.3">
      <c r="A178">
        <v>148230</v>
      </c>
      <c r="B178" t="s">
        <v>49</v>
      </c>
      <c r="C178" t="s">
        <v>32</v>
      </c>
      <c r="D178" t="s">
        <v>18</v>
      </c>
      <c r="E178" t="s">
        <v>17</v>
      </c>
      <c r="F178">
        <v>2494</v>
      </c>
      <c r="G178" t="s">
        <v>19</v>
      </c>
      <c r="H178" t="s">
        <v>699</v>
      </c>
      <c r="I178" t="s">
        <v>700</v>
      </c>
      <c r="J178" t="s">
        <v>701</v>
      </c>
      <c r="K178" t="s">
        <v>702</v>
      </c>
      <c r="L178">
        <v>59.9</v>
      </c>
      <c r="M178" t="s">
        <v>24</v>
      </c>
      <c r="N178" s="13">
        <v>45544</v>
      </c>
      <c r="O178" t="s">
        <v>633</v>
      </c>
      <c r="P178" t="s">
        <v>634</v>
      </c>
      <c r="Q178" s="29">
        <f>Table1[[#This Row],[Sales Volume]]*Table1[[#This Row],[price]]</f>
        <v>149390.6</v>
      </c>
      <c r="R178" t="str">
        <f>TEXT(Table1[[#This Row],[scraped_at]],"mmmm")</f>
        <v>September</v>
      </c>
      <c r="S178" t="e">
        <f>VLOOKUP(U178,Table1[[#Headers],[#Data],[Product ID]:[Months]],6,FALSE)</f>
        <v>#N/A</v>
      </c>
    </row>
    <row r="179" spans="1:19" x14ac:dyDescent="0.3">
      <c r="A179">
        <v>126979</v>
      </c>
      <c r="B179" t="s">
        <v>49</v>
      </c>
      <c r="C179" t="s">
        <v>17</v>
      </c>
      <c r="D179" t="s">
        <v>18</v>
      </c>
      <c r="E179" t="s">
        <v>17</v>
      </c>
      <c r="F179">
        <v>2141</v>
      </c>
      <c r="G179" t="s">
        <v>19</v>
      </c>
      <c r="H179" t="s">
        <v>703</v>
      </c>
      <c r="I179" t="s">
        <v>704</v>
      </c>
      <c r="J179" t="s">
        <v>705</v>
      </c>
      <c r="K179" t="s">
        <v>706</v>
      </c>
      <c r="L179">
        <v>49.9</v>
      </c>
      <c r="M179" t="s">
        <v>24</v>
      </c>
      <c r="N179" s="13">
        <v>45545</v>
      </c>
      <c r="O179" t="s">
        <v>633</v>
      </c>
      <c r="P179" t="s">
        <v>634</v>
      </c>
      <c r="Q179" s="29">
        <f>Table1[[#This Row],[Sales Volume]]*Table1[[#This Row],[price]]</f>
        <v>106835.9</v>
      </c>
      <c r="R179" t="str">
        <f>TEXT(Table1[[#This Row],[scraped_at]],"mmmm")</f>
        <v>September</v>
      </c>
      <c r="S179" t="e">
        <f>VLOOKUP(U179,Table1[[#Headers],[#Data],[Product ID]:[Months]],6,FALSE)</f>
        <v>#N/A</v>
      </c>
    </row>
    <row r="180" spans="1:19" x14ac:dyDescent="0.3">
      <c r="A180">
        <v>135521</v>
      </c>
      <c r="B180" t="s">
        <v>31</v>
      </c>
      <c r="C180" t="s">
        <v>17</v>
      </c>
      <c r="D180" t="s">
        <v>18</v>
      </c>
      <c r="E180" t="s">
        <v>32</v>
      </c>
      <c r="F180">
        <v>2835</v>
      </c>
      <c r="G180" t="s">
        <v>19</v>
      </c>
      <c r="H180" t="s">
        <v>707</v>
      </c>
      <c r="I180" t="s">
        <v>708</v>
      </c>
      <c r="J180" t="s">
        <v>709</v>
      </c>
      <c r="K180" t="s">
        <v>710</v>
      </c>
      <c r="L180">
        <v>39.9</v>
      </c>
      <c r="M180" t="s">
        <v>24</v>
      </c>
      <c r="N180" s="13">
        <v>45546</v>
      </c>
      <c r="O180" t="s">
        <v>633</v>
      </c>
      <c r="P180" t="s">
        <v>634</v>
      </c>
      <c r="Q180" s="29">
        <f>Table1[[#This Row],[Sales Volume]]*Table1[[#This Row],[price]]</f>
        <v>113116.5</v>
      </c>
      <c r="R180" t="str">
        <f>TEXT(Table1[[#This Row],[scraped_at]],"mmmm")</f>
        <v>September</v>
      </c>
      <c r="S180" t="e">
        <f>VLOOKUP(U180,Table1[[#Headers],[#Data],[Product ID]:[Months]],6,FALSE)</f>
        <v>#N/A</v>
      </c>
    </row>
    <row r="181" spans="1:19" x14ac:dyDescent="0.3">
      <c r="A181">
        <v>185809</v>
      </c>
      <c r="B181" t="s">
        <v>31</v>
      </c>
      <c r="C181" t="s">
        <v>17</v>
      </c>
      <c r="D181" t="s">
        <v>18</v>
      </c>
      <c r="E181" t="s">
        <v>17</v>
      </c>
      <c r="F181">
        <v>622</v>
      </c>
      <c r="G181" t="s">
        <v>19</v>
      </c>
      <c r="H181" t="s">
        <v>711</v>
      </c>
      <c r="I181" t="s">
        <v>712</v>
      </c>
      <c r="J181" t="s">
        <v>713</v>
      </c>
      <c r="K181" t="s">
        <v>714</v>
      </c>
      <c r="L181">
        <v>49.9</v>
      </c>
      <c r="M181" t="s">
        <v>24</v>
      </c>
      <c r="N181" s="13">
        <v>45547</v>
      </c>
      <c r="O181" t="s">
        <v>633</v>
      </c>
      <c r="P181" t="s">
        <v>634</v>
      </c>
      <c r="Q181" s="29">
        <f>Table1[[#This Row],[Sales Volume]]*Table1[[#This Row],[price]]</f>
        <v>31037.8</v>
      </c>
      <c r="R181" t="str">
        <f>TEXT(Table1[[#This Row],[scraped_at]],"mmmm")</f>
        <v>September</v>
      </c>
      <c r="S181" t="e">
        <f>VLOOKUP(U181,Table1[[#Headers],[#Data],[Product ID]:[Months]],6,FALSE)</f>
        <v>#N/A</v>
      </c>
    </row>
    <row r="182" spans="1:19" x14ac:dyDescent="0.3">
      <c r="A182">
        <v>171520</v>
      </c>
      <c r="B182" t="s">
        <v>31</v>
      </c>
      <c r="C182" t="s">
        <v>32</v>
      </c>
      <c r="D182" t="s">
        <v>18</v>
      </c>
      <c r="E182" t="s">
        <v>32</v>
      </c>
      <c r="F182">
        <v>2901</v>
      </c>
      <c r="G182" t="s">
        <v>19</v>
      </c>
      <c r="H182" t="s">
        <v>715</v>
      </c>
      <c r="I182" t="s">
        <v>716</v>
      </c>
      <c r="J182" t="s">
        <v>717</v>
      </c>
      <c r="K182" t="s">
        <v>718</v>
      </c>
      <c r="L182">
        <v>47.9</v>
      </c>
      <c r="M182" t="s">
        <v>24</v>
      </c>
      <c r="N182" s="13">
        <v>45548</v>
      </c>
      <c r="O182" t="s">
        <v>633</v>
      </c>
      <c r="P182" t="s">
        <v>634</v>
      </c>
      <c r="Q182" s="29">
        <f>Table1[[#This Row],[Sales Volume]]*Table1[[#This Row],[price]]</f>
        <v>138957.9</v>
      </c>
      <c r="R182" t="str">
        <f>TEXT(Table1[[#This Row],[scraped_at]],"mmmm")</f>
        <v>September</v>
      </c>
      <c r="S182" t="e">
        <f>VLOOKUP(U182,Table1[[#Headers],[#Data],[Product ID]:[Months]],6,FALSE)</f>
        <v>#N/A</v>
      </c>
    </row>
    <row r="183" spans="1:19" x14ac:dyDescent="0.3">
      <c r="A183">
        <v>122926</v>
      </c>
      <c r="B183" t="s">
        <v>31</v>
      </c>
      <c r="C183" t="s">
        <v>17</v>
      </c>
      <c r="D183" t="s">
        <v>18</v>
      </c>
      <c r="E183" t="s">
        <v>17</v>
      </c>
      <c r="F183">
        <v>867</v>
      </c>
      <c r="G183" t="s">
        <v>19</v>
      </c>
      <c r="H183" t="s">
        <v>719</v>
      </c>
      <c r="I183" t="s">
        <v>720</v>
      </c>
      <c r="J183" t="s">
        <v>721</v>
      </c>
      <c r="K183" t="s">
        <v>722</v>
      </c>
      <c r="L183">
        <v>45.9</v>
      </c>
      <c r="M183" t="s">
        <v>24</v>
      </c>
      <c r="N183" s="13">
        <v>45549</v>
      </c>
      <c r="O183" t="s">
        <v>633</v>
      </c>
      <c r="P183" t="s">
        <v>634</v>
      </c>
      <c r="Q183" s="29">
        <f>Table1[[#This Row],[Sales Volume]]*Table1[[#This Row],[price]]</f>
        <v>39795.299999999996</v>
      </c>
      <c r="R183" t="str">
        <f>TEXT(Table1[[#This Row],[scraped_at]],"mmmm")</f>
        <v>September</v>
      </c>
      <c r="S183" t="e">
        <f>VLOOKUP(U183,Table1[[#Headers],[#Data],[Product ID]:[Months]],6,FALSE)</f>
        <v>#N/A</v>
      </c>
    </row>
    <row r="184" spans="1:19" x14ac:dyDescent="0.3">
      <c r="A184">
        <v>150953</v>
      </c>
      <c r="B184" t="s">
        <v>49</v>
      </c>
      <c r="C184" t="s">
        <v>32</v>
      </c>
      <c r="D184" t="s">
        <v>18</v>
      </c>
      <c r="E184" t="s">
        <v>32</v>
      </c>
      <c r="F184">
        <v>2434</v>
      </c>
      <c r="G184" t="s">
        <v>19</v>
      </c>
      <c r="H184" t="s">
        <v>723</v>
      </c>
      <c r="I184" t="s">
        <v>724</v>
      </c>
      <c r="J184" t="s">
        <v>725</v>
      </c>
      <c r="K184" t="s">
        <v>726</v>
      </c>
      <c r="L184">
        <v>35.9</v>
      </c>
      <c r="M184" t="s">
        <v>24</v>
      </c>
      <c r="N184" s="13">
        <v>45550</v>
      </c>
      <c r="O184" t="s">
        <v>633</v>
      </c>
      <c r="P184" t="s">
        <v>634</v>
      </c>
      <c r="Q184" s="29">
        <f>Table1[[#This Row],[Sales Volume]]*Table1[[#This Row],[price]]</f>
        <v>87380.599999999991</v>
      </c>
      <c r="R184" t="str">
        <f>TEXT(Table1[[#This Row],[scraped_at]],"mmmm")</f>
        <v>September</v>
      </c>
      <c r="S184" t="e">
        <f>VLOOKUP(U184,Table1[[#Headers],[#Data],[Product ID]:[Months]],6,FALSE)</f>
        <v>#N/A</v>
      </c>
    </row>
    <row r="185" spans="1:19" x14ac:dyDescent="0.3">
      <c r="A185">
        <v>115873</v>
      </c>
      <c r="B185" t="s">
        <v>31</v>
      </c>
      <c r="C185" t="s">
        <v>32</v>
      </c>
      <c r="D185" t="s">
        <v>18</v>
      </c>
      <c r="E185" t="s">
        <v>32</v>
      </c>
      <c r="F185">
        <v>2606</v>
      </c>
      <c r="G185" t="s">
        <v>19</v>
      </c>
      <c r="H185" t="s">
        <v>727</v>
      </c>
      <c r="I185" t="s">
        <v>728</v>
      </c>
      <c r="J185" t="s">
        <v>729</v>
      </c>
      <c r="K185" t="s">
        <v>730</v>
      </c>
      <c r="L185">
        <v>59.9</v>
      </c>
      <c r="M185" t="s">
        <v>24</v>
      </c>
      <c r="N185" s="13">
        <v>45551</v>
      </c>
      <c r="O185" t="s">
        <v>633</v>
      </c>
      <c r="P185" t="s">
        <v>634</v>
      </c>
      <c r="Q185" s="29">
        <f>Table1[[#This Row],[Sales Volume]]*Table1[[#This Row],[price]]</f>
        <v>156099.4</v>
      </c>
      <c r="R185" t="str">
        <f>TEXT(Table1[[#This Row],[scraped_at]],"mmmm")</f>
        <v>September</v>
      </c>
      <c r="S185" t="e">
        <f>VLOOKUP(U185,Table1[[#Headers],[#Data],[Product ID]:[Months]],6,FALSE)</f>
        <v>#N/A</v>
      </c>
    </row>
    <row r="186" spans="1:19" x14ac:dyDescent="0.3">
      <c r="A186">
        <v>115581</v>
      </c>
      <c r="B186" t="s">
        <v>16</v>
      </c>
      <c r="C186" t="s">
        <v>17</v>
      </c>
      <c r="D186" t="s">
        <v>18</v>
      </c>
      <c r="E186" t="s">
        <v>32</v>
      </c>
      <c r="F186">
        <v>2728</v>
      </c>
      <c r="G186" t="s">
        <v>19</v>
      </c>
      <c r="H186" t="s">
        <v>731</v>
      </c>
      <c r="I186" t="s">
        <v>732</v>
      </c>
      <c r="J186" t="s">
        <v>733</v>
      </c>
      <c r="K186" t="s">
        <v>734</v>
      </c>
      <c r="L186">
        <v>47.9</v>
      </c>
      <c r="M186" t="s">
        <v>24</v>
      </c>
      <c r="N186" s="13">
        <v>45552</v>
      </c>
      <c r="O186" t="s">
        <v>633</v>
      </c>
      <c r="P186" t="s">
        <v>634</v>
      </c>
      <c r="Q186" s="29">
        <f>Table1[[#This Row],[Sales Volume]]*Table1[[#This Row],[price]]</f>
        <v>130671.2</v>
      </c>
      <c r="R186" t="str">
        <f>TEXT(Table1[[#This Row],[scraped_at]],"mmmm")</f>
        <v>September</v>
      </c>
      <c r="S186" t="e">
        <f>VLOOKUP(U186,Table1[[#Headers],[#Data],[Product ID]:[Months]],6,FALSE)</f>
        <v>#N/A</v>
      </c>
    </row>
    <row r="187" spans="1:19" x14ac:dyDescent="0.3">
      <c r="A187">
        <v>183634</v>
      </c>
      <c r="B187" t="s">
        <v>49</v>
      </c>
      <c r="C187" t="s">
        <v>32</v>
      </c>
      <c r="D187" t="s">
        <v>18</v>
      </c>
      <c r="E187" t="s">
        <v>32</v>
      </c>
      <c r="F187">
        <v>2778</v>
      </c>
      <c r="G187" t="s">
        <v>19</v>
      </c>
      <c r="H187" t="s">
        <v>735</v>
      </c>
      <c r="I187" t="s">
        <v>736</v>
      </c>
      <c r="J187" t="s">
        <v>737</v>
      </c>
      <c r="K187" t="s">
        <v>738</v>
      </c>
      <c r="L187">
        <v>27.9</v>
      </c>
      <c r="M187" t="s">
        <v>24</v>
      </c>
      <c r="N187" s="13">
        <v>45553</v>
      </c>
      <c r="O187" t="s">
        <v>633</v>
      </c>
      <c r="P187" t="s">
        <v>634</v>
      </c>
      <c r="Q187" s="29">
        <f>Table1[[#This Row],[Sales Volume]]*Table1[[#This Row],[price]]</f>
        <v>77506.2</v>
      </c>
      <c r="R187" t="str">
        <f>TEXT(Table1[[#This Row],[scraped_at]],"mmmm")</f>
        <v>September</v>
      </c>
      <c r="S187" t="e">
        <f>VLOOKUP(U187,Table1[[#Headers],[#Data],[Product ID]:[Months]],6,FALSE)</f>
        <v>#N/A</v>
      </c>
    </row>
    <row r="188" spans="1:19" x14ac:dyDescent="0.3">
      <c r="A188">
        <v>122484</v>
      </c>
      <c r="B188" t="s">
        <v>16</v>
      </c>
      <c r="C188" t="s">
        <v>32</v>
      </c>
      <c r="D188" t="s">
        <v>18</v>
      </c>
      <c r="E188" t="s">
        <v>32</v>
      </c>
      <c r="F188">
        <v>558</v>
      </c>
      <c r="G188" t="s">
        <v>19</v>
      </c>
      <c r="H188" t="s">
        <v>739</v>
      </c>
      <c r="I188" t="s">
        <v>740</v>
      </c>
      <c r="J188" t="s">
        <v>741</v>
      </c>
      <c r="K188" t="s">
        <v>742</v>
      </c>
      <c r="L188">
        <v>47.9</v>
      </c>
      <c r="M188" t="s">
        <v>24</v>
      </c>
      <c r="N188" s="13">
        <v>45554</v>
      </c>
      <c r="O188" t="s">
        <v>633</v>
      </c>
      <c r="P188" t="s">
        <v>634</v>
      </c>
      <c r="Q188" s="29">
        <f>Table1[[#This Row],[Sales Volume]]*Table1[[#This Row],[price]]</f>
        <v>26728.2</v>
      </c>
      <c r="R188" t="str">
        <f>TEXT(Table1[[#This Row],[scraped_at]],"mmmm")</f>
        <v>September</v>
      </c>
      <c r="S188" t="e">
        <f>VLOOKUP(U188,Table1[[#Headers],[#Data],[Product ID]:[Months]],6,FALSE)</f>
        <v>#N/A</v>
      </c>
    </row>
    <row r="189" spans="1:19" x14ac:dyDescent="0.3">
      <c r="A189">
        <v>183574</v>
      </c>
      <c r="B189" t="s">
        <v>16</v>
      </c>
      <c r="C189" t="s">
        <v>32</v>
      </c>
      <c r="D189" t="s">
        <v>18</v>
      </c>
      <c r="E189" t="s">
        <v>32</v>
      </c>
      <c r="F189">
        <v>1752</v>
      </c>
      <c r="G189" t="s">
        <v>19</v>
      </c>
      <c r="H189" t="s">
        <v>743</v>
      </c>
      <c r="I189" t="s">
        <v>744</v>
      </c>
      <c r="J189" t="s">
        <v>745</v>
      </c>
      <c r="K189" t="s">
        <v>746</v>
      </c>
      <c r="L189">
        <v>47.9</v>
      </c>
      <c r="M189" t="s">
        <v>24</v>
      </c>
      <c r="N189" s="13">
        <v>45555</v>
      </c>
      <c r="O189" t="s">
        <v>633</v>
      </c>
      <c r="P189" t="s">
        <v>634</v>
      </c>
      <c r="Q189" s="29">
        <f>Table1[[#This Row],[Sales Volume]]*Table1[[#This Row],[price]]</f>
        <v>83920.8</v>
      </c>
      <c r="R189" t="str">
        <f>TEXT(Table1[[#This Row],[scraped_at]],"mmmm")</f>
        <v>September</v>
      </c>
      <c r="S189" t="e">
        <f>VLOOKUP(U189,Table1[[#Headers],[#Data],[Product ID]:[Months]],6,FALSE)</f>
        <v>#N/A</v>
      </c>
    </row>
    <row r="190" spans="1:19" x14ac:dyDescent="0.3">
      <c r="A190">
        <v>185307</v>
      </c>
      <c r="B190" t="s">
        <v>49</v>
      </c>
      <c r="C190" t="s">
        <v>17</v>
      </c>
      <c r="D190" t="s">
        <v>18</v>
      </c>
      <c r="E190" t="s">
        <v>32</v>
      </c>
      <c r="F190">
        <v>2743</v>
      </c>
      <c r="G190" t="s">
        <v>19</v>
      </c>
      <c r="H190" t="s">
        <v>747</v>
      </c>
      <c r="I190" t="s">
        <v>748</v>
      </c>
      <c r="J190" t="s">
        <v>749</v>
      </c>
      <c r="K190" t="s">
        <v>750</v>
      </c>
      <c r="L190">
        <v>7.99</v>
      </c>
      <c r="M190" t="s">
        <v>24</v>
      </c>
      <c r="N190" s="13">
        <v>45556</v>
      </c>
      <c r="O190" t="s">
        <v>633</v>
      </c>
      <c r="P190" t="s">
        <v>634</v>
      </c>
      <c r="Q190" s="29">
        <f>Table1[[#This Row],[Sales Volume]]*Table1[[#This Row],[price]]</f>
        <v>21916.57</v>
      </c>
      <c r="R190" t="str">
        <f>TEXT(Table1[[#This Row],[scraped_at]],"mmmm")</f>
        <v>September</v>
      </c>
      <c r="S190" t="e">
        <f>VLOOKUP(U190,Table1[[#Headers],[#Data],[Product ID]:[Months]],6,FALSE)</f>
        <v>#N/A</v>
      </c>
    </row>
    <row r="191" spans="1:19" x14ac:dyDescent="0.3">
      <c r="A191">
        <v>118719</v>
      </c>
      <c r="B191" t="s">
        <v>31</v>
      </c>
      <c r="C191" t="s">
        <v>17</v>
      </c>
      <c r="D191" t="s">
        <v>18</v>
      </c>
      <c r="E191" t="s">
        <v>32</v>
      </c>
      <c r="F191">
        <v>1669</v>
      </c>
      <c r="G191" t="s">
        <v>19</v>
      </c>
      <c r="H191" t="s">
        <v>751</v>
      </c>
      <c r="I191" t="s">
        <v>752</v>
      </c>
      <c r="J191" t="s">
        <v>753</v>
      </c>
      <c r="K191" t="s">
        <v>754</v>
      </c>
      <c r="L191">
        <v>45.9</v>
      </c>
      <c r="M191" t="s">
        <v>24</v>
      </c>
      <c r="N191" s="13">
        <v>45557</v>
      </c>
      <c r="O191" t="s">
        <v>633</v>
      </c>
      <c r="P191" t="s">
        <v>634</v>
      </c>
      <c r="Q191" s="29">
        <f>Table1[[#This Row],[Sales Volume]]*Table1[[#This Row],[price]]</f>
        <v>76607.099999999991</v>
      </c>
      <c r="R191" t="str">
        <f>TEXT(Table1[[#This Row],[scraped_at]],"mmmm")</f>
        <v>September</v>
      </c>
      <c r="S191" t="e">
        <f>VLOOKUP(U191,Table1[[#Headers],[#Data],[Product ID]:[Months]],6,FALSE)</f>
        <v>#N/A</v>
      </c>
    </row>
    <row r="192" spans="1:19" x14ac:dyDescent="0.3">
      <c r="A192">
        <v>134788</v>
      </c>
      <c r="B192" t="s">
        <v>49</v>
      </c>
      <c r="C192" t="s">
        <v>17</v>
      </c>
      <c r="D192" t="s">
        <v>18</v>
      </c>
      <c r="E192" t="s">
        <v>17</v>
      </c>
      <c r="F192">
        <v>2179</v>
      </c>
      <c r="G192" t="s">
        <v>19</v>
      </c>
      <c r="H192" t="s">
        <v>755</v>
      </c>
      <c r="I192" t="s">
        <v>756</v>
      </c>
      <c r="J192" t="s">
        <v>757</v>
      </c>
      <c r="K192" t="s">
        <v>758</v>
      </c>
      <c r="L192">
        <v>45.9</v>
      </c>
      <c r="M192" t="s">
        <v>24</v>
      </c>
      <c r="N192" s="13">
        <v>45558</v>
      </c>
      <c r="O192" t="s">
        <v>633</v>
      </c>
      <c r="P192" t="s">
        <v>634</v>
      </c>
      <c r="Q192" s="29">
        <f>Table1[[#This Row],[Sales Volume]]*Table1[[#This Row],[price]]</f>
        <v>100016.09999999999</v>
      </c>
      <c r="R192" t="str">
        <f>TEXT(Table1[[#This Row],[scraped_at]],"mmmm")</f>
        <v>September</v>
      </c>
      <c r="S192" t="e">
        <f>VLOOKUP(U192,Table1[[#Headers],[#Data],[Product ID]:[Months]],6,FALSE)</f>
        <v>#N/A</v>
      </c>
    </row>
    <row r="193" spans="1:19" x14ac:dyDescent="0.3">
      <c r="A193">
        <v>140142</v>
      </c>
      <c r="B193" t="s">
        <v>49</v>
      </c>
      <c r="C193" t="s">
        <v>32</v>
      </c>
      <c r="D193" t="s">
        <v>18</v>
      </c>
      <c r="E193" t="s">
        <v>17</v>
      </c>
      <c r="F193">
        <v>606</v>
      </c>
      <c r="G193" t="s">
        <v>19</v>
      </c>
      <c r="H193" t="s">
        <v>759</v>
      </c>
      <c r="I193" t="s">
        <v>760</v>
      </c>
      <c r="J193" t="s">
        <v>761</v>
      </c>
      <c r="K193" t="s">
        <v>762</v>
      </c>
      <c r="L193">
        <v>49.9</v>
      </c>
      <c r="M193" t="s">
        <v>24</v>
      </c>
      <c r="N193" s="13">
        <v>45559</v>
      </c>
      <c r="O193" t="s">
        <v>633</v>
      </c>
      <c r="P193" t="s">
        <v>634</v>
      </c>
      <c r="Q193" s="29">
        <f>Table1[[#This Row],[Sales Volume]]*Table1[[#This Row],[price]]</f>
        <v>30239.399999999998</v>
      </c>
      <c r="R193" t="str">
        <f>TEXT(Table1[[#This Row],[scraped_at]],"mmmm")</f>
        <v>September</v>
      </c>
      <c r="S193" t="e">
        <f>VLOOKUP(U193,Table1[[#Headers],[#Data],[Product ID]:[Months]],6,FALSE)</f>
        <v>#N/A</v>
      </c>
    </row>
    <row r="194" spans="1:19" x14ac:dyDescent="0.3">
      <c r="A194">
        <v>153997</v>
      </c>
      <c r="B194" t="s">
        <v>31</v>
      </c>
      <c r="C194" t="s">
        <v>17</v>
      </c>
      <c r="D194" t="s">
        <v>18</v>
      </c>
      <c r="E194" t="s">
        <v>32</v>
      </c>
      <c r="F194">
        <v>1608</v>
      </c>
      <c r="G194" t="s">
        <v>19</v>
      </c>
      <c r="H194" t="s">
        <v>763</v>
      </c>
      <c r="I194" t="s">
        <v>764</v>
      </c>
      <c r="J194" t="s">
        <v>765</v>
      </c>
      <c r="K194" t="s">
        <v>766</v>
      </c>
      <c r="L194">
        <v>45.9</v>
      </c>
      <c r="M194" t="s">
        <v>24</v>
      </c>
      <c r="N194" s="13">
        <v>45560</v>
      </c>
      <c r="O194" t="s">
        <v>633</v>
      </c>
      <c r="P194" t="s">
        <v>634</v>
      </c>
      <c r="Q194" s="29">
        <f>Table1[[#This Row],[Sales Volume]]*Table1[[#This Row],[price]]</f>
        <v>73807.199999999997</v>
      </c>
      <c r="R194" t="str">
        <f>TEXT(Table1[[#This Row],[scraped_at]],"mmmm")</f>
        <v>September</v>
      </c>
      <c r="S194" t="e">
        <f>VLOOKUP(U194,Table1[[#Headers],[#Data],[Product ID]:[Months]],6,FALSE)</f>
        <v>#N/A</v>
      </c>
    </row>
    <row r="195" spans="1:19" x14ac:dyDescent="0.3">
      <c r="A195">
        <v>123230</v>
      </c>
      <c r="B195" t="s">
        <v>16</v>
      </c>
      <c r="C195" t="s">
        <v>17</v>
      </c>
      <c r="D195" t="s">
        <v>18</v>
      </c>
      <c r="E195" t="s">
        <v>32</v>
      </c>
      <c r="F195">
        <v>880</v>
      </c>
      <c r="G195" t="s">
        <v>19</v>
      </c>
      <c r="H195" t="s">
        <v>767</v>
      </c>
      <c r="I195" t="s">
        <v>768</v>
      </c>
      <c r="J195" t="s">
        <v>769</v>
      </c>
      <c r="K195" t="s">
        <v>770</v>
      </c>
      <c r="L195">
        <v>69.900000000000006</v>
      </c>
      <c r="M195" t="s">
        <v>24</v>
      </c>
      <c r="N195" s="13">
        <v>45561</v>
      </c>
      <c r="O195" t="s">
        <v>25</v>
      </c>
      <c r="P195" t="s">
        <v>26</v>
      </c>
      <c r="Q195" s="29">
        <f>Table1[[#This Row],[Sales Volume]]*Table1[[#This Row],[price]]</f>
        <v>61512.000000000007</v>
      </c>
      <c r="R195" t="str">
        <f>TEXT(Table1[[#This Row],[scraped_at]],"mmmm")</f>
        <v>September</v>
      </c>
      <c r="S195" t="e">
        <f>VLOOKUP(U195,Table1[[#Headers],[#Data],[Product ID]:[Months]],6,FALSE)</f>
        <v>#N/A</v>
      </c>
    </row>
    <row r="196" spans="1:19" x14ac:dyDescent="0.3">
      <c r="A196">
        <v>154676</v>
      </c>
      <c r="B196" t="s">
        <v>16</v>
      </c>
      <c r="C196" t="s">
        <v>17</v>
      </c>
      <c r="D196" t="s">
        <v>18</v>
      </c>
      <c r="E196" t="s">
        <v>17</v>
      </c>
      <c r="F196">
        <v>943</v>
      </c>
      <c r="G196" t="s">
        <v>19</v>
      </c>
      <c r="H196" t="s">
        <v>771</v>
      </c>
      <c r="I196" t="s">
        <v>772</v>
      </c>
      <c r="J196" t="s">
        <v>773</v>
      </c>
      <c r="K196" t="s">
        <v>774</v>
      </c>
      <c r="L196">
        <v>69.900000000000006</v>
      </c>
      <c r="M196" t="s">
        <v>24</v>
      </c>
      <c r="N196" s="13">
        <v>45562</v>
      </c>
      <c r="O196" t="s">
        <v>25</v>
      </c>
      <c r="P196" t="s">
        <v>26</v>
      </c>
      <c r="Q196" s="29">
        <f>Table1[[#This Row],[Sales Volume]]*Table1[[#This Row],[price]]</f>
        <v>65915.700000000012</v>
      </c>
      <c r="R196" t="str">
        <f>TEXT(Table1[[#This Row],[scraped_at]],"mmmm")</f>
        <v>September</v>
      </c>
      <c r="S196" t="e">
        <f>VLOOKUP(U196,Table1[[#Headers],[#Data],[Product ID]:[Months]],6,FALSE)</f>
        <v>#N/A</v>
      </c>
    </row>
    <row r="197" spans="1:19" x14ac:dyDescent="0.3">
      <c r="A197">
        <v>152985</v>
      </c>
      <c r="B197" t="s">
        <v>16</v>
      </c>
      <c r="C197" t="s">
        <v>32</v>
      </c>
      <c r="D197" t="s">
        <v>18</v>
      </c>
      <c r="E197" t="s">
        <v>32</v>
      </c>
      <c r="F197">
        <v>1049</v>
      </c>
      <c r="G197" t="s">
        <v>19</v>
      </c>
      <c r="H197" t="s">
        <v>775</v>
      </c>
      <c r="I197" t="s">
        <v>776</v>
      </c>
      <c r="J197" t="s">
        <v>435</v>
      </c>
      <c r="K197" t="s">
        <v>777</v>
      </c>
      <c r="L197">
        <v>89.9</v>
      </c>
      <c r="M197" t="s">
        <v>24</v>
      </c>
      <c r="N197" s="13">
        <v>45563</v>
      </c>
      <c r="O197" t="s">
        <v>25</v>
      </c>
      <c r="P197" t="s">
        <v>26</v>
      </c>
      <c r="Q197" s="29">
        <f>Table1[[#This Row],[Sales Volume]]*Table1[[#This Row],[price]]</f>
        <v>94305.1</v>
      </c>
      <c r="R197" t="str">
        <f>TEXT(Table1[[#This Row],[scraped_at]],"mmmm")</f>
        <v>September</v>
      </c>
      <c r="S197" t="e">
        <f>VLOOKUP(U197,Table1[[#Headers],[#Data],[Product ID]:[Months]],6,FALSE)</f>
        <v>#N/A</v>
      </c>
    </row>
    <row r="198" spans="1:19" x14ac:dyDescent="0.3">
      <c r="A198">
        <v>175584</v>
      </c>
      <c r="B198" t="s">
        <v>49</v>
      </c>
      <c r="C198" t="s">
        <v>17</v>
      </c>
      <c r="D198" t="s">
        <v>18</v>
      </c>
      <c r="E198" t="s">
        <v>17</v>
      </c>
      <c r="F198">
        <v>2084</v>
      </c>
      <c r="G198" t="s">
        <v>19</v>
      </c>
      <c r="H198" t="s">
        <v>778</v>
      </c>
      <c r="I198" t="s">
        <v>779</v>
      </c>
      <c r="J198" t="s">
        <v>780</v>
      </c>
      <c r="K198" t="s">
        <v>781</v>
      </c>
      <c r="L198">
        <v>69.900000000000006</v>
      </c>
      <c r="M198" t="s">
        <v>24</v>
      </c>
      <c r="N198" s="13">
        <v>45564</v>
      </c>
      <c r="O198" t="s">
        <v>782</v>
      </c>
      <c r="P198" t="s">
        <v>26</v>
      </c>
      <c r="Q198" s="29">
        <f>Table1[[#This Row],[Sales Volume]]*Table1[[#This Row],[price]]</f>
        <v>145671.6</v>
      </c>
      <c r="R198" t="str">
        <f>TEXT(Table1[[#This Row],[scraped_at]],"mmmm")</f>
        <v>September</v>
      </c>
      <c r="S198" t="e">
        <f>VLOOKUP(U198,Table1[[#Headers],[#Data],[Product ID]:[Months]],6,FALSE)</f>
        <v>#N/A</v>
      </c>
    </row>
    <row r="199" spans="1:19" x14ac:dyDescent="0.3">
      <c r="A199">
        <v>147491</v>
      </c>
      <c r="B199" t="s">
        <v>31</v>
      </c>
      <c r="C199" t="s">
        <v>17</v>
      </c>
      <c r="D199" t="s">
        <v>18</v>
      </c>
      <c r="E199" t="s">
        <v>17</v>
      </c>
      <c r="F199">
        <v>1563</v>
      </c>
      <c r="G199" t="s">
        <v>19</v>
      </c>
      <c r="H199" t="s">
        <v>783</v>
      </c>
      <c r="I199" t="s">
        <v>784</v>
      </c>
      <c r="J199" t="s">
        <v>785</v>
      </c>
      <c r="K199" t="s">
        <v>786</v>
      </c>
      <c r="L199">
        <v>59.9</v>
      </c>
      <c r="M199" t="s">
        <v>24</v>
      </c>
      <c r="N199" s="13">
        <v>45565</v>
      </c>
      <c r="O199" t="s">
        <v>782</v>
      </c>
      <c r="P199" t="s">
        <v>26</v>
      </c>
      <c r="Q199" s="29">
        <f>Table1[[#This Row],[Sales Volume]]*Table1[[#This Row],[price]]</f>
        <v>93623.7</v>
      </c>
      <c r="R199" t="str">
        <f>TEXT(Table1[[#This Row],[scraped_at]],"mmmm")</f>
        <v>September</v>
      </c>
      <c r="S199" t="e">
        <f>VLOOKUP(U199,Table1[[#Headers],[#Data],[Product ID]:[Months]],6,FALSE)</f>
        <v>#N/A</v>
      </c>
    </row>
    <row r="200" spans="1:19" x14ac:dyDescent="0.3">
      <c r="A200">
        <v>198283</v>
      </c>
      <c r="B200" t="s">
        <v>31</v>
      </c>
      <c r="C200" t="s">
        <v>32</v>
      </c>
      <c r="D200" t="s">
        <v>18</v>
      </c>
      <c r="E200" t="s">
        <v>32</v>
      </c>
      <c r="F200">
        <v>1558</v>
      </c>
      <c r="G200" t="s">
        <v>19</v>
      </c>
      <c r="H200" t="s">
        <v>787</v>
      </c>
      <c r="I200" t="s">
        <v>788</v>
      </c>
      <c r="J200" t="s">
        <v>789</v>
      </c>
      <c r="K200" t="s">
        <v>790</v>
      </c>
      <c r="L200">
        <v>69.900000000000006</v>
      </c>
      <c r="M200" t="s">
        <v>24</v>
      </c>
      <c r="N200" s="13">
        <v>45566</v>
      </c>
      <c r="O200" t="s">
        <v>782</v>
      </c>
      <c r="P200" t="s">
        <v>26</v>
      </c>
      <c r="Q200" s="29">
        <f>Table1[[#This Row],[Sales Volume]]*Table1[[#This Row],[price]]</f>
        <v>108904.20000000001</v>
      </c>
      <c r="R200" t="str">
        <f>TEXT(Table1[[#This Row],[scraped_at]],"mmmm")</f>
        <v>October</v>
      </c>
      <c r="S200" t="e">
        <f>VLOOKUP(U200,Table1[[#Headers],[#Data],[Product ID]:[Months]],6,FALSE)</f>
        <v>#N/A</v>
      </c>
    </row>
    <row r="201" spans="1:19" x14ac:dyDescent="0.3">
      <c r="A201">
        <v>141547</v>
      </c>
      <c r="B201" t="s">
        <v>31</v>
      </c>
      <c r="C201" t="s">
        <v>17</v>
      </c>
      <c r="D201" t="s">
        <v>18</v>
      </c>
      <c r="E201" t="s">
        <v>17</v>
      </c>
      <c r="F201">
        <v>1426</v>
      </c>
      <c r="G201" t="s">
        <v>19</v>
      </c>
      <c r="H201" t="s">
        <v>791</v>
      </c>
      <c r="I201" t="s">
        <v>792</v>
      </c>
      <c r="J201" t="s">
        <v>789</v>
      </c>
      <c r="K201" t="s">
        <v>790</v>
      </c>
      <c r="L201">
        <v>69.900000000000006</v>
      </c>
      <c r="M201" t="s">
        <v>24</v>
      </c>
      <c r="N201" s="13">
        <v>45567</v>
      </c>
      <c r="O201" t="s">
        <v>782</v>
      </c>
      <c r="P201" t="s">
        <v>26</v>
      </c>
      <c r="Q201" s="29">
        <f>Table1[[#This Row],[Sales Volume]]*Table1[[#This Row],[price]]</f>
        <v>99677.400000000009</v>
      </c>
      <c r="R201" t="str">
        <f>TEXT(Table1[[#This Row],[scraped_at]],"mmmm")</f>
        <v>October</v>
      </c>
      <c r="S201" t="e">
        <f>VLOOKUP(U201,Table1[[#Headers],[#Data],[Product ID]:[Months]],6,FALSE)</f>
        <v>#N/A</v>
      </c>
    </row>
    <row r="202" spans="1:19" x14ac:dyDescent="0.3">
      <c r="A202">
        <v>156342</v>
      </c>
      <c r="B202" t="s">
        <v>49</v>
      </c>
      <c r="C202" t="s">
        <v>32</v>
      </c>
      <c r="D202" t="s">
        <v>18</v>
      </c>
      <c r="E202" t="s">
        <v>32</v>
      </c>
      <c r="F202">
        <v>1466</v>
      </c>
      <c r="G202" t="s">
        <v>19</v>
      </c>
      <c r="H202" t="s">
        <v>793</v>
      </c>
      <c r="I202" t="s">
        <v>794</v>
      </c>
      <c r="J202" t="s">
        <v>795</v>
      </c>
      <c r="K202" t="s">
        <v>796</v>
      </c>
      <c r="L202">
        <v>109</v>
      </c>
      <c r="M202" t="s">
        <v>24</v>
      </c>
      <c r="N202" s="13">
        <v>45568</v>
      </c>
      <c r="O202" t="s">
        <v>782</v>
      </c>
      <c r="P202" t="s">
        <v>26</v>
      </c>
      <c r="Q202" s="29">
        <f>Table1[[#This Row],[Sales Volume]]*Table1[[#This Row],[price]]</f>
        <v>159794</v>
      </c>
      <c r="R202" t="str">
        <f>TEXT(Table1[[#This Row],[scraped_at]],"mmmm")</f>
        <v>October</v>
      </c>
      <c r="S202" t="e">
        <f>VLOOKUP(U202,Table1[[#Headers],[#Data],[Product ID]:[Months]],6,FALSE)</f>
        <v>#N/A</v>
      </c>
    </row>
    <row r="203" spans="1:19" x14ac:dyDescent="0.3">
      <c r="A203">
        <v>186083</v>
      </c>
      <c r="B203" t="s">
        <v>31</v>
      </c>
      <c r="C203" t="s">
        <v>17</v>
      </c>
      <c r="D203" t="s">
        <v>18</v>
      </c>
      <c r="E203" t="s">
        <v>32</v>
      </c>
      <c r="F203">
        <v>624</v>
      </c>
      <c r="G203" t="s">
        <v>19</v>
      </c>
      <c r="H203" t="s">
        <v>797</v>
      </c>
      <c r="I203" t="s">
        <v>798</v>
      </c>
      <c r="J203" t="s">
        <v>799</v>
      </c>
      <c r="K203" t="s">
        <v>800</v>
      </c>
      <c r="L203">
        <v>49.9</v>
      </c>
      <c r="M203" t="s">
        <v>24</v>
      </c>
      <c r="N203" s="13">
        <v>45569</v>
      </c>
      <c r="O203" t="s">
        <v>782</v>
      </c>
      <c r="P203" t="s">
        <v>26</v>
      </c>
      <c r="Q203" s="29">
        <f>Table1[[#This Row],[Sales Volume]]*Table1[[#This Row],[price]]</f>
        <v>31137.599999999999</v>
      </c>
      <c r="R203" t="str">
        <f>TEXT(Table1[[#This Row],[scraped_at]],"mmmm")</f>
        <v>October</v>
      </c>
      <c r="S203" t="e">
        <f>VLOOKUP(U203,Table1[[#Headers],[#Data],[Product ID]:[Months]],6,FALSE)</f>
        <v>#N/A</v>
      </c>
    </row>
    <row r="204" spans="1:19" x14ac:dyDescent="0.3">
      <c r="A204">
        <v>171776</v>
      </c>
      <c r="B204" t="s">
        <v>16</v>
      </c>
      <c r="C204" t="s">
        <v>32</v>
      </c>
      <c r="D204" t="s">
        <v>18</v>
      </c>
      <c r="E204" t="s">
        <v>17</v>
      </c>
      <c r="F204">
        <v>1685</v>
      </c>
      <c r="G204" t="s">
        <v>19</v>
      </c>
      <c r="H204" t="s">
        <v>801</v>
      </c>
      <c r="I204" t="s">
        <v>802</v>
      </c>
      <c r="J204" t="s">
        <v>803</v>
      </c>
      <c r="K204" t="s">
        <v>804</v>
      </c>
      <c r="L204">
        <v>12.99</v>
      </c>
      <c r="M204" t="s">
        <v>24</v>
      </c>
      <c r="N204" s="13">
        <v>45570</v>
      </c>
      <c r="O204" t="s">
        <v>782</v>
      </c>
      <c r="P204" t="s">
        <v>26</v>
      </c>
      <c r="Q204" s="29">
        <f>Table1[[#This Row],[Sales Volume]]*Table1[[#This Row],[price]]</f>
        <v>21888.15</v>
      </c>
      <c r="R204" t="str">
        <f>TEXT(Table1[[#This Row],[scraped_at]],"mmmm")</f>
        <v>October</v>
      </c>
      <c r="S204" t="e">
        <f>VLOOKUP(U204,Table1[[#Headers],[#Data],[Product ID]:[Months]],6,FALSE)</f>
        <v>#N/A</v>
      </c>
    </row>
    <row r="205" spans="1:19" x14ac:dyDescent="0.3">
      <c r="A205">
        <v>134429</v>
      </c>
      <c r="B205" t="s">
        <v>16</v>
      </c>
      <c r="C205" t="s">
        <v>17</v>
      </c>
      <c r="D205" t="s">
        <v>18</v>
      </c>
      <c r="E205" t="s">
        <v>17</v>
      </c>
      <c r="F205">
        <v>2914</v>
      </c>
      <c r="G205" t="s">
        <v>19</v>
      </c>
      <c r="H205" t="s">
        <v>805</v>
      </c>
      <c r="I205" t="s">
        <v>806</v>
      </c>
      <c r="J205" t="s">
        <v>807</v>
      </c>
      <c r="K205" t="s">
        <v>808</v>
      </c>
      <c r="L205">
        <v>69.900000000000006</v>
      </c>
      <c r="M205" t="s">
        <v>24</v>
      </c>
      <c r="N205" s="13">
        <v>45571</v>
      </c>
      <c r="O205" t="s">
        <v>782</v>
      </c>
      <c r="P205" t="s">
        <v>26</v>
      </c>
      <c r="Q205" s="29">
        <f>Table1[[#This Row],[Sales Volume]]*Table1[[#This Row],[price]]</f>
        <v>203688.6</v>
      </c>
      <c r="R205" t="str">
        <f>TEXT(Table1[[#This Row],[scraped_at]],"mmmm")</f>
        <v>October</v>
      </c>
      <c r="S205" t="e">
        <f>VLOOKUP(U205,Table1[[#Headers],[#Data],[Product ID]:[Months]],6,FALSE)</f>
        <v>#N/A</v>
      </c>
    </row>
    <row r="206" spans="1:19" x14ac:dyDescent="0.3">
      <c r="A206">
        <v>172816</v>
      </c>
      <c r="B206" t="s">
        <v>16</v>
      </c>
      <c r="C206" t="s">
        <v>17</v>
      </c>
      <c r="D206" t="s">
        <v>18</v>
      </c>
      <c r="E206" t="s">
        <v>32</v>
      </c>
      <c r="F206">
        <v>1524</v>
      </c>
      <c r="G206" t="s">
        <v>19</v>
      </c>
      <c r="H206" t="s">
        <v>809</v>
      </c>
      <c r="I206" t="s">
        <v>810</v>
      </c>
      <c r="J206" t="s">
        <v>811</v>
      </c>
      <c r="K206" t="s">
        <v>812</v>
      </c>
      <c r="L206">
        <v>69.900000000000006</v>
      </c>
      <c r="M206" t="s">
        <v>24</v>
      </c>
      <c r="N206" s="13">
        <v>45572</v>
      </c>
      <c r="O206" t="s">
        <v>633</v>
      </c>
      <c r="P206" t="s">
        <v>26</v>
      </c>
      <c r="Q206" s="29">
        <f>Table1[[#This Row],[Sales Volume]]*Table1[[#This Row],[price]]</f>
        <v>106527.6</v>
      </c>
      <c r="R206" t="str">
        <f>TEXT(Table1[[#This Row],[scraped_at]],"mmmm")</f>
        <v>October</v>
      </c>
      <c r="S206" t="e">
        <f>VLOOKUP(U206,Table1[[#Headers],[#Data],[Product ID]:[Months]],6,FALSE)</f>
        <v>#N/A</v>
      </c>
    </row>
    <row r="207" spans="1:19" x14ac:dyDescent="0.3">
      <c r="A207">
        <v>136272</v>
      </c>
      <c r="B207" t="s">
        <v>31</v>
      </c>
      <c r="C207" t="s">
        <v>17</v>
      </c>
      <c r="D207" t="s">
        <v>18</v>
      </c>
      <c r="E207" t="s">
        <v>32</v>
      </c>
      <c r="F207">
        <v>2887</v>
      </c>
      <c r="G207" t="s">
        <v>19</v>
      </c>
      <c r="H207" t="s">
        <v>813</v>
      </c>
      <c r="I207" t="s">
        <v>814</v>
      </c>
      <c r="J207" t="s">
        <v>815</v>
      </c>
      <c r="K207" t="s">
        <v>816</v>
      </c>
      <c r="L207">
        <v>12.99</v>
      </c>
      <c r="M207" t="s">
        <v>24</v>
      </c>
      <c r="N207" s="13">
        <v>45573</v>
      </c>
      <c r="O207" t="s">
        <v>633</v>
      </c>
      <c r="P207" t="s">
        <v>26</v>
      </c>
      <c r="Q207" s="29">
        <f>Table1[[#This Row],[Sales Volume]]*Table1[[#This Row],[price]]</f>
        <v>37502.129999999997</v>
      </c>
      <c r="R207" t="str">
        <f>TEXT(Table1[[#This Row],[scraped_at]],"mmmm")</f>
        <v>October</v>
      </c>
      <c r="S207" t="e">
        <f>VLOOKUP(U207,Table1[[#Headers],[#Data],[Product ID]:[Months]],6,FALSE)</f>
        <v>#N/A</v>
      </c>
    </row>
    <row r="208" spans="1:19" x14ac:dyDescent="0.3">
      <c r="A208">
        <v>193227</v>
      </c>
      <c r="B208" t="s">
        <v>31</v>
      </c>
      <c r="C208" t="s">
        <v>32</v>
      </c>
      <c r="D208" t="s">
        <v>18</v>
      </c>
      <c r="E208" t="s">
        <v>32</v>
      </c>
      <c r="F208">
        <v>1778</v>
      </c>
      <c r="G208" t="s">
        <v>19</v>
      </c>
      <c r="H208" t="s">
        <v>817</v>
      </c>
      <c r="I208" t="s">
        <v>818</v>
      </c>
      <c r="J208" t="s">
        <v>819</v>
      </c>
      <c r="K208" t="s">
        <v>820</v>
      </c>
      <c r="L208">
        <v>69.900000000000006</v>
      </c>
      <c r="M208" t="s">
        <v>24</v>
      </c>
      <c r="N208" s="13">
        <v>45574</v>
      </c>
      <c r="O208" t="s">
        <v>633</v>
      </c>
      <c r="P208" t="s">
        <v>26</v>
      </c>
      <c r="Q208" s="29">
        <f>Table1[[#This Row],[Sales Volume]]*Table1[[#This Row],[price]]</f>
        <v>124282.20000000001</v>
      </c>
      <c r="R208" t="str">
        <f>TEXT(Table1[[#This Row],[scraped_at]],"mmmm")</f>
        <v>October</v>
      </c>
      <c r="S208" t="e">
        <f>VLOOKUP(U208,Table1[[#Headers],[#Data],[Product ID]:[Months]],6,FALSE)</f>
        <v>#N/A</v>
      </c>
    </row>
    <row r="209" spans="1:19" x14ac:dyDescent="0.3">
      <c r="A209">
        <v>165786</v>
      </c>
      <c r="B209" t="s">
        <v>31</v>
      </c>
      <c r="C209" t="s">
        <v>17</v>
      </c>
      <c r="D209" t="s">
        <v>18</v>
      </c>
      <c r="E209" t="s">
        <v>32</v>
      </c>
      <c r="F209">
        <v>1278</v>
      </c>
      <c r="G209" t="s">
        <v>19</v>
      </c>
      <c r="H209" t="s">
        <v>821</v>
      </c>
      <c r="I209" t="s">
        <v>822</v>
      </c>
      <c r="J209" t="s">
        <v>823</v>
      </c>
      <c r="K209" t="s">
        <v>824</v>
      </c>
      <c r="L209">
        <v>59.9</v>
      </c>
      <c r="M209" t="s">
        <v>24</v>
      </c>
      <c r="N209" s="13">
        <v>45575</v>
      </c>
      <c r="O209" t="s">
        <v>633</v>
      </c>
      <c r="P209" t="s">
        <v>26</v>
      </c>
      <c r="Q209" s="29">
        <f>Table1[[#This Row],[Sales Volume]]*Table1[[#This Row],[price]]</f>
        <v>76552.2</v>
      </c>
      <c r="R209" t="str">
        <f>TEXT(Table1[[#This Row],[scraped_at]],"mmmm")</f>
        <v>October</v>
      </c>
      <c r="S209" t="e">
        <f>VLOOKUP(U209,Table1[[#Headers],[#Data],[Product ID]:[Months]],6,FALSE)</f>
        <v>#N/A</v>
      </c>
    </row>
    <row r="210" spans="1:19" x14ac:dyDescent="0.3">
      <c r="A210">
        <v>174708</v>
      </c>
      <c r="B210" t="s">
        <v>49</v>
      </c>
      <c r="C210" t="s">
        <v>17</v>
      </c>
      <c r="D210" t="s">
        <v>18</v>
      </c>
      <c r="E210" t="s">
        <v>32</v>
      </c>
      <c r="F210">
        <v>529</v>
      </c>
      <c r="G210" t="s">
        <v>19</v>
      </c>
      <c r="H210" t="s">
        <v>825</v>
      </c>
      <c r="I210" t="s">
        <v>826</v>
      </c>
      <c r="J210" t="s">
        <v>827</v>
      </c>
      <c r="K210" t="s">
        <v>828</v>
      </c>
      <c r="L210">
        <v>59.9</v>
      </c>
      <c r="M210" t="s">
        <v>24</v>
      </c>
      <c r="N210" s="13">
        <v>45576</v>
      </c>
      <c r="O210" t="s">
        <v>633</v>
      </c>
      <c r="P210" t="s">
        <v>26</v>
      </c>
      <c r="Q210" s="29">
        <f>Table1[[#This Row],[Sales Volume]]*Table1[[#This Row],[price]]</f>
        <v>31687.1</v>
      </c>
      <c r="R210" t="str">
        <f>TEXT(Table1[[#This Row],[scraped_at]],"mmmm")</f>
        <v>October</v>
      </c>
      <c r="S210" t="e">
        <f>VLOOKUP(U210,Table1[[#Headers],[#Data],[Product ID]:[Months]],6,FALSE)</f>
        <v>#N/A</v>
      </c>
    </row>
    <row r="211" spans="1:19" x14ac:dyDescent="0.3">
      <c r="A211">
        <v>142257</v>
      </c>
      <c r="B211" t="s">
        <v>16</v>
      </c>
      <c r="C211" t="s">
        <v>32</v>
      </c>
      <c r="D211" t="s">
        <v>18</v>
      </c>
      <c r="E211" t="s">
        <v>32</v>
      </c>
      <c r="F211">
        <v>1180</v>
      </c>
      <c r="G211" t="s">
        <v>19</v>
      </c>
      <c r="H211" t="s">
        <v>829</v>
      </c>
      <c r="I211" t="s">
        <v>830</v>
      </c>
      <c r="J211" t="s">
        <v>831</v>
      </c>
      <c r="K211" t="s">
        <v>832</v>
      </c>
      <c r="L211">
        <v>19.899999999999999</v>
      </c>
      <c r="M211" t="s">
        <v>24</v>
      </c>
      <c r="N211" s="13">
        <v>45577</v>
      </c>
      <c r="O211" t="s">
        <v>833</v>
      </c>
      <c r="P211" t="s">
        <v>26</v>
      </c>
      <c r="Q211" s="29">
        <f>Table1[[#This Row],[Sales Volume]]*Table1[[#This Row],[price]]</f>
        <v>23482</v>
      </c>
      <c r="R211" t="str">
        <f>TEXT(Table1[[#This Row],[scraped_at]],"mmmm")</f>
        <v>October</v>
      </c>
      <c r="S211" t="e">
        <f>VLOOKUP(U211,Table1[[#Headers],[#Data],[Product ID]:[Months]],6,FALSE)</f>
        <v>#N/A</v>
      </c>
    </row>
    <row r="212" spans="1:19" x14ac:dyDescent="0.3">
      <c r="A212">
        <v>126146</v>
      </c>
      <c r="B212" t="s">
        <v>16</v>
      </c>
      <c r="C212" t="s">
        <v>17</v>
      </c>
      <c r="D212" t="s">
        <v>18</v>
      </c>
      <c r="E212" t="s">
        <v>17</v>
      </c>
      <c r="F212">
        <v>2759</v>
      </c>
      <c r="G212" t="s">
        <v>19</v>
      </c>
      <c r="H212" t="s">
        <v>834</v>
      </c>
      <c r="I212" t="s">
        <v>835</v>
      </c>
      <c r="J212" t="s">
        <v>836</v>
      </c>
      <c r="K212" t="s">
        <v>837</v>
      </c>
      <c r="L212">
        <v>39.9</v>
      </c>
      <c r="M212" t="s">
        <v>24</v>
      </c>
      <c r="N212" s="13">
        <v>45578</v>
      </c>
      <c r="O212" t="s">
        <v>833</v>
      </c>
      <c r="P212" t="s">
        <v>26</v>
      </c>
      <c r="Q212" s="29">
        <f>Table1[[#This Row],[Sales Volume]]*Table1[[#This Row],[price]]</f>
        <v>110084.09999999999</v>
      </c>
      <c r="R212" t="str">
        <f>TEXT(Table1[[#This Row],[scraped_at]],"mmmm")</f>
        <v>October</v>
      </c>
      <c r="S212" t="e">
        <f>VLOOKUP(U212,Table1[[#Headers],[#Data],[Product ID]:[Months]],6,FALSE)</f>
        <v>#N/A</v>
      </c>
    </row>
    <row r="213" spans="1:19" x14ac:dyDescent="0.3">
      <c r="A213">
        <v>129134</v>
      </c>
      <c r="B213" t="s">
        <v>16</v>
      </c>
      <c r="C213" t="s">
        <v>17</v>
      </c>
      <c r="D213" t="s">
        <v>18</v>
      </c>
      <c r="E213" t="s">
        <v>32</v>
      </c>
      <c r="F213">
        <v>1831</v>
      </c>
      <c r="G213" t="s">
        <v>19</v>
      </c>
      <c r="H213" t="s">
        <v>838</v>
      </c>
      <c r="I213" t="s">
        <v>839</v>
      </c>
      <c r="J213" t="s">
        <v>840</v>
      </c>
      <c r="K213" t="s">
        <v>841</v>
      </c>
      <c r="L213">
        <v>29.9</v>
      </c>
      <c r="M213" t="s">
        <v>24</v>
      </c>
      <c r="N213" s="13">
        <v>45579</v>
      </c>
      <c r="O213" t="s">
        <v>833</v>
      </c>
      <c r="P213" t="s">
        <v>26</v>
      </c>
      <c r="Q213" s="29">
        <f>Table1[[#This Row],[Sales Volume]]*Table1[[#This Row],[price]]</f>
        <v>54746.899999999994</v>
      </c>
      <c r="R213" t="str">
        <f>TEXT(Table1[[#This Row],[scraped_at]],"mmmm")</f>
        <v>October</v>
      </c>
      <c r="S213" t="e">
        <f>VLOOKUP(U213,Table1[[#Headers],[#Data],[Product ID]:[Months]],6,FALSE)</f>
        <v>#N/A</v>
      </c>
    </row>
    <row r="214" spans="1:19" x14ac:dyDescent="0.3">
      <c r="A214">
        <v>129898</v>
      </c>
      <c r="B214" t="s">
        <v>31</v>
      </c>
      <c r="C214" t="s">
        <v>17</v>
      </c>
      <c r="D214" t="s">
        <v>18</v>
      </c>
      <c r="E214" t="s">
        <v>17</v>
      </c>
      <c r="F214">
        <v>1866</v>
      </c>
      <c r="G214" t="s">
        <v>19</v>
      </c>
      <c r="H214" t="s">
        <v>842</v>
      </c>
      <c r="I214" t="s">
        <v>843</v>
      </c>
      <c r="J214" t="s">
        <v>844</v>
      </c>
      <c r="K214" t="s">
        <v>845</v>
      </c>
      <c r="L214">
        <v>39.9</v>
      </c>
      <c r="M214" t="s">
        <v>24</v>
      </c>
      <c r="N214" s="13">
        <v>45580</v>
      </c>
      <c r="O214" t="s">
        <v>833</v>
      </c>
      <c r="P214" t="s">
        <v>26</v>
      </c>
      <c r="Q214" s="29">
        <f>Table1[[#This Row],[Sales Volume]]*Table1[[#This Row],[price]]</f>
        <v>74453.399999999994</v>
      </c>
      <c r="R214" t="str">
        <f>TEXT(Table1[[#This Row],[scraped_at]],"mmmm")</f>
        <v>October</v>
      </c>
      <c r="S214" t="e">
        <f>VLOOKUP(U214,Table1[[#Headers],[#Data],[Product ID]:[Months]],6,FALSE)</f>
        <v>#N/A</v>
      </c>
    </row>
    <row r="215" spans="1:19" x14ac:dyDescent="0.3">
      <c r="A215">
        <v>189692</v>
      </c>
      <c r="B215" t="s">
        <v>31</v>
      </c>
      <c r="C215" t="s">
        <v>32</v>
      </c>
      <c r="D215" t="s">
        <v>18</v>
      </c>
      <c r="E215" t="s">
        <v>17</v>
      </c>
      <c r="F215">
        <v>1553</v>
      </c>
      <c r="G215" t="s">
        <v>19</v>
      </c>
      <c r="H215" t="s">
        <v>846</v>
      </c>
      <c r="I215" t="s">
        <v>847</v>
      </c>
      <c r="J215" t="s">
        <v>848</v>
      </c>
      <c r="K215" t="s">
        <v>849</v>
      </c>
      <c r="L215">
        <v>39.9</v>
      </c>
      <c r="M215" t="s">
        <v>24</v>
      </c>
      <c r="N215" s="13">
        <v>45581</v>
      </c>
      <c r="O215" t="s">
        <v>833</v>
      </c>
      <c r="P215" t="s">
        <v>26</v>
      </c>
      <c r="Q215" s="29">
        <f>Table1[[#This Row],[Sales Volume]]*Table1[[#This Row],[price]]</f>
        <v>61964.7</v>
      </c>
      <c r="R215" t="str">
        <f>TEXT(Table1[[#This Row],[scraped_at]],"mmmm")</f>
        <v>October</v>
      </c>
      <c r="S215" t="e">
        <f>VLOOKUP(U215,Table1[[#Headers],[#Data],[Product ID]:[Months]],6,FALSE)</f>
        <v>#N/A</v>
      </c>
    </row>
    <row r="216" spans="1:19" x14ac:dyDescent="0.3">
      <c r="A216">
        <v>154846</v>
      </c>
      <c r="B216" t="s">
        <v>31</v>
      </c>
      <c r="C216" t="s">
        <v>32</v>
      </c>
      <c r="D216" t="s">
        <v>18</v>
      </c>
      <c r="E216" t="s">
        <v>17</v>
      </c>
      <c r="F216">
        <v>917</v>
      </c>
      <c r="G216" t="s">
        <v>19</v>
      </c>
      <c r="H216" t="s">
        <v>850</v>
      </c>
      <c r="I216" t="s">
        <v>851</v>
      </c>
      <c r="J216" t="s">
        <v>852</v>
      </c>
      <c r="K216" t="s">
        <v>853</v>
      </c>
      <c r="L216">
        <v>39.9</v>
      </c>
      <c r="M216" t="s">
        <v>24</v>
      </c>
      <c r="N216" s="13">
        <v>45582</v>
      </c>
      <c r="O216" t="s">
        <v>833</v>
      </c>
      <c r="P216" t="s">
        <v>26</v>
      </c>
      <c r="Q216" s="29">
        <f>Table1[[#This Row],[Sales Volume]]*Table1[[#This Row],[price]]</f>
        <v>36588.299999999996</v>
      </c>
      <c r="R216" t="str">
        <f>TEXT(Table1[[#This Row],[scraped_at]],"mmmm")</f>
        <v>October</v>
      </c>
      <c r="S216" t="e">
        <f>VLOOKUP(U216,Table1[[#Headers],[#Data],[Product ID]:[Months]],6,FALSE)</f>
        <v>#N/A</v>
      </c>
    </row>
    <row r="217" spans="1:19" x14ac:dyDescent="0.3">
      <c r="A217">
        <v>122307</v>
      </c>
      <c r="B217" t="s">
        <v>31</v>
      </c>
      <c r="C217" t="s">
        <v>17</v>
      </c>
      <c r="D217" t="s">
        <v>18</v>
      </c>
      <c r="E217" t="s">
        <v>17</v>
      </c>
      <c r="F217">
        <v>702</v>
      </c>
      <c r="G217" t="s">
        <v>19</v>
      </c>
      <c r="H217" t="s">
        <v>854</v>
      </c>
      <c r="I217" t="s">
        <v>855</v>
      </c>
      <c r="J217" t="s">
        <v>856</v>
      </c>
      <c r="K217" t="s">
        <v>857</v>
      </c>
      <c r="L217">
        <v>49.9</v>
      </c>
      <c r="M217" t="s">
        <v>24</v>
      </c>
      <c r="N217" s="13">
        <v>45583</v>
      </c>
      <c r="O217" t="s">
        <v>833</v>
      </c>
      <c r="P217" t="s">
        <v>26</v>
      </c>
      <c r="Q217" s="29">
        <f>Table1[[#This Row],[Sales Volume]]*Table1[[#This Row],[price]]</f>
        <v>35029.799999999996</v>
      </c>
      <c r="R217" t="str">
        <f>TEXT(Table1[[#This Row],[scraped_at]],"mmmm")</f>
        <v>October</v>
      </c>
      <c r="S217" t="e">
        <f>VLOOKUP(U217,Table1[[#Headers],[#Data],[Product ID]:[Months]],6,FALSE)</f>
        <v>#N/A</v>
      </c>
    </row>
    <row r="218" spans="1:19" x14ac:dyDescent="0.3">
      <c r="A218">
        <v>182099</v>
      </c>
      <c r="B218" t="s">
        <v>16</v>
      </c>
      <c r="C218" t="s">
        <v>32</v>
      </c>
      <c r="D218" t="s">
        <v>18</v>
      </c>
      <c r="E218" t="s">
        <v>17</v>
      </c>
      <c r="F218">
        <v>1978</v>
      </c>
      <c r="G218" t="s">
        <v>19</v>
      </c>
      <c r="H218" t="s">
        <v>858</v>
      </c>
      <c r="I218" t="s">
        <v>859</v>
      </c>
      <c r="J218" t="s">
        <v>860</v>
      </c>
      <c r="K218" t="s">
        <v>861</v>
      </c>
      <c r="L218">
        <v>39.9</v>
      </c>
      <c r="M218" t="s">
        <v>24</v>
      </c>
      <c r="N218" s="13">
        <v>45584</v>
      </c>
      <c r="O218" t="s">
        <v>833</v>
      </c>
      <c r="P218" t="s">
        <v>26</v>
      </c>
      <c r="Q218" s="29">
        <f>Table1[[#This Row],[Sales Volume]]*Table1[[#This Row],[price]]</f>
        <v>78922.2</v>
      </c>
      <c r="R218" t="str">
        <f>TEXT(Table1[[#This Row],[scraped_at]],"mmmm")</f>
        <v>October</v>
      </c>
      <c r="S218" t="e">
        <f>VLOOKUP(U218,Table1[[#Headers],[#Data],[Product ID]:[Months]],6,FALSE)</f>
        <v>#N/A</v>
      </c>
    </row>
    <row r="219" spans="1:19" x14ac:dyDescent="0.3">
      <c r="A219">
        <v>159816</v>
      </c>
      <c r="B219" t="s">
        <v>49</v>
      </c>
      <c r="C219" t="s">
        <v>17</v>
      </c>
      <c r="D219" t="s">
        <v>18</v>
      </c>
      <c r="E219" t="s">
        <v>32</v>
      </c>
      <c r="F219">
        <v>1961</v>
      </c>
      <c r="G219" t="s">
        <v>19</v>
      </c>
      <c r="H219" t="s">
        <v>862</v>
      </c>
      <c r="I219" t="s">
        <v>863</v>
      </c>
      <c r="J219" t="s">
        <v>864</v>
      </c>
      <c r="K219" t="s">
        <v>865</v>
      </c>
      <c r="L219">
        <v>27.9</v>
      </c>
      <c r="M219" t="s">
        <v>24</v>
      </c>
      <c r="N219" s="13">
        <v>45585</v>
      </c>
      <c r="O219" t="s">
        <v>833</v>
      </c>
      <c r="P219" t="s">
        <v>26</v>
      </c>
      <c r="Q219" s="29">
        <f>Table1[[#This Row],[Sales Volume]]*Table1[[#This Row],[price]]</f>
        <v>54711.899999999994</v>
      </c>
      <c r="R219" t="str">
        <f>TEXT(Table1[[#This Row],[scraped_at]],"mmmm")</f>
        <v>October</v>
      </c>
      <c r="S219" t="e">
        <f>VLOOKUP(U219,Table1[[#Headers],[#Data],[Product ID]:[Months]],6,FALSE)</f>
        <v>#N/A</v>
      </c>
    </row>
    <row r="220" spans="1:19" x14ac:dyDescent="0.3">
      <c r="A220">
        <v>165326</v>
      </c>
      <c r="B220" t="s">
        <v>16</v>
      </c>
      <c r="C220" t="s">
        <v>17</v>
      </c>
      <c r="D220" t="s">
        <v>18</v>
      </c>
      <c r="E220" t="s">
        <v>17</v>
      </c>
      <c r="F220">
        <v>1188</v>
      </c>
      <c r="G220" t="s">
        <v>19</v>
      </c>
      <c r="H220" t="s">
        <v>866</v>
      </c>
      <c r="I220" t="s">
        <v>867</v>
      </c>
      <c r="J220" t="s">
        <v>868</v>
      </c>
      <c r="K220" t="s">
        <v>869</v>
      </c>
      <c r="L220">
        <v>45.9</v>
      </c>
      <c r="M220" t="s">
        <v>24</v>
      </c>
      <c r="N220" s="13">
        <v>45586</v>
      </c>
      <c r="O220" t="s">
        <v>833</v>
      </c>
      <c r="P220" t="s">
        <v>26</v>
      </c>
      <c r="Q220" s="29">
        <f>Table1[[#This Row],[Sales Volume]]*Table1[[#This Row],[price]]</f>
        <v>54529.2</v>
      </c>
      <c r="R220" t="str">
        <f>TEXT(Table1[[#This Row],[scraped_at]],"mmmm")</f>
        <v>October</v>
      </c>
      <c r="S220" t="e">
        <f>VLOOKUP(U220,Table1[[#Headers],[#Data],[Product ID]:[Months]],6,FALSE)</f>
        <v>#N/A</v>
      </c>
    </row>
    <row r="221" spans="1:19" x14ac:dyDescent="0.3">
      <c r="A221">
        <v>185154</v>
      </c>
      <c r="B221" t="s">
        <v>16</v>
      </c>
      <c r="C221" t="s">
        <v>32</v>
      </c>
      <c r="D221" t="s">
        <v>18</v>
      </c>
      <c r="E221" t="s">
        <v>17</v>
      </c>
      <c r="F221">
        <v>996</v>
      </c>
      <c r="G221" t="s">
        <v>19</v>
      </c>
      <c r="H221" t="s">
        <v>870</v>
      </c>
      <c r="I221" t="s">
        <v>871</v>
      </c>
      <c r="J221" t="s">
        <v>872</v>
      </c>
      <c r="K221" t="s">
        <v>873</v>
      </c>
      <c r="L221">
        <v>39.9</v>
      </c>
      <c r="M221" t="s">
        <v>24</v>
      </c>
      <c r="N221" s="13">
        <v>45587</v>
      </c>
      <c r="O221" t="s">
        <v>833</v>
      </c>
      <c r="P221" t="s">
        <v>26</v>
      </c>
      <c r="Q221" s="29">
        <f>Table1[[#This Row],[Sales Volume]]*Table1[[#This Row],[price]]</f>
        <v>39740.400000000001</v>
      </c>
      <c r="R221" t="str">
        <f>TEXT(Table1[[#This Row],[scraped_at]],"mmmm")</f>
        <v>October</v>
      </c>
      <c r="S221" t="e">
        <f>VLOOKUP(U221,Table1[[#Headers],[#Data],[Product ID]:[Months]],6,FALSE)</f>
        <v>#N/A</v>
      </c>
    </row>
    <row r="222" spans="1:19" x14ac:dyDescent="0.3">
      <c r="A222">
        <v>141330</v>
      </c>
      <c r="B222" t="s">
        <v>16</v>
      </c>
      <c r="C222" t="s">
        <v>17</v>
      </c>
      <c r="D222" t="s">
        <v>18</v>
      </c>
      <c r="E222" t="s">
        <v>32</v>
      </c>
      <c r="F222">
        <v>1915</v>
      </c>
      <c r="G222" t="s">
        <v>19</v>
      </c>
      <c r="H222" t="s">
        <v>874</v>
      </c>
      <c r="I222" t="s">
        <v>875</v>
      </c>
      <c r="J222" t="s">
        <v>876</v>
      </c>
      <c r="K222" t="s">
        <v>877</v>
      </c>
      <c r="L222">
        <v>39.9</v>
      </c>
      <c r="M222" t="s">
        <v>24</v>
      </c>
      <c r="N222" s="13">
        <v>45588</v>
      </c>
      <c r="O222" t="s">
        <v>833</v>
      </c>
      <c r="P222" t="s">
        <v>26</v>
      </c>
      <c r="Q222" s="29">
        <f>Table1[[#This Row],[Sales Volume]]*Table1[[#This Row],[price]]</f>
        <v>76408.5</v>
      </c>
      <c r="R222" t="str">
        <f>TEXT(Table1[[#This Row],[scraped_at]],"mmmm")</f>
        <v>October</v>
      </c>
      <c r="S222" t="e">
        <f>VLOOKUP(U222,Table1[[#Headers],[#Data],[Product ID]:[Months]],6,FALSE)</f>
        <v>#N/A</v>
      </c>
    </row>
    <row r="223" spans="1:19" x14ac:dyDescent="0.3">
      <c r="A223">
        <v>158958</v>
      </c>
      <c r="B223" t="s">
        <v>31</v>
      </c>
      <c r="C223" t="s">
        <v>17</v>
      </c>
      <c r="D223" t="s">
        <v>18</v>
      </c>
      <c r="E223" t="s">
        <v>17</v>
      </c>
      <c r="F223">
        <v>903</v>
      </c>
      <c r="G223" t="s">
        <v>19</v>
      </c>
      <c r="H223" t="s">
        <v>878</v>
      </c>
      <c r="I223" t="s">
        <v>879</v>
      </c>
      <c r="J223" t="s">
        <v>856</v>
      </c>
      <c r="K223" t="s">
        <v>880</v>
      </c>
      <c r="L223">
        <v>45.9</v>
      </c>
      <c r="M223" t="s">
        <v>24</v>
      </c>
      <c r="N223" s="13">
        <v>45589</v>
      </c>
      <c r="O223" t="s">
        <v>833</v>
      </c>
      <c r="P223" t="s">
        <v>26</v>
      </c>
      <c r="Q223" s="29">
        <f>Table1[[#This Row],[Sales Volume]]*Table1[[#This Row],[price]]</f>
        <v>41447.699999999997</v>
      </c>
      <c r="R223" t="str">
        <f>TEXT(Table1[[#This Row],[scraped_at]],"mmmm")</f>
        <v>October</v>
      </c>
      <c r="S223" t="e">
        <f>VLOOKUP(U223,Table1[[#Headers],[#Data],[Product ID]:[Months]],6,FALSE)</f>
        <v>#N/A</v>
      </c>
    </row>
    <row r="224" spans="1:19" x14ac:dyDescent="0.3">
      <c r="A224">
        <v>155010</v>
      </c>
      <c r="B224" t="s">
        <v>16</v>
      </c>
      <c r="C224" t="s">
        <v>32</v>
      </c>
      <c r="D224" t="s">
        <v>18</v>
      </c>
      <c r="E224" t="s">
        <v>32</v>
      </c>
      <c r="F224">
        <v>729</v>
      </c>
      <c r="G224" t="s">
        <v>19</v>
      </c>
      <c r="H224" t="s">
        <v>881</v>
      </c>
      <c r="I224" t="s">
        <v>882</v>
      </c>
      <c r="J224" t="s">
        <v>883</v>
      </c>
      <c r="K224" t="s">
        <v>884</v>
      </c>
      <c r="L224">
        <v>45.9</v>
      </c>
      <c r="M224" t="s">
        <v>24</v>
      </c>
      <c r="N224" s="13">
        <v>45590</v>
      </c>
      <c r="O224" t="s">
        <v>833</v>
      </c>
      <c r="P224" t="s">
        <v>26</v>
      </c>
      <c r="Q224" s="29">
        <f>Table1[[#This Row],[Sales Volume]]*Table1[[#This Row],[price]]</f>
        <v>33461.1</v>
      </c>
      <c r="R224" t="str">
        <f>TEXT(Table1[[#This Row],[scraped_at]],"mmmm")</f>
        <v>October</v>
      </c>
      <c r="S224" t="e">
        <f>VLOOKUP(U224,Table1[[#Headers],[#Data],[Product ID]:[Months]],6,FALSE)</f>
        <v>#N/A</v>
      </c>
    </row>
    <row r="225" spans="1:19" x14ac:dyDescent="0.3">
      <c r="A225">
        <v>135857</v>
      </c>
      <c r="B225" t="s">
        <v>16</v>
      </c>
      <c r="C225" t="s">
        <v>17</v>
      </c>
      <c r="D225" t="s">
        <v>18</v>
      </c>
      <c r="E225" t="s">
        <v>32</v>
      </c>
      <c r="F225">
        <v>2045</v>
      </c>
      <c r="G225" t="s">
        <v>19</v>
      </c>
      <c r="H225" t="s">
        <v>885</v>
      </c>
      <c r="I225" t="s">
        <v>886</v>
      </c>
      <c r="J225" t="s">
        <v>887</v>
      </c>
      <c r="K225" t="s">
        <v>888</v>
      </c>
      <c r="L225">
        <v>45.9</v>
      </c>
      <c r="M225" t="s">
        <v>24</v>
      </c>
      <c r="N225" s="13">
        <v>45591</v>
      </c>
      <c r="O225" t="s">
        <v>833</v>
      </c>
      <c r="P225" t="s">
        <v>26</v>
      </c>
      <c r="Q225" s="29">
        <f>Table1[[#This Row],[Sales Volume]]*Table1[[#This Row],[price]]</f>
        <v>93865.5</v>
      </c>
      <c r="R225" t="str">
        <f>TEXT(Table1[[#This Row],[scraped_at]],"mmmm")</f>
        <v>October</v>
      </c>
      <c r="S225" t="e">
        <f>VLOOKUP(U225,Table1[[#Headers],[#Data],[Product ID]:[Months]],6,FALSE)</f>
        <v>#N/A</v>
      </c>
    </row>
    <row r="226" spans="1:19" x14ac:dyDescent="0.3">
      <c r="A226">
        <v>147690</v>
      </c>
      <c r="B226" t="s">
        <v>16</v>
      </c>
      <c r="C226" t="s">
        <v>32</v>
      </c>
      <c r="D226" t="s">
        <v>18</v>
      </c>
      <c r="E226" t="s">
        <v>17</v>
      </c>
      <c r="F226">
        <v>881</v>
      </c>
      <c r="G226" t="s">
        <v>19</v>
      </c>
      <c r="H226" t="s">
        <v>889</v>
      </c>
      <c r="I226" t="s">
        <v>890</v>
      </c>
      <c r="J226" t="s">
        <v>891</v>
      </c>
      <c r="K226" t="s">
        <v>892</v>
      </c>
      <c r="L226">
        <v>39.9</v>
      </c>
      <c r="M226" t="s">
        <v>24</v>
      </c>
      <c r="N226" s="13">
        <v>45592</v>
      </c>
      <c r="O226" t="s">
        <v>833</v>
      </c>
      <c r="P226" t="s">
        <v>26</v>
      </c>
      <c r="Q226" s="29">
        <f>Table1[[#This Row],[Sales Volume]]*Table1[[#This Row],[price]]</f>
        <v>35151.9</v>
      </c>
      <c r="R226" t="str">
        <f>TEXT(Table1[[#This Row],[scraped_at]],"mmmm")</f>
        <v>October</v>
      </c>
      <c r="S226" t="e">
        <f>VLOOKUP(U226,Table1[[#Headers],[#Data],[Product ID]:[Months]],6,FALSE)</f>
        <v>#N/A</v>
      </c>
    </row>
    <row r="227" spans="1:19" x14ac:dyDescent="0.3">
      <c r="A227">
        <v>130321</v>
      </c>
      <c r="B227" t="s">
        <v>31</v>
      </c>
      <c r="C227" t="s">
        <v>32</v>
      </c>
      <c r="D227" t="s">
        <v>18</v>
      </c>
      <c r="E227" t="s">
        <v>17</v>
      </c>
      <c r="F227">
        <v>2093</v>
      </c>
      <c r="G227" t="s">
        <v>19</v>
      </c>
      <c r="H227" t="s">
        <v>893</v>
      </c>
      <c r="I227" t="s">
        <v>894</v>
      </c>
      <c r="J227" t="s">
        <v>895</v>
      </c>
      <c r="K227" t="s">
        <v>896</v>
      </c>
      <c r="L227">
        <v>39.9</v>
      </c>
      <c r="M227" t="s">
        <v>24</v>
      </c>
      <c r="N227" s="13">
        <v>45593</v>
      </c>
      <c r="O227" t="s">
        <v>833</v>
      </c>
      <c r="P227" t="s">
        <v>26</v>
      </c>
      <c r="Q227" s="29">
        <f>Table1[[#This Row],[Sales Volume]]*Table1[[#This Row],[price]]</f>
        <v>83510.7</v>
      </c>
      <c r="R227" t="str">
        <f>TEXT(Table1[[#This Row],[scraped_at]],"mmmm")</f>
        <v>October</v>
      </c>
      <c r="S227" t="e">
        <f>VLOOKUP(U227,Table1[[#Headers],[#Data],[Product ID]:[Months]],6,FALSE)</f>
        <v>#N/A</v>
      </c>
    </row>
    <row r="228" spans="1:19" x14ac:dyDescent="0.3">
      <c r="A228">
        <v>196752</v>
      </c>
      <c r="B228" t="s">
        <v>31</v>
      </c>
      <c r="C228" t="s">
        <v>17</v>
      </c>
      <c r="D228" t="s">
        <v>18</v>
      </c>
      <c r="E228" t="s">
        <v>17</v>
      </c>
      <c r="F228">
        <v>2227</v>
      </c>
      <c r="G228" t="s">
        <v>19</v>
      </c>
      <c r="H228" t="s">
        <v>897</v>
      </c>
      <c r="I228" t="s">
        <v>898</v>
      </c>
      <c r="J228" t="s">
        <v>868</v>
      </c>
      <c r="K228" t="s">
        <v>869</v>
      </c>
      <c r="L228">
        <v>45.9</v>
      </c>
      <c r="M228" t="s">
        <v>24</v>
      </c>
      <c r="N228" s="13">
        <v>45594</v>
      </c>
      <c r="O228" t="s">
        <v>833</v>
      </c>
      <c r="P228" t="s">
        <v>26</v>
      </c>
      <c r="Q228" s="29">
        <f>Table1[[#This Row],[Sales Volume]]*Table1[[#This Row],[price]]</f>
        <v>102219.3</v>
      </c>
      <c r="R228" t="str">
        <f>TEXT(Table1[[#This Row],[scraped_at]],"mmmm")</f>
        <v>October</v>
      </c>
      <c r="S228" t="e">
        <f>VLOOKUP(U228,Table1[[#Headers],[#Data],[Product ID]:[Months]],6,FALSE)</f>
        <v>#N/A</v>
      </c>
    </row>
    <row r="229" spans="1:19" x14ac:dyDescent="0.3">
      <c r="A229">
        <v>181011</v>
      </c>
      <c r="B229" t="s">
        <v>16</v>
      </c>
      <c r="C229" t="s">
        <v>32</v>
      </c>
      <c r="D229" t="s">
        <v>18</v>
      </c>
      <c r="E229" t="s">
        <v>32</v>
      </c>
      <c r="F229">
        <v>994</v>
      </c>
      <c r="G229" t="s">
        <v>19</v>
      </c>
      <c r="H229" t="s">
        <v>671</v>
      </c>
      <c r="I229" t="s">
        <v>434</v>
      </c>
      <c r="J229" t="s">
        <v>68</v>
      </c>
      <c r="K229" t="s">
        <v>549</v>
      </c>
      <c r="L229">
        <v>89.9</v>
      </c>
      <c r="M229" t="s">
        <v>24</v>
      </c>
      <c r="N229" s="13">
        <v>45595</v>
      </c>
      <c r="O229" t="s">
        <v>514</v>
      </c>
      <c r="P229" t="s">
        <v>26</v>
      </c>
      <c r="Q229" s="29">
        <f>Table1[[#This Row],[Sales Volume]]*Table1[[#This Row],[price]]</f>
        <v>89360.6</v>
      </c>
      <c r="R229" t="str">
        <f>TEXT(Table1[[#This Row],[scraped_at]],"mmmm")</f>
        <v>October</v>
      </c>
      <c r="S229" t="e">
        <f>VLOOKUP(U229,Table1[[#Headers],[#Data],[Product ID]:[Months]],6,FALSE)</f>
        <v>#N/A</v>
      </c>
    </row>
    <row r="230" spans="1:19" x14ac:dyDescent="0.3">
      <c r="A230">
        <v>139967</v>
      </c>
      <c r="B230" t="s">
        <v>31</v>
      </c>
      <c r="C230" t="s">
        <v>17</v>
      </c>
      <c r="D230" t="s">
        <v>18</v>
      </c>
      <c r="E230" t="s">
        <v>17</v>
      </c>
      <c r="F230">
        <v>2634</v>
      </c>
      <c r="G230" t="s">
        <v>19</v>
      </c>
      <c r="H230" t="s">
        <v>675</v>
      </c>
      <c r="I230" t="s">
        <v>438</v>
      </c>
      <c r="J230" t="s">
        <v>72</v>
      </c>
      <c r="K230" t="s">
        <v>722</v>
      </c>
      <c r="L230">
        <v>69.900000000000006</v>
      </c>
      <c r="M230" t="s">
        <v>24</v>
      </c>
      <c r="N230" s="13">
        <v>45596</v>
      </c>
      <c r="O230" t="s">
        <v>833</v>
      </c>
      <c r="P230" t="s">
        <v>26</v>
      </c>
      <c r="Q230" s="29">
        <f>Table1[[#This Row],[Sales Volume]]*Table1[[#This Row],[price]]</f>
        <v>184116.6</v>
      </c>
      <c r="R230" t="str">
        <f>TEXT(Table1[[#This Row],[scraped_at]],"mmmm")</f>
        <v>October</v>
      </c>
      <c r="S230" t="e">
        <f>VLOOKUP(U230,Table1[[#Headers],[#Data],[Product ID]:[Months]],6,FALSE)</f>
        <v>#N/A</v>
      </c>
    </row>
    <row r="231" spans="1:19" x14ac:dyDescent="0.3">
      <c r="A231">
        <v>162699</v>
      </c>
      <c r="B231" t="s">
        <v>31</v>
      </c>
      <c r="C231" t="s">
        <v>17</v>
      </c>
      <c r="D231" t="s">
        <v>18</v>
      </c>
      <c r="E231" t="s">
        <v>32</v>
      </c>
      <c r="F231">
        <v>2732</v>
      </c>
      <c r="G231" t="s">
        <v>19</v>
      </c>
      <c r="H231" t="s">
        <v>679</v>
      </c>
      <c r="I231" t="s">
        <v>441</v>
      </c>
      <c r="J231" t="s">
        <v>76</v>
      </c>
      <c r="K231" t="s">
        <v>650</v>
      </c>
      <c r="L231">
        <v>89.9</v>
      </c>
      <c r="M231" t="s">
        <v>24</v>
      </c>
      <c r="N231" s="13">
        <v>45597</v>
      </c>
      <c r="O231" t="s">
        <v>633</v>
      </c>
      <c r="P231" t="s">
        <v>26</v>
      </c>
      <c r="Q231" s="29">
        <f>Table1[[#This Row],[Sales Volume]]*Table1[[#This Row],[price]]</f>
        <v>245606.80000000002</v>
      </c>
      <c r="R231" t="str">
        <f>TEXT(Table1[[#This Row],[scraped_at]],"mmmm")</f>
        <v>November</v>
      </c>
      <c r="S231" t="e">
        <f>VLOOKUP(U231,Table1[[#Headers],[#Data],[Product ID]:[Months]],6,FALSE)</f>
        <v>#N/A</v>
      </c>
    </row>
    <row r="232" spans="1:19" x14ac:dyDescent="0.3">
      <c r="A232">
        <v>119044</v>
      </c>
      <c r="B232" t="s">
        <v>16</v>
      </c>
      <c r="C232" t="s">
        <v>17</v>
      </c>
      <c r="D232" t="s">
        <v>18</v>
      </c>
      <c r="E232" t="s">
        <v>32</v>
      </c>
      <c r="F232">
        <v>1140</v>
      </c>
      <c r="G232" t="s">
        <v>19</v>
      </c>
      <c r="H232" t="s">
        <v>683</v>
      </c>
      <c r="I232" t="s">
        <v>445</v>
      </c>
      <c r="J232" t="s">
        <v>80</v>
      </c>
      <c r="K232" t="s">
        <v>464</v>
      </c>
      <c r="L232">
        <v>169</v>
      </c>
      <c r="M232" t="s">
        <v>24</v>
      </c>
      <c r="N232" s="13">
        <v>45598</v>
      </c>
      <c r="O232" t="s">
        <v>633</v>
      </c>
      <c r="P232" t="s">
        <v>26</v>
      </c>
      <c r="Q232" s="29">
        <f>Table1[[#This Row],[Sales Volume]]*Table1[[#This Row],[price]]</f>
        <v>192660</v>
      </c>
      <c r="R232" t="str">
        <f>TEXT(Table1[[#This Row],[scraped_at]],"mmmm")</f>
        <v>November</v>
      </c>
      <c r="S232" t="e">
        <f>VLOOKUP(U232,Table1[[#Headers],[#Data],[Product ID]:[Months]],6,FALSE)</f>
        <v>#N/A</v>
      </c>
    </row>
    <row r="233" spans="1:19" x14ac:dyDescent="0.3">
      <c r="A233">
        <v>121348</v>
      </c>
      <c r="B233" t="s">
        <v>31</v>
      </c>
      <c r="C233" t="s">
        <v>17</v>
      </c>
      <c r="D233" t="s">
        <v>18</v>
      </c>
      <c r="E233" t="s">
        <v>32</v>
      </c>
      <c r="F233">
        <v>1008</v>
      </c>
      <c r="G233" t="s">
        <v>19</v>
      </c>
      <c r="H233" t="s">
        <v>687</v>
      </c>
      <c r="I233" t="s">
        <v>448</v>
      </c>
      <c r="J233" t="s">
        <v>84</v>
      </c>
      <c r="K233" t="s">
        <v>468</v>
      </c>
      <c r="L233">
        <v>169</v>
      </c>
      <c r="M233" t="s">
        <v>24</v>
      </c>
      <c r="N233" s="13">
        <v>45599</v>
      </c>
      <c r="O233" t="s">
        <v>833</v>
      </c>
      <c r="P233" t="s">
        <v>26</v>
      </c>
      <c r="Q233" s="29">
        <f>Table1[[#This Row],[Sales Volume]]*Table1[[#This Row],[price]]</f>
        <v>170352</v>
      </c>
      <c r="R233" t="str">
        <f>TEXT(Table1[[#This Row],[scraped_at]],"mmmm")</f>
        <v>November</v>
      </c>
      <c r="S233" t="e">
        <f>VLOOKUP(U233,Table1[[#Headers],[#Data],[Product ID]:[Months]],6,FALSE)</f>
        <v>#N/A</v>
      </c>
    </row>
    <row r="234" spans="1:19" x14ac:dyDescent="0.3">
      <c r="A234">
        <v>163982</v>
      </c>
      <c r="B234" t="s">
        <v>49</v>
      </c>
      <c r="C234" t="s">
        <v>17</v>
      </c>
      <c r="D234" t="s">
        <v>18</v>
      </c>
      <c r="E234" t="s">
        <v>17</v>
      </c>
      <c r="F234">
        <v>2685</v>
      </c>
      <c r="G234" t="s">
        <v>19</v>
      </c>
      <c r="H234" t="s">
        <v>691</v>
      </c>
      <c r="I234" t="s">
        <v>452</v>
      </c>
      <c r="J234" t="s">
        <v>88</v>
      </c>
      <c r="K234" t="s">
        <v>471</v>
      </c>
      <c r="L234">
        <v>69.900000000000006</v>
      </c>
      <c r="M234" t="s">
        <v>24</v>
      </c>
      <c r="N234" s="13">
        <v>45600</v>
      </c>
      <c r="O234" t="s">
        <v>833</v>
      </c>
      <c r="P234" t="s">
        <v>26</v>
      </c>
      <c r="Q234" s="29">
        <f>Table1[[#This Row],[Sales Volume]]*Table1[[#This Row],[price]]</f>
        <v>187681.50000000003</v>
      </c>
      <c r="R234" t="str">
        <f>TEXT(Table1[[#This Row],[scraped_at]],"mmmm")</f>
        <v>November</v>
      </c>
      <c r="S234" t="e">
        <f>VLOOKUP(U234,Table1[[#Headers],[#Data],[Product ID]:[Months]],6,FALSE)</f>
        <v>#N/A</v>
      </c>
    </row>
    <row r="235" spans="1:19" x14ac:dyDescent="0.3">
      <c r="A235">
        <v>185774</v>
      </c>
      <c r="B235" t="s">
        <v>31</v>
      </c>
      <c r="C235" t="s">
        <v>32</v>
      </c>
      <c r="D235" t="s">
        <v>18</v>
      </c>
      <c r="E235" t="s">
        <v>32</v>
      </c>
      <c r="F235">
        <v>1145</v>
      </c>
      <c r="G235" t="s">
        <v>19</v>
      </c>
      <c r="H235" t="s">
        <v>695</v>
      </c>
      <c r="I235" t="s">
        <v>456</v>
      </c>
      <c r="J235" t="s">
        <v>92</v>
      </c>
      <c r="K235" t="s">
        <v>474</v>
      </c>
      <c r="L235">
        <v>19.989999999999998</v>
      </c>
      <c r="M235" t="s">
        <v>24</v>
      </c>
      <c r="N235" s="13">
        <v>45601</v>
      </c>
      <c r="O235" t="s">
        <v>833</v>
      </c>
      <c r="P235" t="s">
        <v>26</v>
      </c>
      <c r="Q235" s="29">
        <f>Table1[[#This Row],[Sales Volume]]*Table1[[#This Row],[price]]</f>
        <v>22888.55</v>
      </c>
      <c r="R235" t="str">
        <f>TEXT(Table1[[#This Row],[scraped_at]],"mmmm")</f>
        <v>November</v>
      </c>
      <c r="S235" t="e">
        <f>VLOOKUP(U235,Table1[[#Headers],[#Data],[Product ID]:[Months]],6,FALSE)</f>
        <v>#N/A</v>
      </c>
    </row>
    <row r="236" spans="1:19" x14ac:dyDescent="0.3">
      <c r="A236">
        <v>144651</v>
      </c>
      <c r="B236" t="s">
        <v>16</v>
      </c>
      <c r="C236" t="s">
        <v>32</v>
      </c>
      <c r="D236" t="s">
        <v>18</v>
      </c>
      <c r="E236" t="s">
        <v>17</v>
      </c>
      <c r="F236">
        <v>1791</v>
      </c>
      <c r="G236" t="s">
        <v>19</v>
      </c>
      <c r="H236" t="s">
        <v>699</v>
      </c>
      <c r="I236" t="s">
        <v>459</v>
      </c>
      <c r="J236" t="s">
        <v>96</v>
      </c>
      <c r="K236" t="s">
        <v>478</v>
      </c>
      <c r="L236">
        <v>139</v>
      </c>
      <c r="M236" t="s">
        <v>24</v>
      </c>
      <c r="N236" s="13">
        <v>45602</v>
      </c>
      <c r="O236" t="s">
        <v>833</v>
      </c>
      <c r="P236" t="s">
        <v>26</v>
      </c>
      <c r="Q236" s="29">
        <f>Table1[[#This Row],[Sales Volume]]*Table1[[#This Row],[price]]</f>
        <v>248949</v>
      </c>
      <c r="R236" t="str">
        <f>TEXT(Table1[[#This Row],[scraped_at]],"mmmm")</f>
        <v>November</v>
      </c>
      <c r="S236" t="e">
        <f>VLOOKUP(U236,Table1[[#Headers],[#Data],[Product ID]:[Months]],6,FALSE)</f>
        <v>#N/A</v>
      </c>
    </row>
    <row r="237" spans="1:19" x14ac:dyDescent="0.3">
      <c r="A237">
        <v>195103</v>
      </c>
      <c r="B237" t="s">
        <v>16</v>
      </c>
      <c r="C237" t="s">
        <v>32</v>
      </c>
      <c r="D237" t="s">
        <v>18</v>
      </c>
      <c r="E237" t="s">
        <v>17</v>
      </c>
      <c r="F237">
        <v>2849</v>
      </c>
      <c r="G237" t="s">
        <v>19</v>
      </c>
      <c r="H237" t="s">
        <v>703</v>
      </c>
      <c r="I237" t="s">
        <v>463</v>
      </c>
      <c r="J237" t="s">
        <v>100</v>
      </c>
      <c r="K237" t="s">
        <v>148</v>
      </c>
      <c r="L237">
        <v>109</v>
      </c>
      <c r="M237" t="s">
        <v>24</v>
      </c>
      <c r="N237" s="13">
        <v>45603</v>
      </c>
      <c r="O237" t="s">
        <v>833</v>
      </c>
      <c r="P237" t="s">
        <v>26</v>
      </c>
      <c r="Q237" s="29">
        <f>Table1[[#This Row],[Sales Volume]]*Table1[[#This Row],[price]]</f>
        <v>310541</v>
      </c>
      <c r="R237" t="str">
        <f>TEXT(Table1[[#This Row],[scraped_at]],"mmmm")</f>
        <v>November</v>
      </c>
      <c r="S237" t="e">
        <f>VLOOKUP(U237,Table1[[#Headers],[#Data],[Product ID]:[Months]],6,FALSE)</f>
        <v>#N/A</v>
      </c>
    </row>
    <row r="238" spans="1:19" x14ac:dyDescent="0.3">
      <c r="A238">
        <v>123047</v>
      </c>
      <c r="B238" t="s">
        <v>16</v>
      </c>
      <c r="C238" t="s">
        <v>17</v>
      </c>
      <c r="D238" t="s">
        <v>18</v>
      </c>
      <c r="E238" t="s">
        <v>32</v>
      </c>
      <c r="F238">
        <v>2985</v>
      </c>
      <c r="G238" t="s">
        <v>19</v>
      </c>
      <c r="H238" t="s">
        <v>707</v>
      </c>
      <c r="I238" t="s">
        <v>466</v>
      </c>
      <c r="J238" t="s">
        <v>56</v>
      </c>
      <c r="K238" t="s">
        <v>321</v>
      </c>
      <c r="L238">
        <v>109</v>
      </c>
      <c r="M238" t="s">
        <v>24</v>
      </c>
      <c r="N238" s="13">
        <v>45604</v>
      </c>
      <c r="O238" t="s">
        <v>833</v>
      </c>
      <c r="P238" t="s">
        <v>26</v>
      </c>
      <c r="Q238" s="29">
        <f>Table1[[#This Row],[Sales Volume]]*Table1[[#This Row],[price]]</f>
        <v>325365</v>
      </c>
      <c r="R238" t="str">
        <f>TEXT(Table1[[#This Row],[scraped_at]],"mmmm")</f>
        <v>November</v>
      </c>
      <c r="S238" t="e">
        <f>VLOOKUP(U238,Table1[[#Headers],[#Data],[Product ID]:[Months]],6,FALSE)</f>
        <v>#N/A</v>
      </c>
    </row>
    <row r="239" spans="1:19" x14ac:dyDescent="0.3">
      <c r="A239">
        <v>123077</v>
      </c>
      <c r="B239" t="s">
        <v>49</v>
      </c>
      <c r="C239" t="s">
        <v>17</v>
      </c>
      <c r="D239" t="s">
        <v>18</v>
      </c>
      <c r="E239" t="s">
        <v>17</v>
      </c>
      <c r="F239">
        <v>1603</v>
      </c>
      <c r="G239" t="s">
        <v>19</v>
      </c>
      <c r="H239" t="s">
        <v>711</v>
      </c>
      <c r="I239" t="s">
        <v>470</v>
      </c>
      <c r="J239" t="s">
        <v>107</v>
      </c>
      <c r="K239" t="s">
        <v>324</v>
      </c>
      <c r="L239">
        <v>109</v>
      </c>
      <c r="M239" t="s">
        <v>24</v>
      </c>
      <c r="N239" s="13">
        <v>45605</v>
      </c>
      <c r="O239" t="s">
        <v>833</v>
      </c>
      <c r="P239" t="s">
        <v>26</v>
      </c>
      <c r="Q239" s="29">
        <f>Table1[[#This Row],[Sales Volume]]*Table1[[#This Row],[price]]</f>
        <v>174727</v>
      </c>
      <c r="R239" t="str">
        <f>TEXT(Table1[[#This Row],[scraped_at]],"mmmm")</f>
        <v>November</v>
      </c>
      <c r="S239" t="e">
        <f>VLOOKUP(U239,Table1[[#Headers],[#Data],[Product ID]:[Months]],6,FALSE)</f>
        <v>#N/A</v>
      </c>
    </row>
    <row r="240" spans="1:19" x14ac:dyDescent="0.3">
      <c r="A240">
        <v>171860</v>
      </c>
      <c r="B240" t="s">
        <v>16</v>
      </c>
      <c r="C240" t="s">
        <v>32</v>
      </c>
      <c r="D240" t="s">
        <v>18</v>
      </c>
      <c r="E240" t="s">
        <v>17</v>
      </c>
      <c r="F240">
        <v>707</v>
      </c>
      <c r="G240" t="s">
        <v>19</v>
      </c>
      <c r="H240" t="s">
        <v>715</v>
      </c>
      <c r="I240" t="s">
        <v>473</v>
      </c>
      <c r="J240" t="s">
        <v>111</v>
      </c>
      <c r="K240" t="s">
        <v>328</v>
      </c>
      <c r="L240">
        <v>109</v>
      </c>
      <c r="M240" t="s">
        <v>24</v>
      </c>
      <c r="N240" s="13">
        <v>45606</v>
      </c>
      <c r="O240" t="s">
        <v>833</v>
      </c>
      <c r="P240" t="s">
        <v>26</v>
      </c>
      <c r="Q240" s="29">
        <f>Table1[[#This Row],[Sales Volume]]*Table1[[#This Row],[price]]</f>
        <v>77063</v>
      </c>
      <c r="R240" t="str">
        <f>TEXT(Table1[[#This Row],[scraped_at]],"mmmm")</f>
        <v>November</v>
      </c>
      <c r="S240" t="e">
        <f>VLOOKUP(U240,Table1[[#Headers],[#Data],[Product ID]:[Months]],6,FALSE)</f>
        <v>#N/A</v>
      </c>
    </row>
    <row r="241" spans="1:19" x14ac:dyDescent="0.3">
      <c r="A241">
        <v>149487</v>
      </c>
      <c r="B241" t="s">
        <v>16</v>
      </c>
      <c r="C241" t="s">
        <v>17</v>
      </c>
      <c r="D241" t="s">
        <v>18</v>
      </c>
      <c r="E241" t="s">
        <v>32</v>
      </c>
      <c r="F241">
        <v>1258</v>
      </c>
      <c r="G241" t="s">
        <v>19</v>
      </c>
      <c r="H241" t="s">
        <v>719</v>
      </c>
      <c r="I241" t="s">
        <v>476</v>
      </c>
      <c r="J241" t="s">
        <v>115</v>
      </c>
      <c r="K241" t="s">
        <v>332</v>
      </c>
      <c r="L241">
        <v>99.9</v>
      </c>
      <c r="M241" t="s">
        <v>24</v>
      </c>
      <c r="N241" s="13">
        <v>45607</v>
      </c>
      <c r="O241" t="s">
        <v>833</v>
      </c>
      <c r="P241" t="s">
        <v>26</v>
      </c>
      <c r="Q241" s="29">
        <f>Table1[[#This Row],[Sales Volume]]*Table1[[#This Row],[price]]</f>
        <v>125674.20000000001</v>
      </c>
      <c r="R241" t="str">
        <f>TEXT(Table1[[#This Row],[scraped_at]],"mmmm")</f>
        <v>November</v>
      </c>
      <c r="S241" t="e">
        <f>VLOOKUP(U241,Table1[[#Headers],[#Data],[Product ID]:[Months]],6,FALSE)</f>
        <v>#N/A</v>
      </c>
    </row>
    <row r="242" spans="1:19" x14ac:dyDescent="0.3">
      <c r="A242">
        <v>168516</v>
      </c>
      <c r="B242" t="s">
        <v>49</v>
      </c>
      <c r="C242" t="s">
        <v>32</v>
      </c>
      <c r="D242" t="s">
        <v>18</v>
      </c>
      <c r="E242" t="s">
        <v>17</v>
      </c>
      <c r="F242">
        <v>2168</v>
      </c>
      <c r="G242" t="s">
        <v>19</v>
      </c>
      <c r="H242" t="s">
        <v>723</v>
      </c>
      <c r="I242" t="s">
        <v>480</v>
      </c>
      <c r="J242" t="s">
        <v>119</v>
      </c>
      <c r="K242" t="s">
        <v>336</v>
      </c>
      <c r="L242">
        <v>89.9</v>
      </c>
      <c r="M242" t="s">
        <v>24</v>
      </c>
      <c r="N242" s="13">
        <v>45608</v>
      </c>
      <c r="O242" t="s">
        <v>833</v>
      </c>
      <c r="P242" t="s">
        <v>26</v>
      </c>
      <c r="Q242" s="29">
        <f>Table1[[#This Row],[Sales Volume]]*Table1[[#This Row],[price]]</f>
        <v>194903.2</v>
      </c>
      <c r="R242" t="str">
        <f>TEXT(Table1[[#This Row],[scraped_at]],"mmmm")</f>
        <v>November</v>
      </c>
      <c r="S242" t="e">
        <f>VLOOKUP(U242,Table1[[#Headers],[#Data],[Product ID]:[Months]],6,FALSE)</f>
        <v>#N/A</v>
      </c>
    </row>
    <row r="243" spans="1:19" x14ac:dyDescent="0.3">
      <c r="A243">
        <v>177771</v>
      </c>
      <c r="B243" t="s">
        <v>31</v>
      </c>
      <c r="C243" t="s">
        <v>32</v>
      </c>
      <c r="D243" t="s">
        <v>18</v>
      </c>
      <c r="E243" t="s">
        <v>32</v>
      </c>
      <c r="F243">
        <v>1764</v>
      </c>
      <c r="G243" t="s">
        <v>19</v>
      </c>
      <c r="H243" t="s">
        <v>727</v>
      </c>
      <c r="I243" t="s">
        <v>484</v>
      </c>
      <c r="J243" t="s">
        <v>123</v>
      </c>
      <c r="K243" t="s">
        <v>340</v>
      </c>
      <c r="L243">
        <v>69.900000000000006</v>
      </c>
      <c r="M243" t="s">
        <v>24</v>
      </c>
      <c r="N243" s="13">
        <v>45609</v>
      </c>
      <c r="O243" t="s">
        <v>833</v>
      </c>
      <c r="P243" t="s">
        <v>26</v>
      </c>
      <c r="Q243" s="29">
        <f>Table1[[#This Row],[Sales Volume]]*Table1[[#This Row],[price]]</f>
        <v>123303.6</v>
      </c>
      <c r="R243" t="str">
        <f>TEXT(Table1[[#This Row],[scraped_at]],"mmmm")</f>
        <v>November</v>
      </c>
      <c r="S243" t="e">
        <f>VLOOKUP(U243,Table1[[#Headers],[#Data],[Product ID]:[Months]],6,FALSE)</f>
        <v>#N/A</v>
      </c>
    </row>
    <row r="244" spans="1:19" x14ac:dyDescent="0.3">
      <c r="A244">
        <v>172015</v>
      </c>
      <c r="B244" t="s">
        <v>31</v>
      </c>
      <c r="C244" t="s">
        <v>32</v>
      </c>
      <c r="D244" t="s">
        <v>18</v>
      </c>
      <c r="E244" t="s">
        <v>32</v>
      </c>
      <c r="F244">
        <v>2622</v>
      </c>
      <c r="G244" t="s">
        <v>19</v>
      </c>
      <c r="H244" t="s">
        <v>731</v>
      </c>
      <c r="I244" t="s">
        <v>488</v>
      </c>
      <c r="J244" t="s">
        <v>127</v>
      </c>
      <c r="K244" t="s">
        <v>344</v>
      </c>
      <c r="L244">
        <v>139</v>
      </c>
      <c r="M244" t="s">
        <v>24</v>
      </c>
      <c r="N244" s="13">
        <v>45610</v>
      </c>
      <c r="O244" t="s">
        <v>833</v>
      </c>
      <c r="P244" t="s">
        <v>26</v>
      </c>
      <c r="Q244" s="29">
        <f>Table1[[#This Row],[Sales Volume]]*Table1[[#This Row],[price]]</f>
        <v>364458</v>
      </c>
      <c r="R244" t="str">
        <f>TEXT(Table1[[#This Row],[scraped_at]],"mmmm")</f>
        <v>November</v>
      </c>
      <c r="S244" t="e">
        <f>VLOOKUP(U244,Table1[[#Headers],[#Data],[Product ID]:[Months]],6,FALSE)</f>
        <v>#N/A</v>
      </c>
    </row>
    <row r="245" spans="1:19" x14ac:dyDescent="0.3">
      <c r="A245">
        <v>118985</v>
      </c>
      <c r="B245" t="s">
        <v>16</v>
      </c>
      <c r="C245" t="s">
        <v>17</v>
      </c>
      <c r="D245" t="s">
        <v>18</v>
      </c>
      <c r="E245" t="s">
        <v>32</v>
      </c>
      <c r="F245">
        <v>694</v>
      </c>
      <c r="G245" t="s">
        <v>19</v>
      </c>
      <c r="H245" t="s">
        <v>735</v>
      </c>
      <c r="I245" t="s">
        <v>492</v>
      </c>
      <c r="J245" t="s">
        <v>131</v>
      </c>
      <c r="K245" t="s">
        <v>348</v>
      </c>
      <c r="L245">
        <v>139</v>
      </c>
      <c r="M245" t="s">
        <v>24</v>
      </c>
      <c r="N245" s="13">
        <v>45611</v>
      </c>
      <c r="O245" t="s">
        <v>833</v>
      </c>
      <c r="P245" t="s">
        <v>26</v>
      </c>
      <c r="Q245" s="29">
        <f>Table1[[#This Row],[Sales Volume]]*Table1[[#This Row],[price]]</f>
        <v>96466</v>
      </c>
      <c r="R245" t="str">
        <f>TEXT(Table1[[#This Row],[scraped_at]],"mmmm")</f>
        <v>November</v>
      </c>
      <c r="S245" t="e">
        <f>VLOOKUP(U245,Table1[[#Headers],[#Data],[Product ID]:[Months]],6,FALSE)</f>
        <v>#N/A</v>
      </c>
    </row>
    <row r="246" spans="1:19" x14ac:dyDescent="0.3">
      <c r="A246">
        <v>112194</v>
      </c>
      <c r="B246" t="s">
        <v>16</v>
      </c>
      <c r="C246" t="s">
        <v>32</v>
      </c>
      <c r="D246" t="s">
        <v>18</v>
      </c>
      <c r="E246" t="s">
        <v>32</v>
      </c>
      <c r="F246">
        <v>2187</v>
      </c>
      <c r="G246" t="s">
        <v>19</v>
      </c>
      <c r="H246" t="s">
        <v>739</v>
      </c>
      <c r="I246" t="s">
        <v>496</v>
      </c>
      <c r="J246" t="s">
        <v>135</v>
      </c>
      <c r="K246" t="s">
        <v>132</v>
      </c>
      <c r="L246">
        <v>109</v>
      </c>
      <c r="M246" t="s">
        <v>24</v>
      </c>
      <c r="N246" s="13">
        <v>45612</v>
      </c>
      <c r="O246" t="s">
        <v>25</v>
      </c>
      <c r="P246" t="s">
        <v>26</v>
      </c>
      <c r="Q246" s="29">
        <f>Table1[[#This Row],[Sales Volume]]*Table1[[#This Row],[price]]</f>
        <v>238383</v>
      </c>
      <c r="R246" t="str">
        <f>TEXT(Table1[[#This Row],[scraped_at]],"mmmm")</f>
        <v>November</v>
      </c>
      <c r="S246" t="e">
        <f>VLOOKUP(U246,Table1[[#Headers],[#Data],[Product ID]:[Months]],6,FALSE)</f>
        <v>#N/A</v>
      </c>
    </row>
    <row r="247" spans="1:19" x14ac:dyDescent="0.3">
      <c r="A247">
        <v>113435</v>
      </c>
      <c r="B247" t="s">
        <v>16</v>
      </c>
      <c r="C247" t="s">
        <v>17</v>
      </c>
      <c r="D247" t="s">
        <v>18</v>
      </c>
      <c r="E247" t="s">
        <v>32</v>
      </c>
      <c r="F247">
        <v>2973</v>
      </c>
      <c r="G247" t="s">
        <v>19</v>
      </c>
      <c r="H247" t="s">
        <v>743</v>
      </c>
      <c r="I247" t="s">
        <v>500</v>
      </c>
      <c r="J247" t="s">
        <v>139</v>
      </c>
      <c r="K247" t="s">
        <v>136</v>
      </c>
      <c r="L247">
        <v>129</v>
      </c>
      <c r="M247" t="s">
        <v>24</v>
      </c>
      <c r="N247" s="13">
        <v>45613</v>
      </c>
      <c r="O247" t="s">
        <v>25</v>
      </c>
      <c r="P247" t="s">
        <v>26</v>
      </c>
      <c r="Q247" s="29">
        <f>Table1[[#This Row],[Sales Volume]]*Table1[[#This Row],[price]]</f>
        <v>383517</v>
      </c>
      <c r="R247" t="str">
        <f>TEXT(Table1[[#This Row],[scraped_at]],"mmmm")</f>
        <v>November</v>
      </c>
      <c r="S247" t="e">
        <f>VLOOKUP(U247,Table1[[#Headers],[#Data],[Product ID]:[Months]],6,FALSE)</f>
        <v>#N/A</v>
      </c>
    </row>
    <row r="248" spans="1:19" x14ac:dyDescent="0.3">
      <c r="A248">
        <v>159182</v>
      </c>
      <c r="B248" t="s">
        <v>49</v>
      </c>
      <c r="C248" t="s">
        <v>32</v>
      </c>
      <c r="D248" t="s">
        <v>18</v>
      </c>
      <c r="E248" t="s">
        <v>17</v>
      </c>
      <c r="F248">
        <v>1014</v>
      </c>
      <c r="G248" t="s">
        <v>19</v>
      </c>
      <c r="H248" t="s">
        <v>747</v>
      </c>
      <c r="I248" t="s">
        <v>504</v>
      </c>
      <c r="J248" t="s">
        <v>143</v>
      </c>
      <c r="K248" t="s">
        <v>140</v>
      </c>
      <c r="L248">
        <v>169</v>
      </c>
      <c r="M248" t="s">
        <v>24</v>
      </c>
      <c r="N248" s="13">
        <v>45614</v>
      </c>
      <c r="O248" t="s">
        <v>25</v>
      </c>
      <c r="P248" t="s">
        <v>26</v>
      </c>
      <c r="Q248" s="29">
        <f>Table1[[#This Row],[Sales Volume]]*Table1[[#This Row],[price]]</f>
        <v>171366</v>
      </c>
      <c r="R248" t="str">
        <f>TEXT(Table1[[#This Row],[scraped_at]],"mmmm")</f>
        <v>November</v>
      </c>
      <c r="S248" t="e">
        <f>VLOOKUP(U248,Table1[[#Headers],[#Data],[Product ID]:[Months]],6,FALSE)</f>
        <v>#N/A</v>
      </c>
    </row>
    <row r="249" spans="1:19" x14ac:dyDescent="0.3">
      <c r="A249">
        <v>199233</v>
      </c>
      <c r="B249" t="s">
        <v>16</v>
      </c>
      <c r="C249" t="s">
        <v>32</v>
      </c>
      <c r="D249" t="s">
        <v>18</v>
      </c>
      <c r="E249" t="s">
        <v>17</v>
      </c>
      <c r="F249">
        <v>2222</v>
      </c>
      <c r="G249" t="s">
        <v>19</v>
      </c>
      <c r="H249" t="s">
        <v>751</v>
      </c>
      <c r="I249" t="s">
        <v>508</v>
      </c>
      <c r="J249" t="s">
        <v>147</v>
      </c>
      <c r="K249" t="s">
        <v>144</v>
      </c>
      <c r="L249">
        <v>159</v>
      </c>
      <c r="M249" t="s">
        <v>24</v>
      </c>
      <c r="N249" s="13">
        <v>45615</v>
      </c>
      <c r="O249" t="s">
        <v>25</v>
      </c>
      <c r="P249" t="s">
        <v>26</v>
      </c>
      <c r="Q249" s="29">
        <f>Table1[[#This Row],[Sales Volume]]*Table1[[#This Row],[price]]</f>
        <v>353298</v>
      </c>
      <c r="R249" t="str">
        <f>TEXT(Table1[[#This Row],[scraped_at]],"mmmm")</f>
        <v>November</v>
      </c>
      <c r="S249" t="e">
        <f>VLOOKUP(U249,Table1[[#Headers],[#Data],[Product ID]:[Months]],6,FALSE)</f>
        <v>#N/A</v>
      </c>
    </row>
    <row r="250" spans="1:19" x14ac:dyDescent="0.3">
      <c r="A250">
        <v>137044</v>
      </c>
      <c r="B250" t="s">
        <v>16</v>
      </c>
      <c r="C250" t="s">
        <v>17</v>
      </c>
      <c r="D250" t="s">
        <v>18</v>
      </c>
      <c r="E250" t="s">
        <v>32</v>
      </c>
      <c r="F250">
        <v>2534</v>
      </c>
      <c r="G250" t="s">
        <v>19</v>
      </c>
      <c r="H250" t="s">
        <v>365</v>
      </c>
      <c r="I250" t="s">
        <v>511</v>
      </c>
      <c r="J250" t="s">
        <v>131</v>
      </c>
      <c r="K250" t="s">
        <v>148</v>
      </c>
      <c r="L250">
        <v>12.99</v>
      </c>
      <c r="M250" t="s">
        <v>24</v>
      </c>
      <c r="N250" s="13">
        <v>45616</v>
      </c>
      <c r="O250" t="s">
        <v>25</v>
      </c>
      <c r="P250" t="s">
        <v>26</v>
      </c>
      <c r="Q250" s="29">
        <f>Table1[[#This Row],[Sales Volume]]*Table1[[#This Row],[price]]</f>
        <v>32916.660000000003</v>
      </c>
      <c r="R250" t="str">
        <f>TEXT(Table1[[#This Row],[scraped_at]],"mmmm")</f>
        <v>November</v>
      </c>
      <c r="S250" t="e">
        <f>VLOOKUP(U250,Table1[[#Headers],[#Data],[Product ID]:[Months]],6,FALSE)</f>
        <v>#N/A</v>
      </c>
    </row>
    <row r="251" spans="1:19" x14ac:dyDescent="0.3">
      <c r="A251">
        <v>154736</v>
      </c>
      <c r="B251" t="s">
        <v>49</v>
      </c>
      <c r="C251" t="s">
        <v>32</v>
      </c>
      <c r="D251" t="s">
        <v>18</v>
      </c>
      <c r="E251" t="s">
        <v>32</v>
      </c>
      <c r="F251">
        <v>1466</v>
      </c>
      <c r="G251" t="s">
        <v>19</v>
      </c>
      <c r="H251" t="s">
        <v>369</v>
      </c>
      <c r="I251" t="s">
        <v>516</v>
      </c>
      <c r="J251" t="s">
        <v>154</v>
      </c>
      <c r="K251" t="s">
        <v>151</v>
      </c>
      <c r="L251">
        <v>19.899999999999999</v>
      </c>
      <c r="M251" t="s">
        <v>24</v>
      </c>
      <c r="N251" s="13">
        <v>45617</v>
      </c>
      <c r="O251" t="s">
        <v>25</v>
      </c>
      <c r="P251" t="s">
        <v>26</v>
      </c>
      <c r="Q251" s="29">
        <f>Table1[[#This Row],[Sales Volume]]*Table1[[#This Row],[price]]</f>
        <v>29173.399999999998</v>
      </c>
      <c r="R251" t="str">
        <f>TEXT(Table1[[#This Row],[scraped_at]],"mmmm")</f>
        <v>November</v>
      </c>
      <c r="S251" t="e">
        <f>VLOOKUP(U251,Table1[[#Headers],[#Data],[Product ID]:[Months]],6,FALSE)</f>
        <v>#N/A</v>
      </c>
    </row>
    <row r="252" spans="1:19" x14ac:dyDescent="0.3">
      <c r="A252">
        <v>141434</v>
      </c>
      <c r="B252" t="s">
        <v>49</v>
      </c>
      <c r="C252" t="s">
        <v>17</v>
      </c>
      <c r="D252" t="s">
        <v>18</v>
      </c>
      <c r="E252" t="s">
        <v>32</v>
      </c>
      <c r="F252">
        <v>2870</v>
      </c>
      <c r="G252" t="s">
        <v>19</v>
      </c>
      <c r="H252" t="s">
        <v>373</v>
      </c>
      <c r="I252" t="s">
        <v>520</v>
      </c>
      <c r="J252" t="s">
        <v>52</v>
      </c>
      <c r="K252" t="s">
        <v>155</v>
      </c>
      <c r="L252">
        <v>39.9</v>
      </c>
      <c r="M252" t="s">
        <v>24</v>
      </c>
      <c r="N252" s="13">
        <v>45618</v>
      </c>
      <c r="O252" t="s">
        <v>25</v>
      </c>
      <c r="P252" t="s">
        <v>26</v>
      </c>
      <c r="Q252" s="29">
        <f>Table1[[#This Row],[Sales Volume]]*Table1[[#This Row],[price]]</f>
        <v>114513</v>
      </c>
      <c r="R252" t="str">
        <f>TEXT(Table1[[#This Row],[scraped_at]],"mmmm")</f>
        <v>November</v>
      </c>
      <c r="S252" t="e">
        <f>VLOOKUP(U252,Table1[[#Headers],[#Data],[Product ID]:[Months]],6,FALSE)</f>
        <v>#N/A</v>
      </c>
    </row>
    <row r="253" spans="1:19" x14ac:dyDescent="0.3">
      <c r="F253">
        <f>SUM(Table1[Sales Volume])</f>
        <v>457735</v>
      </c>
    </row>
  </sheetData>
  <conditionalFormatting sqref="F1:F253">
    <cfRule type="cellIs" dxfId="1" priority="1" operator="lessThan">
      <formula>1000</formula>
    </cfRule>
  </conditionalFormatting>
  <conditionalFormatting sqref="Q1:Q1048576">
    <cfRule type="cellIs" dxfId="0" priority="2" operator="lessThan">
      <formula>50000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8114-0190-4F5E-AE46-8A74CBA8A600}">
  <dimension ref="A1:U20"/>
  <sheetViews>
    <sheetView workbookViewId="0">
      <selection activeCell="B7" sqref="B7"/>
    </sheetView>
  </sheetViews>
  <sheetFormatPr defaultRowHeight="14.4" x14ac:dyDescent="0.3"/>
  <cols>
    <col min="1" max="1" width="12.5546875" bestFit="1" customWidth="1"/>
    <col min="2" max="2" width="18.88671875" bestFit="1" customWidth="1"/>
    <col min="3" max="3" width="21.6640625" bestFit="1" customWidth="1"/>
    <col min="5" max="5" width="21.6640625" bestFit="1" customWidth="1"/>
    <col min="6" max="6" width="18.88671875" bestFit="1" customWidth="1"/>
  </cols>
  <sheetData>
    <row r="1" spans="1:21" x14ac:dyDescent="0.3">
      <c r="A1" s="11" t="s">
        <v>901</v>
      </c>
      <c r="B1" t="s">
        <v>904</v>
      </c>
    </row>
    <row r="2" spans="1:21" x14ac:dyDescent="0.3">
      <c r="A2" s="12" t="s">
        <v>26</v>
      </c>
      <c r="B2">
        <v>394361</v>
      </c>
    </row>
    <row r="3" spans="1:21" x14ac:dyDescent="0.3">
      <c r="A3" s="12" t="s">
        <v>634</v>
      </c>
      <c r="B3">
        <v>63374</v>
      </c>
      <c r="S3" s="2"/>
      <c r="T3" s="3"/>
      <c r="U3" s="4"/>
    </row>
    <row r="4" spans="1:21" x14ac:dyDescent="0.3">
      <c r="A4" s="12" t="s">
        <v>902</v>
      </c>
      <c r="B4">
        <v>457735</v>
      </c>
      <c r="E4" t="s">
        <v>900</v>
      </c>
      <c r="F4" t="s">
        <v>904</v>
      </c>
      <c r="S4" s="5"/>
      <c r="T4" s="6"/>
      <c r="U4" s="7"/>
    </row>
    <row r="5" spans="1:21" x14ac:dyDescent="0.3">
      <c r="E5">
        <v>38751374.479999997</v>
      </c>
      <c r="F5">
        <v>457735</v>
      </c>
      <c r="S5" s="5"/>
      <c r="T5" s="6"/>
      <c r="U5" s="7"/>
    </row>
    <row r="6" spans="1:21" x14ac:dyDescent="0.3">
      <c r="S6" s="5"/>
      <c r="T6" s="6"/>
      <c r="U6" s="7"/>
    </row>
    <row r="7" spans="1:21" x14ac:dyDescent="0.3">
      <c r="B7" s="31">
        <f>GETPIVOTDATA("[Measures].[Sum of Sales Volume]",$A$1)</f>
        <v>457735</v>
      </c>
      <c r="S7" s="5"/>
      <c r="T7" s="6"/>
      <c r="U7" s="7"/>
    </row>
    <row r="8" spans="1:21" x14ac:dyDescent="0.3">
      <c r="B8" s="31" t="e" cm="1">
        <f t="array" ref="B8">sum</f>
        <v>#NAME?</v>
      </c>
      <c r="S8" s="5"/>
      <c r="T8" s="6"/>
      <c r="U8" s="7"/>
    </row>
    <row r="9" spans="1:21" x14ac:dyDescent="0.3">
      <c r="S9" s="5"/>
      <c r="T9" s="6"/>
      <c r="U9" s="7"/>
    </row>
    <row r="10" spans="1:21" x14ac:dyDescent="0.3">
      <c r="C10" s="30">
        <f>GETPIVOTDATA("[Measures].[Sum of TOTAL REVENUE]",$E$4)</f>
        <v>38751374.479999997</v>
      </c>
      <c r="S10" s="5"/>
      <c r="T10" s="6"/>
      <c r="U10" s="7"/>
    </row>
    <row r="11" spans="1:21" x14ac:dyDescent="0.3">
      <c r="S11" s="5"/>
      <c r="T11" s="6"/>
      <c r="U11" s="7"/>
    </row>
    <row r="12" spans="1:21" x14ac:dyDescent="0.3">
      <c r="S12" s="5"/>
      <c r="T12" s="6"/>
      <c r="U12" s="7"/>
    </row>
    <row r="13" spans="1:21" x14ac:dyDescent="0.3">
      <c r="S13" s="5"/>
      <c r="T13" s="6"/>
      <c r="U13" s="7"/>
    </row>
    <row r="14" spans="1:21" x14ac:dyDescent="0.3">
      <c r="S14" s="5"/>
      <c r="T14" s="6"/>
      <c r="U14" s="7"/>
    </row>
    <row r="15" spans="1:21" x14ac:dyDescent="0.3">
      <c r="S15" s="5"/>
      <c r="T15" s="6"/>
      <c r="U15" s="7"/>
    </row>
    <row r="16" spans="1:21" x14ac:dyDescent="0.3">
      <c r="S16" s="5"/>
      <c r="T16" s="6"/>
      <c r="U16" s="7"/>
    </row>
    <row r="17" spans="19:21" x14ac:dyDescent="0.3">
      <c r="S17" s="5"/>
      <c r="T17" s="6"/>
      <c r="U17" s="7"/>
    </row>
    <row r="18" spans="19:21" x14ac:dyDescent="0.3">
      <c r="S18" s="5"/>
      <c r="T18" s="6"/>
      <c r="U18" s="7"/>
    </row>
    <row r="19" spans="19:21" x14ac:dyDescent="0.3">
      <c r="S19" s="5"/>
      <c r="T19" s="6"/>
      <c r="U19" s="7"/>
    </row>
    <row r="20" spans="19:21" x14ac:dyDescent="0.3">
      <c r="S20" s="8"/>
      <c r="T20" s="9"/>
      <c r="U20" s="10"/>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D9A3-9FC9-4D34-B624-B2F970D58E61}">
  <dimension ref="A1:B5"/>
  <sheetViews>
    <sheetView workbookViewId="0">
      <selection activeCell="A2" sqref="A2"/>
    </sheetView>
  </sheetViews>
  <sheetFormatPr defaultRowHeight="14.4" x14ac:dyDescent="0.3"/>
  <cols>
    <col min="1" max="1" width="12.5546875" bestFit="1" customWidth="1"/>
    <col min="2" max="3" width="21.6640625" bestFit="1" customWidth="1"/>
  </cols>
  <sheetData>
    <row r="1" spans="1:2" x14ac:dyDescent="0.3">
      <c r="A1" s="11" t="s">
        <v>901</v>
      </c>
      <c r="B1" t="s">
        <v>900</v>
      </c>
    </row>
    <row r="2" spans="1:2" x14ac:dyDescent="0.3">
      <c r="A2" s="12" t="s">
        <v>49</v>
      </c>
      <c r="B2">
        <v>10960572.240000002</v>
      </c>
    </row>
    <row r="3" spans="1:2" x14ac:dyDescent="0.3">
      <c r="A3" s="12" t="s">
        <v>31</v>
      </c>
      <c r="B3">
        <v>12309363.810000002</v>
      </c>
    </row>
    <row r="4" spans="1:2" x14ac:dyDescent="0.3">
      <c r="A4" s="12" t="s">
        <v>16</v>
      </c>
      <c r="B4">
        <v>15481438.429999994</v>
      </c>
    </row>
    <row r="5" spans="1:2" x14ac:dyDescent="0.3">
      <c r="A5" s="12" t="s">
        <v>902</v>
      </c>
      <c r="B5">
        <v>38751374.479999997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50F2-D720-4680-AECC-726F4F8A5B7D}">
  <dimension ref="A3:B13"/>
  <sheetViews>
    <sheetView workbookViewId="0">
      <selection activeCell="A3" sqref="A3:B12"/>
    </sheetView>
  </sheetViews>
  <sheetFormatPr defaultRowHeight="14.4" x14ac:dyDescent="0.3"/>
  <cols>
    <col min="1" max="1" width="12.5546875" bestFit="1" customWidth="1"/>
    <col min="2" max="2" width="18.88671875" bestFit="1" customWidth="1"/>
  </cols>
  <sheetData>
    <row r="3" spans="1:2" x14ac:dyDescent="0.3">
      <c r="A3" s="11" t="s">
        <v>901</v>
      </c>
      <c r="B3" t="s">
        <v>904</v>
      </c>
    </row>
    <row r="4" spans="1:2" x14ac:dyDescent="0.3">
      <c r="A4" s="12" t="s">
        <v>915</v>
      </c>
      <c r="B4">
        <v>26599</v>
      </c>
    </row>
    <row r="5" spans="1:2" x14ac:dyDescent="0.3">
      <c r="A5" s="12" t="s">
        <v>916</v>
      </c>
      <c r="B5">
        <v>58323</v>
      </c>
    </row>
    <row r="6" spans="1:2" x14ac:dyDescent="0.3">
      <c r="A6" s="12" t="s">
        <v>906</v>
      </c>
      <c r="B6">
        <v>51474</v>
      </c>
    </row>
    <row r="7" spans="1:2" x14ac:dyDescent="0.3">
      <c r="A7" s="12" t="s">
        <v>907</v>
      </c>
      <c r="B7">
        <v>56478</v>
      </c>
    </row>
    <row r="8" spans="1:2" x14ac:dyDescent="0.3">
      <c r="A8" s="12" t="s">
        <v>908</v>
      </c>
      <c r="B8">
        <v>60415</v>
      </c>
    </row>
    <row r="9" spans="1:2" x14ac:dyDescent="0.3">
      <c r="A9" s="12" t="s">
        <v>909</v>
      </c>
      <c r="B9">
        <v>58727</v>
      </c>
    </row>
    <row r="10" spans="1:2" x14ac:dyDescent="0.3">
      <c r="A10" s="12" t="s">
        <v>910</v>
      </c>
      <c r="B10">
        <v>54281</v>
      </c>
    </row>
    <row r="11" spans="1:2" x14ac:dyDescent="0.3">
      <c r="A11" s="12" t="s">
        <v>914</v>
      </c>
      <c r="B11">
        <v>49021</v>
      </c>
    </row>
    <row r="12" spans="1:2" x14ac:dyDescent="0.3">
      <c r="A12" s="12" t="s">
        <v>911</v>
      </c>
      <c r="B12">
        <v>42417</v>
      </c>
    </row>
    <row r="13" spans="1:2" x14ac:dyDescent="0.3">
      <c r="A13" s="12" t="s">
        <v>902</v>
      </c>
      <c r="B13">
        <v>457735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68B8B-8EEA-45BB-8A52-CA279790A4C3}">
  <dimension ref="A1:G22"/>
  <sheetViews>
    <sheetView workbookViewId="0">
      <selection activeCell="E5" sqref="E5"/>
    </sheetView>
  </sheetViews>
  <sheetFormatPr defaultRowHeight="14.4" x14ac:dyDescent="0.3"/>
  <cols>
    <col min="1" max="1" width="15.21875" bestFit="1" customWidth="1"/>
    <col min="2" max="2" width="21.6640625" bestFit="1" customWidth="1"/>
    <col min="7" max="7" width="21.6640625" bestFit="1" customWidth="1"/>
  </cols>
  <sheetData>
    <row r="1" spans="1:7" x14ac:dyDescent="0.3">
      <c r="A1" s="11" t="s">
        <v>3</v>
      </c>
      <c r="B1" t="s" vm="1">
        <v>905</v>
      </c>
    </row>
    <row r="2" spans="1:7" x14ac:dyDescent="0.3">
      <c r="A2" s="11" t="s">
        <v>2</v>
      </c>
      <c r="B2" t="s" vm="2">
        <v>905</v>
      </c>
    </row>
    <row r="4" spans="1:7" x14ac:dyDescent="0.3">
      <c r="A4" s="11" t="s">
        <v>901</v>
      </c>
      <c r="B4" t="s">
        <v>900</v>
      </c>
      <c r="F4" s="14"/>
      <c r="G4" s="14"/>
    </row>
    <row r="5" spans="1:7" x14ac:dyDescent="0.3">
      <c r="A5" s="12" t="s">
        <v>915</v>
      </c>
      <c r="B5">
        <v>3370781.35</v>
      </c>
      <c r="E5" s="2"/>
      <c r="F5" s="3"/>
      <c r="G5" s="4"/>
    </row>
    <row r="6" spans="1:7" x14ac:dyDescent="0.3">
      <c r="A6" s="12" t="s">
        <v>916</v>
      </c>
      <c r="B6">
        <v>6866739.2999999998</v>
      </c>
      <c r="E6" s="5"/>
      <c r="F6" s="6"/>
      <c r="G6" s="7"/>
    </row>
    <row r="7" spans="1:7" x14ac:dyDescent="0.3">
      <c r="A7" s="12" t="s">
        <v>906</v>
      </c>
      <c r="B7">
        <v>5267838.9399999995</v>
      </c>
      <c r="E7" s="5"/>
      <c r="F7" s="6"/>
      <c r="G7" s="7"/>
    </row>
    <row r="8" spans="1:7" x14ac:dyDescent="0.3">
      <c r="A8" s="12" t="s">
        <v>907</v>
      </c>
      <c r="B8">
        <v>5847436.5499999998</v>
      </c>
      <c r="E8" s="5"/>
      <c r="F8" s="6"/>
      <c r="G8" s="7"/>
    </row>
    <row r="9" spans="1:7" x14ac:dyDescent="0.3">
      <c r="A9" s="12" t="s">
        <v>908</v>
      </c>
      <c r="B9">
        <v>4359888.17</v>
      </c>
      <c r="E9" s="5"/>
      <c r="F9" s="6"/>
      <c r="G9" s="7"/>
    </row>
    <row r="10" spans="1:7" x14ac:dyDescent="0.3">
      <c r="A10" s="12" t="s">
        <v>909</v>
      </c>
      <c r="B10">
        <v>3586150.3099999996</v>
      </c>
      <c r="E10" s="5"/>
      <c r="F10" s="6"/>
      <c r="G10" s="7"/>
    </row>
    <row r="11" spans="1:7" x14ac:dyDescent="0.3">
      <c r="A11" s="12" t="s">
        <v>910</v>
      </c>
      <c r="B11">
        <v>2903297.9700000007</v>
      </c>
      <c r="E11" s="5"/>
      <c r="F11" s="6"/>
      <c r="G11" s="7"/>
    </row>
    <row r="12" spans="1:7" x14ac:dyDescent="0.3">
      <c r="A12" s="12" t="s">
        <v>914</v>
      </c>
      <c r="B12">
        <v>2365435.9799999995</v>
      </c>
      <c r="E12" s="5"/>
      <c r="F12" s="6"/>
      <c r="G12" s="7"/>
    </row>
    <row r="13" spans="1:7" x14ac:dyDescent="0.3">
      <c r="A13" s="12" t="s">
        <v>911</v>
      </c>
      <c r="B13">
        <v>4183805.91</v>
      </c>
      <c r="E13" s="5"/>
      <c r="F13" s="6"/>
      <c r="G13" s="7"/>
    </row>
    <row r="14" spans="1:7" x14ac:dyDescent="0.3">
      <c r="A14" s="12" t="s">
        <v>902</v>
      </c>
      <c r="B14">
        <v>38751374.479999997</v>
      </c>
      <c r="E14" s="5"/>
      <c r="F14" s="6"/>
      <c r="G14" s="7"/>
    </row>
    <row r="15" spans="1:7" x14ac:dyDescent="0.3">
      <c r="E15" s="5"/>
      <c r="F15" s="6"/>
      <c r="G15" s="7"/>
    </row>
    <row r="16" spans="1:7" x14ac:dyDescent="0.3">
      <c r="E16" s="5"/>
      <c r="F16" s="6"/>
      <c r="G16" s="7"/>
    </row>
    <row r="17" spans="5:7" x14ac:dyDescent="0.3">
      <c r="E17" s="5"/>
      <c r="F17" s="6"/>
      <c r="G17" s="7"/>
    </row>
    <row r="18" spans="5:7" x14ac:dyDescent="0.3">
      <c r="E18" s="5"/>
      <c r="F18" s="6"/>
      <c r="G18" s="7"/>
    </row>
    <row r="19" spans="5:7" x14ac:dyDescent="0.3">
      <c r="E19" s="5"/>
      <c r="F19" s="6"/>
      <c r="G19" s="7"/>
    </row>
    <row r="20" spans="5:7" x14ac:dyDescent="0.3">
      <c r="E20" s="5"/>
      <c r="F20" s="6"/>
      <c r="G20" s="7"/>
    </row>
    <row r="21" spans="5:7" x14ac:dyDescent="0.3">
      <c r="E21" s="5"/>
      <c r="F21" s="6"/>
      <c r="G21" s="7"/>
    </row>
    <row r="22" spans="5:7" x14ac:dyDescent="0.3">
      <c r="E22" s="8"/>
      <c r="F22" s="9"/>
      <c r="G22" s="10"/>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E239-6AF9-487A-8FF9-9800851A752A}">
  <dimension ref="A1:B4"/>
  <sheetViews>
    <sheetView workbookViewId="0"/>
  </sheetViews>
  <sheetFormatPr defaultRowHeight="14.4" x14ac:dyDescent="0.3"/>
  <cols>
    <col min="1" max="1" width="12.5546875" bestFit="1" customWidth="1"/>
    <col min="2" max="2" width="21.6640625" bestFit="1" customWidth="1"/>
  </cols>
  <sheetData>
    <row r="1" spans="1:2" x14ac:dyDescent="0.3">
      <c r="A1" s="11" t="s">
        <v>901</v>
      </c>
      <c r="B1" t="s">
        <v>900</v>
      </c>
    </row>
    <row r="2" spans="1:2" x14ac:dyDescent="0.3">
      <c r="A2" s="12" t="s">
        <v>32</v>
      </c>
      <c r="B2">
        <v>19994386.899999991</v>
      </c>
    </row>
    <row r="3" spans="1:2" x14ac:dyDescent="0.3">
      <c r="A3" s="12" t="s">
        <v>17</v>
      </c>
      <c r="B3">
        <v>18994089.579999998</v>
      </c>
    </row>
    <row r="4" spans="1:2" x14ac:dyDescent="0.3">
      <c r="A4" s="12" t="s">
        <v>902</v>
      </c>
      <c r="B4">
        <v>38988476.479999989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DDFC9-FFBD-4B6E-940D-CCAEFA650002}">
  <dimension ref="A9:M31"/>
  <sheetViews>
    <sheetView showGridLines="0" tabSelected="1" zoomScale="68" zoomScaleNormal="70" workbookViewId="0">
      <selection activeCell="A105" sqref="A105"/>
    </sheetView>
  </sheetViews>
  <sheetFormatPr defaultRowHeight="14.4" x14ac:dyDescent="0.3"/>
  <cols>
    <col min="1" max="1" width="41.109375" style="34" customWidth="1"/>
    <col min="2" max="2" width="47.44140625" style="16" customWidth="1"/>
    <col min="3" max="3" width="22" style="16" customWidth="1"/>
    <col min="4" max="4" width="9.5546875" style="16" customWidth="1"/>
    <col min="5" max="5" width="15.77734375" style="16" customWidth="1"/>
    <col min="6" max="6" width="33.21875" style="16" bestFit="1" customWidth="1"/>
    <col min="7" max="7" width="8.88671875" style="16"/>
    <col min="8" max="8" width="7.109375" style="16" customWidth="1"/>
    <col min="9" max="9" width="11.21875" style="16" customWidth="1"/>
    <col min="10" max="10" width="17.21875" style="16" customWidth="1"/>
    <col min="11" max="11" width="8.88671875" style="16"/>
    <col min="12" max="12" width="16" style="16" bestFit="1" customWidth="1"/>
    <col min="13" max="16384" width="8.88671875" style="16"/>
  </cols>
  <sheetData>
    <row r="9" spans="2:13" ht="25.8" x14ac:dyDescent="0.5">
      <c r="C9" s="17"/>
      <c r="D9" s="18"/>
      <c r="E9" s="19"/>
    </row>
    <row r="10" spans="2:13" ht="33.6" x14ac:dyDescent="0.65">
      <c r="B10" s="27"/>
      <c r="F10" s="27"/>
      <c r="G10" s="19"/>
      <c r="L10" s="35"/>
    </row>
    <row r="11" spans="2:13" ht="23.4" x14ac:dyDescent="0.4">
      <c r="B11" s="28"/>
      <c r="C11" s="20"/>
      <c r="F11" s="28"/>
      <c r="G11" s="28"/>
      <c r="L11" s="32"/>
      <c r="M11" s="21"/>
    </row>
    <row r="12" spans="2:13" x14ac:dyDescent="0.3">
      <c r="C12" s="20"/>
      <c r="D12" s="20"/>
      <c r="E12" s="20"/>
      <c r="F12" s="20"/>
      <c r="G12" s="20"/>
    </row>
    <row r="13" spans="2:13" x14ac:dyDescent="0.3">
      <c r="C13" s="20"/>
      <c r="D13" s="20"/>
      <c r="E13" s="20"/>
      <c r="F13" s="20"/>
      <c r="G13" s="20"/>
    </row>
    <row r="14" spans="2:13" x14ac:dyDescent="0.3">
      <c r="C14" s="20"/>
      <c r="D14" s="20"/>
      <c r="E14" s="20"/>
      <c r="F14" s="20"/>
      <c r="G14" s="20"/>
    </row>
    <row r="15" spans="2:13" x14ac:dyDescent="0.3">
      <c r="C15" s="20"/>
      <c r="D15" s="20"/>
      <c r="E15" s="20"/>
      <c r="F15" s="20"/>
      <c r="G15" s="20"/>
    </row>
    <row r="16" spans="2:13" x14ac:dyDescent="0.3">
      <c r="C16" s="20"/>
      <c r="D16" s="20"/>
      <c r="E16" s="20"/>
      <c r="F16" s="20"/>
      <c r="G16" s="20"/>
    </row>
    <row r="17" spans="2:7" x14ac:dyDescent="0.3">
      <c r="C17" s="20"/>
      <c r="D17" s="20"/>
      <c r="E17" s="20"/>
      <c r="F17" s="20"/>
      <c r="G17" s="20"/>
    </row>
    <row r="18" spans="2:7" x14ac:dyDescent="0.3">
      <c r="C18" s="20"/>
      <c r="D18" s="20"/>
      <c r="E18" s="20"/>
      <c r="F18" s="20"/>
      <c r="G18" s="20"/>
    </row>
    <row r="19" spans="2:7" x14ac:dyDescent="0.3">
      <c r="C19" s="20"/>
      <c r="D19" s="20"/>
      <c r="E19" s="20"/>
      <c r="F19" s="20"/>
      <c r="G19" s="20"/>
    </row>
    <row r="20" spans="2:7" x14ac:dyDescent="0.3">
      <c r="C20" s="20"/>
      <c r="D20" s="20"/>
      <c r="E20" s="20"/>
      <c r="F20" s="20"/>
      <c r="G20" s="20"/>
    </row>
    <row r="21" spans="2:7" x14ac:dyDescent="0.3">
      <c r="C21" s="20"/>
      <c r="D21" s="20"/>
      <c r="E21" s="20"/>
      <c r="F21" s="20"/>
      <c r="G21" s="20"/>
    </row>
    <row r="22" spans="2:7" ht="23.4" x14ac:dyDescent="0.45">
      <c r="B22" s="22"/>
      <c r="C22" s="20"/>
      <c r="D22" s="20"/>
      <c r="E22" s="20"/>
      <c r="F22" s="20"/>
      <c r="G22" s="20"/>
    </row>
    <row r="23" spans="2:7" x14ac:dyDescent="0.3">
      <c r="B23" s="23"/>
      <c r="C23" s="20"/>
      <c r="D23" s="20"/>
      <c r="E23" s="20"/>
      <c r="F23" s="20"/>
      <c r="G23" s="20"/>
    </row>
    <row r="30" spans="2:7" ht="23.4" x14ac:dyDescent="0.3">
      <c r="C30" s="24"/>
      <c r="D30" s="25"/>
    </row>
    <row r="31" spans="2:7" x14ac:dyDescent="0.3">
      <c r="C31" s="26"/>
      <c r="D31" s="26"/>
    </row>
  </sheetData>
  <sheetProtection selectLockedCells="1"/>
  <pageMargins left="0.70866141732283472" right="0.70866141732283472" top="0.74803149606299213" bottom="0.74803149606299213" header="0.31496062992125984" footer="0.31496062992125984"/>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zara</vt:lpstr>
      <vt:lpstr>Sales Analysis </vt:lpstr>
      <vt:lpstr>Sales by product position</vt:lpstr>
      <vt:lpstr>Sheet2</vt:lpstr>
      <vt:lpstr>Monthly Sales</vt:lpstr>
      <vt:lpstr>Sales by Promotion Statu</vt:lpstr>
      <vt:lpstr>Dashboard</vt:lpstr>
      <vt:lpstr>tblzara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sahil singh</cp:lastModifiedBy>
  <cp:lastPrinted>2025-06-27T10:39:28Z</cp:lastPrinted>
  <dcterms:created xsi:type="dcterms:W3CDTF">2025-06-22T15:42:11Z</dcterms:created>
  <dcterms:modified xsi:type="dcterms:W3CDTF">2025-07-05T09:21:54Z</dcterms:modified>
</cp:coreProperties>
</file>