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6080b1437a25dc/Desktop/MS-BA Q2/SCM 518/SCM 518 final project/"/>
    </mc:Choice>
  </mc:AlternateContent>
  <xr:revisionPtr revIDLastSave="51027" documentId="8_{A305311E-A28F-4280-A093-534B0671A8B3}" xr6:coauthVersionLast="47" xr6:coauthVersionMax="47" xr10:uidLastSave="{B0CA57A4-085E-460F-AE0A-D079BCACDFA6}"/>
  <bookViews>
    <workbookView minimized="1" xWindow="3165" yWindow="3510" windowWidth="11962" windowHeight="8775" xr2:uid="{CE693F50-E39B-4FAF-AF6B-4E003D77A521}"/>
  </bookViews>
  <sheets>
    <sheet name="MetroFlow Optimization" sheetId="2" r:id="rId1"/>
    <sheet name="Sheet1" sheetId="4" r:id="rId2"/>
  </sheets>
  <definedNames>
    <definedName name="solver_adj" localSheetId="0" hidden="1">'MetroFlow Optimization'!$B$6:$I$6,'MetroFlow Optimization'!$B$7:$I$7</definedName>
    <definedName name="solver_cvg" localSheetId="0" hidden="1">0.001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'MetroFlow Optimization'!$B$11:$I$11</definedName>
    <definedName name="solver_lhs2" localSheetId="0" hidden="1">'MetroFlow Optimization'!$B$6:$I$6</definedName>
    <definedName name="solver_lhs3" localSheetId="0" hidden="1">'MetroFlow Optimization'!$B$6:$I$7</definedName>
    <definedName name="solver_lhs4" localSheetId="0" hidden="1">'MetroFlow Optimization'!$B$7:$I$7</definedName>
    <definedName name="solver_lhs5" localSheetId="0" hidden="1">'MetroFlow Optimization'!$K$11</definedName>
    <definedName name="solver_lhs6" localSheetId="0" hidden="1">'MetroFlow Optimization'!$K$7</definedName>
    <definedName name="solver_lhs7" localSheetId="0" hidden="1">'MetroFlow Optimization'!$K$8</definedName>
    <definedName name="solver_lhs8" localSheetId="0" hidden="1">'MetroFlow Optimization'!$L$11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'MetroFlow Optimization'!$B$20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el7" localSheetId="0" hidden="1">1</definedName>
    <definedName name="solver_rel8" localSheetId="0" hidden="1">3</definedName>
    <definedName name="solver_rhs1" localSheetId="0" hidden="1">'MetroFlow Optimization'!$B$4:$I$4</definedName>
    <definedName name="solver_rhs2" localSheetId="0" hidden="1">'MetroFlow Optimization'!$B$30</definedName>
    <definedName name="solver_rhs3" localSheetId="0" hidden="1">"integer"</definedName>
    <definedName name="solver_rhs4" localSheetId="0" hidden="1">'MetroFlow Optimization'!$B$27</definedName>
    <definedName name="solver_rhs5" localSheetId="0" hidden="1">'MetroFlow Optimization'!$K$4</definedName>
    <definedName name="solver_rhs6" localSheetId="0" hidden="1">'MetroFlow Optimization'!$B$31</definedName>
    <definedName name="solver_rhs7" localSheetId="0" hidden="1">'MetroFlow Optimization'!$B$31</definedName>
    <definedName name="solver_rhs8" localSheetId="0" hidden="1">'MetroFlow Optimization'!$L$4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C18" i="2"/>
  <c r="D18" i="2"/>
  <c r="E18" i="2"/>
  <c r="F18" i="2"/>
  <c r="G18" i="2"/>
  <c r="H18" i="2"/>
  <c r="I18" i="2"/>
  <c r="C8" i="2"/>
  <c r="D8" i="2"/>
  <c r="E8" i="2"/>
  <c r="F8" i="2"/>
  <c r="G8" i="2"/>
  <c r="H8" i="2"/>
  <c r="I8" i="2"/>
  <c r="B8" i="2"/>
  <c r="B11" i="2"/>
  <c r="L4" i="2"/>
  <c r="K4" i="2"/>
  <c r="K8" i="2"/>
  <c r="K7" i="2"/>
  <c r="K5" i="2"/>
  <c r="K6" i="2"/>
  <c r="K3" i="2"/>
  <c r="I11" i="2"/>
  <c r="I12" i="2" s="1"/>
  <c r="H11" i="2"/>
  <c r="H12" i="2" s="1"/>
  <c r="G11" i="2"/>
  <c r="G12" i="2" s="1"/>
  <c r="F11" i="2"/>
  <c r="F12" i="2" s="1"/>
  <c r="E11" i="2"/>
  <c r="E12" i="2" s="1"/>
  <c r="D11" i="2"/>
  <c r="D12" i="2" s="1"/>
  <c r="C11" i="2"/>
  <c r="C12" i="2" s="1"/>
  <c r="I4" i="2"/>
  <c r="H4" i="2"/>
  <c r="G4" i="2"/>
  <c r="F4" i="2"/>
  <c r="E4" i="2"/>
  <c r="D4" i="2"/>
  <c r="C4" i="2"/>
  <c r="B4" i="2"/>
  <c r="K11" i="2" l="1"/>
  <c r="L11" i="2"/>
  <c r="E19" i="2"/>
  <c r="G19" i="2"/>
  <c r="I19" i="2"/>
  <c r="H19" i="2"/>
  <c r="F19" i="2"/>
  <c r="D19" i="2"/>
  <c r="K18" i="2"/>
  <c r="C19" i="2"/>
  <c r="B12" i="2"/>
  <c r="B19" i="2" s="1"/>
  <c r="K19" i="2" l="1"/>
  <c r="K12" i="2"/>
  <c r="B20" i="2" l="1"/>
</calcChain>
</file>

<file path=xl/sharedStrings.xml><?xml version="1.0" encoding="utf-8"?>
<sst xmlns="http://schemas.openxmlformats.org/spreadsheetml/2006/main" count="49" uniqueCount="28">
  <si>
    <t>route</t>
  </si>
  <si>
    <t>A</t>
  </si>
  <si>
    <t>B</t>
  </si>
  <si>
    <t>C</t>
  </si>
  <si>
    <t>D</t>
  </si>
  <si>
    <t>rush</t>
  </si>
  <si>
    <t>off-peak</t>
  </si>
  <si>
    <t>fare</t>
  </si>
  <si>
    <t>energy cost per km</t>
  </si>
  <si>
    <t>distance one way (km)</t>
  </si>
  <si>
    <t>maintenance cost (per km)</t>
  </si>
  <si>
    <t>replacement cost</t>
  </si>
  <si>
    <t>car capacity</t>
  </si>
  <si>
    <t>train life (km)</t>
  </si>
  <si>
    <t>minimum demand</t>
  </si>
  <si>
    <t>maximum cars per train</t>
  </si>
  <si>
    <t>maximum trips per route per time</t>
  </si>
  <si>
    <t>cars in use</t>
  </si>
  <si>
    <t>transported passengers</t>
  </si>
  <si>
    <t>revenue per route</t>
  </si>
  <si>
    <t>cars per train C</t>
  </si>
  <si>
    <t>profit per route</t>
  </si>
  <si>
    <t>cost per route</t>
  </si>
  <si>
    <t>total profit</t>
  </si>
  <si>
    <t>required demand</t>
  </si>
  <si>
    <t>demand</t>
  </si>
  <si>
    <t>number of trips X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</si>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</sst>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Demand for MetroFlow Trains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rush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3200</c:v>
                </c:pt>
                <c:pt idx="1">
                  <c:v>2800</c:v>
                </c:pt>
                <c:pt idx="2">
                  <c:v>4000</c:v>
                </c:pt>
                <c:pt idx="3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E-448B-9C39-D5BB5C69011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off-peak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1000</c:v>
                </c:pt>
                <c:pt idx="1">
                  <c:v>900</c:v>
                </c:pt>
                <c:pt idx="2">
                  <c:v>1500</c:v>
                </c:pt>
                <c:pt idx="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E-448B-9C39-D5BB5C690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24359552"/>
        <c:axId val="1124357632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strCache>
                      <c:ptCount val="4"/>
                      <c:pt idx="0">
                        <c:v>A</c:v>
                      </c:pt>
                      <c:pt idx="1">
                        <c:v>B</c:v>
                      </c:pt>
                      <c:pt idx="2">
                        <c:v>C</c:v>
                      </c:pt>
                      <c:pt idx="3">
                        <c:v>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Sheet1!$B$4:$E$4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29E-448B-9C39-D5BB5C690110}"/>
                  </c:ext>
                </c:extLst>
              </c15:ser>
            </c15:filteredBarSeries>
          </c:ext>
        </c:extLst>
      </c:barChart>
      <c:catAx>
        <c:axId val="112435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57632"/>
        <c:crosses val="autoZero"/>
        <c:auto val="1"/>
        <c:lblAlgn val="ctr"/>
        <c:lblOffset val="100"/>
        <c:noMultiLvlLbl val="0"/>
      </c:catAx>
      <c:valAx>
        <c:axId val="112435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7</xdr:row>
      <xdr:rowOff>47625</xdr:rowOff>
    </xdr:from>
    <xdr:to>
      <xdr:col>13</xdr:col>
      <xdr:colOff>502443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E2967-79B7-7B37-BBBD-2BF55F375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1BE0-681C-4276-93EB-FE2E87185918}">
  <dimension ref="A1:L31"/>
  <sheetViews>
    <sheetView tabSelected="1" zoomScale="90" zoomScaleNormal="90" workbookViewId="0">
      <selection activeCell="B20" sqref="B20"/>
    </sheetView>
  </sheetViews>
  <sheetFormatPr defaultRowHeight="14.25" x14ac:dyDescent="0.45"/>
  <cols>
    <col min="1" max="1" width="18.06640625" customWidth="1"/>
    <col min="2" max="2" width="16.59765625" customWidth="1"/>
    <col min="3" max="3" width="13.6640625" customWidth="1"/>
    <col min="4" max="4" width="13.59765625" customWidth="1"/>
    <col min="5" max="5" width="14.06640625" customWidth="1"/>
    <col min="6" max="6" width="12.9296875" customWidth="1"/>
    <col min="7" max="7" width="12" customWidth="1"/>
    <col min="8" max="8" width="14.46484375" customWidth="1"/>
    <col min="9" max="9" width="12.1328125" customWidth="1"/>
    <col min="11" max="11" width="1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K1" t="s">
        <v>27</v>
      </c>
    </row>
    <row r="2" spans="1:12" x14ac:dyDescent="0.45">
      <c r="B2" s="4" t="s">
        <v>5</v>
      </c>
      <c r="C2" s="4"/>
      <c r="D2" s="4"/>
      <c r="E2" s="4"/>
      <c r="F2" s="4" t="s">
        <v>6</v>
      </c>
      <c r="G2" s="4"/>
      <c r="H2" s="4"/>
      <c r="I2" s="4"/>
    </row>
    <row r="3" spans="1:12" x14ac:dyDescent="0.45">
      <c r="A3" t="s">
        <v>25</v>
      </c>
      <c r="B3">
        <v>3200</v>
      </c>
      <c r="C3">
        <v>2800</v>
      </c>
      <c r="D3">
        <v>4000</v>
      </c>
      <c r="E3">
        <v>2000</v>
      </c>
      <c r="F3">
        <v>1000</v>
      </c>
      <c r="G3">
        <v>900</v>
      </c>
      <c r="H3">
        <v>1500</v>
      </c>
      <c r="I3">
        <v>700</v>
      </c>
      <c r="K3">
        <f>SUM(B3:I3)</f>
        <v>16100</v>
      </c>
    </row>
    <row r="4" spans="1:12" x14ac:dyDescent="0.45">
      <c r="A4" t="s">
        <v>24</v>
      </c>
      <c r="B4">
        <f t="shared" ref="B4:I4" si="0">$B$29*B3</f>
        <v>2720</v>
      </c>
      <c r="C4">
        <f t="shared" si="0"/>
        <v>2380</v>
      </c>
      <c r="D4">
        <f t="shared" si="0"/>
        <v>3400</v>
      </c>
      <c r="E4">
        <f t="shared" si="0"/>
        <v>1700</v>
      </c>
      <c r="F4">
        <f t="shared" si="0"/>
        <v>850</v>
      </c>
      <c r="G4">
        <f t="shared" si="0"/>
        <v>765</v>
      </c>
      <c r="H4">
        <f t="shared" si="0"/>
        <v>1275</v>
      </c>
      <c r="I4">
        <f t="shared" si="0"/>
        <v>595</v>
      </c>
      <c r="K4">
        <f>SUM(B4:E4)</f>
        <v>10200</v>
      </c>
      <c r="L4">
        <f>SUM(F4:I4)</f>
        <v>3485</v>
      </c>
    </row>
    <row r="5" spans="1:12" x14ac:dyDescent="0.45">
      <c r="A5" t="s">
        <v>9</v>
      </c>
      <c r="B5">
        <v>12</v>
      </c>
      <c r="C5">
        <v>10</v>
      </c>
      <c r="D5">
        <v>15</v>
      </c>
      <c r="E5">
        <v>8</v>
      </c>
      <c r="F5">
        <v>12</v>
      </c>
      <c r="G5">
        <v>10</v>
      </c>
      <c r="H5">
        <v>15</v>
      </c>
      <c r="I5">
        <v>8</v>
      </c>
      <c r="K5">
        <f t="shared" ref="K5:K6" si="1">SUM(B5:I5)</f>
        <v>90</v>
      </c>
    </row>
    <row r="6" spans="1:12" x14ac:dyDescent="0.45">
      <c r="A6" t="s">
        <v>26</v>
      </c>
      <c r="B6" s="3">
        <v>8</v>
      </c>
      <c r="C6" s="3">
        <v>7</v>
      </c>
      <c r="D6" s="3">
        <v>8</v>
      </c>
      <c r="E6" s="3">
        <v>4</v>
      </c>
      <c r="F6" s="3">
        <v>2</v>
      </c>
      <c r="G6" s="3">
        <v>3</v>
      </c>
      <c r="H6" s="3">
        <v>3</v>
      </c>
      <c r="I6" s="3">
        <v>7</v>
      </c>
      <c r="K6">
        <f t="shared" si="1"/>
        <v>42</v>
      </c>
    </row>
    <row r="7" spans="1:12" x14ac:dyDescent="0.45">
      <c r="A7" t="s">
        <v>20</v>
      </c>
      <c r="B7" s="3">
        <v>4</v>
      </c>
      <c r="C7" s="3">
        <v>4</v>
      </c>
      <c r="D7" s="3">
        <v>5</v>
      </c>
      <c r="E7" s="3">
        <v>5</v>
      </c>
      <c r="F7" s="3">
        <v>5</v>
      </c>
      <c r="G7" s="3">
        <v>3</v>
      </c>
      <c r="H7" s="3">
        <v>5</v>
      </c>
      <c r="I7" s="3">
        <v>1</v>
      </c>
      <c r="K7">
        <f>SUM(B7:E7)</f>
        <v>18</v>
      </c>
    </row>
    <row r="8" spans="1:12" x14ac:dyDescent="0.45">
      <c r="B8">
        <f>B6*B7</f>
        <v>32</v>
      </c>
      <c r="C8">
        <f t="shared" ref="C8:I8" si="2">C6*C7</f>
        <v>28</v>
      </c>
      <c r="D8">
        <f t="shared" si="2"/>
        <v>40</v>
      </c>
      <c r="E8">
        <f t="shared" si="2"/>
        <v>20</v>
      </c>
      <c r="F8">
        <f t="shared" si="2"/>
        <v>10</v>
      </c>
      <c r="G8">
        <f t="shared" si="2"/>
        <v>9</v>
      </c>
      <c r="H8">
        <f t="shared" si="2"/>
        <v>15</v>
      </c>
      <c r="I8">
        <f t="shared" si="2"/>
        <v>7</v>
      </c>
      <c r="K8">
        <f>SUM(F7:I7)</f>
        <v>14</v>
      </c>
    </row>
    <row r="11" spans="1:12" x14ac:dyDescent="0.45">
      <c r="A11" t="s">
        <v>18</v>
      </c>
      <c r="B11">
        <f t="shared" ref="B11:I11" si="3">MIN(B3,B6*B7*$B$26)</f>
        <v>3200</v>
      </c>
      <c r="C11">
        <f t="shared" si="3"/>
        <v>2800</v>
      </c>
      <c r="D11">
        <f t="shared" si="3"/>
        <v>4000</v>
      </c>
      <c r="E11">
        <f t="shared" si="3"/>
        <v>2000</v>
      </c>
      <c r="F11">
        <f t="shared" si="3"/>
        <v>1000</v>
      </c>
      <c r="G11">
        <f t="shared" si="3"/>
        <v>900</v>
      </c>
      <c r="H11">
        <f t="shared" si="3"/>
        <v>1500</v>
      </c>
      <c r="I11">
        <f t="shared" si="3"/>
        <v>700</v>
      </c>
      <c r="K11">
        <f>SUM(B11:E11)</f>
        <v>12000</v>
      </c>
      <c r="L11">
        <f>SUM(F11:I11)</f>
        <v>4100</v>
      </c>
    </row>
    <row r="12" spans="1:12" x14ac:dyDescent="0.45">
      <c r="A12" t="s">
        <v>19</v>
      </c>
      <c r="B12" s="1">
        <f t="shared" ref="B12:I12" si="4">$B$22*B11</f>
        <v>8000</v>
      </c>
      <c r="C12" s="1">
        <f t="shared" si="4"/>
        <v>7000</v>
      </c>
      <c r="D12" s="1">
        <f t="shared" si="4"/>
        <v>10000</v>
      </c>
      <c r="E12" s="1">
        <f t="shared" si="4"/>
        <v>5000</v>
      </c>
      <c r="F12" s="1">
        <f t="shared" si="4"/>
        <v>2500</v>
      </c>
      <c r="G12" s="1">
        <f t="shared" si="4"/>
        <v>2250</v>
      </c>
      <c r="H12" s="1">
        <f t="shared" si="4"/>
        <v>3750</v>
      </c>
      <c r="I12" s="1">
        <f t="shared" si="4"/>
        <v>1750</v>
      </c>
      <c r="K12">
        <f>SUM(B12:I12)</f>
        <v>40250</v>
      </c>
    </row>
    <row r="16" spans="1:12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</v>
      </c>
      <c r="G16" t="s">
        <v>2</v>
      </c>
      <c r="H16" t="s">
        <v>3</v>
      </c>
      <c r="I16" t="s">
        <v>4</v>
      </c>
    </row>
    <row r="17" spans="1:11" x14ac:dyDescent="0.45">
      <c r="B17" s="4" t="s">
        <v>5</v>
      </c>
      <c r="C17" s="4"/>
      <c r="D17" s="4"/>
      <c r="E17" s="4"/>
      <c r="F17" s="4" t="s">
        <v>6</v>
      </c>
      <c r="G17" s="4"/>
      <c r="H17" s="4"/>
      <c r="I17" s="4"/>
    </row>
    <row r="18" spans="1:11" x14ac:dyDescent="0.45">
      <c r="A18" t="s">
        <v>22</v>
      </c>
      <c r="B18" s="1">
        <f>B6*B7*B5*($B$24+$B$25/$B$28)+$B$23*B5*(B6*B7*$B$26)</f>
        <v>2316.2880000000005</v>
      </c>
      <c r="C18" s="1">
        <f t="shared" ref="C18:I18" si="5">C6*C7*C5*($B$24+$B$25/$B$28)+$B$23*C5*(C6*C7*$B$26)</f>
        <v>1688.96</v>
      </c>
      <c r="D18" s="1">
        <f t="shared" si="5"/>
        <v>3619.2</v>
      </c>
      <c r="E18" s="1">
        <f t="shared" si="5"/>
        <v>965.12</v>
      </c>
      <c r="F18" s="1">
        <f t="shared" si="5"/>
        <v>723.84000000000015</v>
      </c>
      <c r="G18" s="1">
        <f t="shared" si="5"/>
        <v>542.88</v>
      </c>
      <c r="H18" s="1">
        <f t="shared" si="5"/>
        <v>1357.2</v>
      </c>
      <c r="I18" s="1">
        <f t="shared" si="5"/>
        <v>337.79200000000003</v>
      </c>
      <c r="K18">
        <f>SUM(B18:I18)</f>
        <v>11551.28</v>
      </c>
    </row>
    <row r="19" spans="1:11" x14ac:dyDescent="0.45">
      <c r="A19" t="s">
        <v>21</v>
      </c>
      <c r="B19" s="1">
        <f t="shared" ref="B19:I19" si="6">B12-B18</f>
        <v>5683.7119999999995</v>
      </c>
      <c r="C19" s="1">
        <f t="shared" si="6"/>
        <v>5311.04</v>
      </c>
      <c r="D19" s="1">
        <f t="shared" si="6"/>
        <v>6380.8</v>
      </c>
      <c r="E19" s="1">
        <f t="shared" si="6"/>
        <v>4034.88</v>
      </c>
      <c r="F19" s="1">
        <f t="shared" si="6"/>
        <v>1776.1599999999999</v>
      </c>
      <c r="G19" s="1">
        <f t="shared" si="6"/>
        <v>1707.12</v>
      </c>
      <c r="H19" s="1">
        <f t="shared" si="6"/>
        <v>2392.8000000000002</v>
      </c>
      <c r="I19" s="1">
        <f t="shared" si="6"/>
        <v>1412.2080000000001</v>
      </c>
      <c r="K19" s="1">
        <f>SUM(B19:I19)</f>
        <v>28698.719999999998</v>
      </c>
    </row>
    <row r="20" spans="1:11" x14ac:dyDescent="0.45">
      <c r="A20" t="s">
        <v>23</v>
      </c>
      <c r="B20" s="2">
        <f>SUM(B19:I19)</f>
        <v>28698.719999999998</v>
      </c>
    </row>
    <row r="22" spans="1:11" x14ac:dyDescent="0.45">
      <c r="A22" t="s">
        <v>7</v>
      </c>
      <c r="B22" s="1">
        <v>2.5</v>
      </c>
    </row>
    <row r="23" spans="1:11" x14ac:dyDescent="0.45">
      <c r="A23" t="s">
        <v>8</v>
      </c>
      <c r="B23" s="1">
        <v>0.05</v>
      </c>
    </row>
    <row r="24" spans="1:11" x14ac:dyDescent="0.45">
      <c r="A24" t="s">
        <v>10</v>
      </c>
      <c r="B24" s="1">
        <v>1</v>
      </c>
    </row>
    <row r="25" spans="1:11" x14ac:dyDescent="0.45">
      <c r="A25" t="s">
        <v>11</v>
      </c>
      <c r="B25" s="1">
        <v>8000</v>
      </c>
    </row>
    <row r="26" spans="1:11" x14ac:dyDescent="0.45">
      <c r="A26" t="s">
        <v>12</v>
      </c>
      <c r="B26">
        <v>100</v>
      </c>
    </row>
    <row r="27" spans="1:11" x14ac:dyDescent="0.45">
      <c r="A27" t="s">
        <v>15</v>
      </c>
      <c r="B27">
        <v>6</v>
      </c>
    </row>
    <row r="28" spans="1:11" x14ac:dyDescent="0.45">
      <c r="A28" t="s">
        <v>13</v>
      </c>
      <c r="B28">
        <v>250000</v>
      </c>
    </row>
    <row r="29" spans="1:11" x14ac:dyDescent="0.45">
      <c r="A29" t="s">
        <v>14</v>
      </c>
      <c r="B29">
        <v>0.85</v>
      </c>
    </row>
    <row r="30" spans="1:11" x14ac:dyDescent="0.45">
      <c r="A30" t="s">
        <v>16</v>
      </c>
      <c r="B30">
        <v>10</v>
      </c>
    </row>
    <row r="31" spans="1:11" x14ac:dyDescent="0.45">
      <c r="A31" t="s">
        <v>17</v>
      </c>
      <c r="B31">
        <v>30</v>
      </c>
    </row>
  </sheetData>
  <mergeCells count="4">
    <mergeCell ref="B2:E2"/>
    <mergeCell ref="F2:I2"/>
    <mergeCell ref="B17:E17"/>
    <mergeCell ref="F17:I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C0FF-FC13-4BAA-BB47-F509A289F8F1}">
  <dimension ref="A1:E3"/>
  <sheetViews>
    <sheetView workbookViewId="0">
      <selection activeCell="P19" sqref="P19"/>
    </sheetView>
  </sheetViews>
  <sheetFormatPr defaultRowHeight="14.25" x14ac:dyDescent="0.45"/>
  <sheetData>
    <row r="1" spans="1:5" x14ac:dyDescent="0.45"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3200</v>
      </c>
      <c r="C2">
        <v>2800</v>
      </c>
      <c r="D2">
        <v>4000</v>
      </c>
      <c r="E2">
        <v>2000</v>
      </c>
    </row>
    <row r="3" spans="1:5" x14ac:dyDescent="0.45">
      <c r="A3" t="s">
        <v>6</v>
      </c>
      <c r="B3">
        <v>1000</v>
      </c>
      <c r="C3">
        <v>900</v>
      </c>
      <c r="D3">
        <v>1500</v>
      </c>
      <c r="E3"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MetroFlow Optimization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Parikh</dc:creator>
  <cp:lastModifiedBy>Kinnari Parikh</cp:lastModifiedBy>
  <dcterms:created xsi:type="dcterms:W3CDTF">2025-04-29T21:34:15Z</dcterms:created>
  <dcterms:modified xsi:type="dcterms:W3CDTF">2025-05-05T05:30:48Z</dcterms:modified>
</cp:coreProperties>
</file>