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R-Project\"/>
    </mc:Choice>
  </mc:AlternateContent>
  <bookViews>
    <workbookView xWindow="0" yWindow="0" windowWidth="28800" windowHeight="11835" tabRatio="653" activeTab="4"/>
  </bookViews>
  <sheets>
    <sheet name="Time Limit" sheetId="1" r:id="rId1"/>
    <sheet name="Monthly Demand (Exp) " sheetId="8" r:id="rId2"/>
    <sheet name="Monthly Demand (Act) " sheetId="11" r:id="rId3"/>
    <sheet name="Minimum Demand " sheetId="10" r:id="rId4"/>
    <sheet name="Costs" sheetId="3" r:id="rId5"/>
    <sheet name="Distence " sheetId="7" state="hidden" r:id="rId6"/>
    <sheet name="Vehicles" sheetId="4" r:id="rId7"/>
    <sheet name="Duration" sheetId="6" r:id="rId8"/>
    <sheet name="3PL cost sheet" sheetId="9" r:id="rId9"/>
  </sheets>
  <definedNames>
    <definedName name="_xlnm._FilterDatabase" localSheetId="5" hidden="1">'Distence '!$A$1:$B$1</definedName>
    <definedName name="ExternalData_1" localSheetId="8" hidden="1">'3PL cost sheet'!$A$1:$D$76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6" i="3"/>
  <c r="C17" i="3"/>
  <c r="C18" i="3"/>
  <c r="C19" i="3"/>
  <c r="C22" i="3"/>
  <c r="C23" i="3"/>
  <c r="C26" i="3"/>
  <c r="C27" i="3"/>
  <c r="C28" i="3"/>
  <c r="C29" i="3"/>
  <c r="C30" i="3"/>
  <c r="C32" i="3"/>
  <c r="C34" i="3"/>
  <c r="C36" i="3"/>
  <c r="C37" i="3"/>
  <c r="C38" i="3"/>
  <c r="C39" i="3"/>
  <c r="C40" i="3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2" i="3"/>
  <c r="C3" i="1" l="1"/>
  <c r="C4" i="1"/>
  <c r="C5" i="1"/>
  <c r="C6" i="1"/>
  <c r="C7" i="1"/>
  <c r="C8" i="1"/>
  <c r="C9" i="1"/>
  <c r="C10" i="1"/>
  <c r="C11" i="1"/>
  <c r="C12" i="1"/>
  <c r="C13" i="1"/>
  <c r="C2" i="1"/>
  <c r="D3" i="8" l="1"/>
  <c r="E3" i="8" s="1"/>
  <c r="F3" i="8" s="1"/>
  <c r="G3" i="8" s="1"/>
  <c r="H3" i="8" s="1"/>
  <c r="D4" i="8"/>
  <c r="E4" i="8" s="1"/>
  <c r="F4" i="8" s="1"/>
  <c r="G4" i="8" s="1"/>
  <c r="H4" i="8" s="1"/>
  <c r="D5" i="8"/>
  <c r="E5" i="8" s="1"/>
  <c r="F5" i="8" s="1"/>
  <c r="G5" i="8" s="1"/>
  <c r="H5" i="8" s="1"/>
  <c r="D6" i="8"/>
  <c r="E6" i="8" s="1"/>
  <c r="F6" i="8" s="1"/>
  <c r="G6" i="8" s="1"/>
  <c r="H6" i="8" s="1"/>
  <c r="D7" i="8"/>
  <c r="E7" i="8" s="1"/>
  <c r="F7" i="8" s="1"/>
  <c r="G7" i="8" s="1"/>
  <c r="H7" i="8" s="1"/>
  <c r="D8" i="8"/>
  <c r="E8" i="8" s="1"/>
  <c r="F8" i="8" s="1"/>
  <c r="G8" i="8" s="1"/>
  <c r="H8" i="8" s="1"/>
  <c r="D9" i="8"/>
  <c r="E9" i="8" s="1"/>
  <c r="F9" i="8" s="1"/>
  <c r="G9" i="8" s="1"/>
  <c r="H9" i="8" s="1"/>
  <c r="D10" i="8"/>
  <c r="E10" i="8" s="1"/>
  <c r="F10" i="8" s="1"/>
  <c r="G10" i="8" s="1"/>
  <c r="H10" i="8" s="1"/>
  <c r="D11" i="8"/>
  <c r="E11" i="8" s="1"/>
  <c r="F11" i="8" s="1"/>
  <c r="G11" i="8" s="1"/>
  <c r="H11" i="8" s="1"/>
  <c r="D12" i="8"/>
  <c r="E12" i="8" s="1"/>
  <c r="F12" i="8" s="1"/>
  <c r="G12" i="8" s="1"/>
  <c r="H12" i="8" s="1"/>
  <c r="D13" i="8"/>
  <c r="E13" i="8" s="1"/>
  <c r="F13" i="8" s="1"/>
  <c r="G13" i="8" s="1"/>
  <c r="H13" i="8" s="1"/>
  <c r="D14" i="8"/>
  <c r="E14" i="8" s="1"/>
  <c r="F14" i="8" s="1"/>
  <c r="G14" i="8" s="1"/>
  <c r="H14" i="8" s="1"/>
  <c r="D15" i="8"/>
  <c r="E15" i="8" s="1"/>
  <c r="F15" i="8" s="1"/>
  <c r="G15" i="8" s="1"/>
  <c r="H15" i="8" s="1"/>
  <c r="D16" i="8"/>
  <c r="E16" i="8" s="1"/>
  <c r="F16" i="8" s="1"/>
  <c r="G16" i="8" s="1"/>
  <c r="H16" i="8" s="1"/>
  <c r="D17" i="8"/>
  <c r="E17" i="8" s="1"/>
  <c r="F17" i="8" s="1"/>
  <c r="G17" i="8" s="1"/>
  <c r="H17" i="8" s="1"/>
  <c r="D18" i="8"/>
  <c r="E18" i="8" s="1"/>
  <c r="F18" i="8" s="1"/>
  <c r="G18" i="8" s="1"/>
  <c r="H18" i="8" s="1"/>
  <c r="D19" i="8"/>
  <c r="E19" i="8" s="1"/>
  <c r="F19" i="8" s="1"/>
  <c r="G19" i="8" s="1"/>
  <c r="H19" i="8" s="1"/>
  <c r="D20" i="8"/>
  <c r="E20" i="8" s="1"/>
  <c r="F20" i="8" s="1"/>
  <c r="G20" i="8" s="1"/>
  <c r="H20" i="8" s="1"/>
  <c r="D21" i="8"/>
  <c r="E21" i="8" s="1"/>
  <c r="F21" i="8" s="1"/>
  <c r="G21" i="8" s="1"/>
  <c r="H21" i="8" s="1"/>
  <c r="D22" i="8"/>
  <c r="E22" i="8" s="1"/>
  <c r="F22" i="8" s="1"/>
  <c r="G22" i="8" s="1"/>
  <c r="H22" i="8" s="1"/>
  <c r="D23" i="8"/>
  <c r="E23" i="8" s="1"/>
  <c r="F23" i="8" s="1"/>
  <c r="G23" i="8" s="1"/>
  <c r="H23" i="8" s="1"/>
  <c r="D24" i="8"/>
  <c r="E24" i="8" s="1"/>
  <c r="F24" i="8" s="1"/>
  <c r="G24" i="8" s="1"/>
  <c r="H24" i="8" s="1"/>
  <c r="D25" i="8"/>
  <c r="E25" i="8" s="1"/>
  <c r="F25" i="8" s="1"/>
  <c r="G25" i="8" s="1"/>
  <c r="H25" i="8" s="1"/>
  <c r="D26" i="8"/>
  <c r="E26" i="8" s="1"/>
  <c r="F26" i="8" s="1"/>
  <c r="G26" i="8" s="1"/>
  <c r="H26" i="8" s="1"/>
  <c r="D27" i="8"/>
  <c r="E27" i="8" s="1"/>
  <c r="F27" i="8" s="1"/>
  <c r="G27" i="8" s="1"/>
  <c r="H27" i="8" s="1"/>
  <c r="D28" i="8"/>
  <c r="E28" i="8" s="1"/>
  <c r="F28" i="8" s="1"/>
  <c r="G28" i="8" s="1"/>
  <c r="H28" i="8" s="1"/>
  <c r="D29" i="8"/>
  <c r="E29" i="8" s="1"/>
  <c r="F29" i="8" s="1"/>
  <c r="G29" i="8" s="1"/>
  <c r="H29" i="8" s="1"/>
  <c r="D30" i="8"/>
  <c r="E30" i="8" s="1"/>
  <c r="F30" i="8" s="1"/>
  <c r="G30" i="8" s="1"/>
  <c r="H30" i="8" s="1"/>
  <c r="D31" i="8"/>
  <c r="E31" i="8" s="1"/>
  <c r="F31" i="8" s="1"/>
  <c r="G31" i="8" s="1"/>
  <c r="H31" i="8" s="1"/>
  <c r="D32" i="8"/>
  <c r="E32" i="8" s="1"/>
  <c r="F32" i="8" s="1"/>
  <c r="G32" i="8" s="1"/>
  <c r="H32" i="8" s="1"/>
  <c r="D33" i="8"/>
  <c r="E33" i="8" s="1"/>
  <c r="F33" i="8" s="1"/>
  <c r="G33" i="8" s="1"/>
  <c r="H33" i="8" s="1"/>
  <c r="D34" i="8"/>
  <c r="E34" i="8" s="1"/>
  <c r="F34" i="8" s="1"/>
  <c r="G34" i="8" s="1"/>
  <c r="H34" i="8" s="1"/>
  <c r="D35" i="8"/>
  <c r="E35" i="8" s="1"/>
  <c r="F35" i="8" s="1"/>
  <c r="G35" i="8" s="1"/>
  <c r="H35" i="8" s="1"/>
  <c r="D36" i="8"/>
  <c r="E36" i="8" s="1"/>
  <c r="F36" i="8" s="1"/>
  <c r="G36" i="8" s="1"/>
  <c r="H36" i="8" s="1"/>
  <c r="D37" i="8"/>
  <c r="E37" i="8" s="1"/>
  <c r="F37" i="8" s="1"/>
  <c r="G37" i="8" s="1"/>
  <c r="H37" i="8" s="1"/>
  <c r="D38" i="8"/>
  <c r="E38" i="8" s="1"/>
  <c r="F38" i="8" s="1"/>
  <c r="G38" i="8" s="1"/>
  <c r="H38" i="8" s="1"/>
  <c r="D39" i="8"/>
  <c r="E39" i="8" s="1"/>
  <c r="F39" i="8" s="1"/>
  <c r="G39" i="8" s="1"/>
  <c r="H39" i="8" s="1"/>
  <c r="D40" i="8"/>
  <c r="E40" i="8" s="1"/>
  <c r="F40" i="8" s="1"/>
  <c r="G40" i="8" s="1"/>
  <c r="H40" i="8" s="1"/>
  <c r="D41" i="8"/>
  <c r="E41" i="8" s="1"/>
  <c r="F41" i="8" s="1"/>
  <c r="G41" i="8" s="1"/>
  <c r="H41" i="8" s="1"/>
  <c r="D42" i="8"/>
  <c r="E42" i="8" s="1"/>
  <c r="F42" i="8" s="1"/>
  <c r="G42" i="8" s="1"/>
  <c r="H42" i="8" s="1"/>
  <c r="D43" i="8"/>
  <c r="E43" i="8" s="1"/>
  <c r="F43" i="8" s="1"/>
  <c r="G43" i="8" s="1"/>
  <c r="H43" i="8" s="1"/>
  <c r="D44" i="8"/>
  <c r="E44" i="8" s="1"/>
  <c r="F44" i="8" s="1"/>
  <c r="G44" i="8" s="1"/>
  <c r="H44" i="8" s="1"/>
  <c r="D45" i="8"/>
  <c r="E45" i="8" s="1"/>
  <c r="F45" i="8" s="1"/>
  <c r="G45" i="8" s="1"/>
  <c r="H45" i="8" s="1"/>
  <c r="D46" i="8"/>
  <c r="E46" i="8" s="1"/>
  <c r="F46" i="8" s="1"/>
  <c r="G46" i="8" s="1"/>
  <c r="H46" i="8" s="1"/>
  <c r="D47" i="8"/>
  <c r="E47" i="8" s="1"/>
  <c r="F47" i="8" s="1"/>
  <c r="G47" i="8" s="1"/>
  <c r="H47" i="8" s="1"/>
  <c r="D48" i="8"/>
  <c r="E48" i="8" s="1"/>
  <c r="F48" i="8" s="1"/>
  <c r="G48" i="8" s="1"/>
  <c r="H48" i="8" s="1"/>
  <c r="D2" i="8"/>
  <c r="E2" i="8" s="1"/>
  <c r="F2" i="8" s="1"/>
  <c r="G2" i="8" s="1"/>
  <c r="H2" i="8" s="1"/>
  <c r="C2" i="3"/>
</calcChain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<sst xmlns="http://schemas.openxmlformats.org/spreadsheetml/2006/main" count="497" uniqueCount="93">
  <si>
    <t xml:space="preserve">Month </t>
  </si>
  <si>
    <t>ABQ6-CW</t>
  </si>
  <si>
    <t>DMM- LOCAL</t>
  </si>
  <si>
    <t>DMM-ALWAJ</t>
  </si>
  <si>
    <t>DMM-HASSA</t>
  </si>
  <si>
    <t>DMM-JD</t>
  </si>
  <si>
    <t>DMM-KMA</t>
  </si>
  <si>
    <t>DMM-Makkah</t>
  </si>
  <si>
    <t>DMM-MD</t>
  </si>
  <si>
    <t>DMM-Qassim</t>
  </si>
  <si>
    <t>DMM-RIY</t>
  </si>
  <si>
    <t>DMM-TB</t>
  </si>
  <si>
    <t xml:space="preserve">Factory-JD </t>
  </si>
  <si>
    <t>HASSA-DMM</t>
  </si>
  <si>
    <t>JD -Alwaj</t>
  </si>
  <si>
    <t>JD -KMA</t>
  </si>
  <si>
    <t>JD-DMM</t>
  </si>
  <si>
    <t>JD-KMA</t>
  </si>
  <si>
    <t>JD-Makkah</t>
  </si>
  <si>
    <t>JD-MD</t>
  </si>
  <si>
    <t>JD-MD-Qassim</t>
  </si>
  <si>
    <t>JD-MD-TB</t>
  </si>
  <si>
    <t>JD-Qassim</t>
  </si>
  <si>
    <t>JD-RIY</t>
  </si>
  <si>
    <t>JD-TB</t>
  </si>
  <si>
    <t>KLD-CW</t>
  </si>
  <si>
    <t>KMA-DMM</t>
  </si>
  <si>
    <t>KMA-JD</t>
  </si>
  <si>
    <t>MD-DMM</t>
  </si>
  <si>
    <t>MD-JD</t>
  </si>
  <si>
    <t>MD-RIY</t>
  </si>
  <si>
    <t>Project Site</t>
  </si>
  <si>
    <t>QASSIM-CW</t>
  </si>
  <si>
    <t>QASSIM-JD</t>
  </si>
  <si>
    <t>Qassim-RIY</t>
  </si>
  <si>
    <t>Qussim-RIY</t>
  </si>
  <si>
    <t>RD-Local</t>
  </si>
  <si>
    <t>RIY-DMM</t>
  </si>
  <si>
    <t>RIY-JD</t>
  </si>
  <si>
    <t>RIY-KMA</t>
  </si>
  <si>
    <t>RIY-MD</t>
  </si>
  <si>
    <t>RIY-Qussim</t>
  </si>
  <si>
    <t>RIY-TB</t>
  </si>
  <si>
    <t>TB-DMM</t>
  </si>
  <si>
    <t>TB-JD</t>
  </si>
  <si>
    <t>TB-Mad</t>
  </si>
  <si>
    <t>TB-MD</t>
  </si>
  <si>
    <t>TB-Qassim</t>
  </si>
  <si>
    <t>Alrugaib Vehicles</t>
  </si>
  <si>
    <t>3PL</t>
  </si>
  <si>
    <t>Destination</t>
  </si>
  <si>
    <t>Days</t>
  </si>
  <si>
    <t>Hours' limit</t>
  </si>
  <si>
    <t xml:space="preserve">Destination </t>
  </si>
  <si>
    <t xml:space="preserve">Distence </t>
  </si>
  <si>
    <t>Duration (hr)</t>
  </si>
  <si>
    <t>destination</t>
  </si>
  <si>
    <t>provider</t>
  </si>
  <si>
    <t>truck</t>
  </si>
  <si>
    <t>Updated Price</t>
  </si>
  <si>
    <t>Trilla</t>
  </si>
  <si>
    <t>MD-KMA</t>
  </si>
  <si>
    <t>KMA-MD</t>
  </si>
  <si>
    <t>Tabuk-DMM</t>
  </si>
  <si>
    <t>Makkah-DMM</t>
  </si>
  <si>
    <t>Tabuk-JD</t>
  </si>
  <si>
    <t>Makkah-JD</t>
  </si>
  <si>
    <t>DMM-Tabuk</t>
  </si>
  <si>
    <t>JD-Tabuk</t>
  </si>
  <si>
    <t>Alrashed Transportation</t>
  </si>
  <si>
    <t>DMM-RD</t>
  </si>
  <si>
    <t>RD-DMM</t>
  </si>
  <si>
    <t>RD-JD</t>
  </si>
  <si>
    <t>RD-MD</t>
  </si>
  <si>
    <t>RD-KMA</t>
  </si>
  <si>
    <t>JD-RD</t>
  </si>
  <si>
    <t>MD-RD</t>
  </si>
  <si>
    <t>KMA-RD</t>
  </si>
  <si>
    <t>Qussim-RD</t>
  </si>
  <si>
    <t>RD-Qussim</t>
  </si>
  <si>
    <t>RD-TB</t>
  </si>
  <si>
    <t>Non</t>
  </si>
  <si>
    <t>DMM-QA</t>
  </si>
  <si>
    <t>JD-MD-QA</t>
  </si>
  <si>
    <t>JD-QA</t>
  </si>
  <si>
    <t>QA-CW</t>
  </si>
  <si>
    <t>QA-JD</t>
  </si>
  <si>
    <t>QA-RIY</t>
  </si>
  <si>
    <t>TB-QA</t>
  </si>
  <si>
    <t>QA-RD</t>
  </si>
  <si>
    <t>Destination/month</t>
  </si>
  <si>
    <t>QA-DMM</t>
  </si>
  <si>
    <t>DMM-LOCAL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</si>
</sst>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destination" tableColumnId="1"/>
      <queryTableField id="2" name="provider" tableColumnId="2"/>
      <queryTableField id="3" name="truck" tableColumnId="3"/>
      <queryTableField id="4" name="Updated 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D76" tableType="queryTable" totalsRowShown="0">
  <autoFilter ref="A1:D76"/>
  <tableColumns count="4">
    <tableColumn id="1" uniqueName="1" name="destination" queryTableFieldId="1" dataDxfId="2"/>
    <tableColumn id="2" uniqueName="2" name="provider" queryTableFieldId="2" dataDxfId="1"/>
    <tableColumn id="3" uniqueName="3" name="truck" queryTableFieldId="3" dataDxfId="0"/>
    <tableColumn id="4" uniqueName="4" name="Updated 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B2D1BE-9C60-4E7B-93B3-E3BBE28A303A}">
  <we:reference id="cec2c794-cfc7-4347-a54b-1ced872b6768" version="1.0.0.12" store="EXCatalog" storeType="EXCatalog"/>
  <we:alternateReferences>
    <we:reference id="WA200005502" version="1.0.0.12" store="en-US" storeType="OMEX"/>
  </we:alternateReferences>
  <we:properties>
    <we:property name="docId" value="&quot;SpsXxEdETfz8UocGcbjrm&quot;"/>
  </we:properties>
  <we:bindings/>
  <we:snapshot xmlns:r="http://schemas.openxmlformats.org/officeDocument/2006/relationships"/>
</we:webextension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7" workbookViewId="0">
      <selection activeCell="C13" sqref="C13"/>
    </sheetView>
  </sheetViews>
  <sheetFormatPr defaultRowHeight="15" x14ac:dyDescent="0.25"/>
  <cols>
    <col min="3" max="3" width="10.7109375" customWidth="1"/>
  </cols>
  <sheetData>
    <row r="1" spans="1:3" x14ac:dyDescent="0.25">
      <c r="A1" s="3" t="s">
        <v>0</v>
      </c>
      <c r="B1" s="3" t="s">
        <v>51</v>
      </c>
      <c r="C1" s="3" t="s">
        <v>52</v>
      </c>
    </row>
    <row r="2" spans="1:3" x14ac:dyDescent="0.25">
      <c r="A2" s="3">
        <v>1</v>
      </c>
      <c r="B2" s="3">
        <v>31</v>
      </c>
      <c r="C2" s="3">
        <f>B2*18</f>
        <v>558</v>
      </c>
    </row>
    <row r="3" spans="1:3" x14ac:dyDescent="0.25">
      <c r="A3" s="3">
        <v>2</v>
      </c>
      <c r="B3" s="3">
        <v>28</v>
      </c>
      <c r="C3" s="3">
        <f t="shared" ref="C3:C13" si="0">B3*18</f>
        <v>504</v>
      </c>
    </row>
    <row r="4" spans="1:3" x14ac:dyDescent="0.25">
      <c r="A4" s="3">
        <v>3</v>
      </c>
      <c r="B4" s="3">
        <v>31</v>
      </c>
      <c r="C4" s="3">
        <f t="shared" si="0"/>
        <v>558</v>
      </c>
    </row>
    <row r="5" spans="1:3" x14ac:dyDescent="0.25">
      <c r="A5" s="3">
        <v>4</v>
      </c>
      <c r="B5" s="3">
        <v>30</v>
      </c>
      <c r="C5" s="3">
        <f t="shared" si="0"/>
        <v>540</v>
      </c>
    </row>
    <row r="6" spans="1:3" x14ac:dyDescent="0.25">
      <c r="A6" s="3">
        <v>5</v>
      </c>
      <c r="B6" s="3">
        <v>31</v>
      </c>
      <c r="C6" s="3">
        <f t="shared" si="0"/>
        <v>558</v>
      </c>
    </row>
    <row r="7" spans="1:3" x14ac:dyDescent="0.25">
      <c r="A7" s="3">
        <v>6</v>
      </c>
      <c r="B7" s="3">
        <v>30</v>
      </c>
      <c r="C7" s="3">
        <f t="shared" si="0"/>
        <v>540</v>
      </c>
    </row>
    <row r="8" spans="1:3" x14ac:dyDescent="0.25">
      <c r="A8" s="3">
        <v>7</v>
      </c>
      <c r="B8" s="3">
        <v>31</v>
      </c>
      <c r="C8" s="3">
        <f t="shared" si="0"/>
        <v>558</v>
      </c>
    </row>
    <row r="9" spans="1:3" x14ac:dyDescent="0.25">
      <c r="A9" s="3">
        <v>8</v>
      </c>
      <c r="B9" s="3">
        <v>31</v>
      </c>
      <c r="C9" s="3">
        <f t="shared" si="0"/>
        <v>558</v>
      </c>
    </row>
    <row r="10" spans="1:3" x14ac:dyDescent="0.25">
      <c r="A10" s="3">
        <v>9</v>
      </c>
      <c r="B10" s="3">
        <v>30</v>
      </c>
      <c r="C10" s="3">
        <f t="shared" si="0"/>
        <v>540</v>
      </c>
    </row>
    <row r="11" spans="1:3" x14ac:dyDescent="0.25">
      <c r="A11" s="3">
        <v>10</v>
      </c>
      <c r="B11" s="3">
        <v>31</v>
      </c>
      <c r="C11" s="3">
        <f t="shared" si="0"/>
        <v>558</v>
      </c>
    </row>
    <row r="12" spans="1:3" x14ac:dyDescent="0.25">
      <c r="A12" s="3">
        <v>11</v>
      </c>
      <c r="B12" s="3">
        <v>30</v>
      </c>
      <c r="C12" s="3">
        <f t="shared" si="0"/>
        <v>540</v>
      </c>
    </row>
    <row r="13" spans="1:3" x14ac:dyDescent="0.25">
      <c r="A13" s="3">
        <v>12</v>
      </c>
      <c r="B13" s="3">
        <v>31</v>
      </c>
      <c r="C13" s="3">
        <f t="shared" si="0"/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91" workbookViewId="0">
      <selection sqref="A1:A48"/>
    </sheetView>
  </sheetViews>
  <sheetFormatPr defaultRowHeight="15" x14ac:dyDescent="0.25"/>
  <cols>
    <col min="1" max="1" width="13.140625" style="6" bestFit="1" customWidth="1"/>
    <col min="2" max="2" width="12.28515625" style="6" bestFit="1" customWidth="1"/>
    <col min="3" max="3" width="6.5703125" style="6" bestFit="1" customWidth="1"/>
    <col min="4" max="4" width="9.140625" style="6"/>
    <col min="5" max="5" width="5.85546875" style="6" bestFit="1" customWidth="1"/>
    <col min="6" max="6" width="9.140625" style="6"/>
    <col min="7" max="7" width="6.5703125" style="6" bestFit="1" customWidth="1"/>
    <col min="8" max="8" width="9.140625" style="6"/>
    <col min="9" max="9" width="6.5703125" style="6" bestFit="1" customWidth="1"/>
    <col min="10" max="10" width="9.140625" style="6"/>
    <col min="11" max="11" width="6.5703125" style="6" bestFit="1" customWidth="1"/>
    <col min="12" max="12" width="9.140625" style="6"/>
    <col min="13" max="13" width="6.5703125" style="6" bestFit="1" customWidth="1"/>
    <col min="17" max="17" width="6.5703125" bestFit="1" customWidth="1"/>
    <col min="19" max="19" width="6.5703125" bestFit="1" customWidth="1"/>
    <col min="21" max="21" width="6.5703125" bestFit="1" customWidth="1"/>
    <col min="23" max="23" width="6.5703125" bestFit="1" customWidth="1"/>
    <col min="25" max="25" width="6.5703125" bestFit="1" customWidth="1"/>
  </cols>
  <sheetData>
    <row r="1" spans="1:13" x14ac:dyDescent="0.25">
      <c r="A1" s="2" t="s">
        <v>53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1</v>
      </c>
      <c r="B2" s="2"/>
      <c r="C2" s="2"/>
      <c r="D2" s="2">
        <f>'Monthly Demand (Act) '!D2+1</f>
        <v>37</v>
      </c>
      <c r="E2" s="2">
        <f>INT(D2*(0.7)+'Monthly Demand (Act) '!D2*(0.3))</f>
        <v>36</v>
      </c>
      <c r="F2" s="2">
        <f>INT(E2*(0.7)+'Monthly Demand (Act) '!E2*(0.3))</f>
        <v>36</v>
      </c>
      <c r="G2" s="2">
        <f>INT(F2*(0.7)+'Monthly Demand (Act) '!F2*(0.3))</f>
        <v>32</v>
      </c>
      <c r="H2" s="2">
        <f>INT(G2*(0.7)+'Monthly Demand (Act) '!G2*(0.3))</f>
        <v>27</v>
      </c>
      <c r="I2" s="2"/>
      <c r="J2" s="2"/>
      <c r="K2" s="2"/>
      <c r="L2" s="2"/>
      <c r="M2" s="2"/>
    </row>
    <row r="3" spans="1:13" x14ac:dyDescent="0.25">
      <c r="A3" s="2" t="s">
        <v>92</v>
      </c>
      <c r="B3" s="2"/>
      <c r="C3" s="2"/>
      <c r="D3" s="2">
        <f>'Monthly Demand (Act) '!D3+1</f>
        <v>29</v>
      </c>
      <c r="E3" s="2">
        <f>INT(D3*(0.7)+'Monthly Demand (Act) '!D3*(0.3))</f>
        <v>28</v>
      </c>
      <c r="F3" s="2">
        <f>INT(E3*(0.7)+'Monthly Demand (Act) '!E3*(0.3))</f>
        <v>24</v>
      </c>
      <c r="G3" s="2">
        <f>INT(F3*(0.7)+'Monthly Demand (Act) '!F3*(0.3))</f>
        <v>19</v>
      </c>
      <c r="H3" s="2">
        <f>INT(G3*(0.7)+'Monthly Demand (Act) '!G3*(0.3))</f>
        <v>17</v>
      </c>
      <c r="I3" s="2"/>
      <c r="J3" s="2"/>
      <c r="K3" s="2"/>
      <c r="L3" s="2"/>
      <c r="M3" s="2"/>
    </row>
    <row r="4" spans="1:13" x14ac:dyDescent="0.25">
      <c r="A4" s="2" t="s">
        <v>3</v>
      </c>
      <c r="B4" s="2"/>
      <c r="C4" s="2"/>
      <c r="D4" s="2">
        <f>'Monthly Demand (Act) '!D4+1</f>
        <v>1</v>
      </c>
      <c r="E4" s="2">
        <f>INT(D4*(0.7)+'Monthly Demand (Act) '!D4*(0.3))</f>
        <v>0</v>
      </c>
      <c r="F4" s="2">
        <f>INT(E4*(0.7)+'Monthly Demand (Act) '!E4*(0.3))</f>
        <v>0</v>
      </c>
      <c r="G4" s="2">
        <f>INT(F4*(0.7)+'Monthly Demand (Act) '!F4*(0.3))</f>
        <v>0</v>
      </c>
      <c r="H4" s="2">
        <f>INT(G4*(0.7)+'Monthly Demand (Act) '!G4*(0.3))</f>
        <v>0</v>
      </c>
      <c r="I4" s="2"/>
      <c r="J4" s="2"/>
      <c r="K4" s="2"/>
      <c r="L4" s="2"/>
      <c r="M4" s="2"/>
    </row>
    <row r="5" spans="1:13" x14ac:dyDescent="0.25">
      <c r="A5" s="2" t="s">
        <v>4</v>
      </c>
      <c r="B5" s="2"/>
      <c r="C5" s="2"/>
      <c r="D5" s="2">
        <f>'Monthly Demand (Act) '!D5+1</f>
        <v>2</v>
      </c>
      <c r="E5" s="2">
        <f>INT(D5*(0.7)+'Monthly Demand (Act) '!D5*(0.3))</f>
        <v>1</v>
      </c>
      <c r="F5" s="2">
        <f>INT(E5*(0.7)+'Monthly Demand (Act) '!E5*(0.3))</f>
        <v>0</v>
      </c>
      <c r="G5" s="2">
        <f>INT(F5*(0.7)+'Monthly Demand (Act) '!F5*(0.3))</f>
        <v>0</v>
      </c>
      <c r="H5" s="2">
        <f>INT(G5*(0.7)+'Monthly Demand (Act) '!G5*(0.3))</f>
        <v>0</v>
      </c>
      <c r="I5" s="2"/>
      <c r="J5" s="2"/>
      <c r="K5" s="2"/>
      <c r="L5" s="2"/>
      <c r="M5" s="2"/>
    </row>
    <row r="6" spans="1:13" x14ac:dyDescent="0.25">
      <c r="A6" s="2" t="s">
        <v>5</v>
      </c>
      <c r="B6" s="2"/>
      <c r="C6" s="2"/>
      <c r="D6" s="2">
        <f>'Monthly Demand (Act) '!D6+1</f>
        <v>149</v>
      </c>
      <c r="E6" s="2">
        <f>INT(D6*(0.7)+'Monthly Demand (Act) '!D6*(0.3))</f>
        <v>148</v>
      </c>
      <c r="F6" s="2">
        <f>INT(E6*(0.7)+'Monthly Demand (Act) '!E6*(0.3))</f>
        <v>138</v>
      </c>
      <c r="G6" s="2">
        <f>INT(F6*(0.7)+'Monthly Demand (Act) '!F6*(0.3))</f>
        <v>126</v>
      </c>
      <c r="H6" s="2">
        <f>INT(G6*(0.7)+'Monthly Demand (Act) '!G6*(0.3))</f>
        <v>115</v>
      </c>
      <c r="I6" s="2"/>
      <c r="J6" s="2"/>
      <c r="K6" s="2"/>
      <c r="L6" s="2"/>
      <c r="M6" s="2"/>
    </row>
    <row r="7" spans="1:13" x14ac:dyDescent="0.25">
      <c r="A7" s="2" t="s">
        <v>6</v>
      </c>
      <c r="B7" s="2"/>
      <c r="C7" s="2"/>
      <c r="D7" s="2">
        <f>'Monthly Demand (Act) '!D7+1</f>
        <v>40</v>
      </c>
      <c r="E7" s="2">
        <f>INT(D7*(0.7)+'Monthly Demand (Act) '!D7*(0.3))</f>
        <v>39</v>
      </c>
      <c r="F7" s="2">
        <f>INT(E7*(0.7)+'Monthly Demand (Act) '!E7*(0.3))</f>
        <v>36</v>
      </c>
      <c r="G7" s="2">
        <f>INT(F7*(0.7)+'Monthly Demand (Act) '!F7*(0.3))</f>
        <v>33</v>
      </c>
      <c r="H7" s="2">
        <f>INT(G7*(0.7)+'Monthly Demand (Act) '!G7*(0.3))</f>
        <v>29</v>
      </c>
      <c r="I7" s="2"/>
      <c r="J7" s="2"/>
      <c r="K7" s="2"/>
      <c r="L7" s="2"/>
      <c r="M7" s="2"/>
    </row>
    <row r="8" spans="1:13" x14ac:dyDescent="0.25">
      <c r="A8" s="2" t="s">
        <v>7</v>
      </c>
      <c r="B8" s="2"/>
      <c r="C8" s="2"/>
      <c r="D8" s="2">
        <f>'Monthly Demand (Act) '!D8+1</f>
        <v>1</v>
      </c>
      <c r="E8" s="2">
        <f>INT(D8*(0.7)+'Monthly Demand (Act) '!D8*(0.3))</f>
        <v>0</v>
      </c>
      <c r="F8" s="2">
        <f>INT(E8*(0.7)+'Monthly Demand (Act) '!E8*(0.3))</f>
        <v>0</v>
      </c>
      <c r="G8" s="2">
        <f>INT(F8*(0.7)+'Monthly Demand (Act) '!F8*(0.3))</f>
        <v>0</v>
      </c>
      <c r="H8" s="2">
        <f>INT(G8*(0.7)+'Monthly Demand (Act) '!G8*(0.3))</f>
        <v>0</v>
      </c>
      <c r="I8" s="2"/>
      <c r="J8" s="2"/>
      <c r="K8" s="2"/>
      <c r="L8" s="2"/>
      <c r="M8" s="2"/>
    </row>
    <row r="9" spans="1:13" x14ac:dyDescent="0.25">
      <c r="A9" s="2" t="s">
        <v>8</v>
      </c>
      <c r="B9" s="2"/>
      <c r="C9" s="2"/>
      <c r="D9" s="2">
        <f>'Monthly Demand (Act) '!D9+1</f>
        <v>71</v>
      </c>
      <c r="E9" s="2">
        <f>INT(D9*(0.7)+'Monthly Demand (Act) '!D9*(0.3))</f>
        <v>70</v>
      </c>
      <c r="F9" s="2">
        <f>INT(E9*(0.7)+'Monthly Demand (Act) '!E9*(0.3))</f>
        <v>61</v>
      </c>
      <c r="G9" s="2">
        <f>INT(F9*(0.7)+'Monthly Demand (Act) '!F9*(0.3))</f>
        <v>53</v>
      </c>
      <c r="H9" s="2">
        <f>INT(G9*(0.7)+'Monthly Demand (Act) '!G9*(0.3))</f>
        <v>47</v>
      </c>
      <c r="I9" s="2"/>
      <c r="J9" s="2"/>
      <c r="K9" s="2"/>
      <c r="L9" s="2"/>
      <c r="M9" s="2"/>
    </row>
    <row r="10" spans="1:13" x14ac:dyDescent="0.25">
      <c r="A10" s="2" t="s">
        <v>82</v>
      </c>
      <c r="B10" s="2"/>
      <c r="C10" s="2"/>
      <c r="D10" s="2">
        <f>'Monthly Demand (Act) '!D10+1</f>
        <v>54</v>
      </c>
      <c r="E10" s="2">
        <f>INT(D10*(0.7)+'Monthly Demand (Act) '!D10*(0.3))</f>
        <v>53</v>
      </c>
      <c r="F10" s="2">
        <f>INT(E10*(0.7)+'Monthly Demand (Act) '!E10*(0.3))</f>
        <v>50</v>
      </c>
      <c r="G10" s="2">
        <f>INT(F10*(0.7)+'Monthly Demand (Act) '!F10*(0.3))</f>
        <v>44</v>
      </c>
      <c r="H10" s="2">
        <f>INT(G10*(0.7)+'Monthly Demand (Act) '!G10*(0.3))</f>
        <v>36</v>
      </c>
      <c r="I10" s="2"/>
      <c r="J10" s="2"/>
      <c r="K10" s="2"/>
      <c r="L10" s="2"/>
      <c r="M10" s="2"/>
    </row>
    <row r="11" spans="1:13" x14ac:dyDescent="0.25">
      <c r="A11" s="2" t="s">
        <v>10</v>
      </c>
      <c r="B11" s="2"/>
      <c r="C11" s="2"/>
      <c r="D11" s="2">
        <f>'Monthly Demand (Act) '!D11+1</f>
        <v>153</v>
      </c>
      <c r="E11" s="2">
        <f>INT(D11*(0.7)+'Monthly Demand (Act) '!D11*(0.3))</f>
        <v>152</v>
      </c>
      <c r="F11" s="2">
        <f>INT(E11*(0.7)+'Monthly Demand (Act) '!E11*(0.3))</f>
        <v>142</v>
      </c>
      <c r="G11" s="2">
        <f>INT(F11*(0.7)+'Monthly Demand (Act) '!F11*(0.3))</f>
        <v>128</v>
      </c>
      <c r="H11" s="2">
        <f>INT(G11*(0.7)+'Monthly Demand (Act) '!G11*(0.3))</f>
        <v>114</v>
      </c>
      <c r="I11" s="2"/>
      <c r="J11" s="2"/>
      <c r="K11" s="2"/>
      <c r="L11" s="2"/>
      <c r="M11" s="2"/>
    </row>
    <row r="12" spans="1:13" x14ac:dyDescent="0.25">
      <c r="A12" s="2" t="s">
        <v>11</v>
      </c>
      <c r="B12" s="2"/>
      <c r="C12" s="2"/>
      <c r="D12" s="2">
        <f>'Monthly Demand (Act) '!D12+1</f>
        <v>16</v>
      </c>
      <c r="E12" s="2">
        <f>INT(D12*(0.7)+'Monthly Demand (Act) '!D12*(0.3))</f>
        <v>15</v>
      </c>
      <c r="F12" s="2">
        <f>INT(E12*(0.7)+'Monthly Demand (Act) '!E12*(0.3))</f>
        <v>15</v>
      </c>
      <c r="G12" s="2">
        <f>INT(F12*(0.7)+'Monthly Demand (Act) '!F12*(0.3))</f>
        <v>14</v>
      </c>
      <c r="H12" s="2">
        <f>INT(G12*(0.7)+'Monthly Demand (Act) '!G12*(0.3))</f>
        <v>12</v>
      </c>
      <c r="I12" s="2"/>
      <c r="J12" s="2"/>
      <c r="K12" s="2"/>
      <c r="L12" s="2"/>
      <c r="M12" s="2"/>
    </row>
    <row r="13" spans="1:13" x14ac:dyDescent="0.25">
      <c r="A13" s="2" t="s">
        <v>12</v>
      </c>
      <c r="B13" s="2"/>
      <c r="C13" s="2"/>
      <c r="D13" s="2">
        <f>'Monthly Demand (Act) '!D13+1</f>
        <v>1</v>
      </c>
      <c r="E13" s="2">
        <f>INT(D13*(0.7)+'Monthly Demand (Act) '!D13*(0.3))</f>
        <v>0</v>
      </c>
      <c r="F13" s="2">
        <f>INT(E13*(0.7)+'Monthly Demand (Act) '!E13*(0.3))</f>
        <v>0</v>
      </c>
      <c r="G13" s="2">
        <f>INT(F13*(0.7)+'Monthly Demand (Act) '!F13*(0.3))</f>
        <v>0</v>
      </c>
      <c r="H13" s="2">
        <f>INT(G13*(0.7)+'Monthly Demand (Act) '!G13*(0.3))</f>
        <v>0</v>
      </c>
      <c r="I13" s="2"/>
      <c r="J13" s="2"/>
      <c r="K13" s="2"/>
      <c r="L13" s="2"/>
      <c r="M13" s="2"/>
    </row>
    <row r="14" spans="1:13" x14ac:dyDescent="0.25">
      <c r="A14" s="2" t="s">
        <v>13</v>
      </c>
      <c r="B14" s="2"/>
      <c r="C14" s="2"/>
      <c r="D14" s="2">
        <f>'Monthly Demand (Act) '!D14+1</f>
        <v>1</v>
      </c>
      <c r="E14" s="2">
        <f>INT(D14*(0.7)+'Monthly Demand (Act) '!D14*(0.3))</f>
        <v>0</v>
      </c>
      <c r="F14" s="2">
        <f>INT(E14*(0.7)+'Monthly Demand (Act) '!E14*(0.3))</f>
        <v>0</v>
      </c>
      <c r="G14" s="2">
        <f>INT(F14*(0.7)+'Monthly Demand (Act) '!F14*(0.3))</f>
        <v>0</v>
      </c>
      <c r="H14" s="2">
        <f>INT(G14*(0.7)+'Monthly Demand (Act) '!G14*(0.3))</f>
        <v>0</v>
      </c>
      <c r="I14" s="2"/>
      <c r="J14" s="2"/>
      <c r="K14" s="2"/>
      <c r="L14" s="2"/>
      <c r="M14" s="2"/>
    </row>
    <row r="15" spans="1:13" x14ac:dyDescent="0.25">
      <c r="A15" s="2" t="s">
        <v>14</v>
      </c>
      <c r="B15" s="2"/>
      <c r="C15" s="2"/>
      <c r="D15" s="2">
        <f>'Monthly Demand (Act) '!D15+1</f>
        <v>1</v>
      </c>
      <c r="E15" s="2">
        <f>INT(D15*(0.7)+'Monthly Demand (Act) '!D15*(0.3))</f>
        <v>0</v>
      </c>
      <c r="F15" s="2">
        <f>INT(E15*(0.7)+'Monthly Demand (Act) '!E15*(0.3))</f>
        <v>0</v>
      </c>
      <c r="G15" s="2">
        <f>INT(F15*(0.7)+'Monthly Demand (Act) '!F15*(0.3))</f>
        <v>0</v>
      </c>
      <c r="H15" s="2">
        <f>INT(G15*(0.7)+'Monthly Demand (Act) '!G15*(0.3))</f>
        <v>1</v>
      </c>
      <c r="I15" s="2"/>
      <c r="J15" s="2"/>
      <c r="K15" s="2"/>
      <c r="L15" s="2"/>
      <c r="M15" s="2"/>
    </row>
    <row r="16" spans="1:13" x14ac:dyDescent="0.25">
      <c r="A16" s="2" t="s">
        <v>15</v>
      </c>
      <c r="B16" s="2"/>
      <c r="C16" s="2"/>
      <c r="D16" s="2">
        <f>'Monthly Demand (Act) '!D16+1</f>
        <v>1</v>
      </c>
      <c r="E16" s="2">
        <f>INT(D16*(0.7)+'Monthly Demand (Act) '!D16*(0.3))</f>
        <v>0</v>
      </c>
      <c r="F16" s="2">
        <f>INT(E16*(0.7)+'Monthly Demand (Act) '!E16*(0.3))</f>
        <v>0</v>
      </c>
      <c r="G16" s="2">
        <f>INT(F16*(0.7)+'Monthly Demand (Act) '!F16*(0.3))</f>
        <v>0</v>
      </c>
      <c r="H16" s="2">
        <f>INT(G16*(0.7)+'Monthly Demand (Act) '!G16*(0.3))</f>
        <v>0</v>
      </c>
      <c r="I16" s="2"/>
      <c r="J16" s="2"/>
      <c r="K16" s="2"/>
      <c r="L16" s="2"/>
      <c r="M16" s="2"/>
    </row>
    <row r="17" spans="1:13" x14ac:dyDescent="0.25">
      <c r="A17" s="2" t="s">
        <v>16</v>
      </c>
      <c r="B17" s="2"/>
      <c r="C17" s="2"/>
      <c r="D17" s="2">
        <f>'Monthly Demand (Act) '!D17+1</f>
        <v>20</v>
      </c>
      <c r="E17" s="2">
        <f>INT(D17*(0.7)+'Monthly Demand (Act) '!D17*(0.3))</f>
        <v>19</v>
      </c>
      <c r="F17" s="2">
        <f>INT(E17*(0.7)+'Monthly Demand (Act) '!E17*(0.3))</f>
        <v>16</v>
      </c>
      <c r="G17" s="2">
        <f>INT(F17*(0.7)+'Monthly Demand (Act) '!F17*(0.3))</f>
        <v>15</v>
      </c>
      <c r="H17" s="2">
        <f>INT(G17*(0.7)+'Monthly Demand (Act) '!G17*(0.3))</f>
        <v>16</v>
      </c>
      <c r="I17" s="2"/>
      <c r="J17" s="2"/>
      <c r="K17" s="2"/>
      <c r="L17" s="2"/>
      <c r="M17" s="2"/>
    </row>
    <row r="18" spans="1:13" x14ac:dyDescent="0.25">
      <c r="A18" s="2" t="s">
        <v>17</v>
      </c>
      <c r="B18" s="2"/>
      <c r="C18" s="2"/>
      <c r="D18" s="2">
        <f>'Monthly Demand (Act) '!D18+1</f>
        <v>6</v>
      </c>
      <c r="E18" s="2">
        <f>INT(D18*(0.7)+'Monthly Demand (Act) '!D18*(0.3))</f>
        <v>5</v>
      </c>
      <c r="F18" s="2">
        <f>INT(E18*(0.7)+'Monthly Demand (Act) '!E18*(0.3))</f>
        <v>5</v>
      </c>
      <c r="G18" s="2">
        <f>INT(F18*(0.7)+'Monthly Demand (Act) '!F18*(0.3))</f>
        <v>5</v>
      </c>
      <c r="H18" s="2">
        <f>INT(G18*(0.7)+'Monthly Demand (Act) '!G18*(0.3))</f>
        <v>7</v>
      </c>
      <c r="I18" s="2"/>
      <c r="J18" s="2"/>
      <c r="K18" s="2"/>
      <c r="L18" s="2"/>
      <c r="M18" s="2"/>
    </row>
    <row r="19" spans="1:13" x14ac:dyDescent="0.25">
      <c r="A19" s="2" t="s">
        <v>18</v>
      </c>
      <c r="B19" s="2"/>
      <c r="C19" s="2"/>
      <c r="D19" s="2">
        <f>'Monthly Demand (Act) '!D19+1</f>
        <v>1</v>
      </c>
      <c r="E19" s="2">
        <f>INT(D19*(0.7)+'Monthly Demand (Act) '!D19*(0.3))</f>
        <v>0</v>
      </c>
      <c r="F19" s="2">
        <f>INT(E19*(0.7)+'Monthly Demand (Act) '!E19*(0.3))</f>
        <v>0</v>
      </c>
      <c r="G19" s="2">
        <f>INT(F19*(0.7)+'Monthly Demand (Act) '!F19*(0.3))</f>
        <v>0</v>
      </c>
      <c r="H19" s="2">
        <f>INT(G19*(0.7)+'Monthly Demand (Act) '!G19*(0.3))</f>
        <v>0</v>
      </c>
      <c r="I19" s="2"/>
      <c r="J19" s="2"/>
      <c r="K19" s="2"/>
      <c r="L19" s="2"/>
      <c r="M19" s="2"/>
    </row>
    <row r="20" spans="1:13" x14ac:dyDescent="0.25">
      <c r="A20" s="2" t="s">
        <v>19</v>
      </c>
      <c r="B20" s="2"/>
      <c r="C20" s="2"/>
      <c r="D20" s="2">
        <f>'Monthly Demand (Act) '!D20+1</f>
        <v>14</v>
      </c>
      <c r="E20" s="2">
        <f>INT(D20*(0.7)+'Monthly Demand (Act) '!D20*(0.3))</f>
        <v>13</v>
      </c>
      <c r="F20" s="2">
        <f>INT(E20*(0.7)+'Monthly Demand (Act) '!E20*(0.3))</f>
        <v>11</v>
      </c>
      <c r="G20" s="2">
        <f>INT(F20*(0.7)+'Monthly Demand (Act) '!F20*(0.3))</f>
        <v>9</v>
      </c>
      <c r="H20" s="2">
        <f>INT(G20*(0.7)+'Monthly Demand (Act) '!G20*(0.3))</f>
        <v>10</v>
      </c>
      <c r="I20" s="2"/>
      <c r="J20" s="2"/>
      <c r="K20" s="2"/>
      <c r="L20" s="2"/>
      <c r="M20" s="2"/>
    </row>
    <row r="21" spans="1:13" x14ac:dyDescent="0.25">
      <c r="A21" s="2" t="s">
        <v>83</v>
      </c>
      <c r="B21" s="2"/>
      <c r="C21" s="2"/>
      <c r="D21" s="2">
        <f>'Monthly Demand (Act) '!D21+1</f>
        <v>1</v>
      </c>
      <c r="E21" s="2">
        <f>INT(D21*(0.7)+'Monthly Demand (Act) '!D21*(0.3))</f>
        <v>0</v>
      </c>
      <c r="F21" s="2">
        <f>INT(E21*(0.7)+'Monthly Demand (Act) '!E21*(0.3))</f>
        <v>0</v>
      </c>
      <c r="G21" s="2">
        <f>INT(F21*(0.7)+'Monthly Demand (Act) '!F21*(0.3))</f>
        <v>0</v>
      </c>
      <c r="H21" s="2">
        <f>INT(G21*(0.7)+'Monthly Demand (Act) '!G21*(0.3))</f>
        <v>0</v>
      </c>
      <c r="I21" s="2"/>
      <c r="J21" s="2"/>
      <c r="K21" s="2"/>
      <c r="L21" s="2"/>
      <c r="M21" s="2"/>
    </row>
    <row r="22" spans="1:13" x14ac:dyDescent="0.25">
      <c r="A22" s="2" t="s">
        <v>21</v>
      </c>
      <c r="B22" s="2"/>
      <c r="C22" s="2"/>
      <c r="D22" s="2">
        <f>'Monthly Demand (Act) '!D22+1</f>
        <v>1</v>
      </c>
      <c r="E22" s="2">
        <f>INT(D22*(0.7)+'Monthly Demand (Act) '!D22*(0.3))</f>
        <v>0</v>
      </c>
      <c r="F22" s="2">
        <f>INT(E22*(0.7)+'Monthly Demand (Act) '!E22*(0.3))</f>
        <v>0</v>
      </c>
      <c r="G22" s="2">
        <f>INT(F22*(0.7)+'Monthly Demand (Act) '!F22*(0.3))</f>
        <v>0</v>
      </c>
      <c r="H22" s="2">
        <f>INT(G22*(0.7)+'Monthly Demand (Act) '!G22*(0.3))</f>
        <v>0</v>
      </c>
      <c r="I22" s="2"/>
      <c r="J22" s="2"/>
      <c r="K22" s="2"/>
      <c r="L22" s="2"/>
      <c r="M22" s="2"/>
    </row>
    <row r="23" spans="1:13" x14ac:dyDescent="0.25">
      <c r="A23" s="2" t="s">
        <v>84</v>
      </c>
      <c r="B23" s="2"/>
      <c r="C23" s="2"/>
      <c r="D23" s="2">
        <f>'Monthly Demand (Act) '!D23+1</f>
        <v>18</v>
      </c>
      <c r="E23" s="2">
        <f>INT(D23*(0.7)+'Monthly Demand (Act) '!D23*(0.3))</f>
        <v>17</v>
      </c>
      <c r="F23" s="2">
        <f>INT(E23*(0.7)+'Monthly Demand (Act) '!E23*(0.3))</f>
        <v>15</v>
      </c>
      <c r="G23" s="2">
        <f>INT(F23*(0.7)+'Monthly Demand (Act) '!F23*(0.3))</f>
        <v>12</v>
      </c>
      <c r="H23" s="2">
        <f>INT(G23*(0.7)+'Monthly Demand (Act) '!G23*(0.3))</f>
        <v>11</v>
      </c>
      <c r="I23" s="2"/>
      <c r="J23" s="2"/>
      <c r="K23" s="2"/>
      <c r="L23" s="2"/>
      <c r="M23" s="2"/>
    </row>
    <row r="24" spans="1:13" x14ac:dyDescent="0.25">
      <c r="A24" s="2" t="s">
        <v>23</v>
      </c>
      <c r="B24" s="2"/>
      <c r="C24" s="2"/>
      <c r="D24" s="2">
        <f>'Monthly Demand (Act) '!D24+1</f>
        <v>19</v>
      </c>
      <c r="E24" s="2">
        <f>INT(D24*(0.7)+'Monthly Demand (Act) '!D24*(0.3))</f>
        <v>18</v>
      </c>
      <c r="F24" s="2">
        <f>INT(E24*(0.7)+'Monthly Demand (Act) '!E24*(0.3))</f>
        <v>17</v>
      </c>
      <c r="G24" s="2">
        <f>INT(F24*(0.7)+'Monthly Demand (Act) '!F24*(0.3))</f>
        <v>16</v>
      </c>
      <c r="H24" s="2">
        <f>INT(G24*(0.7)+'Monthly Demand (Act) '!G24*(0.3))</f>
        <v>15</v>
      </c>
      <c r="I24" s="2"/>
      <c r="J24" s="2"/>
      <c r="K24" s="2"/>
      <c r="L24" s="2"/>
      <c r="M24" s="2"/>
    </row>
    <row r="25" spans="1:13" x14ac:dyDescent="0.25">
      <c r="A25" s="2" t="s">
        <v>24</v>
      </c>
      <c r="B25" s="2"/>
      <c r="C25" s="2"/>
      <c r="D25" s="2">
        <f>'Monthly Demand (Act) '!D25+1</f>
        <v>5</v>
      </c>
      <c r="E25" s="2">
        <f>INT(D25*(0.7)+'Monthly Demand (Act) '!D25*(0.3))</f>
        <v>4</v>
      </c>
      <c r="F25" s="2">
        <f>INT(E25*(0.7)+'Monthly Demand (Act) '!E25*(0.3))</f>
        <v>3</v>
      </c>
      <c r="G25" s="2">
        <f>INT(F25*(0.7)+'Monthly Demand (Act) '!F25*(0.3))</f>
        <v>2</v>
      </c>
      <c r="H25" s="2">
        <f>INT(G25*(0.7)+'Monthly Demand (Act) '!G25*(0.3))</f>
        <v>3</v>
      </c>
      <c r="I25" s="2"/>
      <c r="J25" s="2"/>
      <c r="K25" s="2"/>
      <c r="L25" s="2"/>
      <c r="M25" s="2"/>
    </row>
    <row r="26" spans="1:13" x14ac:dyDescent="0.25">
      <c r="A26" s="2" t="s">
        <v>25</v>
      </c>
      <c r="B26" s="2"/>
      <c r="C26" s="2"/>
      <c r="D26" s="2">
        <f>'Monthly Demand (Act) '!D26+1</f>
        <v>1</v>
      </c>
      <c r="E26" s="2">
        <f>INT(D26*(0.7)+'Monthly Demand (Act) '!D26*(0.3))</f>
        <v>0</v>
      </c>
      <c r="F26" s="2">
        <f>INT(E26*(0.7)+'Monthly Demand (Act) '!E26*(0.3))</f>
        <v>0</v>
      </c>
      <c r="G26" s="2">
        <f>INT(F26*(0.7)+'Monthly Demand (Act) '!F26*(0.3))</f>
        <v>3</v>
      </c>
      <c r="H26" s="2">
        <f>INT(G26*(0.7)+'Monthly Demand (Act) '!G26*(0.3))</f>
        <v>24</v>
      </c>
      <c r="I26" s="2"/>
      <c r="J26" s="2"/>
      <c r="K26" s="2"/>
      <c r="L26" s="2"/>
      <c r="M26" s="2"/>
    </row>
    <row r="27" spans="1:13" x14ac:dyDescent="0.25">
      <c r="A27" s="2" t="s">
        <v>26</v>
      </c>
      <c r="B27" s="2"/>
      <c r="C27" s="2"/>
      <c r="D27" s="2">
        <f>'Monthly Demand (Act) '!D27+1</f>
        <v>1</v>
      </c>
      <c r="E27" s="2">
        <f>INT(D27*(0.7)+'Monthly Demand (Act) '!D27*(0.3))</f>
        <v>0</v>
      </c>
      <c r="F27" s="2">
        <f>INT(E27*(0.7)+'Monthly Demand (Act) '!E27*(0.3))</f>
        <v>0</v>
      </c>
      <c r="G27" s="2">
        <f>INT(F27*(0.7)+'Monthly Demand (Act) '!F27*(0.3))</f>
        <v>0</v>
      </c>
      <c r="H27" s="2">
        <f>INT(G27*(0.7)+'Monthly Demand (Act) '!G27*(0.3))</f>
        <v>0</v>
      </c>
      <c r="I27" s="2"/>
      <c r="J27" s="2"/>
      <c r="K27" s="2"/>
      <c r="L27" s="2"/>
      <c r="M27" s="2"/>
    </row>
    <row r="28" spans="1:13" x14ac:dyDescent="0.25">
      <c r="A28" s="2" t="s">
        <v>27</v>
      </c>
      <c r="B28" s="2"/>
      <c r="C28" s="2"/>
      <c r="D28" s="2">
        <f>'Monthly Demand (Act) '!D28+1</f>
        <v>1</v>
      </c>
      <c r="E28" s="2">
        <f>INT(D28*(0.7)+'Monthly Demand (Act) '!D28*(0.3))</f>
        <v>0</v>
      </c>
      <c r="F28" s="2">
        <f>INT(E28*(0.7)+'Monthly Demand (Act) '!E28*(0.3))</f>
        <v>0</v>
      </c>
      <c r="G28" s="2">
        <f>INT(F28*(0.7)+'Monthly Demand (Act) '!F28*(0.3))</f>
        <v>0</v>
      </c>
      <c r="H28" s="2">
        <f>INT(G28*(0.7)+'Monthly Demand (Act) '!G28*(0.3))</f>
        <v>0</v>
      </c>
      <c r="I28" s="2"/>
      <c r="J28" s="2"/>
      <c r="K28" s="2"/>
      <c r="L28" s="2"/>
      <c r="M28" s="2"/>
    </row>
    <row r="29" spans="1:13" x14ac:dyDescent="0.25">
      <c r="A29" s="2" t="s">
        <v>28</v>
      </c>
      <c r="B29" s="2"/>
      <c r="C29" s="2"/>
      <c r="D29" s="2">
        <f>'Monthly Demand (Act) '!D29+1</f>
        <v>2</v>
      </c>
      <c r="E29" s="2">
        <f>INT(D29*(0.7)+'Monthly Demand (Act) '!D29*(0.3))</f>
        <v>1</v>
      </c>
      <c r="F29" s="2">
        <f>INT(E29*(0.7)+'Monthly Demand (Act) '!E29*(0.3))</f>
        <v>1</v>
      </c>
      <c r="G29" s="2">
        <f>INT(F29*(0.7)+'Monthly Demand (Act) '!F29*(0.3))</f>
        <v>0</v>
      </c>
      <c r="H29" s="2">
        <f>INT(G29*(0.7)+'Monthly Demand (Act) '!G29*(0.3))</f>
        <v>0</v>
      </c>
      <c r="I29" s="2"/>
      <c r="J29" s="2"/>
      <c r="K29" s="2"/>
      <c r="L29" s="2"/>
      <c r="M29" s="2"/>
    </row>
    <row r="30" spans="1:13" x14ac:dyDescent="0.25">
      <c r="A30" s="2" t="s">
        <v>29</v>
      </c>
      <c r="B30" s="2"/>
      <c r="C30" s="2"/>
      <c r="D30" s="2">
        <f>'Monthly Demand (Act) '!D30+1</f>
        <v>10</v>
      </c>
      <c r="E30" s="2">
        <f>INT(D30*(0.7)+'Monthly Demand (Act) '!D30*(0.3))</f>
        <v>9</v>
      </c>
      <c r="F30" s="2">
        <f>INT(E30*(0.7)+'Monthly Demand (Act) '!E30*(0.3))</f>
        <v>6</v>
      </c>
      <c r="G30" s="2">
        <f>INT(F30*(0.7)+'Monthly Demand (Act) '!F30*(0.3))</f>
        <v>4</v>
      </c>
      <c r="H30" s="2">
        <f>INT(G30*(0.7)+'Monthly Demand (Act) '!G30*(0.3))</f>
        <v>2</v>
      </c>
      <c r="I30" s="2"/>
      <c r="J30" s="2"/>
      <c r="K30" s="2"/>
      <c r="L30" s="2"/>
      <c r="M30" s="2"/>
    </row>
    <row r="31" spans="1:13" x14ac:dyDescent="0.25">
      <c r="A31" s="2" t="s">
        <v>30</v>
      </c>
      <c r="B31" s="2"/>
      <c r="C31" s="2"/>
      <c r="D31" s="2">
        <f>'Monthly Demand (Act) '!D31+1</f>
        <v>1</v>
      </c>
      <c r="E31" s="2">
        <f>INT(D31*(0.7)+'Monthly Demand (Act) '!D31*(0.3))</f>
        <v>0</v>
      </c>
      <c r="F31" s="2">
        <f>INT(E31*(0.7)+'Monthly Demand (Act) '!E31*(0.3))</f>
        <v>0</v>
      </c>
      <c r="G31" s="2">
        <f>INT(F31*(0.7)+'Monthly Demand (Act) '!F31*(0.3))</f>
        <v>0</v>
      </c>
      <c r="H31" s="2">
        <f>INT(G31*(0.7)+'Monthly Demand (Act) '!G31*(0.3))</f>
        <v>0</v>
      </c>
      <c r="I31" s="2"/>
      <c r="J31" s="2"/>
      <c r="K31" s="2"/>
      <c r="L31" s="2"/>
      <c r="M31" s="2"/>
    </row>
    <row r="32" spans="1:13" x14ac:dyDescent="0.25">
      <c r="A32" s="2" t="s">
        <v>31</v>
      </c>
      <c r="B32" s="2"/>
      <c r="C32" s="2"/>
      <c r="D32" s="2">
        <f>'Monthly Demand (Act) '!D32+1</f>
        <v>1</v>
      </c>
      <c r="E32" s="2">
        <f>INT(D32*(0.7)+'Monthly Demand (Act) '!D32*(0.3))</f>
        <v>0</v>
      </c>
      <c r="F32" s="2">
        <f>INT(E32*(0.7)+'Monthly Demand (Act) '!E32*(0.3))</f>
        <v>0</v>
      </c>
      <c r="G32" s="2">
        <f>INT(F32*(0.7)+'Monthly Demand (Act) '!F32*(0.3))</f>
        <v>0</v>
      </c>
      <c r="H32" s="2">
        <f>INT(G32*(0.7)+'Monthly Demand (Act) '!G32*(0.3))</f>
        <v>0</v>
      </c>
      <c r="I32" s="2"/>
      <c r="J32" s="2"/>
      <c r="K32" s="2"/>
      <c r="L32" s="2"/>
      <c r="M32" s="2"/>
    </row>
    <row r="33" spans="1:13" x14ac:dyDescent="0.25">
      <c r="A33" s="2" t="s">
        <v>85</v>
      </c>
      <c r="B33" s="2"/>
      <c r="C33" s="2"/>
      <c r="D33" s="2">
        <f>'Monthly Demand (Act) '!D33+1</f>
        <v>1</v>
      </c>
      <c r="E33" s="2">
        <f>INT(D33*(0.7)+'Monthly Demand (Act) '!D33*(0.3))</f>
        <v>0</v>
      </c>
      <c r="F33" s="2">
        <f>INT(E33*(0.7)+'Monthly Demand (Act) '!E33*(0.3))</f>
        <v>0</v>
      </c>
      <c r="G33" s="2">
        <f>INT(F33*(0.7)+'Monthly Demand (Act) '!F33*(0.3))</f>
        <v>0</v>
      </c>
      <c r="H33" s="2">
        <f>INT(G33*(0.7)+'Monthly Demand (Act) '!G33*(0.3))</f>
        <v>0</v>
      </c>
      <c r="I33" s="2"/>
      <c r="J33" s="2"/>
      <c r="K33" s="2"/>
      <c r="L33" s="2"/>
      <c r="M33" s="2"/>
    </row>
    <row r="34" spans="1:13" x14ac:dyDescent="0.25">
      <c r="A34" s="2" t="s">
        <v>86</v>
      </c>
      <c r="B34" s="2"/>
      <c r="C34" s="2"/>
      <c r="D34" s="2">
        <f>'Monthly Demand (Act) '!D34+1</f>
        <v>1</v>
      </c>
      <c r="E34" s="2">
        <f>INT(D34*(0.7)+'Monthly Demand (Act) '!D34*(0.3))</f>
        <v>0</v>
      </c>
      <c r="F34" s="2">
        <f>INT(E34*(0.7)+'Monthly Demand (Act) '!E34*(0.3))</f>
        <v>0</v>
      </c>
      <c r="G34" s="2">
        <f>INT(F34*(0.7)+'Monthly Demand (Act) '!F34*(0.3))</f>
        <v>0</v>
      </c>
      <c r="H34" s="2">
        <f>INT(G34*(0.7)+'Monthly Demand (Act) '!G34*(0.3))</f>
        <v>0</v>
      </c>
      <c r="I34" s="2"/>
      <c r="J34" s="2"/>
      <c r="K34" s="2"/>
      <c r="L34" s="2"/>
      <c r="M34" s="2"/>
    </row>
    <row r="35" spans="1:13" x14ac:dyDescent="0.25">
      <c r="A35" s="2" t="s">
        <v>87</v>
      </c>
      <c r="B35" s="2"/>
      <c r="C35" s="2"/>
      <c r="D35" s="2">
        <f>'Monthly Demand (Act) '!D35+1</f>
        <v>1</v>
      </c>
      <c r="E35" s="2">
        <f>INT(D35*(0.7)+'Monthly Demand (Act) '!D35*(0.3))</f>
        <v>0</v>
      </c>
      <c r="F35" s="2">
        <f>INT(E35*(0.7)+'Monthly Demand (Act) '!E35*(0.3))</f>
        <v>0</v>
      </c>
      <c r="G35" s="2">
        <f>INT(F35*(0.7)+'Monthly Demand (Act) '!F35*(0.3))</f>
        <v>0</v>
      </c>
      <c r="H35" s="2">
        <f>INT(G35*(0.7)+'Monthly Demand (Act) '!G35*(0.3))</f>
        <v>0</v>
      </c>
      <c r="I35" s="2"/>
      <c r="J35" s="2"/>
      <c r="K35" s="2"/>
      <c r="L35" s="2"/>
      <c r="M35" s="2"/>
    </row>
    <row r="36" spans="1:13" x14ac:dyDescent="0.25">
      <c r="A36" s="2" t="s">
        <v>35</v>
      </c>
      <c r="B36" s="2"/>
      <c r="C36" s="2"/>
      <c r="D36" s="2">
        <f>'Monthly Demand (Act) '!D36+1</f>
        <v>9</v>
      </c>
      <c r="E36" s="2">
        <f>INT(D36*(0.7)+'Monthly Demand (Act) '!D36*(0.3))</f>
        <v>8</v>
      </c>
      <c r="F36" s="2">
        <f>INT(E36*(0.7)+'Monthly Demand (Act) '!E36*(0.3))</f>
        <v>8</v>
      </c>
      <c r="G36" s="2">
        <f>INT(F36*(0.7)+'Monthly Demand (Act) '!F36*(0.3))</f>
        <v>6</v>
      </c>
      <c r="H36" s="2">
        <f>INT(G36*(0.7)+'Monthly Demand (Act) '!G36*(0.3))</f>
        <v>4</v>
      </c>
      <c r="I36" s="2"/>
      <c r="J36" s="2"/>
      <c r="K36" s="2"/>
      <c r="L36" s="2"/>
      <c r="M36" s="2"/>
    </row>
    <row r="37" spans="1:13" x14ac:dyDescent="0.25">
      <c r="A37" s="2" t="s">
        <v>36</v>
      </c>
      <c r="B37" s="2"/>
      <c r="C37" s="2"/>
      <c r="D37" s="2">
        <f>'Monthly Demand (Act) '!D37+1</f>
        <v>1</v>
      </c>
      <c r="E37" s="2">
        <f>INT(D37*(0.7)+'Monthly Demand (Act) '!D37*(0.3))</f>
        <v>0</v>
      </c>
      <c r="F37" s="2">
        <f>INT(E37*(0.7)+'Monthly Demand (Act) '!E37*(0.3))</f>
        <v>0</v>
      </c>
      <c r="G37" s="2">
        <f>INT(F37*(0.7)+'Monthly Demand (Act) '!F37*(0.3))</f>
        <v>4</v>
      </c>
      <c r="H37" s="2">
        <f>INT(G37*(0.7)+'Monthly Demand (Act) '!G37*(0.3))</f>
        <v>7</v>
      </c>
      <c r="I37" s="2"/>
      <c r="J37" s="2"/>
      <c r="K37" s="2"/>
      <c r="L37" s="2"/>
      <c r="M37" s="2"/>
    </row>
    <row r="38" spans="1:13" x14ac:dyDescent="0.25">
      <c r="A38" s="2" t="s">
        <v>37</v>
      </c>
      <c r="B38" s="2"/>
      <c r="C38" s="2"/>
      <c r="D38" s="2">
        <f>'Monthly Demand (Act) '!D38+1</f>
        <v>4</v>
      </c>
      <c r="E38" s="2">
        <f>INT(D38*(0.7)+'Monthly Demand (Act) '!D38*(0.3))</f>
        <v>3</v>
      </c>
      <c r="F38" s="2">
        <f>INT(E38*(0.7)+'Monthly Demand (Act) '!E38*(0.3))</f>
        <v>3</v>
      </c>
      <c r="G38" s="2">
        <f>INT(F38*(0.7)+'Monthly Demand (Act) '!F38*(0.3))</f>
        <v>3</v>
      </c>
      <c r="H38" s="2">
        <f>INT(G38*(0.7)+'Monthly Demand (Act) '!G38*(0.3))</f>
        <v>5</v>
      </c>
      <c r="I38" s="2"/>
      <c r="J38" s="2"/>
      <c r="K38" s="2"/>
      <c r="L38" s="2"/>
      <c r="M38" s="2"/>
    </row>
    <row r="39" spans="1:13" x14ac:dyDescent="0.25">
      <c r="A39" s="2" t="s">
        <v>38</v>
      </c>
      <c r="B39" s="2"/>
      <c r="C39" s="2"/>
      <c r="D39" s="2">
        <f>'Monthly Demand (Act) '!D39+1</f>
        <v>17</v>
      </c>
      <c r="E39" s="2">
        <f>INT(D39*(0.7)+'Monthly Demand (Act) '!D39*(0.3))</f>
        <v>16</v>
      </c>
      <c r="F39" s="2">
        <f>INT(E39*(0.7)+'Monthly Demand (Act) '!E39*(0.3))</f>
        <v>15</v>
      </c>
      <c r="G39" s="2">
        <f>INT(F39*(0.7)+'Monthly Demand (Act) '!F39*(0.3))</f>
        <v>15</v>
      </c>
      <c r="H39" s="2">
        <f>INT(G39*(0.7)+'Monthly Demand (Act) '!G39*(0.3))</f>
        <v>13</v>
      </c>
      <c r="I39" s="2"/>
      <c r="J39" s="2"/>
      <c r="K39" s="2"/>
      <c r="L39" s="2"/>
      <c r="M39" s="2"/>
    </row>
    <row r="40" spans="1:13" x14ac:dyDescent="0.25">
      <c r="A40" s="2" t="s">
        <v>39</v>
      </c>
      <c r="B40" s="2"/>
      <c r="C40" s="2"/>
      <c r="D40" s="2">
        <f>'Monthly Demand (Act) '!D40+1</f>
        <v>1</v>
      </c>
      <c r="E40" s="2">
        <f>INT(D40*(0.7)+'Monthly Demand (Act) '!D40*(0.3))</f>
        <v>0</v>
      </c>
      <c r="F40" s="2">
        <f>INT(E40*(0.7)+'Monthly Demand (Act) '!E40*(0.3))</f>
        <v>0</v>
      </c>
      <c r="G40" s="2">
        <f>INT(F40*(0.7)+'Monthly Demand (Act) '!F40*(0.3))</f>
        <v>0</v>
      </c>
      <c r="H40" s="2">
        <f>INT(G40*(0.7)+'Monthly Demand (Act) '!G40*(0.3))</f>
        <v>0</v>
      </c>
      <c r="I40" s="2"/>
      <c r="J40" s="2"/>
      <c r="K40" s="2"/>
      <c r="L40" s="2"/>
      <c r="M40" s="2"/>
    </row>
    <row r="41" spans="1:13" x14ac:dyDescent="0.25">
      <c r="A41" s="2" t="s">
        <v>40</v>
      </c>
      <c r="B41" s="2"/>
      <c r="C41" s="2"/>
      <c r="D41" s="2">
        <f>'Monthly Demand (Act) '!D41+1</f>
        <v>2</v>
      </c>
      <c r="E41" s="2">
        <f>INT(D41*(0.7)+'Monthly Demand (Act) '!D41*(0.3))</f>
        <v>1</v>
      </c>
      <c r="F41" s="2">
        <f>INT(E41*(0.7)+'Monthly Demand (Act) '!E41*(0.3))</f>
        <v>1</v>
      </c>
      <c r="G41" s="2">
        <f>INT(F41*(0.7)+'Monthly Demand (Act) '!F41*(0.3))</f>
        <v>0</v>
      </c>
      <c r="H41" s="2">
        <f>INT(G41*(0.7)+'Monthly Demand (Act) '!G41*(0.3))</f>
        <v>0</v>
      </c>
      <c r="I41" s="2"/>
      <c r="J41" s="2"/>
      <c r="K41" s="2"/>
      <c r="L41" s="2"/>
      <c r="M41" s="2"/>
    </row>
    <row r="42" spans="1:13" x14ac:dyDescent="0.25">
      <c r="A42" s="2" t="s">
        <v>41</v>
      </c>
      <c r="B42" s="2"/>
      <c r="C42" s="2"/>
      <c r="D42" s="2">
        <f>'Monthly Demand (Act) '!D42+1</f>
        <v>9</v>
      </c>
      <c r="E42" s="2">
        <f>INT(D42*(0.7)+'Monthly Demand (Act) '!D42*(0.3))</f>
        <v>8</v>
      </c>
      <c r="F42" s="2">
        <f>INT(E42*(0.7)+'Monthly Demand (Act) '!E42*(0.3))</f>
        <v>7</v>
      </c>
      <c r="G42" s="2">
        <f>INT(F42*(0.7)+'Monthly Demand (Act) '!F42*(0.3))</f>
        <v>7</v>
      </c>
      <c r="H42" s="2">
        <f>INT(G42*(0.7)+'Monthly Demand (Act) '!G42*(0.3))</f>
        <v>6</v>
      </c>
      <c r="I42" s="2"/>
      <c r="J42" s="2"/>
      <c r="K42" s="2"/>
      <c r="L42" s="2"/>
      <c r="M42" s="2"/>
    </row>
    <row r="43" spans="1:13" x14ac:dyDescent="0.25">
      <c r="A43" s="2" t="s">
        <v>42</v>
      </c>
      <c r="B43" s="2"/>
      <c r="C43" s="2"/>
      <c r="D43" s="2">
        <f>'Monthly Demand (Act) '!D43+1</f>
        <v>1</v>
      </c>
      <c r="E43" s="2">
        <f>INT(D43*(0.7)+'Monthly Demand (Act) '!D43*(0.3))</f>
        <v>0</v>
      </c>
      <c r="F43" s="2">
        <f>INT(E43*(0.7)+'Monthly Demand (Act) '!E43*(0.3))</f>
        <v>0</v>
      </c>
      <c r="G43" s="2">
        <f>INT(F43*(0.7)+'Monthly Demand (Act) '!F43*(0.3))</f>
        <v>0</v>
      </c>
      <c r="H43" s="2">
        <f>INT(G43*(0.7)+'Monthly Demand (Act) '!G43*(0.3))</f>
        <v>0</v>
      </c>
      <c r="I43" s="2"/>
      <c r="J43" s="2"/>
      <c r="K43" s="2"/>
      <c r="L43" s="2"/>
      <c r="M43" s="2"/>
    </row>
    <row r="44" spans="1:13" x14ac:dyDescent="0.25">
      <c r="A44" s="2" t="s">
        <v>43</v>
      </c>
      <c r="B44" s="2"/>
      <c r="C44" s="2"/>
      <c r="D44" s="2">
        <f>'Monthly Demand (Act) '!D44+1</f>
        <v>1</v>
      </c>
      <c r="E44" s="2">
        <f>INT(D44*(0.7)+'Monthly Demand (Act) '!D44*(0.3))</f>
        <v>0</v>
      </c>
      <c r="F44" s="2">
        <f>INT(E44*(0.7)+'Monthly Demand (Act) '!E44*(0.3))</f>
        <v>0</v>
      </c>
      <c r="G44" s="2">
        <f>INT(F44*(0.7)+'Monthly Demand (Act) '!F44*(0.3))</f>
        <v>0</v>
      </c>
      <c r="H44" s="2">
        <f>INT(G44*(0.7)+'Monthly Demand (Act) '!G44*(0.3))</f>
        <v>0</v>
      </c>
      <c r="I44" s="2"/>
      <c r="J44" s="2"/>
      <c r="K44" s="2"/>
      <c r="L44" s="2"/>
      <c r="M44" s="2"/>
    </row>
    <row r="45" spans="1:13" x14ac:dyDescent="0.25">
      <c r="A45" s="2" t="s">
        <v>44</v>
      </c>
      <c r="B45" s="2"/>
      <c r="C45" s="2"/>
      <c r="D45" s="2">
        <f>'Monthly Demand (Act) '!D45+1</f>
        <v>1</v>
      </c>
      <c r="E45" s="2">
        <f>INT(D45*(0.7)+'Monthly Demand (Act) '!D45*(0.3))</f>
        <v>0</v>
      </c>
      <c r="F45" s="2">
        <f>INT(E45*(0.7)+'Monthly Demand (Act) '!E45*(0.3))</f>
        <v>0</v>
      </c>
      <c r="G45" s="2">
        <f>INT(F45*(0.7)+'Monthly Demand (Act) '!F45*(0.3))</f>
        <v>0</v>
      </c>
      <c r="H45" s="2">
        <f>INT(G45*(0.7)+'Monthly Demand (Act) '!G45*(0.3))</f>
        <v>0</v>
      </c>
      <c r="I45" s="2"/>
      <c r="J45" s="2"/>
      <c r="K45" s="2"/>
      <c r="L45" s="2"/>
      <c r="M45" s="2"/>
    </row>
    <row r="46" spans="1:13" x14ac:dyDescent="0.25">
      <c r="A46" s="2" t="s">
        <v>45</v>
      </c>
      <c r="B46" s="2"/>
      <c r="C46" s="2"/>
      <c r="D46" s="2">
        <f>'Monthly Demand (Act) '!D46+1</f>
        <v>1</v>
      </c>
      <c r="E46" s="2">
        <f>INT(D46*(0.7)+'Monthly Demand (Act) '!D46*(0.3))</f>
        <v>0</v>
      </c>
      <c r="F46" s="2">
        <f>INT(E46*(0.7)+'Monthly Demand (Act) '!E46*(0.3))</f>
        <v>0</v>
      </c>
      <c r="G46" s="2">
        <f>INT(F46*(0.7)+'Monthly Demand (Act) '!F46*(0.3))</f>
        <v>0</v>
      </c>
      <c r="H46" s="2">
        <f>INT(G46*(0.7)+'Monthly Demand (Act) '!G46*(0.3))</f>
        <v>0</v>
      </c>
      <c r="I46" s="2"/>
      <c r="J46" s="2"/>
      <c r="K46" s="2"/>
      <c r="L46" s="2"/>
      <c r="M46" s="2"/>
    </row>
    <row r="47" spans="1:13" x14ac:dyDescent="0.25">
      <c r="A47" s="2" t="s">
        <v>46</v>
      </c>
      <c r="B47" s="2"/>
      <c r="C47" s="2"/>
      <c r="D47" s="2">
        <f>'Monthly Demand (Act) '!D47+1</f>
        <v>1</v>
      </c>
      <c r="E47" s="2">
        <f>INT(D47*(0.7)+'Monthly Demand (Act) '!D47*(0.3))</f>
        <v>0</v>
      </c>
      <c r="F47" s="2">
        <f>INT(E47*(0.7)+'Monthly Demand (Act) '!E47*(0.3))</f>
        <v>0</v>
      </c>
      <c r="G47" s="2">
        <f>INT(F47*(0.7)+'Monthly Demand (Act) '!F47*(0.3))</f>
        <v>0</v>
      </c>
      <c r="H47" s="2">
        <f>INT(G47*(0.7)+'Monthly Demand (Act) '!G47*(0.3))</f>
        <v>0</v>
      </c>
      <c r="I47" s="2"/>
      <c r="J47" s="2"/>
      <c r="K47" s="2"/>
      <c r="L47" s="2"/>
      <c r="M47" s="2"/>
    </row>
    <row r="48" spans="1:13" x14ac:dyDescent="0.25">
      <c r="A48" s="2" t="s">
        <v>88</v>
      </c>
      <c r="B48" s="2"/>
      <c r="C48" s="2"/>
      <c r="D48" s="2">
        <f>'Monthly Demand (Act) '!D48+1</f>
        <v>1</v>
      </c>
      <c r="E48" s="2">
        <f>INT(D48*(0.7)+'Monthly Demand (Act) '!D48*(0.3))</f>
        <v>0</v>
      </c>
      <c r="F48" s="2">
        <f>INT(E48*(0.7)+'Monthly Demand (Act) '!E48*(0.3))</f>
        <v>0</v>
      </c>
      <c r="G48" s="2">
        <f>INT(F48*(0.7)+'Monthly Demand (Act) '!F48*(0.3))</f>
        <v>0</v>
      </c>
      <c r="H48" s="2">
        <f>INT(G48*(0.7)+'Monthly Demand (Act) '!G48*(0.3))</f>
        <v>0</v>
      </c>
      <c r="I48" s="2"/>
      <c r="J48" s="2"/>
      <c r="K48" s="2"/>
      <c r="L48" s="2"/>
      <c r="M48" s="2"/>
    </row>
    <row r="49" spans="1:13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sqref="A1:A48"/>
    </sheetView>
  </sheetViews>
  <sheetFormatPr defaultRowHeight="15" x14ac:dyDescent="0.25"/>
  <cols>
    <col min="1" max="1" width="13.140625" bestFit="1" customWidth="1"/>
  </cols>
  <sheetData>
    <row r="1" spans="1:13" x14ac:dyDescent="0.25">
      <c r="A1" s="2" t="s">
        <v>53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1</v>
      </c>
      <c r="B2" s="2">
        <v>51</v>
      </c>
      <c r="C2" s="2">
        <v>34</v>
      </c>
      <c r="D2" s="2">
        <v>36</v>
      </c>
      <c r="E2" s="2">
        <v>37</v>
      </c>
      <c r="F2" s="2">
        <v>25</v>
      </c>
      <c r="G2" s="2">
        <v>18</v>
      </c>
      <c r="H2" s="2">
        <v>0</v>
      </c>
      <c r="I2" s="2">
        <v>0</v>
      </c>
      <c r="J2" s="2"/>
      <c r="K2" s="2"/>
      <c r="L2" s="2"/>
      <c r="M2" s="2"/>
    </row>
    <row r="3" spans="1:13" x14ac:dyDescent="0.25">
      <c r="A3" s="2" t="s">
        <v>92</v>
      </c>
      <c r="B3" s="2">
        <v>17</v>
      </c>
      <c r="C3" s="2">
        <v>11</v>
      </c>
      <c r="D3" s="2">
        <v>28</v>
      </c>
      <c r="E3" s="2">
        <v>17</v>
      </c>
      <c r="F3" s="2">
        <v>8</v>
      </c>
      <c r="G3" s="2">
        <v>14</v>
      </c>
      <c r="H3" s="2">
        <v>49</v>
      </c>
      <c r="I3" s="2">
        <v>19</v>
      </c>
      <c r="J3" s="2"/>
      <c r="K3" s="2"/>
      <c r="L3" s="2"/>
      <c r="M3" s="2"/>
    </row>
    <row r="4" spans="1:13" x14ac:dyDescent="0.25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/>
      <c r="K4" s="2"/>
      <c r="L4" s="2"/>
      <c r="M4" s="2"/>
    </row>
    <row r="5" spans="1:13" x14ac:dyDescent="0.25">
      <c r="A5" s="2" t="s">
        <v>4</v>
      </c>
      <c r="B5" s="2">
        <v>8</v>
      </c>
      <c r="C5" s="2">
        <v>12</v>
      </c>
      <c r="D5" s="2">
        <v>1</v>
      </c>
      <c r="E5" s="2">
        <v>0</v>
      </c>
      <c r="F5" s="2">
        <v>0</v>
      </c>
      <c r="G5" s="2">
        <v>0</v>
      </c>
      <c r="H5" s="2">
        <v>4</v>
      </c>
      <c r="I5" s="2">
        <v>5</v>
      </c>
      <c r="J5" s="2"/>
      <c r="K5" s="2"/>
      <c r="L5" s="2"/>
      <c r="M5" s="2"/>
    </row>
    <row r="6" spans="1:13" x14ac:dyDescent="0.25">
      <c r="A6" s="2" t="s">
        <v>5</v>
      </c>
      <c r="B6" s="2">
        <v>191</v>
      </c>
      <c r="C6" s="2">
        <v>166</v>
      </c>
      <c r="D6" s="2">
        <v>148</v>
      </c>
      <c r="E6" s="2">
        <v>115</v>
      </c>
      <c r="F6" s="2">
        <v>98</v>
      </c>
      <c r="G6" s="2">
        <v>90</v>
      </c>
      <c r="H6" s="2">
        <v>111</v>
      </c>
      <c r="I6" s="2">
        <v>44</v>
      </c>
      <c r="J6" s="2"/>
      <c r="K6" s="2"/>
      <c r="L6" s="2"/>
      <c r="M6" s="2"/>
    </row>
    <row r="7" spans="1:13" x14ac:dyDescent="0.25">
      <c r="A7" s="2" t="s">
        <v>6</v>
      </c>
      <c r="B7" s="2">
        <v>50</v>
      </c>
      <c r="C7" s="2">
        <v>45</v>
      </c>
      <c r="D7" s="2">
        <v>39</v>
      </c>
      <c r="E7" s="2">
        <v>30</v>
      </c>
      <c r="F7" s="2">
        <v>26</v>
      </c>
      <c r="G7" s="2">
        <v>22</v>
      </c>
      <c r="H7" s="2">
        <v>30</v>
      </c>
      <c r="I7" s="2">
        <v>11</v>
      </c>
      <c r="J7" s="2"/>
      <c r="K7" s="2"/>
      <c r="L7" s="2"/>
      <c r="M7" s="2"/>
    </row>
    <row r="8" spans="1:13" x14ac:dyDescent="0.25">
      <c r="A8" s="2" t="s">
        <v>7</v>
      </c>
      <c r="B8" s="2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</v>
      </c>
      <c r="J8" s="2"/>
      <c r="K8" s="2"/>
      <c r="L8" s="2"/>
      <c r="M8" s="2"/>
    </row>
    <row r="9" spans="1:13" x14ac:dyDescent="0.25">
      <c r="A9" s="2" t="s">
        <v>8</v>
      </c>
      <c r="B9" s="2">
        <v>77</v>
      </c>
      <c r="C9" s="2">
        <v>67</v>
      </c>
      <c r="D9" s="2">
        <v>70</v>
      </c>
      <c r="E9" s="2">
        <v>42</v>
      </c>
      <c r="F9" s="2">
        <v>35</v>
      </c>
      <c r="G9" s="2">
        <v>33</v>
      </c>
      <c r="H9" s="2">
        <v>35</v>
      </c>
      <c r="I9" s="2">
        <v>14</v>
      </c>
      <c r="J9" s="2"/>
      <c r="K9" s="2"/>
      <c r="L9" s="2"/>
      <c r="M9" s="2"/>
    </row>
    <row r="10" spans="1:13" x14ac:dyDescent="0.25">
      <c r="A10" s="2" t="s">
        <v>82</v>
      </c>
      <c r="B10" s="2">
        <v>49</v>
      </c>
      <c r="C10" s="2">
        <v>50</v>
      </c>
      <c r="D10" s="2">
        <v>53</v>
      </c>
      <c r="E10" s="2">
        <v>45</v>
      </c>
      <c r="F10" s="2">
        <v>32</v>
      </c>
      <c r="G10" s="2">
        <v>20</v>
      </c>
      <c r="H10" s="2">
        <v>23</v>
      </c>
      <c r="I10" s="2">
        <v>8</v>
      </c>
      <c r="J10" s="2"/>
      <c r="K10" s="2"/>
      <c r="L10" s="2"/>
      <c r="M10" s="2"/>
    </row>
    <row r="11" spans="1:13" x14ac:dyDescent="0.25">
      <c r="A11" s="2" t="s">
        <v>10</v>
      </c>
      <c r="B11" s="2">
        <v>179</v>
      </c>
      <c r="C11" s="2">
        <v>162</v>
      </c>
      <c r="D11" s="2">
        <v>152</v>
      </c>
      <c r="E11" s="2">
        <v>121</v>
      </c>
      <c r="F11" s="2">
        <v>97</v>
      </c>
      <c r="G11" s="2">
        <v>82</v>
      </c>
      <c r="H11" s="2">
        <v>69</v>
      </c>
      <c r="I11" s="2">
        <v>26</v>
      </c>
      <c r="J11" s="2"/>
      <c r="K11" s="2"/>
      <c r="L11" s="2"/>
      <c r="M11" s="2"/>
    </row>
    <row r="12" spans="1:13" x14ac:dyDescent="0.25">
      <c r="A12" s="2" t="s">
        <v>11</v>
      </c>
      <c r="B12" s="2">
        <v>27</v>
      </c>
      <c r="C12" s="2">
        <v>20</v>
      </c>
      <c r="D12" s="2">
        <v>15</v>
      </c>
      <c r="E12" s="2">
        <v>15</v>
      </c>
      <c r="F12" s="2">
        <v>14</v>
      </c>
      <c r="G12" s="2">
        <v>10</v>
      </c>
      <c r="H12" s="2">
        <v>9</v>
      </c>
      <c r="I12" s="2">
        <v>4</v>
      </c>
      <c r="J12" s="2"/>
      <c r="K12" s="2"/>
      <c r="L12" s="2"/>
      <c r="M12" s="2"/>
    </row>
    <row r="13" spans="1:13" x14ac:dyDescent="0.25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/>
      <c r="K13" s="2"/>
      <c r="L13" s="2"/>
      <c r="M13" s="2"/>
    </row>
    <row r="14" spans="1:13" x14ac:dyDescent="0.25">
      <c r="A14" s="2" t="s">
        <v>13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/>
      <c r="K14" s="2"/>
      <c r="L14" s="2"/>
      <c r="M14" s="2"/>
    </row>
    <row r="15" spans="1:13" x14ac:dyDescent="0.25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4</v>
      </c>
      <c r="H15" s="2">
        <v>11</v>
      </c>
      <c r="I15" s="2">
        <v>12</v>
      </c>
      <c r="J15" s="2"/>
      <c r="K15" s="2"/>
      <c r="L15" s="2"/>
      <c r="M15" s="2"/>
    </row>
    <row r="16" spans="1:13" x14ac:dyDescent="0.25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/>
      <c r="K16" s="2"/>
      <c r="L16" s="2"/>
      <c r="M16" s="2"/>
    </row>
    <row r="17" spans="1:13" x14ac:dyDescent="0.25">
      <c r="A17" s="2" t="s">
        <v>16</v>
      </c>
      <c r="B17" s="2">
        <v>30</v>
      </c>
      <c r="C17" s="2">
        <v>29</v>
      </c>
      <c r="D17" s="2">
        <v>19</v>
      </c>
      <c r="E17" s="2">
        <v>12</v>
      </c>
      <c r="F17" s="2">
        <v>13</v>
      </c>
      <c r="G17" s="2">
        <v>21</v>
      </c>
      <c r="H17" s="2">
        <v>31</v>
      </c>
      <c r="I17" s="2">
        <v>13</v>
      </c>
      <c r="J17" s="2"/>
      <c r="K17" s="2"/>
      <c r="L17" s="2"/>
      <c r="M17" s="2"/>
    </row>
    <row r="18" spans="1:13" x14ac:dyDescent="0.25">
      <c r="A18" s="2" t="s">
        <v>17</v>
      </c>
      <c r="B18" s="2">
        <v>9</v>
      </c>
      <c r="C18" s="2">
        <v>8</v>
      </c>
      <c r="D18" s="2">
        <v>5</v>
      </c>
      <c r="E18" s="2">
        <v>5</v>
      </c>
      <c r="F18" s="2">
        <v>5</v>
      </c>
      <c r="G18" s="2">
        <v>13</v>
      </c>
      <c r="H18" s="2">
        <v>12</v>
      </c>
      <c r="I18" s="2">
        <v>6</v>
      </c>
      <c r="J18" s="2"/>
      <c r="K18" s="2"/>
      <c r="L18" s="2"/>
      <c r="M18" s="2"/>
    </row>
    <row r="19" spans="1:13" x14ac:dyDescent="0.25">
      <c r="A19" s="2" t="s">
        <v>18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/>
      <c r="K19" s="2"/>
      <c r="L19" s="2"/>
      <c r="M19" s="2"/>
    </row>
    <row r="20" spans="1:13" x14ac:dyDescent="0.25">
      <c r="A20" s="2" t="s">
        <v>19</v>
      </c>
      <c r="B20" s="2">
        <v>3</v>
      </c>
      <c r="C20" s="2">
        <v>11</v>
      </c>
      <c r="D20" s="2">
        <v>13</v>
      </c>
      <c r="E20" s="2">
        <v>9</v>
      </c>
      <c r="F20" s="2">
        <v>5</v>
      </c>
      <c r="G20" s="2">
        <v>14</v>
      </c>
      <c r="H20" s="2">
        <v>10</v>
      </c>
      <c r="I20" s="2">
        <v>4</v>
      </c>
      <c r="J20" s="2"/>
      <c r="K20" s="2"/>
      <c r="L20" s="2"/>
      <c r="M20" s="2"/>
    </row>
    <row r="21" spans="1:13" x14ac:dyDescent="0.25">
      <c r="A21" s="2" t="s">
        <v>83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2</v>
      </c>
      <c r="I21" s="2">
        <v>0</v>
      </c>
      <c r="J21" s="2"/>
      <c r="K21" s="2"/>
      <c r="L21" s="2"/>
      <c r="M21" s="2"/>
    </row>
    <row r="22" spans="1:13" x14ac:dyDescent="0.25">
      <c r="A22" s="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2</v>
      </c>
      <c r="I22" s="2">
        <v>2</v>
      </c>
      <c r="J22" s="2"/>
      <c r="K22" s="2"/>
      <c r="L22" s="2"/>
      <c r="M22" s="2"/>
    </row>
    <row r="23" spans="1:13" x14ac:dyDescent="0.25">
      <c r="A23" s="2" t="s">
        <v>84</v>
      </c>
      <c r="B23" s="2">
        <v>16</v>
      </c>
      <c r="C23" s="2">
        <v>13</v>
      </c>
      <c r="D23" s="2">
        <v>17</v>
      </c>
      <c r="E23" s="2">
        <v>13</v>
      </c>
      <c r="F23" s="2">
        <v>7</v>
      </c>
      <c r="G23" s="2">
        <v>9</v>
      </c>
      <c r="H23" s="2">
        <v>8</v>
      </c>
      <c r="I23" s="2">
        <v>3</v>
      </c>
      <c r="J23" s="2"/>
      <c r="K23" s="2"/>
      <c r="L23" s="2"/>
      <c r="M23" s="2"/>
    </row>
    <row r="24" spans="1:13" x14ac:dyDescent="0.25">
      <c r="A24" s="2" t="s">
        <v>23</v>
      </c>
      <c r="B24" s="2">
        <v>28</v>
      </c>
      <c r="C24" s="2">
        <v>25</v>
      </c>
      <c r="D24" s="2">
        <v>18</v>
      </c>
      <c r="E24" s="2">
        <v>17</v>
      </c>
      <c r="F24" s="2">
        <v>15</v>
      </c>
      <c r="G24" s="2">
        <v>13</v>
      </c>
      <c r="H24" s="2">
        <v>17</v>
      </c>
      <c r="I24" s="2">
        <v>8</v>
      </c>
      <c r="J24" s="2"/>
      <c r="K24" s="2"/>
      <c r="L24" s="2"/>
      <c r="M24" s="2"/>
    </row>
    <row r="25" spans="1:13" x14ac:dyDescent="0.25">
      <c r="A25" s="2" t="s">
        <v>24</v>
      </c>
      <c r="B25" s="2">
        <v>3</v>
      </c>
      <c r="C25" s="2">
        <v>6</v>
      </c>
      <c r="D25" s="2">
        <v>4</v>
      </c>
      <c r="E25" s="2">
        <v>1</v>
      </c>
      <c r="F25" s="2">
        <v>2</v>
      </c>
      <c r="G25" s="2">
        <v>7</v>
      </c>
      <c r="H25" s="2">
        <v>4</v>
      </c>
      <c r="I25" s="2">
        <v>1</v>
      </c>
      <c r="J25" s="2"/>
      <c r="K25" s="2"/>
      <c r="L25" s="2"/>
      <c r="M25" s="2"/>
    </row>
    <row r="26" spans="1:13" x14ac:dyDescent="0.25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12</v>
      </c>
      <c r="G26" s="2">
        <v>74</v>
      </c>
      <c r="H26" s="2">
        <v>0</v>
      </c>
      <c r="I26" s="2">
        <v>0</v>
      </c>
      <c r="J26" s="2"/>
      <c r="K26" s="2"/>
      <c r="L26" s="2"/>
      <c r="M26" s="2"/>
    </row>
    <row r="27" spans="1:13" x14ac:dyDescent="0.25">
      <c r="A27" s="2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3</v>
      </c>
      <c r="I27" s="2">
        <v>1</v>
      </c>
      <c r="J27" s="2"/>
      <c r="K27" s="2"/>
      <c r="L27" s="2"/>
      <c r="M27" s="2"/>
    </row>
    <row r="28" spans="1:13" x14ac:dyDescent="0.25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8</v>
      </c>
      <c r="I28" s="2">
        <v>3</v>
      </c>
      <c r="J28" s="2"/>
      <c r="K28" s="2"/>
      <c r="L28" s="2"/>
      <c r="M28" s="2"/>
    </row>
    <row r="29" spans="1:13" x14ac:dyDescent="0.25">
      <c r="A29" s="2" t="s">
        <v>28</v>
      </c>
      <c r="B29" s="2">
        <v>6</v>
      </c>
      <c r="C29" s="2">
        <v>3</v>
      </c>
      <c r="D29" s="2">
        <v>1</v>
      </c>
      <c r="E29" s="2">
        <v>2</v>
      </c>
      <c r="F29" s="2">
        <v>0</v>
      </c>
      <c r="G29" s="2">
        <v>0</v>
      </c>
      <c r="H29" s="2">
        <v>8</v>
      </c>
      <c r="I29" s="2">
        <v>3</v>
      </c>
      <c r="J29" s="2"/>
      <c r="K29" s="2"/>
      <c r="L29" s="2"/>
      <c r="M29" s="2"/>
    </row>
    <row r="30" spans="1:13" x14ac:dyDescent="0.25">
      <c r="A30" s="2" t="s">
        <v>29</v>
      </c>
      <c r="B30" s="2">
        <v>14</v>
      </c>
      <c r="C30" s="2">
        <v>9</v>
      </c>
      <c r="D30" s="2">
        <v>9</v>
      </c>
      <c r="E30" s="2">
        <v>1</v>
      </c>
      <c r="F30" s="2">
        <v>0</v>
      </c>
      <c r="G30" s="2">
        <v>0</v>
      </c>
      <c r="H30" s="2">
        <v>5</v>
      </c>
      <c r="I30" s="2">
        <v>4</v>
      </c>
      <c r="J30" s="2"/>
      <c r="K30" s="2"/>
      <c r="L30" s="2"/>
      <c r="M30" s="2"/>
    </row>
    <row r="31" spans="1:13" x14ac:dyDescent="0.25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/>
      <c r="K31" s="2"/>
      <c r="L31" s="2"/>
      <c r="M31" s="2"/>
    </row>
    <row r="32" spans="1:13" x14ac:dyDescent="0.25">
      <c r="A32" s="2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3</v>
      </c>
      <c r="H32" s="2">
        <v>4</v>
      </c>
      <c r="I32" s="2">
        <v>6</v>
      </c>
      <c r="J32" s="2"/>
      <c r="K32" s="2"/>
      <c r="L32" s="2"/>
      <c r="M32" s="2"/>
    </row>
    <row r="33" spans="1:13" x14ac:dyDescent="0.25">
      <c r="A33" s="2" t="s">
        <v>85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9</v>
      </c>
      <c r="I33" s="2">
        <v>5</v>
      </c>
      <c r="J33" s="2"/>
      <c r="K33" s="2"/>
      <c r="L33" s="2"/>
      <c r="M33" s="2"/>
    </row>
    <row r="34" spans="1:13" x14ac:dyDescent="0.25">
      <c r="A34" s="2" t="s">
        <v>86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6</v>
      </c>
      <c r="I34" s="2">
        <v>3</v>
      </c>
      <c r="J34" s="2"/>
      <c r="K34" s="2"/>
      <c r="L34" s="2"/>
      <c r="M34" s="2"/>
    </row>
    <row r="35" spans="1:13" x14ac:dyDescent="0.25">
      <c r="A35" s="2" t="s">
        <v>87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4</v>
      </c>
      <c r="I35" s="2">
        <v>1</v>
      </c>
      <c r="J35" s="2"/>
      <c r="K35" s="2"/>
      <c r="L35" s="2"/>
      <c r="M35" s="2"/>
    </row>
    <row r="36" spans="1:13" x14ac:dyDescent="0.25">
      <c r="A36" s="2" t="s">
        <v>35</v>
      </c>
      <c r="B36" s="2">
        <v>4</v>
      </c>
      <c r="C36" s="2">
        <v>7</v>
      </c>
      <c r="D36" s="2">
        <v>8</v>
      </c>
      <c r="E36" s="2">
        <v>8</v>
      </c>
      <c r="F36" s="2">
        <v>3</v>
      </c>
      <c r="G36" s="2">
        <v>0</v>
      </c>
      <c r="H36" s="2">
        <v>3</v>
      </c>
      <c r="I36" s="2">
        <v>0</v>
      </c>
      <c r="J36" s="2"/>
      <c r="K36" s="2"/>
      <c r="L36" s="2"/>
      <c r="M36" s="2"/>
    </row>
    <row r="37" spans="1:13" x14ac:dyDescent="0.25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15</v>
      </c>
      <c r="G37" s="2">
        <v>14</v>
      </c>
      <c r="H37" s="2">
        <v>17</v>
      </c>
      <c r="I37" s="2">
        <v>2</v>
      </c>
      <c r="J37" s="2"/>
      <c r="K37" s="2"/>
      <c r="L37" s="2"/>
      <c r="M37" s="2"/>
    </row>
    <row r="38" spans="1:13" x14ac:dyDescent="0.25">
      <c r="A38" s="2" t="s">
        <v>37</v>
      </c>
      <c r="B38" s="2">
        <v>4</v>
      </c>
      <c r="C38" s="2">
        <v>10</v>
      </c>
      <c r="D38" s="2">
        <v>3</v>
      </c>
      <c r="E38" s="2">
        <v>3</v>
      </c>
      <c r="F38" s="2">
        <v>5</v>
      </c>
      <c r="G38" s="2">
        <v>10</v>
      </c>
      <c r="H38" s="2">
        <v>21</v>
      </c>
      <c r="I38" s="2">
        <v>11</v>
      </c>
      <c r="J38" s="2"/>
      <c r="K38" s="2"/>
      <c r="L38" s="2"/>
      <c r="M38" s="2"/>
    </row>
    <row r="39" spans="1:13" x14ac:dyDescent="0.25">
      <c r="A39" s="2" t="s">
        <v>38</v>
      </c>
      <c r="B39" s="2">
        <v>18</v>
      </c>
      <c r="C39" s="2">
        <v>18</v>
      </c>
      <c r="D39" s="2">
        <v>16</v>
      </c>
      <c r="E39" s="2">
        <v>15</v>
      </c>
      <c r="F39" s="2">
        <v>16</v>
      </c>
      <c r="G39" s="2">
        <v>11</v>
      </c>
      <c r="H39" s="2">
        <v>21</v>
      </c>
      <c r="I39" s="2">
        <v>7</v>
      </c>
      <c r="J39" s="2"/>
      <c r="K39" s="2"/>
      <c r="L39" s="2"/>
      <c r="M39" s="2"/>
    </row>
    <row r="40" spans="1:13" x14ac:dyDescent="0.25">
      <c r="A40" s="2" t="s">
        <v>39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/>
      <c r="K40" s="2"/>
      <c r="L40" s="2"/>
      <c r="M40" s="2"/>
    </row>
    <row r="41" spans="1:13" x14ac:dyDescent="0.25">
      <c r="A41" s="2" t="s">
        <v>40</v>
      </c>
      <c r="B41" s="2">
        <v>0</v>
      </c>
      <c r="C41" s="2">
        <v>3</v>
      </c>
      <c r="D41" s="2">
        <v>1</v>
      </c>
      <c r="E41" s="2">
        <v>1</v>
      </c>
      <c r="F41" s="2">
        <v>0</v>
      </c>
      <c r="G41" s="2">
        <v>0</v>
      </c>
      <c r="H41" s="2">
        <v>1</v>
      </c>
      <c r="I41" s="2">
        <v>0</v>
      </c>
      <c r="J41" s="2"/>
      <c r="K41" s="2"/>
      <c r="L41" s="2"/>
      <c r="M41" s="2"/>
    </row>
    <row r="42" spans="1:13" x14ac:dyDescent="0.25">
      <c r="A42" s="2" t="s">
        <v>41</v>
      </c>
      <c r="B42" s="2">
        <v>7</v>
      </c>
      <c r="C42" s="2">
        <v>7</v>
      </c>
      <c r="D42" s="2">
        <v>8</v>
      </c>
      <c r="E42" s="2">
        <v>6</v>
      </c>
      <c r="F42" s="2">
        <v>7</v>
      </c>
      <c r="G42" s="2">
        <v>5</v>
      </c>
      <c r="H42" s="2">
        <v>7</v>
      </c>
      <c r="I42" s="2">
        <v>3</v>
      </c>
      <c r="J42" s="2"/>
      <c r="K42" s="2"/>
      <c r="L42" s="2"/>
      <c r="M42" s="2"/>
    </row>
    <row r="43" spans="1:13" x14ac:dyDescent="0.25">
      <c r="A43" s="2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/>
      <c r="K43" s="2"/>
      <c r="L43" s="2"/>
      <c r="M43" s="2"/>
    </row>
    <row r="44" spans="1:13" x14ac:dyDescent="0.25">
      <c r="A44" s="2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7</v>
      </c>
      <c r="I44" s="2">
        <v>3</v>
      </c>
      <c r="J44" s="2"/>
      <c r="K44" s="2"/>
      <c r="L44" s="2"/>
      <c r="M44" s="2"/>
    </row>
    <row r="45" spans="1:13" x14ac:dyDescent="0.25">
      <c r="A45" s="2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4</v>
      </c>
      <c r="I45" s="2">
        <v>3</v>
      </c>
      <c r="J45" s="2"/>
      <c r="K45" s="2"/>
      <c r="L45" s="2"/>
      <c r="M45" s="2"/>
    </row>
    <row r="46" spans="1:13" x14ac:dyDescent="0.25">
      <c r="A46" s="2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/>
      <c r="K46" s="2"/>
      <c r="L46" s="2"/>
      <c r="M46" s="2"/>
    </row>
    <row r="47" spans="1:13" x14ac:dyDescent="0.25">
      <c r="A47" s="2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2</v>
      </c>
      <c r="I47" s="2">
        <v>0</v>
      </c>
      <c r="J47" s="2"/>
      <c r="K47" s="2"/>
      <c r="L47" s="2"/>
      <c r="M47" s="2"/>
    </row>
    <row r="48" spans="1:13" x14ac:dyDescent="0.25">
      <c r="A48" s="2" t="s">
        <v>88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/>
      <c r="K48" s="2"/>
      <c r="L48" s="2"/>
      <c r="M4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19" workbookViewId="0">
      <selection activeCell="C12" sqref="C12"/>
    </sheetView>
  </sheetViews>
  <sheetFormatPr defaultRowHeight="15" x14ac:dyDescent="0.25"/>
  <cols>
    <col min="1" max="1" width="18.28515625" bestFit="1" customWidth="1"/>
    <col min="2" max="2" width="8.28515625" customWidth="1"/>
    <col min="21" max="21" width="11.28515625" bestFit="1" customWidth="1"/>
    <col min="22" max="22" width="5.85546875" bestFit="1" customWidth="1"/>
  </cols>
  <sheetData>
    <row r="1" spans="1:13" x14ac:dyDescent="0.25">
      <c r="A1" s="2" t="s">
        <v>90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5</v>
      </c>
      <c r="B2" s="2">
        <v>186</v>
      </c>
      <c r="C2" s="2">
        <v>168</v>
      </c>
      <c r="D2" s="2">
        <v>186</v>
      </c>
      <c r="E2" s="2">
        <v>180</v>
      </c>
      <c r="F2" s="2">
        <v>186</v>
      </c>
      <c r="G2" s="2">
        <v>180</v>
      </c>
      <c r="H2" s="2">
        <v>186</v>
      </c>
      <c r="I2" s="2">
        <v>186</v>
      </c>
      <c r="J2" s="2">
        <v>180</v>
      </c>
      <c r="K2" s="2">
        <v>186</v>
      </c>
      <c r="L2" s="2">
        <v>180</v>
      </c>
      <c r="M2" s="2">
        <v>186</v>
      </c>
    </row>
    <row r="3" spans="1:13" x14ac:dyDescent="0.25">
      <c r="A3" s="2" t="s">
        <v>82</v>
      </c>
      <c r="B3" s="2">
        <v>31</v>
      </c>
      <c r="C3" s="2">
        <v>28</v>
      </c>
      <c r="D3" s="2">
        <v>31</v>
      </c>
      <c r="E3" s="2">
        <v>30</v>
      </c>
      <c r="F3" s="2">
        <v>31</v>
      </c>
      <c r="G3" s="2">
        <v>30</v>
      </c>
      <c r="H3" s="2">
        <v>31</v>
      </c>
      <c r="I3" s="2">
        <v>31</v>
      </c>
      <c r="J3" s="2">
        <v>30</v>
      </c>
      <c r="K3" s="2">
        <v>31</v>
      </c>
      <c r="L3" s="2">
        <v>30</v>
      </c>
      <c r="M3" s="2">
        <v>31</v>
      </c>
    </row>
    <row r="4" spans="1:13" x14ac:dyDescent="0.25">
      <c r="A4" s="2" t="s">
        <v>16</v>
      </c>
      <c r="B4" s="2">
        <v>124</v>
      </c>
      <c r="C4" s="2">
        <v>112</v>
      </c>
      <c r="D4" s="2">
        <v>124</v>
      </c>
      <c r="E4" s="2">
        <v>120</v>
      </c>
      <c r="F4" s="2">
        <v>124</v>
      </c>
      <c r="G4" s="2">
        <v>120</v>
      </c>
      <c r="H4" s="2">
        <v>124</v>
      </c>
      <c r="I4" s="2">
        <v>124</v>
      </c>
      <c r="J4" s="2">
        <v>120</v>
      </c>
      <c r="K4" s="2">
        <v>124</v>
      </c>
      <c r="L4" s="2">
        <v>120</v>
      </c>
      <c r="M4" s="2">
        <v>124</v>
      </c>
    </row>
    <row r="5" spans="1:13" x14ac:dyDescent="0.25">
      <c r="A5" s="2" t="s">
        <v>10</v>
      </c>
      <c r="B5" s="2">
        <v>93</v>
      </c>
      <c r="C5" s="2">
        <v>84</v>
      </c>
      <c r="D5" s="2">
        <v>93</v>
      </c>
      <c r="E5" s="2">
        <v>90</v>
      </c>
      <c r="F5" s="2">
        <v>93</v>
      </c>
      <c r="G5" s="2">
        <v>90</v>
      </c>
      <c r="H5" s="2">
        <v>93</v>
      </c>
      <c r="I5" s="2">
        <v>93</v>
      </c>
      <c r="J5" s="2">
        <v>90</v>
      </c>
      <c r="K5" s="2">
        <v>93</v>
      </c>
      <c r="L5" s="2">
        <v>90</v>
      </c>
      <c r="M5" s="2">
        <v>93</v>
      </c>
    </row>
    <row r="6" spans="1:13" x14ac:dyDescent="0.25">
      <c r="A6" s="2" t="s">
        <v>37</v>
      </c>
      <c r="B6" s="2">
        <v>93</v>
      </c>
      <c r="C6" s="2">
        <v>84</v>
      </c>
      <c r="D6" s="2">
        <v>93</v>
      </c>
      <c r="E6" s="2">
        <v>90</v>
      </c>
      <c r="F6" s="2">
        <v>93</v>
      </c>
      <c r="G6" s="2">
        <v>90</v>
      </c>
      <c r="H6" s="2">
        <v>93</v>
      </c>
      <c r="I6" s="2">
        <v>93</v>
      </c>
      <c r="J6" s="2">
        <v>90</v>
      </c>
      <c r="K6" s="2">
        <v>93</v>
      </c>
      <c r="L6" s="2">
        <v>90</v>
      </c>
      <c r="M6" s="2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Normal="100" workbookViewId="0">
      <selection activeCell="I9" sqref="I9"/>
    </sheetView>
  </sheetViews>
  <sheetFormatPr defaultRowHeight="15" x14ac:dyDescent="0.25"/>
  <cols>
    <col min="1" max="1" width="13.140625" bestFit="1" customWidth="1"/>
    <col min="2" max="2" width="16.5703125" bestFit="1" customWidth="1"/>
    <col min="3" max="3" width="12.28515625" customWidth="1"/>
    <col min="4" max="4" width="11.7109375" bestFit="1" customWidth="1"/>
  </cols>
  <sheetData>
    <row r="1" spans="1:5" x14ac:dyDescent="0.25">
      <c r="A1" s="2" t="s">
        <v>50</v>
      </c>
      <c r="B1" s="2" t="s">
        <v>48</v>
      </c>
      <c r="C1" s="2" t="s">
        <v>49</v>
      </c>
      <c r="D1" s="7"/>
      <c r="E1" s="7"/>
    </row>
    <row r="2" spans="1:5" x14ac:dyDescent="0.25">
      <c r="A2" s="2" t="s">
        <v>1</v>
      </c>
      <c r="B2" s="2">
        <f>1*'Distence '!B2</f>
        <v>79.3</v>
      </c>
      <c r="C2" s="2">
        <f>VLOOKUP(A2,Sheet1[#All],4,FALSE)</f>
        <v>425</v>
      </c>
      <c r="D2" s="3"/>
      <c r="E2" s="3"/>
    </row>
    <row r="3" spans="1:5" x14ac:dyDescent="0.25">
      <c r="A3" s="2" t="s">
        <v>92</v>
      </c>
      <c r="B3" s="2">
        <f>1*'Distence '!B3</f>
        <v>79.3</v>
      </c>
      <c r="C3" s="5" t="s">
        <v>81</v>
      </c>
      <c r="D3" s="3"/>
      <c r="E3" s="3"/>
    </row>
    <row r="4" spans="1:5" x14ac:dyDescent="0.25">
      <c r="A4" s="2" t="s">
        <v>3</v>
      </c>
      <c r="B4" s="2">
        <f>1*'Distence '!B4</f>
        <v>1640</v>
      </c>
      <c r="C4" s="5" t="s">
        <v>81</v>
      </c>
      <c r="D4" s="3"/>
      <c r="E4" s="3"/>
    </row>
    <row r="5" spans="1:5" x14ac:dyDescent="0.25">
      <c r="A5" s="2" t="s">
        <v>4</v>
      </c>
      <c r="B5" s="2">
        <f>1*'Distence '!B5</f>
        <v>151</v>
      </c>
      <c r="C5" s="2">
        <f>VLOOKUP(A5,Sheet1[#All],4,FALSE)</f>
        <v>1000</v>
      </c>
      <c r="D5" s="3"/>
      <c r="E5" s="3"/>
    </row>
    <row r="6" spans="1:5" x14ac:dyDescent="0.25">
      <c r="A6" s="2" t="s">
        <v>5</v>
      </c>
      <c r="B6" s="2">
        <f>1*'Distence '!B6</f>
        <v>1356</v>
      </c>
      <c r="C6" s="2">
        <f>VLOOKUP(A6,Sheet1[#All],4,FALSE)</f>
        <v>2800</v>
      </c>
      <c r="D6" s="3"/>
      <c r="E6" s="3"/>
    </row>
    <row r="7" spans="1:5" x14ac:dyDescent="0.25">
      <c r="A7" s="2" t="s">
        <v>6</v>
      </c>
      <c r="B7" s="2">
        <f>1*'Distence '!B7</f>
        <v>1331</v>
      </c>
      <c r="C7" s="2">
        <f>VLOOKUP(A7,Sheet1[#All],4,FALSE)</f>
        <v>3600</v>
      </c>
      <c r="D7" s="3"/>
      <c r="E7" s="3"/>
    </row>
    <row r="8" spans="1:5" x14ac:dyDescent="0.25">
      <c r="A8" s="2" t="s">
        <v>7</v>
      </c>
      <c r="B8" s="2">
        <f>1*'Distence '!B8</f>
        <v>1280</v>
      </c>
      <c r="C8" s="2">
        <f>VLOOKUP(A8,Sheet1[#All],4,FALSE)</f>
        <v>3100</v>
      </c>
      <c r="D8" s="3"/>
      <c r="E8" s="3"/>
    </row>
    <row r="9" spans="1:5" x14ac:dyDescent="0.25">
      <c r="A9" s="2" t="s">
        <v>8</v>
      </c>
      <c r="B9" s="2">
        <f>1*'Distence '!B9</f>
        <v>1239</v>
      </c>
      <c r="C9" s="2">
        <f>VLOOKUP(A9,Sheet1[#All],4,FALSE)</f>
        <v>2800</v>
      </c>
      <c r="D9" s="3"/>
      <c r="E9" s="3"/>
    </row>
    <row r="10" spans="1:5" x14ac:dyDescent="0.25">
      <c r="A10" s="2" t="s">
        <v>82</v>
      </c>
      <c r="B10" s="2">
        <f>1*'Distence '!B10</f>
        <v>745</v>
      </c>
      <c r="C10" s="2">
        <f>VLOOKUP(A10,Sheet1[#All],4,FALSE)</f>
        <v>2000</v>
      </c>
      <c r="D10" s="3"/>
      <c r="E10" s="3"/>
    </row>
    <row r="11" spans="1:5" x14ac:dyDescent="0.25">
      <c r="A11" s="2" t="s">
        <v>70</v>
      </c>
      <c r="B11" s="2">
        <f>1*'Distence '!B11</f>
        <v>400</v>
      </c>
      <c r="C11" s="2">
        <f>VLOOKUP(A11,Sheet1[#All],4,FALSE)</f>
        <v>1150</v>
      </c>
      <c r="D11" s="3"/>
      <c r="E11" s="3"/>
    </row>
    <row r="12" spans="1:5" x14ac:dyDescent="0.25">
      <c r="A12" s="2" t="s">
        <v>11</v>
      </c>
      <c r="B12" s="2">
        <f>1*'Distence '!B12</f>
        <v>1750</v>
      </c>
      <c r="C12" s="5" t="s">
        <v>81</v>
      </c>
      <c r="D12" s="3"/>
      <c r="E12" s="3"/>
    </row>
    <row r="13" spans="1:5" x14ac:dyDescent="0.25">
      <c r="A13" s="2" t="s">
        <v>13</v>
      </c>
      <c r="B13" s="2">
        <f>1*'Distence '!B13</f>
        <v>1206</v>
      </c>
      <c r="C13" s="5" t="s">
        <v>81</v>
      </c>
      <c r="D13" s="3"/>
      <c r="E13" s="3"/>
    </row>
    <row r="14" spans="1:5" x14ac:dyDescent="0.25">
      <c r="A14" s="2" t="s">
        <v>14</v>
      </c>
      <c r="B14" s="2">
        <f>1*'Distence '!B14</f>
        <v>655</v>
      </c>
      <c r="C14" s="5" t="s">
        <v>81</v>
      </c>
      <c r="D14" s="3"/>
      <c r="E14" s="3"/>
    </row>
    <row r="15" spans="1:5" x14ac:dyDescent="0.25">
      <c r="A15" s="2" t="s">
        <v>15</v>
      </c>
      <c r="B15" s="2">
        <f>1*'Distence '!B15</f>
        <v>708</v>
      </c>
      <c r="C15" s="5" t="s">
        <v>81</v>
      </c>
      <c r="D15" s="3"/>
      <c r="E15" s="3"/>
    </row>
    <row r="16" spans="1:5" x14ac:dyDescent="0.25">
      <c r="A16" s="2" t="s">
        <v>16</v>
      </c>
      <c r="B16" s="2">
        <f>1*'Distence '!B16</f>
        <v>1350</v>
      </c>
      <c r="C16" s="2">
        <f>VLOOKUP(A16,Sheet1[#All],4,FALSE)</f>
        <v>2500</v>
      </c>
      <c r="D16" s="3"/>
      <c r="E16" s="3"/>
    </row>
    <row r="17" spans="1:5" x14ac:dyDescent="0.25">
      <c r="A17" s="2" t="s">
        <v>17</v>
      </c>
      <c r="B17" s="2">
        <f>1*'Distence '!B17</f>
        <v>708</v>
      </c>
      <c r="C17" s="2">
        <f>VLOOKUP(A17,Sheet1[#All],4,FALSE)</f>
        <v>2900</v>
      </c>
      <c r="D17" s="3"/>
      <c r="E17" s="3"/>
    </row>
    <row r="18" spans="1:5" x14ac:dyDescent="0.25">
      <c r="A18" s="2" t="s">
        <v>18</v>
      </c>
      <c r="B18" s="2">
        <f>1*'Distence '!B18</f>
        <v>80</v>
      </c>
      <c r="C18" s="2">
        <f>VLOOKUP(A18,Sheet1[#All],4,FALSE)</f>
        <v>1000</v>
      </c>
      <c r="D18" s="3"/>
      <c r="E18" s="3"/>
    </row>
    <row r="19" spans="1:5" x14ac:dyDescent="0.25">
      <c r="A19" s="2" t="s">
        <v>19</v>
      </c>
      <c r="B19" s="2">
        <f>1*'Distence '!B19</f>
        <v>420</v>
      </c>
      <c r="C19" s="2">
        <f>VLOOKUP(A19,Sheet1[#All],4,FALSE)</f>
        <v>2000</v>
      </c>
      <c r="D19" s="3"/>
      <c r="E19" s="3"/>
    </row>
    <row r="20" spans="1:5" x14ac:dyDescent="0.25">
      <c r="A20" s="2" t="s">
        <v>83</v>
      </c>
      <c r="B20" s="2">
        <f>1*'Distence '!B20</f>
        <v>900</v>
      </c>
      <c r="C20" s="5" t="s">
        <v>81</v>
      </c>
      <c r="D20" s="3"/>
      <c r="E20" s="3"/>
    </row>
    <row r="21" spans="1:5" x14ac:dyDescent="0.25">
      <c r="A21" s="2" t="s">
        <v>21</v>
      </c>
      <c r="B21" s="2">
        <f>1*'Distence '!B21</f>
        <v>1100</v>
      </c>
      <c r="C21" s="5" t="s">
        <v>81</v>
      </c>
      <c r="D21" s="3"/>
      <c r="E21" s="3"/>
    </row>
    <row r="22" spans="1:5" x14ac:dyDescent="0.25">
      <c r="A22" s="2" t="s">
        <v>84</v>
      </c>
      <c r="B22" s="2">
        <f>1*'Distence '!B22</f>
        <v>870</v>
      </c>
      <c r="C22" s="2">
        <f>1500</f>
        <v>1500</v>
      </c>
      <c r="D22" s="3"/>
      <c r="E22" s="3"/>
    </row>
    <row r="23" spans="1:5" x14ac:dyDescent="0.25">
      <c r="A23" s="2" t="s">
        <v>75</v>
      </c>
      <c r="B23" s="2">
        <f>1*'Distence '!B23</f>
        <v>950</v>
      </c>
      <c r="C23" s="2">
        <f>VLOOKUP(A23,Sheet1[#All],4,FALSE)</f>
        <v>2000</v>
      </c>
      <c r="D23" s="3"/>
      <c r="E23" s="3"/>
    </row>
    <row r="24" spans="1:5" x14ac:dyDescent="0.25">
      <c r="A24" s="2" t="s">
        <v>24</v>
      </c>
      <c r="B24" s="2">
        <f>1*'Distence '!B24</f>
        <v>1030</v>
      </c>
      <c r="C24" s="5" t="s">
        <v>81</v>
      </c>
      <c r="D24" s="3"/>
      <c r="E24" s="3"/>
    </row>
    <row r="25" spans="1:5" x14ac:dyDescent="0.25">
      <c r="A25" s="2" t="s">
        <v>25</v>
      </c>
      <c r="B25" s="2">
        <f>1*'Distence '!B25</f>
        <v>1320</v>
      </c>
      <c r="C25" s="5" t="s">
        <v>81</v>
      </c>
      <c r="D25" s="3"/>
      <c r="E25" s="3"/>
    </row>
    <row r="26" spans="1:5" x14ac:dyDescent="0.25">
      <c r="A26" s="2" t="s">
        <v>26</v>
      </c>
      <c r="B26" s="2">
        <f>1*'Distence '!B26</f>
        <v>1320</v>
      </c>
      <c r="C26" s="2">
        <f>VLOOKUP(A26,Sheet1[#All],4,FALSE)</f>
        <v>3000</v>
      </c>
      <c r="D26" s="3"/>
      <c r="E26" s="3"/>
    </row>
    <row r="27" spans="1:5" x14ac:dyDescent="0.25">
      <c r="A27" s="2" t="s">
        <v>27</v>
      </c>
      <c r="B27" s="2">
        <f>1*'Distence '!B27</f>
        <v>680</v>
      </c>
      <c r="C27" s="2">
        <f>VLOOKUP(A27,Sheet1[#All],4,FALSE)</f>
        <v>2000</v>
      </c>
      <c r="D27" s="3"/>
      <c r="E27" s="3"/>
    </row>
    <row r="28" spans="1:5" x14ac:dyDescent="0.25">
      <c r="A28" s="2" t="s">
        <v>28</v>
      </c>
      <c r="B28" s="2">
        <f>1*'Distence '!B28</f>
        <v>1240</v>
      </c>
      <c r="C28" s="2">
        <f>VLOOKUP(A28,Sheet1[#All],4,FALSE)</f>
        <v>2000</v>
      </c>
      <c r="D28" s="3"/>
      <c r="E28" s="3"/>
    </row>
    <row r="29" spans="1:5" x14ac:dyDescent="0.25">
      <c r="A29" s="2" t="s">
        <v>29</v>
      </c>
      <c r="B29" s="2">
        <f>1*'Distence '!B29</f>
        <v>420</v>
      </c>
      <c r="C29" s="2">
        <f>VLOOKUP(A29,Sheet1[#All],4,FALSE)</f>
        <v>1700</v>
      </c>
      <c r="D29" s="3"/>
      <c r="E29" s="3"/>
    </row>
    <row r="30" spans="1:5" x14ac:dyDescent="0.25">
      <c r="A30" s="2" t="s">
        <v>76</v>
      </c>
      <c r="B30" s="2">
        <f>1*'Distence '!B30</f>
        <v>850</v>
      </c>
      <c r="C30" s="2">
        <f>VLOOKUP(A30,Sheet1[#All],4,FALSE)</f>
        <v>1500</v>
      </c>
      <c r="D30" s="3"/>
      <c r="E30" s="3"/>
    </row>
    <row r="31" spans="1:5" x14ac:dyDescent="0.25">
      <c r="A31" s="2" t="s">
        <v>85</v>
      </c>
      <c r="B31" s="2">
        <f>1*'Distence '!B31</f>
        <v>750</v>
      </c>
      <c r="C31" s="5" t="s">
        <v>81</v>
      </c>
      <c r="D31" s="3"/>
      <c r="E31" s="3"/>
    </row>
    <row r="32" spans="1:5" x14ac:dyDescent="0.25">
      <c r="A32" s="2" t="s">
        <v>86</v>
      </c>
      <c r="B32" s="2">
        <f>1*'Distence '!B32</f>
        <v>870</v>
      </c>
      <c r="C32" s="2">
        <f>1500</f>
        <v>1500</v>
      </c>
      <c r="D32" s="3"/>
      <c r="E32" s="3"/>
    </row>
    <row r="33" spans="1:5" x14ac:dyDescent="0.25">
      <c r="A33" s="2" t="s">
        <v>89</v>
      </c>
      <c r="B33" s="2">
        <f>1*'Distence '!B33</f>
        <v>350</v>
      </c>
      <c r="C33" s="5" t="s">
        <v>81</v>
      </c>
      <c r="D33" s="3"/>
      <c r="E33" s="3"/>
    </row>
    <row r="34" spans="1:5" x14ac:dyDescent="0.25">
      <c r="A34" s="2" t="s">
        <v>78</v>
      </c>
      <c r="B34" s="2">
        <f>1*'Distence '!B34</f>
        <v>350</v>
      </c>
      <c r="C34" s="2">
        <f>VLOOKUP(A34,Sheet1[#All],4,FALSE)</f>
        <v>1500</v>
      </c>
      <c r="D34" s="3"/>
      <c r="E34" s="3"/>
    </row>
    <row r="35" spans="1:5" x14ac:dyDescent="0.25">
      <c r="A35" s="2" t="s">
        <v>36</v>
      </c>
      <c r="B35" s="2">
        <f>1*'Distence '!B35</f>
        <v>400</v>
      </c>
      <c r="C35" s="5" t="s">
        <v>81</v>
      </c>
      <c r="D35" s="3"/>
      <c r="E35" s="3"/>
    </row>
    <row r="36" spans="1:5" x14ac:dyDescent="0.25">
      <c r="A36" s="2" t="s">
        <v>71</v>
      </c>
      <c r="B36" s="2">
        <f>1*'Distence '!B36</f>
        <v>400</v>
      </c>
      <c r="C36" s="2">
        <f>VLOOKUP(A36,Sheet1[#All],4,FALSE)</f>
        <v>1150</v>
      </c>
      <c r="D36" s="3"/>
      <c r="E36" s="3"/>
    </row>
    <row r="37" spans="1:5" x14ac:dyDescent="0.25">
      <c r="A37" s="2" t="s">
        <v>72</v>
      </c>
      <c r="B37" s="2">
        <f>1*'Distence '!B37</f>
        <v>950</v>
      </c>
      <c r="C37" s="2">
        <f>VLOOKUP(A37,Sheet1[#All],4,FALSE)</f>
        <v>2000</v>
      </c>
      <c r="D37" s="3"/>
      <c r="E37" s="3"/>
    </row>
    <row r="38" spans="1:5" x14ac:dyDescent="0.25">
      <c r="A38" s="2" t="s">
        <v>74</v>
      </c>
      <c r="B38" s="2">
        <f>1*'Distence '!B38</f>
        <v>950</v>
      </c>
      <c r="C38" s="2">
        <f>VLOOKUP(A38,Sheet1[#All],4,FALSE)</f>
        <v>2200</v>
      </c>
      <c r="D38" s="3"/>
      <c r="E38" s="3"/>
    </row>
    <row r="39" spans="1:5" x14ac:dyDescent="0.25">
      <c r="A39" s="2" t="s">
        <v>73</v>
      </c>
      <c r="B39" s="2">
        <f>1*'Distence '!B39</f>
        <v>850</v>
      </c>
      <c r="C39" s="2">
        <f>VLOOKUP(A39,Sheet1[#All],4,FALSE)</f>
        <v>1500</v>
      </c>
      <c r="D39" s="3"/>
      <c r="E39" s="3"/>
    </row>
    <row r="40" spans="1:5" x14ac:dyDescent="0.25">
      <c r="A40" s="2" t="s">
        <v>79</v>
      </c>
      <c r="B40" s="2">
        <f>1*'Distence '!B40</f>
        <v>350</v>
      </c>
      <c r="C40" s="2">
        <f>VLOOKUP(A40,Sheet1[#All],4,FALSE)</f>
        <v>1500</v>
      </c>
      <c r="D40" s="3"/>
      <c r="E40" s="3"/>
    </row>
    <row r="41" spans="1:5" x14ac:dyDescent="0.25">
      <c r="A41" s="2" t="s">
        <v>80</v>
      </c>
      <c r="B41" s="2">
        <f>1*'Distence '!B41</f>
        <v>1150</v>
      </c>
      <c r="C41" s="5" t="s">
        <v>81</v>
      </c>
      <c r="D41" s="3"/>
      <c r="E41" s="3"/>
    </row>
    <row r="42" spans="1:5" x14ac:dyDescent="0.25">
      <c r="A42" s="2" t="s">
        <v>43</v>
      </c>
      <c r="B42" s="2">
        <f>1*'Distence '!B42</f>
        <v>1750</v>
      </c>
      <c r="C42" s="5" t="s">
        <v>81</v>
      </c>
      <c r="D42" s="3"/>
      <c r="E42" s="3"/>
    </row>
    <row r="43" spans="1:5" x14ac:dyDescent="0.25">
      <c r="A43" s="2" t="s">
        <v>44</v>
      </c>
      <c r="B43" s="2">
        <f>1*'Distence '!B43</f>
        <v>1750</v>
      </c>
      <c r="C43" s="5" t="s">
        <v>81</v>
      </c>
      <c r="D43" s="3"/>
      <c r="E43" s="3"/>
    </row>
    <row r="44" spans="1:5" x14ac:dyDescent="0.25">
      <c r="A44" s="2" t="s">
        <v>46</v>
      </c>
      <c r="B44" s="2">
        <f>1*'Distence '!B44</f>
        <v>680</v>
      </c>
      <c r="C44" s="5" t="s">
        <v>81</v>
      </c>
      <c r="D44" s="3"/>
      <c r="E44" s="3"/>
    </row>
    <row r="45" spans="1:5" x14ac:dyDescent="0.25">
      <c r="A45" s="2" t="s">
        <v>46</v>
      </c>
      <c r="B45" s="2">
        <f>1*'Distence '!B45</f>
        <v>680</v>
      </c>
      <c r="C45" s="5" t="s">
        <v>81</v>
      </c>
      <c r="D45" s="3"/>
      <c r="E45" s="3"/>
    </row>
    <row r="46" spans="1:5" x14ac:dyDescent="0.25">
      <c r="A46" s="2" t="s">
        <v>88</v>
      </c>
      <c r="B46" s="2">
        <f>1*'Distence '!B46</f>
        <v>1100</v>
      </c>
      <c r="C46" s="5" t="s">
        <v>81</v>
      </c>
      <c r="D46" s="3"/>
      <c r="E4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D9" sqref="D9"/>
    </sheetView>
  </sheetViews>
  <sheetFormatPr defaultRowHeight="15" x14ac:dyDescent="0.25"/>
  <cols>
    <col min="1" max="1" width="13.140625" bestFit="1" customWidth="1"/>
    <col min="3" max="3" width="11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2" t="s">
        <v>1</v>
      </c>
      <c r="B2" s="3">
        <v>79.3</v>
      </c>
    </row>
    <row r="3" spans="1:2" x14ac:dyDescent="0.25">
      <c r="A3" s="2" t="s">
        <v>2</v>
      </c>
      <c r="B3" s="3">
        <v>79.3</v>
      </c>
    </row>
    <row r="4" spans="1:2" x14ac:dyDescent="0.25">
      <c r="A4" s="2" t="s">
        <v>3</v>
      </c>
      <c r="B4" s="4">
        <v>1640</v>
      </c>
    </row>
    <row r="5" spans="1:2" x14ac:dyDescent="0.25">
      <c r="A5" s="2" t="s">
        <v>4</v>
      </c>
      <c r="B5" s="3">
        <v>151</v>
      </c>
    </row>
    <row r="6" spans="1:2" x14ac:dyDescent="0.25">
      <c r="A6" s="2" t="s">
        <v>5</v>
      </c>
      <c r="B6" s="4">
        <v>1356</v>
      </c>
    </row>
    <row r="7" spans="1:2" x14ac:dyDescent="0.25">
      <c r="A7" s="2" t="s">
        <v>6</v>
      </c>
      <c r="B7" s="4">
        <v>1331</v>
      </c>
    </row>
    <row r="8" spans="1:2" x14ac:dyDescent="0.25">
      <c r="A8" s="2" t="s">
        <v>7</v>
      </c>
      <c r="B8" s="4">
        <v>1280</v>
      </c>
    </row>
    <row r="9" spans="1:2" x14ac:dyDescent="0.25">
      <c r="A9" s="2" t="s">
        <v>8</v>
      </c>
      <c r="B9" s="4">
        <v>1239</v>
      </c>
    </row>
    <row r="10" spans="1:2" x14ac:dyDescent="0.25">
      <c r="A10" s="2" t="s">
        <v>9</v>
      </c>
      <c r="B10" s="3">
        <v>745</v>
      </c>
    </row>
    <row r="11" spans="1:2" x14ac:dyDescent="0.25">
      <c r="A11" s="2" t="s">
        <v>10</v>
      </c>
      <c r="B11" s="3">
        <v>400</v>
      </c>
    </row>
    <row r="12" spans="1:2" x14ac:dyDescent="0.25">
      <c r="A12" s="2" t="s">
        <v>11</v>
      </c>
      <c r="B12" s="4">
        <v>1750</v>
      </c>
    </row>
    <row r="13" spans="1:2" x14ac:dyDescent="0.25">
      <c r="A13" s="2" t="s">
        <v>13</v>
      </c>
      <c r="B13" s="4">
        <v>1206</v>
      </c>
    </row>
    <row r="14" spans="1:2" x14ac:dyDescent="0.25">
      <c r="A14" s="2" t="s">
        <v>14</v>
      </c>
      <c r="B14" s="3">
        <v>655</v>
      </c>
    </row>
    <row r="15" spans="1:2" x14ac:dyDescent="0.25">
      <c r="A15" s="2" t="s">
        <v>15</v>
      </c>
      <c r="B15" s="3">
        <v>708</v>
      </c>
    </row>
    <row r="16" spans="1:2" x14ac:dyDescent="0.25">
      <c r="A16" s="2" t="s">
        <v>16</v>
      </c>
      <c r="B16" s="4">
        <v>1350</v>
      </c>
    </row>
    <row r="17" spans="1:2" x14ac:dyDescent="0.25">
      <c r="A17" s="2" t="s">
        <v>17</v>
      </c>
      <c r="B17" s="3">
        <v>708</v>
      </c>
    </row>
    <row r="18" spans="1:2" x14ac:dyDescent="0.25">
      <c r="A18" s="2" t="s">
        <v>18</v>
      </c>
      <c r="B18" s="3">
        <v>80</v>
      </c>
    </row>
    <row r="19" spans="1:2" x14ac:dyDescent="0.25">
      <c r="A19" s="2" t="s">
        <v>19</v>
      </c>
      <c r="B19" s="3">
        <v>420</v>
      </c>
    </row>
    <row r="20" spans="1:2" x14ac:dyDescent="0.25">
      <c r="A20" s="2" t="s">
        <v>20</v>
      </c>
      <c r="B20" s="3">
        <v>900</v>
      </c>
    </row>
    <row r="21" spans="1:2" x14ac:dyDescent="0.25">
      <c r="A21" s="2" t="s">
        <v>21</v>
      </c>
      <c r="B21" s="4">
        <v>1100</v>
      </c>
    </row>
    <row r="22" spans="1:2" x14ac:dyDescent="0.25">
      <c r="A22" s="2" t="s">
        <v>22</v>
      </c>
      <c r="B22" s="3">
        <v>870</v>
      </c>
    </row>
    <row r="23" spans="1:2" x14ac:dyDescent="0.25">
      <c r="A23" s="2" t="s">
        <v>23</v>
      </c>
      <c r="B23" s="3">
        <v>950</v>
      </c>
    </row>
    <row r="24" spans="1:2" x14ac:dyDescent="0.25">
      <c r="A24" s="2" t="s">
        <v>24</v>
      </c>
      <c r="B24" s="4">
        <v>1030</v>
      </c>
    </row>
    <row r="25" spans="1:2" x14ac:dyDescent="0.25">
      <c r="A25" s="2" t="s">
        <v>25</v>
      </c>
      <c r="B25" s="4">
        <v>1320</v>
      </c>
    </row>
    <row r="26" spans="1:2" x14ac:dyDescent="0.25">
      <c r="A26" s="2" t="s">
        <v>26</v>
      </c>
      <c r="B26" s="4">
        <v>1320</v>
      </c>
    </row>
    <row r="27" spans="1:2" x14ac:dyDescent="0.25">
      <c r="A27" s="2" t="s">
        <v>27</v>
      </c>
      <c r="B27" s="3">
        <v>680</v>
      </c>
    </row>
    <row r="28" spans="1:2" x14ac:dyDescent="0.25">
      <c r="A28" s="2" t="s">
        <v>28</v>
      </c>
      <c r="B28" s="4">
        <v>1240</v>
      </c>
    </row>
    <row r="29" spans="1:2" x14ac:dyDescent="0.25">
      <c r="A29" s="2" t="s">
        <v>29</v>
      </c>
      <c r="B29" s="3">
        <v>420</v>
      </c>
    </row>
    <row r="30" spans="1:2" x14ac:dyDescent="0.25">
      <c r="A30" s="2" t="s">
        <v>30</v>
      </c>
      <c r="B30" s="3">
        <v>850</v>
      </c>
    </row>
    <row r="31" spans="1:2" x14ac:dyDescent="0.25">
      <c r="A31" s="2" t="s">
        <v>32</v>
      </c>
      <c r="B31" s="3">
        <v>750</v>
      </c>
    </row>
    <row r="32" spans="1:2" x14ac:dyDescent="0.25">
      <c r="A32" s="2" t="s">
        <v>33</v>
      </c>
      <c r="B32" s="3">
        <v>870</v>
      </c>
    </row>
    <row r="33" spans="1:2" x14ac:dyDescent="0.25">
      <c r="A33" s="2" t="s">
        <v>34</v>
      </c>
      <c r="B33" s="3">
        <v>350</v>
      </c>
    </row>
    <row r="34" spans="1:2" x14ac:dyDescent="0.25">
      <c r="A34" s="2" t="s">
        <v>35</v>
      </c>
      <c r="B34" s="3">
        <v>350</v>
      </c>
    </row>
    <row r="35" spans="1:2" x14ac:dyDescent="0.25">
      <c r="A35" s="2" t="s">
        <v>36</v>
      </c>
      <c r="B35" s="3">
        <v>400</v>
      </c>
    </row>
    <row r="36" spans="1:2" x14ac:dyDescent="0.25">
      <c r="A36" s="2" t="s">
        <v>37</v>
      </c>
      <c r="B36" s="3">
        <v>400</v>
      </c>
    </row>
    <row r="37" spans="1:2" x14ac:dyDescent="0.25">
      <c r="A37" s="2" t="s">
        <v>38</v>
      </c>
      <c r="B37" s="3">
        <v>950</v>
      </c>
    </row>
    <row r="38" spans="1:2" x14ac:dyDescent="0.25">
      <c r="A38" s="2" t="s">
        <v>39</v>
      </c>
      <c r="B38" s="3">
        <v>950</v>
      </c>
    </row>
    <row r="39" spans="1:2" x14ac:dyDescent="0.25">
      <c r="A39" s="2" t="s">
        <v>40</v>
      </c>
      <c r="B39" s="3">
        <v>850</v>
      </c>
    </row>
    <row r="40" spans="1:2" x14ac:dyDescent="0.25">
      <c r="A40" s="2" t="s">
        <v>41</v>
      </c>
      <c r="B40" s="3">
        <v>350</v>
      </c>
    </row>
    <row r="41" spans="1:2" x14ac:dyDescent="0.25">
      <c r="A41" s="2" t="s">
        <v>42</v>
      </c>
      <c r="B41" s="4">
        <v>1150</v>
      </c>
    </row>
    <row r="42" spans="1:2" x14ac:dyDescent="0.25">
      <c r="A42" s="2" t="s">
        <v>43</v>
      </c>
      <c r="B42" s="4">
        <v>1750</v>
      </c>
    </row>
    <row r="43" spans="1:2" x14ac:dyDescent="0.25">
      <c r="A43" s="2" t="s">
        <v>44</v>
      </c>
      <c r="B43" s="4">
        <v>1750</v>
      </c>
    </row>
    <row r="44" spans="1:2" x14ac:dyDescent="0.25">
      <c r="A44" s="2" t="s">
        <v>46</v>
      </c>
      <c r="B44" s="3">
        <v>680</v>
      </c>
    </row>
    <row r="45" spans="1:2" x14ac:dyDescent="0.25">
      <c r="A45" s="2" t="s">
        <v>46</v>
      </c>
      <c r="B45" s="3">
        <v>680</v>
      </c>
    </row>
    <row r="46" spans="1:2" x14ac:dyDescent="0.25">
      <c r="A46" s="2" t="s">
        <v>47</v>
      </c>
      <c r="B46" s="4">
        <v>1100</v>
      </c>
    </row>
  </sheetData>
  <autoFilter ref="A1:B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58" workbookViewId="0">
      <selection activeCell="C4" sqref="C4"/>
    </sheetView>
  </sheetViews>
  <sheetFormatPr defaultRowHeight="15" x14ac:dyDescent="0.25"/>
  <cols>
    <col min="1" max="1" width="16.28515625" customWidth="1"/>
    <col min="2" max="2" width="17" customWidth="1"/>
  </cols>
  <sheetData>
    <row r="1" spans="1:2" x14ac:dyDescent="0.25">
      <c r="A1" t="s">
        <v>48</v>
      </c>
      <c r="B1">
        <v>34</v>
      </c>
    </row>
    <row r="2" spans="1:2" x14ac:dyDescent="0.25">
      <c r="A2" t="s">
        <v>49</v>
      </c>
      <c r="B2">
        <v>100000000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8" zoomScale="118" workbookViewId="0">
      <selection activeCell="H31" sqref="H31"/>
    </sheetView>
  </sheetViews>
  <sheetFormatPr defaultRowHeight="15" x14ac:dyDescent="0.25"/>
  <cols>
    <col min="1" max="1" width="13.5703125" bestFit="1" customWidth="1"/>
    <col min="2" max="2" width="12.28515625" customWidth="1"/>
    <col min="3" max="4" width="12.42578125" bestFit="1" customWidth="1"/>
    <col min="5" max="5" width="12.28515625" bestFit="1" customWidth="1"/>
    <col min="7" max="7" width="10.5703125" bestFit="1" customWidth="1"/>
    <col min="8" max="8" width="13.42578125" bestFit="1" customWidth="1"/>
    <col min="9" max="9" width="9.42578125" bestFit="1" customWidth="1"/>
    <col min="10" max="10" width="12.85546875" bestFit="1" customWidth="1"/>
    <col min="13" max="13" width="12.28515625" bestFit="1" customWidth="1"/>
    <col min="18" max="18" width="10.5703125" bestFit="1" customWidth="1"/>
    <col min="20" max="20" width="14" bestFit="1" customWidth="1"/>
    <col min="22" max="22" width="10.140625" bestFit="1" customWidth="1"/>
    <col min="25" max="25" width="8" bestFit="1" customWidth="1"/>
    <col min="26" max="26" width="10.5703125" bestFit="1" customWidth="1"/>
    <col min="31" max="31" width="11.7109375" bestFit="1" customWidth="1"/>
    <col min="32" max="32" width="10.7109375" bestFit="1" customWidth="1"/>
    <col min="33" max="33" width="10.85546875" bestFit="1" customWidth="1"/>
    <col min="34" max="34" width="11" bestFit="1" customWidth="1"/>
    <col min="40" max="40" width="11" bestFit="1" customWidth="1"/>
    <col min="46" max="46" width="10.28515625" bestFit="1" customWidth="1"/>
  </cols>
  <sheetData>
    <row r="1" spans="1:2" x14ac:dyDescent="0.25">
      <c r="A1" s="1" t="s">
        <v>50</v>
      </c>
      <c r="B1" s="1" t="s">
        <v>55</v>
      </c>
    </row>
    <row r="2" spans="1:2" x14ac:dyDescent="0.25">
      <c r="A2" s="2" t="s">
        <v>1</v>
      </c>
      <c r="B2" s="2">
        <v>0.5</v>
      </c>
    </row>
    <row r="3" spans="1:2" x14ac:dyDescent="0.25">
      <c r="A3" s="2" t="s">
        <v>92</v>
      </c>
      <c r="B3" s="2">
        <v>0.5</v>
      </c>
    </row>
    <row r="4" spans="1:2" x14ac:dyDescent="0.25">
      <c r="A4" s="2" t="s">
        <v>3</v>
      </c>
      <c r="B4" s="2">
        <v>24</v>
      </c>
    </row>
    <row r="5" spans="1:2" x14ac:dyDescent="0.25">
      <c r="A5" s="2" t="s">
        <v>4</v>
      </c>
      <c r="B5" s="2">
        <v>1.5</v>
      </c>
    </row>
    <row r="6" spans="1:2" x14ac:dyDescent="0.25">
      <c r="A6" s="2" t="s">
        <v>5</v>
      </c>
      <c r="B6" s="2">
        <v>24</v>
      </c>
    </row>
    <row r="7" spans="1:2" x14ac:dyDescent="0.25">
      <c r="A7" s="2" t="s">
        <v>6</v>
      </c>
      <c r="B7" s="2">
        <v>24</v>
      </c>
    </row>
    <row r="8" spans="1:2" x14ac:dyDescent="0.25">
      <c r="A8" s="2" t="s">
        <v>7</v>
      </c>
      <c r="B8" s="2">
        <v>24</v>
      </c>
    </row>
    <row r="9" spans="1:2" x14ac:dyDescent="0.25">
      <c r="A9" s="2" t="s">
        <v>8</v>
      </c>
      <c r="B9" s="2">
        <v>24</v>
      </c>
    </row>
    <row r="10" spans="1:2" x14ac:dyDescent="0.25">
      <c r="A10" s="2" t="s">
        <v>82</v>
      </c>
      <c r="B10" s="2">
        <v>10</v>
      </c>
    </row>
    <row r="11" spans="1:2" x14ac:dyDescent="0.25">
      <c r="A11" s="2" t="s">
        <v>10</v>
      </c>
      <c r="B11" s="2">
        <v>5</v>
      </c>
    </row>
    <row r="12" spans="1:2" x14ac:dyDescent="0.25">
      <c r="A12" s="2" t="s">
        <v>11</v>
      </c>
      <c r="B12" s="2">
        <v>48</v>
      </c>
    </row>
    <row r="13" spans="1:2" x14ac:dyDescent="0.25">
      <c r="A13" s="2" t="s">
        <v>13</v>
      </c>
      <c r="B13" s="2">
        <v>1.5</v>
      </c>
    </row>
    <row r="14" spans="1:2" x14ac:dyDescent="0.25">
      <c r="A14" s="2" t="s">
        <v>14</v>
      </c>
      <c r="B14" s="2">
        <v>8</v>
      </c>
    </row>
    <row r="15" spans="1:2" x14ac:dyDescent="0.25">
      <c r="A15" s="2" t="s">
        <v>15</v>
      </c>
      <c r="B15" s="2">
        <v>10</v>
      </c>
    </row>
    <row r="16" spans="1:2" x14ac:dyDescent="0.25">
      <c r="A16" s="2" t="s">
        <v>16</v>
      </c>
      <c r="B16" s="2">
        <v>24</v>
      </c>
    </row>
    <row r="17" spans="1:2" x14ac:dyDescent="0.25">
      <c r="A17" s="2" t="s">
        <v>17</v>
      </c>
      <c r="B17" s="2">
        <v>10</v>
      </c>
    </row>
    <row r="18" spans="1:2" x14ac:dyDescent="0.25">
      <c r="A18" s="2" t="s">
        <v>18</v>
      </c>
      <c r="B18" s="2">
        <v>1</v>
      </c>
    </row>
    <row r="19" spans="1:2" x14ac:dyDescent="0.25">
      <c r="A19" s="2" t="s">
        <v>19</v>
      </c>
      <c r="B19" s="2">
        <v>5</v>
      </c>
    </row>
    <row r="20" spans="1:2" x14ac:dyDescent="0.25">
      <c r="A20" s="2" t="s">
        <v>83</v>
      </c>
      <c r="B20" s="2">
        <v>15</v>
      </c>
    </row>
    <row r="21" spans="1:2" x14ac:dyDescent="0.25">
      <c r="A21" s="2" t="s">
        <v>21</v>
      </c>
      <c r="B21" s="2">
        <v>15</v>
      </c>
    </row>
    <row r="22" spans="1:2" x14ac:dyDescent="0.25">
      <c r="A22" s="2" t="s">
        <v>84</v>
      </c>
      <c r="B22" s="2">
        <v>12</v>
      </c>
    </row>
    <row r="23" spans="1:2" x14ac:dyDescent="0.25">
      <c r="A23" s="2" t="s">
        <v>23</v>
      </c>
      <c r="B23" s="2">
        <v>12</v>
      </c>
    </row>
    <row r="24" spans="1:2" x14ac:dyDescent="0.25">
      <c r="A24" s="2" t="s">
        <v>24</v>
      </c>
      <c r="B24" s="2">
        <v>14</v>
      </c>
    </row>
    <row r="25" spans="1:2" x14ac:dyDescent="0.25">
      <c r="A25" s="2" t="s">
        <v>25</v>
      </c>
      <c r="B25" s="2">
        <v>1</v>
      </c>
    </row>
    <row r="26" spans="1:2" x14ac:dyDescent="0.25">
      <c r="A26" s="2" t="s">
        <v>26</v>
      </c>
      <c r="B26" s="2">
        <v>24</v>
      </c>
    </row>
    <row r="27" spans="1:2" x14ac:dyDescent="0.25">
      <c r="A27" s="2" t="s">
        <v>27</v>
      </c>
      <c r="B27" s="2">
        <v>12</v>
      </c>
    </row>
    <row r="28" spans="1:2" x14ac:dyDescent="0.25">
      <c r="A28" s="2" t="s">
        <v>28</v>
      </c>
      <c r="B28" s="2">
        <v>15</v>
      </c>
    </row>
    <row r="29" spans="1:2" x14ac:dyDescent="0.25">
      <c r="A29" s="2" t="s">
        <v>29</v>
      </c>
      <c r="B29" s="2">
        <v>6</v>
      </c>
    </row>
    <row r="30" spans="1:2" x14ac:dyDescent="0.25">
      <c r="A30" s="2" t="s">
        <v>30</v>
      </c>
      <c r="B30" s="2">
        <v>10</v>
      </c>
    </row>
    <row r="31" spans="1:2" x14ac:dyDescent="0.25">
      <c r="A31" s="2" t="s">
        <v>85</v>
      </c>
      <c r="B31" s="2">
        <v>8</v>
      </c>
    </row>
    <row r="32" spans="1:2" x14ac:dyDescent="0.25">
      <c r="A32" s="2" t="s">
        <v>86</v>
      </c>
      <c r="B32" s="2">
        <v>12</v>
      </c>
    </row>
    <row r="33" spans="1:2" x14ac:dyDescent="0.25">
      <c r="A33" s="2" t="s">
        <v>87</v>
      </c>
      <c r="B33" s="2">
        <v>5</v>
      </c>
    </row>
    <row r="34" spans="1:2" x14ac:dyDescent="0.25">
      <c r="A34" s="2" t="s">
        <v>35</v>
      </c>
      <c r="B34" s="2">
        <v>5</v>
      </c>
    </row>
    <row r="35" spans="1:2" x14ac:dyDescent="0.25">
      <c r="A35" s="2" t="s">
        <v>36</v>
      </c>
      <c r="B35" s="2">
        <v>5</v>
      </c>
    </row>
    <row r="36" spans="1:2" x14ac:dyDescent="0.25">
      <c r="A36" s="2" t="s">
        <v>37</v>
      </c>
      <c r="B36" s="2">
        <v>5</v>
      </c>
    </row>
    <row r="37" spans="1:2" x14ac:dyDescent="0.25">
      <c r="A37" s="2" t="s">
        <v>38</v>
      </c>
      <c r="B37" s="2">
        <v>10</v>
      </c>
    </row>
    <row r="38" spans="1:2" x14ac:dyDescent="0.25">
      <c r="A38" s="2" t="s">
        <v>39</v>
      </c>
      <c r="B38" s="2">
        <v>24</v>
      </c>
    </row>
    <row r="39" spans="1:2" x14ac:dyDescent="0.25">
      <c r="A39" s="2" t="s">
        <v>40</v>
      </c>
      <c r="B39" s="2">
        <v>5</v>
      </c>
    </row>
    <row r="40" spans="1:2" x14ac:dyDescent="0.25">
      <c r="A40" s="2" t="s">
        <v>41</v>
      </c>
      <c r="B40" s="2">
        <v>4</v>
      </c>
    </row>
    <row r="41" spans="1:2" x14ac:dyDescent="0.25">
      <c r="A41" s="2" t="s">
        <v>42</v>
      </c>
      <c r="B41" s="2">
        <v>13</v>
      </c>
    </row>
    <row r="42" spans="1:2" x14ac:dyDescent="0.25">
      <c r="A42" s="2" t="s">
        <v>43</v>
      </c>
      <c r="B42" s="2">
        <v>24</v>
      </c>
    </row>
    <row r="43" spans="1:2" x14ac:dyDescent="0.25">
      <c r="A43" s="2" t="s">
        <v>44</v>
      </c>
      <c r="B43" s="2">
        <v>12</v>
      </c>
    </row>
    <row r="44" spans="1:2" x14ac:dyDescent="0.25">
      <c r="A44" s="2" t="s">
        <v>45</v>
      </c>
      <c r="B44" s="2">
        <v>5</v>
      </c>
    </row>
    <row r="45" spans="1:2" x14ac:dyDescent="0.25">
      <c r="A45" s="2" t="s">
        <v>46</v>
      </c>
      <c r="B45" s="2">
        <v>5</v>
      </c>
    </row>
    <row r="46" spans="1:2" x14ac:dyDescent="0.25">
      <c r="A46" s="2" t="s">
        <v>88</v>
      </c>
      <c r="B46" s="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0" workbookViewId="0">
      <selection activeCell="A53" sqref="A53"/>
    </sheetView>
  </sheetViews>
  <sheetFormatPr defaultRowHeight="15" x14ac:dyDescent="0.25"/>
  <cols>
    <col min="1" max="1" width="12.7109375" bestFit="1" customWidth="1"/>
    <col min="2" max="2" width="20.7109375" bestFit="1" customWidth="1"/>
    <col min="3" max="3" width="7.5703125" bestFit="1" customWidth="1"/>
    <col min="4" max="4" width="15.140625" bestFit="1" customWidth="1"/>
  </cols>
  <sheetData>
    <row r="1" spans="1:4" x14ac:dyDescent="0.25">
      <c r="A1" t="s">
        <v>56</v>
      </c>
      <c r="B1" t="s">
        <v>57</v>
      </c>
      <c r="C1" t="s">
        <v>58</v>
      </c>
      <c r="D1" t="s">
        <v>59</v>
      </c>
    </row>
    <row r="2" spans="1:4" x14ac:dyDescent="0.25">
      <c r="A2" t="s">
        <v>70</v>
      </c>
      <c r="B2" t="s">
        <v>49</v>
      </c>
      <c r="C2" t="s">
        <v>60</v>
      </c>
      <c r="D2">
        <v>1150</v>
      </c>
    </row>
    <row r="3" spans="1:4" x14ac:dyDescent="0.25">
      <c r="A3" t="s">
        <v>71</v>
      </c>
      <c r="B3" t="s">
        <v>49</v>
      </c>
      <c r="C3" t="s">
        <v>60</v>
      </c>
      <c r="D3">
        <v>1150</v>
      </c>
    </row>
    <row r="4" spans="1:4" x14ac:dyDescent="0.25">
      <c r="A4" t="s">
        <v>72</v>
      </c>
      <c r="B4" t="s">
        <v>49</v>
      </c>
      <c r="C4" t="s">
        <v>60</v>
      </c>
      <c r="D4">
        <v>2000</v>
      </c>
    </row>
    <row r="5" spans="1:4" x14ac:dyDescent="0.25">
      <c r="A5" t="s">
        <v>73</v>
      </c>
      <c r="B5" t="s">
        <v>49</v>
      </c>
      <c r="C5" t="s">
        <v>60</v>
      </c>
      <c r="D5">
        <v>1500</v>
      </c>
    </row>
    <row r="6" spans="1:4" x14ac:dyDescent="0.25">
      <c r="A6" t="s">
        <v>74</v>
      </c>
      <c r="B6" t="s">
        <v>49</v>
      </c>
      <c r="C6" t="s">
        <v>60</v>
      </c>
      <c r="D6">
        <v>2200</v>
      </c>
    </row>
    <row r="7" spans="1:4" x14ac:dyDescent="0.25">
      <c r="A7" t="s">
        <v>75</v>
      </c>
      <c r="B7" t="s">
        <v>49</v>
      </c>
      <c r="C7" t="s">
        <v>60</v>
      </c>
      <c r="D7">
        <v>2000</v>
      </c>
    </row>
    <row r="8" spans="1:4" x14ac:dyDescent="0.25">
      <c r="A8" t="s">
        <v>76</v>
      </c>
      <c r="B8" t="s">
        <v>49</v>
      </c>
      <c r="C8" t="s">
        <v>60</v>
      </c>
      <c r="D8">
        <v>1500</v>
      </c>
    </row>
    <row r="9" spans="1:4" x14ac:dyDescent="0.25">
      <c r="A9" t="s">
        <v>77</v>
      </c>
      <c r="B9" t="s">
        <v>49</v>
      </c>
      <c r="C9" t="s">
        <v>60</v>
      </c>
      <c r="D9">
        <v>2200</v>
      </c>
    </row>
    <row r="10" spans="1:4" x14ac:dyDescent="0.25">
      <c r="A10" t="s">
        <v>78</v>
      </c>
      <c r="B10" t="s">
        <v>49</v>
      </c>
      <c r="C10" t="s">
        <v>60</v>
      </c>
      <c r="D10">
        <v>1500</v>
      </c>
    </row>
    <row r="11" spans="1:4" x14ac:dyDescent="0.25">
      <c r="A11" t="s">
        <v>79</v>
      </c>
      <c r="B11" t="s">
        <v>49</v>
      </c>
      <c r="C11" t="s">
        <v>60</v>
      </c>
      <c r="D11">
        <v>1500</v>
      </c>
    </row>
    <row r="12" spans="1:4" x14ac:dyDescent="0.25">
      <c r="A12" t="s">
        <v>70</v>
      </c>
      <c r="B12" t="s">
        <v>49</v>
      </c>
      <c r="C12" t="s">
        <v>60</v>
      </c>
      <c r="D12">
        <v>1100</v>
      </c>
    </row>
    <row r="13" spans="1:4" x14ac:dyDescent="0.25">
      <c r="A13" t="s">
        <v>5</v>
      </c>
      <c r="B13" t="s">
        <v>49</v>
      </c>
      <c r="C13" t="s">
        <v>60</v>
      </c>
      <c r="D13">
        <v>2800</v>
      </c>
    </row>
    <row r="14" spans="1:4" x14ac:dyDescent="0.25">
      <c r="A14" t="s">
        <v>8</v>
      </c>
      <c r="B14" t="s">
        <v>49</v>
      </c>
      <c r="C14" t="s">
        <v>60</v>
      </c>
      <c r="D14">
        <v>2800</v>
      </c>
    </row>
    <row r="15" spans="1:4" x14ac:dyDescent="0.25">
      <c r="A15" t="s">
        <v>6</v>
      </c>
      <c r="B15" t="s">
        <v>49</v>
      </c>
      <c r="C15" t="s">
        <v>60</v>
      </c>
      <c r="D15">
        <v>3600</v>
      </c>
    </row>
    <row r="16" spans="1:4" x14ac:dyDescent="0.25">
      <c r="A16" t="s">
        <v>71</v>
      </c>
      <c r="B16" t="s">
        <v>49</v>
      </c>
      <c r="C16" t="s">
        <v>60</v>
      </c>
      <c r="D16">
        <v>1000</v>
      </c>
    </row>
    <row r="17" spans="1:4" x14ac:dyDescent="0.25">
      <c r="A17" t="s">
        <v>72</v>
      </c>
      <c r="B17" t="s">
        <v>49</v>
      </c>
      <c r="C17" t="s">
        <v>60</v>
      </c>
      <c r="D17">
        <v>2000</v>
      </c>
    </row>
    <row r="18" spans="1:4" x14ac:dyDescent="0.25">
      <c r="A18" t="s">
        <v>73</v>
      </c>
      <c r="B18" t="s">
        <v>49</v>
      </c>
      <c r="C18" t="s">
        <v>60</v>
      </c>
      <c r="D18">
        <v>2200</v>
      </c>
    </row>
    <row r="19" spans="1:4" x14ac:dyDescent="0.25">
      <c r="A19" t="s">
        <v>74</v>
      </c>
      <c r="B19" t="s">
        <v>49</v>
      </c>
      <c r="C19" t="s">
        <v>60</v>
      </c>
      <c r="D19">
        <v>3000</v>
      </c>
    </row>
    <row r="20" spans="1:4" x14ac:dyDescent="0.25">
      <c r="A20" t="s">
        <v>16</v>
      </c>
      <c r="B20" t="s">
        <v>49</v>
      </c>
      <c r="C20" t="s">
        <v>60</v>
      </c>
      <c r="D20">
        <v>2500</v>
      </c>
    </row>
    <row r="21" spans="1:4" x14ac:dyDescent="0.25">
      <c r="A21" t="s">
        <v>75</v>
      </c>
      <c r="B21" t="s">
        <v>49</v>
      </c>
      <c r="C21" t="s">
        <v>60</v>
      </c>
      <c r="D21">
        <v>2200</v>
      </c>
    </row>
    <row r="22" spans="1:4" x14ac:dyDescent="0.25">
      <c r="A22" t="s">
        <v>19</v>
      </c>
      <c r="B22" t="s">
        <v>49</v>
      </c>
      <c r="C22" t="s">
        <v>60</v>
      </c>
      <c r="D22">
        <v>2000</v>
      </c>
    </row>
    <row r="23" spans="1:4" x14ac:dyDescent="0.25">
      <c r="A23" t="s">
        <v>17</v>
      </c>
      <c r="B23" t="s">
        <v>49</v>
      </c>
      <c r="C23" t="s">
        <v>60</v>
      </c>
      <c r="D23">
        <v>2900</v>
      </c>
    </row>
    <row r="24" spans="1:4" x14ac:dyDescent="0.25">
      <c r="A24" t="s">
        <v>28</v>
      </c>
      <c r="B24" t="s">
        <v>49</v>
      </c>
      <c r="C24" t="s">
        <v>60</v>
      </c>
      <c r="D24">
        <v>2000</v>
      </c>
    </row>
    <row r="25" spans="1:4" x14ac:dyDescent="0.25">
      <c r="A25" t="s">
        <v>76</v>
      </c>
      <c r="B25" t="s">
        <v>49</v>
      </c>
      <c r="C25" t="s">
        <v>60</v>
      </c>
      <c r="D25">
        <v>1500</v>
      </c>
    </row>
    <row r="26" spans="1:4" x14ac:dyDescent="0.25">
      <c r="A26" t="s">
        <v>29</v>
      </c>
      <c r="B26" t="s">
        <v>49</v>
      </c>
      <c r="C26" t="s">
        <v>60</v>
      </c>
      <c r="D26">
        <v>1700</v>
      </c>
    </row>
    <row r="27" spans="1:4" x14ac:dyDescent="0.25">
      <c r="A27" t="s">
        <v>61</v>
      </c>
      <c r="B27" t="s">
        <v>49</v>
      </c>
      <c r="C27" t="s">
        <v>60</v>
      </c>
      <c r="D27">
        <v>2500</v>
      </c>
    </row>
    <row r="28" spans="1:4" x14ac:dyDescent="0.25">
      <c r="A28" t="s">
        <v>26</v>
      </c>
      <c r="B28" t="s">
        <v>49</v>
      </c>
      <c r="C28" t="s">
        <v>60</v>
      </c>
      <c r="D28">
        <v>3000</v>
      </c>
    </row>
    <row r="29" spans="1:4" x14ac:dyDescent="0.25">
      <c r="A29" t="s">
        <v>77</v>
      </c>
      <c r="B29" t="s">
        <v>49</v>
      </c>
      <c r="C29" t="s">
        <v>60</v>
      </c>
      <c r="D29">
        <v>2000</v>
      </c>
    </row>
    <row r="30" spans="1:4" x14ac:dyDescent="0.25">
      <c r="A30" t="s">
        <v>27</v>
      </c>
      <c r="B30" t="s">
        <v>49</v>
      </c>
      <c r="C30" t="s">
        <v>60</v>
      </c>
      <c r="D30">
        <v>2000</v>
      </c>
    </row>
    <row r="31" spans="1:4" x14ac:dyDescent="0.25">
      <c r="A31" t="s">
        <v>62</v>
      </c>
      <c r="B31" t="s">
        <v>49</v>
      </c>
      <c r="C31" t="s">
        <v>60</v>
      </c>
      <c r="D31">
        <v>2500</v>
      </c>
    </row>
    <row r="32" spans="1:4" x14ac:dyDescent="0.25">
      <c r="A32" t="s">
        <v>4</v>
      </c>
      <c r="B32" t="s">
        <v>49</v>
      </c>
      <c r="C32" t="s">
        <v>60</v>
      </c>
      <c r="D32">
        <v>1000</v>
      </c>
    </row>
    <row r="33" spans="1:4" x14ac:dyDescent="0.25">
      <c r="A33" t="s">
        <v>91</v>
      </c>
      <c r="B33" t="s">
        <v>49</v>
      </c>
      <c r="C33" t="s">
        <v>60</v>
      </c>
      <c r="D33">
        <v>1900</v>
      </c>
    </row>
    <row r="34" spans="1:4" x14ac:dyDescent="0.25">
      <c r="A34" t="s">
        <v>63</v>
      </c>
      <c r="B34" t="s">
        <v>49</v>
      </c>
      <c r="C34" t="s">
        <v>60</v>
      </c>
      <c r="D34">
        <v>3500</v>
      </c>
    </row>
    <row r="35" spans="1:4" x14ac:dyDescent="0.25">
      <c r="A35" t="s">
        <v>64</v>
      </c>
      <c r="B35" t="s">
        <v>49</v>
      </c>
      <c r="C35" t="s">
        <v>60</v>
      </c>
      <c r="D35">
        <v>2500</v>
      </c>
    </row>
    <row r="36" spans="1:4" x14ac:dyDescent="0.25">
      <c r="A36" t="s">
        <v>78</v>
      </c>
      <c r="B36" t="s">
        <v>49</v>
      </c>
      <c r="C36" t="s">
        <v>60</v>
      </c>
      <c r="D36">
        <v>950</v>
      </c>
    </row>
    <row r="37" spans="1:4" x14ac:dyDescent="0.25">
      <c r="A37" t="s">
        <v>86</v>
      </c>
      <c r="B37" t="s">
        <v>49</v>
      </c>
      <c r="C37" t="s">
        <v>60</v>
      </c>
      <c r="D37">
        <v>1850</v>
      </c>
    </row>
    <row r="38" spans="1:4" x14ac:dyDescent="0.25">
      <c r="A38" t="s">
        <v>65</v>
      </c>
      <c r="B38" t="s">
        <v>49</v>
      </c>
      <c r="C38" t="s">
        <v>60</v>
      </c>
      <c r="D38">
        <v>2200</v>
      </c>
    </row>
    <row r="39" spans="1:4" x14ac:dyDescent="0.25">
      <c r="A39" t="s">
        <v>66</v>
      </c>
      <c r="B39" t="s">
        <v>49</v>
      </c>
      <c r="C39" t="s">
        <v>60</v>
      </c>
      <c r="D39">
        <v>850</v>
      </c>
    </row>
    <row r="40" spans="1:4" x14ac:dyDescent="0.25">
      <c r="A40" t="s">
        <v>82</v>
      </c>
      <c r="B40" t="s">
        <v>49</v>
      </c>
      <c r="C40" t="s">
        <v>60</v>
      </c>
      <c r="D40">
        <v>2000</v>
      </c>
    </row>
    <row r="41" spans="1:4" x14ac:dyDescent="0.25">
      <c r="A41" t="s">
        <v>67</v>
      </c>
      <c r="B41" t="s">
        <v>49</v>
      </c>
      <c r="C41" t="s">
        <v>60</v>
      </c>
      <c r="D41">
        <v>4150</v>
      </c>
    </row>
    <row r="42" spans="1:4" x14ac:dyDescent="0.25">
      <c r="A42" t="s">
        <v>7</v>
      </c>
      <c r="B42" t="s">
        <v>49</v>
      </c>
      <c r="C42" t="s">
        <v>60</v>
      </c>
      <c r="D42">
        <v>3100</v>
      </c>
    </row>
    <row r="43" spans="1:4" x14ac:dyDescent="0.25">
      <c r="A43" t="s">
        <v>79</v>
      </c>
      <c r="B43" t="s">
        <v>49</v>
      </c>
      <c r="C43" t="s">
        <v>60</v>
      </c>
      <c r="D43">
        <v>1300</v>
      </c>
    </row>
    <row r="44" spans="1:4" x14ac:dyDescent="0.25">
      <c r="A44" t="s">
        <v>84</v>
      </c>
      <c r="B44" t="s">
        <v>49</v>
      </c>
      <c r="C44" t="s">
        <v>60</v>
      </c>
      <c r="D44">
        <v>2350</v>
      </c>
    </row>
    <row r="45" spans="1:4" x14ac:dyDescent="0.25">
      <c r="A45" t="s">
        <v>68</v>
      </c>
      <c r="B45" t="s">
        <v>49</v>
      </c>
      <c r="C45" t="s">
        <v>60</v>
      </c>
      <c r="D45">
        <v>3350</v>
      </c>
    </row>
    <row r="46" spans="1:4" x14ac:dyDescent="0.25">
      <c r="A46" t="s">
        <v>18</v>
      </c>
      <c r="B46" t="s">
        <v>49</v>
      </c>
      <c r="C46" t="s">
        <v>60</v>
      </c>
      <c r="D46">
        <v>1000</v>
      </c>
    </row>
    <row r="47" spans="1:4" x14ac:dyDescent="0.25">
      <c r="A47" t="s">
        <v>1</v>
      </c>
      <c r="B47" t="s">
        <v>49</v>
      </c>
      <c r="C47" t="s">
        <v>60</v>
      </c>
      <c r="D47">
        <v>425</v>
      </c>
    </row>
    <row r="48" spans="1:4" x14ac:dyDescent="0.25">
      <c r="A48" t="s">
        <v>70</v>
      </c>
      <c r="B48" t="s">
        <v>49</v>
      </c>
      <c r="C48" t="s">
        <v>60</v>
      </c>
      <c r="D48">
        <v>1150</v>
      </c>
    </row>
    <row r="49" spans="1:4" x14ac:dyDescent="0.25">
      <c r="A49" t="s">
        <v>5</v>
      </c>
      <c r="B49" t="s">
        <v>49</v>
      </c>
      <c r="C49" t="s">
        <v>60</v>
      </c>
      <c r="D49">
        <v>2800</v>
      </c>
    </row>
    <row r="50" spans="1:4" x14ac:dyDescent="0.25">
      <c r="A50" t="s">
        <v>8</v>
      </c>
      <c r="B50" t="s">
        <v>49</v>
      </c>
      <c r="C50" t="s">
        <v>60</v>
      </c>
      <c r="D50">
        <v>2800</v>
      </c>
    </row>
    <row r="51" spans="1:4" x14ac:dyDescent="0.25">
      <c r="A51" t="s">
        <v>7</v>
      </c>
      <c r="B51" t="s">
        <v>49</v>
      </c>
      <c r="C51" t="s">
        <v>60</v>
      </c>
      <c r="D51">
        <v>3200</v>
      </c>
    </row>
    <row r="52" spans="1:4" x14ac:dyDescent="0.25">
      <c r="A52" t="s">
        <v>6</v>
      </c>
      <c r="B52" t="s">
        <v>49</v>
      </c>
      <c r="C52" t="s">
        <v>60</v>
      </c>
      <c r="D52">
        <v>3700</v>
      </c>
    </row>
    <row r="53" spans="1:4" x14ac:dyDescent="0.25">
      <c r="A53" t="s">
        <v>82</v>
      </c>
      <c r="B53" t="s">
        <v>49</v>
      </c>
      <c r="C53" t="s">
        <v>60</v>
      </c>
      <c r="D53">
        <v>1800</v>
      </c>
    </row>
    <row r="54" spans="1:4" x14ac:dyDescent="0.25">
      <c r="A54" t="s">
        <v>67</v>
      </c>
      <c r="B54" t="s">
        <v>49</v>
      </c>
      <c r="C54" t="s">
        <v>60</v>
      </c>
      <c r="D54">
        <v>3500</v>
      </c>
    </row>
    <row r="55" spans="1:4" x14ac:dyDescent="0.25">
      <c r="A55" t="s">
        <v>79</v>
      </c>
      <c r="B55" t="s">
        <v>49</v>
      </c>
      <c r="C55" t="s">
        <v>60</v>
      </c>
      <c r="D55">
        <v>900</v>
      </c>
    </row>
    <row r="56" spans="1:4" x14ac:dyDescent="0.25">
      <c r="A56" t="s">
        <v>71</v>
      </c>
      <c r="B56" t="s">
        <v>49</v>
      </c>
      <c r="C56" t="s">
        <v>60</v>
      </c>
      <c r="D56">
        <v>1100</v>
      </c>
    </row>
    <row r="57" spans="1:4" x14ac:dyDescent="0.25">
      <c r="A57" t="s">
        <v>72</v>
      </c>
      <c r="B57" t="s">
        <v>49</v>
      </c>
      <c r="C57" t="s">
        <v>60</v>
      </c>
      <c r="D57">
        <v>2000</v>
      </c>
    </row>
    <row r="58" spans="1:4" x14ac:dyDescent="0.25">
      <c r="A58" t="s">
        <v>73</v>
      </c>
      <c r="B58" t="s">
        <v>49</v>
      </c>
      <c r="C58" t="s">
        <v>60</v>
      </c>
      <c r="D58">
        <v>2100</v>
      </c>
    </row>
    <row r="59" spans="1:4" x14ac:dyDescent="0.25">
      <c r="A59" t="s">
        <v>74</v>
      </c>
      <c r="B59" t="s">
        <v>49</v>
      </c>
      <c r="C59" t="s">
        <v>60</v>
      </c>
      <c r="D59">
        <v>2000</v>
      </c>
    </row>
    <row r="60" spans="1:4" x14ac:dyDescent="0.25">
      <c r="A60" t="s">
        <v>16</v>
      </c>
      <c r="B60" t="s">
        <v>49</v>
      </c>
      <c r="C60" t="s">
        <v>60</v>
      </c>
      <c r="D60">
        <v>2800</v>
      </c>
    </row>
    <row r="61" spans="1:4" x14ac:dyDescent="0.25">
      <c r="A61" t="s">
        <v>75</v>
      </c>
      <c r="B61" t="s">
        <v>49</v>
      </c>
      <c r="C61" t="s">
        <v>60</v>
      </c>
      <c r="D61">
        <v>1700</v>
      </c>
    </row>
    <row r="62" spans="1:4" x14ac:dyDescent="0.25">
      <c r="A62" t="s">
        <v>19</v>
      </c>
      <c r="B62" t="s">
        <v>49</v>
      </c>
      <c r="C62" t="s">
        <v>60</v>
      </c>
      <c r="D62">
        <v>1200</v>
      </c>
    </row>
    <row r="63" spans="1:4" x14ac:dyDescent="0.25">
      <c r="A63" t="s">
        <v>17</v>
      </c>
      <c r="B63" t="s">
        <v>49</v>
      </c>
      <c r="C63" t="s">
        <v>60</v>
      </c>
      <c r="D63">
        <v>2000</v>
      </c>
    </row>
    <row r="64" spans="1:4" x14ac:dyDescent="0.25">
      <c r="A64" t="s">
        <v>84</v>
      </c>
      <c r="B64" t="s">
        <v>49</v>
      </c>
      <c r="C64" t="s">
        <v>60</v>
      </c>
      <c r="D64">
        <v>1650</v>
      </c>
    </row>
    <row r="65" spans="1:4" x14ac:dyDescent="0.25">
      <c r="A65" t="s">
        <v>68</v>
      </c>
      <c r="B65" t="s">
        <v>49</v>
      </c>
      <c r="C65" t="s">
        <v>60</v>
      </c>
      <c r="D65">
        <v>2900</v>
      </c>
    </row>
    <row r="66" spans="1:4" x14ac:dyDescent="0.25">
      <c r="A66" t="s">
        <v>18</v>
      </c>
      <c r="B66" t="s">
        <v>49</v>
      </c>
      <c r="C66" t="s">
        <v>60</v>
      </c>
      <c r="D66">
        <v>700</v>
      </c>
    </row>
    <row r="67" spans="1:4" x14ac:dyDescent="0.25">
      <c r="A67" t="s">
        <v>28</v>
      </c>
      <c r="B67" t="s">
        <v>49</v>
      </c>
      <c r="C67" t="s">
        <v>60</v>
      </c>
      <c r="D67">
        <v>1800</v>
      </c>
    </row>
    <row r="68" spans="1:4" x14ac:dyDescent="0.25">
      <c r="A68" t="s">
        <v>76</v>
      </c>
      <c r="B68" t="s">
        <v>49</v>
      </c>
      <c r="C68" t="s">
        <v>60</v>
      </c>
      <c r="D68">
        <v>2100</v>
      </c>
    </row>
    <row r="69" spans="1:4" x14ac:dyDescent="0.25">
      <c r="A69" t="s">
        <v>29</v>
      </c>
      <c r="B69" t="s">
        <v>49</v>
      </c>
      <c r="C69" t="s">
        <v>60</v>
      </c>
      <c r="D69">
        <v>1200</v>
      </c>
    </row>
    <row r="70" spans="1:4" x14ac:dyDescent="0.25">
      <c r="A70" t="s">
        <v>61</v>
      </c>
      <c r="B70" t="s">
        <v>49</v>
      </c>
      <c r="C70" t="s">
        <v>60</v>
      </c>
      <c r="D70">
        <v>2800</v>
      </c>
    </row>
    <row r="71" spans="1:4" x14ac:dyDescent="0.25">
      <c r="A71" t="s">
        <v>26</v>
      </c>
      <c r="B71" t="s">
        <v>49</v>
      </c>
      <c r="C71" t="s">
        <v>60</v>
      </c>
      <c r="D71">
        <v>3700</v>
      </c>
    </row>
    <row r="72" spans="1:4" x14ac:dyDescent="0.25">
      <c r="A72" t="s">
        <v>77</v>
      </c>
      <c r="B72" t="s">
        <v>49</v>
      </c>
      <c r="C72" t="s">
        <v>60</v>
      </c>
      <c r="D72">
        <v>2000</v>
      </c>
    </row>
    <row r="73" spans="1:4" x14ac:dyDescent="0.25">
      <c r="A73" t="s">
        <v>27</v>
      </c>
      <c r="B73" t="s">
        <v>49</v>
      </c>
      <c r="C73" t="s">
        <v>60</v>
      </c>
      <c r="D73">
        <v>2000</v>
      </c>
    </row>
    <row r="74" spans="1:4" x14ac:dyDescent="0.25">
      <c r="A74" t="s">
        <v>62</v>
      </c>
      <c r="B74" t="s">
        <v>49</v>
      </c>
      <c r="C74" t="s">
        <v>60</v>
      </c>
      <c r="D74">
        <v>2800</v>
      </c>
    </row>
    <row r="75" spans="1:4" x14ac:dyDescent="0.25">
      <c r="A75" t="s">
        <v>5</v>
      </c>
      <c r="B75" t="s">
        <v>69</v>
      </c>
      <c r="C75" t="s">
        <v>60</v>
      </c>
      <c r="D75">
        <v>1961</v>
      </c>
    </row>
    <row r="76" spans="1:4" x14ac:dyDescent="0.25">
      <c r="A76" t="s">
        <v>16</v>
      </c>
      <c r="B76" t="s">
        <v>69</v>
      </c>
      <c r="C76" t="s">
        <v>60</v>
      </c>
      <c r="D76">
        <v>1961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A0DF9D-F4C9-42FF-AF81-C07C9FA69B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 Limit</vt:lpstr>
      <vt:lpstr>Monthly Demand (Exp) </vt:lpstr>
      <vt:lpstr>Monthly Demand (Act) </vt:lpstr>
      <vt:lpstr>Minimum Demand </vt:lpstr>
      <vt:lpstr>Costs</vt:lpstr>
      <vt:lpstr>Distence </vt:lpstr>
      <vt:lpstr>Vehicles</vt:lpstr>
      <vt:lpstr>Duration</vt:lpstr>
      <vt:lpstr>3PL cost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2025-08-19T06:50:38Z</dcterms:created>
  <dcterms:modified xsi:type="dcterms:W3CDTF">2025-08-26T12:27:01Z</dcterms:modified>
</cp:coreProperties>
</file>