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bit\Downloads\1612169362_EFS-02-Assignment\EFS-02-Assignment\"/>
    </mc:Choice>
  </mc:AlternateContent>
  <xr:revisionPtr revIDLastSave="0" documentId="13_ncr:1_{23D0AAB9-2D7F-4029-AAF5-47B11BF7C3BA}" xr6:coauthVersionLast="46" xr6:coauthVersionMax="46" xr10:uidLastSave="{00000000-0000-0000-0000-000000000000}"/>
  <bookViews>
    <workbookView xWindow="830" yWindow="-110" windowWidth="18480" windowHeight="11020" activeTab="1" xr2:uid="{00000000-000D-0000-FFFF-FFFF00000000}"/>
  </bookViews>
  <sheets>
    <sheet name="In class" sheetId="2" r:id="rId1"/>
    <sheet name="Desired Out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G14" i="3" l="1"/>
  <c r="F14" i="3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17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H15" i="2"/>
  <c r="H16" i="2"/>
  <c r="H17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K36" i="2" s="1"/>
  <c r="C3" i="3" s="1"/>
  <c r="G37" i="2"/>
  <c r="K37" i="2" s="1"/>
  <c r="L37" i="2" s="1"/>
  <c r="G38" i="2"/>
  <c r="K38" i="2" s="1"/>
  <c r="L38" i="2" s="1"/>
  <c r="G39" i="2"/>
  <c r="K39" i="2" s="1"/>
  <c r="L39" i="2" s="1"/>
  <c r="G40" i="2"/>
  <c r="K40" i="2" s="1"/>
  <c r="L40" i="2" s="1"/>
  <c r="G41" i="2"/>
  <c r="K41" i="2" s="1"/>
  <c r="L41" i="2" s="1"/>
  <c r="G42" i="2"/>
  <c r="K42" i="2" s="1"/>
  <c r="L42" i="2" s="1"/>
  <c r="G43" i="2"/>
  <c r="K43" i="2" s="1"/>
  <c r="L43" i="2" s="1"/>
  <c r="G44" i="2"/>
  <c r="K44" i="2" s="1"/>
  <c r="L44" i="2" s="1"/>
  <c r="G45" i="2"/>
  <c r="K45" i="2" s="1"/>
  <c r="L45" i="2" s="1"/>
  <c r="G46" i="2"/>
  <c r="K46" i="2" s="1"/>
  <c r="L46" i="2" s="1"/>
  <c r="G47" i="2"/>
  <c r="K47" i="2" s="1"/>
  <c r="L47" i="2" s="1"/>
  <c r="G48" i="2"/>
  <c r="K48" i="2" s="1"/>
  <c r="L48" i="2" s="1"/>
  <c r="G49" i="2"/>
  <c r="K49" i="2" s="1"/>
  <c r="L49" i="2" s="1"/>
  <c r="G50" i="2"/>
  <c r="K50" i="2" s="1"/>
  <c r="L50" i="2" s="1"/>
  <c r="G51" i="2"/>
  <c r="K51" i="2" s="1"/>
  <c r="L51" i="2" s="1"/>
  <c r="G52" i="2"/>
  <c r="K52" i="2" s="1"/>
  <c r="L52" i="2" s="1"/>
  <c r="G53" i="2"/>
  <c r="K53" i="2" s="1"/>
  <c r="L53" i="2" s="1"/>
  <c r="G54" i="2"/>
  <c r="K54" i="2" s="1"/>
  <c r="L54" i="2" s="1"/>
  <c r="G55" i="2"/>
  <c r="K55" i="2" s="1"/>
  <c r="L55" i="2" s="1"/>
  <c r="G56" i="2"/>
  <c r="K56" i="2" s="1"/>
  <c r="L56" i="2" s="1"/>
  <c r="G57" i="2"/>
  <c r="K57" i="2" s="1"/>
  <c r="L57" i="2" s="1"/>
  <c r="G58" i="2"/>
  <c r="K58" i="2" s="1"/>
  <c r="L58" i="2" s="1"/>
  <c r="G59" i="2"/>
  <c r="K59" i="2" s="1"/>
  <c r="L59" i="2" s="1"/>
  <c r="G60" i="2"/>
  <c r="K60" i="2" s="1"/>
  <c r="L60" i="2" s="1"/>
  <c r="G61" i="2"/>
  <c r="K61" i="2" s="1"/>
  <c r="L61" i="2" s="1"/>
  <c r="G62" i="2"/>
  <c r="K62" i="2" s="1"/>
  <c r="L62" i="2" s="1"/>
  <c r="G63" i="2"/>
  <c r="K63" i="2" s="1"/>
  <c r="L63" i="2" s="1"/>
  <c r="G64" i="2"/>
  <c r="K64" i="2" s="1"/>
  <c r="L64" i="2" s="1"/>
  <c r="G65" i="2"/>
  <c r="K65" i="2" s="1"/>
  <c r="L65" i="2" s="1"/>
  <c r="G66" i="2"/>
  <c r="K66" i="2" s="1"/>
  <c r="L66" i="2" s="1"/>
  <c r="G67" i="2"/>
  <c r="K67" i="2" s="1"/>
  <c r="L67" i="2" s="1"/>
  <c r="G68" i="2"/>
  <c r="K68" i="2" s="1"/>
  <c r="L68" i="2" s="1"/>
  <c r="G69" i="2"/>
  <c r="K69" i="2" s="1"/>
  <c r="L69" i="2" s="1"/>
  <c r="G70" i="2"/>
  <c r="K70" i="2" s="1"/>
  <c r="L70" i="2" s="1"/>
  <c r="G71" i="2"/>
  <c r="K71" i="2" s="1"/>
  <c r="L71" i="2" s="1"/>
  <c r="G72" i="2"/>
  <c r="K72" i="2" s="1"/>
  <c r="L72" i="2" s="1"/>
  <c r="G73" i="2"/>
  <c r="K73" i="2" s="1"/>
  <c r="L73" i="2" s="1"/>
  <c r="G74" i="2"/>
  <c r="K74" i="2" s="1"/>
  <c r="L74" i="2" s="1"/>
  <c r="G75" i="2"/>
  <c r="K75" i="2" s="1"/>
  <c r="L75" i="2" s="1"/>
  <c r="G76" i="2"/>
  <c r="K76" i="2" s="1"/>
  <c r="L76" i="2" s="1"/>
  <c r="G77" i="2"/>
  <c r="K77" i="2" s="1"/>
  <c r="L77" i="2" s="1"/>
  <c r="G78" i="2"/>
  <c r="K78" i="2" s="1"/>
  <c r="L78" i="2" s="1"/>
  <c r="G79" i="2"/>
  <c r="K79" i="2" s="1"/>
  <c r="L79" i="2" s="1"/>
  <c r="G80" i="2"/>
  <c r="K80" i="2" s="1"/>
  <c r="L80" i="2" s="1"/>
  <c r="G81" i="2"/>
  <c r="K81" i="2" s="1"/>
  <c r="L81" i="2" s="1"/>
  <c r="G82" i="2"/>
  <c r="K82" i="2" s="1"/>
  <c r="L82" i="2" s="1"/>
  <c r="G83" i="2"/>
  <c r="K83" i="2" s="1"/>
  <c r="L83" i="2" s="1"/>
  <c r="G84" i="2"/>
  <c r="K84" i="2" s="1"/>
  <c r="L84" i="2" s="1"/>
  <c r="G85" i="2"/>
  <c r="K85" i="2" s="1"/>
  <c r="L85" i="2" s="1"/>
  <c r="G86" i="2"/>
  <c r="K86" i="2" s="1"/>
  <c r="L86" i="2" s="1"/>
  <c r="G87" i="2"/>
  <c r="K87" i="2" s="1"/>
  <c r="L87" i="2" s="1"/>
  <c r="G88" i="2"/>
  <c r="K88" i="2" s="1"/>
  <c r="L88" i="2" s="1"/>
  <c r="G89" i="2"/>
  <c r="K89" i="2" s="1"/>
  <c r="L89" i="2" s="1"/>
  <c r="G90" i="2"/>
  <c r="K90" i="2" s="1"/>
  <c r="L90" i="2" s="1"/>
  <c r="G91" i="2"/>
  <c r="K91" i="2" s="1"/>
  <c r="L91" i="2" s="1"/>
  <c r="G92" i="2"/>
  <c r="K92" i="2" s="1"/>
  <c r="L92" i="2" s="1"/>
  <c r="G93" i="2"/>
  <c r="K93" i="2" s="1"/>
  <c r="L93" i="2" s="1"/>
  <c r="G94" i="2"/>
  <c r="K94" i="2" s="1"/>
  <c r="L94" i="2" s="1"/>
  <c r="G95" i="2"/>
  <c r="K95" i="2" s="1"/>
  <c r="L95" i="2" s="1"/>
  <c r="G96" i="2"/>
  <c r="K96" i="2" s="1"/>
  <c r="L96" i="2" s="1"/>
  <c r="G97" i="2"/>
  <c r="K97" i="2" s="1"/>
  <c r="L97" i="2" s="1"/>
  <c r="G98" i="2"/>
  <c r="K98" i="2" s="1"/>
  <c r="L98" i="2" s="1"/>
  <c r="G99" i="2"/>
  <c r="K99" i="2" s="1"/>
  <c r="L99" i="2" s="1"/>
  <c r="G100" i="2"/>
  <c r="K100" i="2" s="1"/>
  <c r="L100" i="2" s="1"/>
  <c r="G101" i="2"/>
  <c r="K101" i="2" s="1"/>
  <c r="L101" i="2" s="1"/>
  <c r="G102" i="2"/>
  <c r="K102" i="2" s="1"/>
  <c r="L102" i="2" s="1"/>
  <c r="G103" i="2"/>
  <c r="K103" i="2" s="1"/>
  <c r="L103" i="2" s="1"/>
  <c r="G104" i="2"/>
  <c r="K104" i="2" s="1"/>
  <c r="L104" i="2" s="1"/>
  <c r="G105" i="2"/>
  <c r="K105" i="2" s="1"/>
  <c r="L105" i="2" s="1"/>
  <c r="G106" i="2"/>
  <c r="K106" i="2" s="1"/>
  <c r="L106" i="2" s="1"/>
  <c r="G107" i="2"/>
  <c r="K107" i="2" s="1"/>
  <c r="L107" i="2" s="1"/>
  <c r="G108" i="2"/>
  <c r="K108" i="2" s="1"/>
  <c r="L108" i="2" s="1"/>
  <c r="G109" i="2"/>
  <c r="K109" i="2" s="1"/>
  <c r="L109" i="2" s="1"/>
  <c r="G110" i="2"/>
  <c r="K110" i="2" s="1"/>
  <c r="L110" i="2" s="1"/>
  <c r="G111" i="2"/>
  <c r="K111" i="2" s="1"/>
  <c r="L111" i="2" s="1"/>
  <c r="G112" i="2"/>
  <c r="K112" i="2" s="1"/>
  <c r="L112" i="2" s="1"/>
  <c r="G113" i="2"/>
  <c r="K113" i="2" s="1"/>
  <c r="L113" i="2" s="1"/>
  <c r="G114" i="2"/>
  <c r="K114" i="2" s="1"/>
  <c r="L114" i="2" s="1"/>
  <c r="G115" i="2"/>
  <c r="K115" i="2" s="1"/>
  <c r="L115" i="2" s="1"/>
  <c r="G116" i="2"/>
  <c r="K116" i="2" s="1"/>
  <c r="L116" i="2" s="1"/>
  <c r="G117" i="2"/>
  <c r="K117" i="2" s="1"/>
  <c r="L117" i="2" s="1"/>
  <c r="G118" i="2"/>
  <c r="K118" i="2" s="1"/>
  <c r="L118" i="2" s="1"/>
  <c r="G119" i="2"/>
  <c r="K119" i="2" s="1"/>
  <c r="L119" i="2" s="1"/>
  <c r="G120" i="2"/>
  <c r="K120" i="2" s="1"/>
  <c r="L120" i="2" s="1"/>
  <c r="G121" i="2"/>
  <c r="K121" i="2" s="1"/>
  <c r="L121" i="2" s="1"/>
  <c r="G122" i="2"/>
  <c r="K122" i="2" s="1"/>
  <c r="L122" i="2" s="1"/>
  <c r="G123" i="2"/>
  <c r="K123" i="2" s="1"/>
  <c r="L123" i="2" s="1"/>
  <c r="G124" i="2"/>
  <c r="K124" i="2" s="1"/>
  <c r="L124" i="2" s="1"/>
  <c r="G125" i="2"/>
  <c r="K125" i="2" s="1"/>
  <c r="L125" i="2" s="1"/>
  <c r="G126" i="2"/>
  <c r="K126" i="2" s="1"/>
  <c r="L126" i="2" s="1"/>
  <c r="G127" i="2"/>
  <c r="K127" i="2" s="1"/>
  <c r="L127" i="2" s="1"/>
  <c r="G128" i="2"/>
  <c r="K128" i="2" s="1"/>
  <c r="L128" i="2" s="1"/>
  <c r="G129" i="2"/>
  <c r="K129" i="2" s="1"/>
  <c r="L129" i="2" s="1"/>
  <c r="G130" i="2"/>
  <c r="K130" i="2" s="1"/>
  <c r="L130" i="2" s="1"/>
  <c r="G131" i="2"/>
  <c r="K131" i="2" s="1"/>
  <c r="L131" i="2" s="1"/>
  <c r="G132" i="2"/>
  <c r="K132" i="2" s="1"/>
  <c r="L132" i="2" s="1"/>
  <c r="G133" i="2"/>
  <c r="K133" i="2" s="1"/>
  <c r="L133" i="2" s="1"/>
  <c r="G134" i="2"/>
  <c r="K134" i="2" s="1"/>
  <c r="L134" i="2" s="1"/>
  <c r="G135" i="2"/>
  <c r="K135" i="2" s="1"/>
  <c r="L135" i="2" s="1"/>
  <c r="G136" i="2"/>
  <c r="K136" i="2" s="1"/>
  <c r="L136" i="2" s="1"/>
  <c r="G137" i="2"/>
  <c r="K137" i="2" s="1"/>
  <c r="L137" i="2" s="1"/>
  <c r="G138" i="2"/>
  <c r="K138" i="2" s="1"/>
  <c r="L138" i="2" s="1"/>
  <c r="G139" i="2"/>
  <c r="K139" i="2" s="1"/>
  <c r="L139" i="2" s="1"/>
  <c r="G140" i="2"/>
  <c r="K140" i="2" s="1"/>
  <c r="L140" i="2" s="1"/>
  <c r="G141" i="2"/>
  <c r="K141" i="2" s="1"/>
  <c r="L141" i="2" s="1"/>
  <c r="G142" i="2"/>
  <c r="K142" i="2" s="1"/>
  <c r="L142" i="2" s="1"/>
  <c r="G143" i="2"/>
  <c r="K143" i="2" s="1"/>
  <c r="L143" i="2" s="1"/>
  <c r="G144" i="2"/>
  <c r="K144" i="2" s="1"/>
  <c r="L144" i="2" s="1"/>
  <c r="G145" i="2"/>
  <c r="K145" i="2" s="1"/>
  <c r="L145" i="2" s="1"/>
  <c r="G146" i="2"/>
  <c r="K146" i="2" s="1"/>
  <c r="L146" i="2" s="1"/>
  <c r="G147" i="2"/>
  <c r="K147" i="2" s="1"/>
  <c r="L147" i="2" s="1"/>
  <c r="G148" i="2"/>
  <c r="K148" i="2" s="1"/>
  <c r="L148" i="2" s="1"/>
  <c r="G149" i="2"/>
  <c r="K149" i="2" s="1"/>
  <c r="L149" i="2" s="1"/>
  <c r="G150" i="2"/>
  <c r="K150" i="2" s="1"/>
  <c r="L150" i="2" s="1"/>
  <c r="G151" i="2"/>
  <c r="K151" i="2" s="1"/>
  <c r="L151" i="2" s="1"/>
  <c r="G152" i="2"/>
  <c r="K152" i="2" s="1"/>
  <c r="L152" i="2" s="1"/>
  <c r="G153" i="2"/>
  <c r="K153" i="2" s="1"/>
  <c r="L153" i="2" s="1"/>
  <c r="G154" i="2"/>
  <c r="K154" i="2" s="1"/>
  <c r="L154" i="2" s="1"/>
  <c r="G155" i="2"/>
  <c r="K155" i="2" s="1"/>
  <c r="L155" i="2" s="1"/>
  <c r="G156" i="2"/>
  <c r="K156" i="2" s="1"/>
  <c r="L156" i="2" s="1"/>
  <c r="G157" i="2"/>
  <c r="K157" i="2" s="1"/>
  <c r="L157" i="2" s="1"/>
  <c r="G158" i="2"/>
  <c r="K158" i="2" s="1"/>
  <c r="L158" i="2" s="1"/>
  <c r="G159" i="2"/>
  <c r="K159" i="2" s="1"/>
  <c r="L159" i="2" s="1"/>
  <c r="G160" i="2"/>
  <c r="K160" i="2" s="1"/>
  <c r="L160" i="2" s="1"/>
  <c r="G161" i="2"/>
  <c r="K161" i="2" s="1"/>
  <c r="L161" i="2" s="1"/>
  <c r="G162" i="2"/>
  <c r="K162" i="2" s="1"/>
  <c r="L162" i="2" s="1"/>
  <c r="G163" i="2"/>
  <c r="K163" i="2" s="1"/>
  <c r="L163" i="2" s="1"/>
  <c r="G164" i="2"/>
  <c r="K164" i="2" s="1"/>
  <c r="L164" i="2" s="1"/>
  <c r="G165" i="2"/>
  <c r="K165" i="2" s="1"/>
  <c r="L165" i="2" s="1"/>
  <c r="G166" i="2"/>
  <c r="K166" i="2" s="1"/>
  <c r="L166" i="2" s="1"/>
  <c r="G167" i="2"/>
  <c r="K167" i="2" s="1"/>
  <c r="L167" i="2" s="1"/>
  <c r="G168" i="2"/>
  <c r="K168" i="2" s="1"/>
  <c r="L168" i="2" s="1"/>
  <c r="G169" i="2"/>
  <c r="K169" i="2" s="1"/>
  <c r="L169" i="2" s="1"/>
  <c r="G170" i="2"/>
  <c r="K170" i="2" s="1"/>
  <c r="L170" i="2" s="1"/>
  <c r="G171" i="2"/>
  <c r="K171" i="2" s="1"/>
  <c r="L171" i="2" s="1"/>
  <c r="G172" i="2"/>
  <c r="K172" i="2" s="1"/>
  <c r="L172" i="2" s="1"/>
  <c r="G173" i="2"/>
  <c r="K173" i="2" s="1"/>
  <c r="L173" i="2" s="1"/>
  <c r="G174" i="2"/>
  <c r="K174" i="2" s="1"/>
  <c r="L174" i="2" s="1"/>
  <c r="G175" i="2"/>
  <c r="K175" i="2" s="1"/>
  <c r="L175" i="2" s="1"/>
  <c r="G176" i="2"/>
  <c r="K176" i="2" s="1"/>
  <c r="L176" i="2" s="1"/>
  <c r="G177" i="2"/>
  <c r="K177" i="2" s="1"/>
  <c r="L177" i="2" s="1"/>
  <c r="G178" i="2"/>
  <c r="K178" i="2" s="1"/>
  <c r="L178" i="2" s="1"/>
  <c r="G179" i="2"/>
  <c r="K179" i="2" s="1"/>
  <c r="L179" i="2" s="1"/>
  <c r="G180" i="2"/>
  <c r="K180" i="2" s="1"/>
  <c r="L180" i="2" s="1"/>
  <c r="G181" i="2"/>
  <c r="K181" i="2" s="1"/>
  <c r="L181" i="2" s="1"/>
  <c r="G182" i="2"/>
  <c r="K182" i="2" s="1"/>
  <c r="L182" i="2" s="1"/>
  <c r="G183" i="2"/>
  <c r="K183" i="2" s="1"/>
  <c r="L183" i="2" s="1"/>
  <c r="G184" i="2"/>
  <c r="K184" i="2" s="1"/>
  <c r="L184" i="2" s="1"/>
  <c r="G185" i="2"/>
  <c r="K185" i="2" s="1"/>
  <c r="L185" i="2" s="1"/>
  <c r="G186" i="2"/>
  <c r="K186" i="2" s="1"/>
  <c r="L186" i="2" s="1"/>
  <c r="G187" i="2"/>
  <c r="K187" i="2" s="1"/>
  <c r="L187" i="2" s="1"/>
  <c r="G188" i="2"/>
  <c r="K188" i="2" s="1"/>
  <c r="L188" i="2" s="1"/>
  <c r="G189" i="2"/>
  <c r="K189" i="2" s="1"/>
  <c r="L189" i="2" s="1"/>
  <c r="G190" i="2"/>
  <c r="K190" i="2" s="1"/>
  <c r="L190" i="2" s="1"/>
  <c r="G191" i="2"/>
  <c r="K191" i="2" s="1"/>
  <c r="L191" i="2" s="1"/>
  <c r="G192" i="2"/>
  <c r="K192" i="2" s="1"/>
  <c r="L192" i="2" s="1"/>
  <c r="G193" i="2"/>
  <c r="K193" i="2" s="1"/>
  <c r="L193" i="2" s="1"/>
  <c r="G194" i="2"/>
  <c r="K194" i="2" s="1"/>
  <c r="L194" i="2" s="1"/>
  <c r="G195" i="2"/>
  <c r="K195" i="2" s="1"/>
  <c r="L195" i="2" s="1"/>
  <c r="G196" i="2"/>
  <c r="K196" i="2" s="1"/>
  <c r="L196" i="2" s="1"/>
  <c r="G197" i="2"/>
  <c r="K197" i="2" s="1"/>
  <c r="L197" i="2" s="1"/>
  <c r="G198" i="2"/>
  <c r="K198" i="2" s="1"/>
  <c r="L198" i="2" s="1"/>
  <c r="G199" i="2"/>
  <c r="K199" i="2" s="1"/>
  <c r="L199" i="2" s="1"/>
  <c r="G200" i="2"/>
  <c r="K200" i="2" s="1"/>
  <c r="L200" i="2" s="1"/>
  <c r="G201" i="2"/>
  <c r="K201" i="2" s="1"/>
  <c r="L201" i="2" s="1"/>
  <c r="G202" i="2"/>
  <c r="K202" i="2" s="1"/>
  <c r="L202" i="2" s="1"/>
  <c r="G203" i="2"/>
  <c r="K203" i="2" s="1"/>
  <c r="L203" i="2" s="1"/>
  <c r="G204" i="2"/>
  <c r="K204" i="2" s="1"/>
  <c r="L204" i="2" s="1"/>
  <c r="G205" i="2"/>
  <c r="K205" i="2" s="1"/>
  <c r="L205" i="2" s="1"/>
  <c r="G206" i="2"/>
  <c r="K206" i="2" s="1"/>
  <c r="L206" i="2" s="1"/>
  <c r="G207" i="2"/>
  <c r="K207" i="2" s="1"/>
  <c r="L207" i="2" s="1"/>
  <c r="G208" i="2"/>
  <c r="K208" i="2" s="1"/>
  <c r="L208" i="2" s="1"/>
  <c r="G209" i="2"/>
  <c r="K209" i="2" s="1"/>
  <c r="L209" i="2" s="1"/>
  <c r="G210" i="2"/>
  <c r="K210" i="2" s="1"/>
  <c r="L210" i="2" s="1"/>
  <c r="G211" i="2"/>
  <c r="K211" i="2" s="1"/>
  <c r="L211" i="2" s="1"/>
  <c r="G212" i="2"/>
  <c r="K212" i="2" s="1"/>
  <c r="L212" i="2" s="1"/>
  <c r="G213" i="2"/>
  <c r="K213" i="2" s="1"/>
  <c r="L213" i="2" s="1"/>
  <c r="G214" i="2"/>
  <c r="K214" i="2" s="1"/>
  <c r="L214" i="2" s="1"/>
  <c r="G215" i="2"/>
  <c r="K215" i="2" s="1"/>
  <c r="L215" i="2" s="1"/>
  <c r="G216" i="2"/>
  <c r="K216" i="2" s="1"/>
  <c r="L216" i="2" s="1"/>
  <c r="G217" i="2"/>
  <c r="K217" i="2" s="1"/>
  <c r="L217" i="2" s="1"/>
  <c r="G218" i="2"/>
  <c r="K218" i="2" s="1"/>
  <c r="L218" i="2" s="1"/>
  <c r="G219" i="2"/>
  <c r="K219" i="2" s="1"/>
  <c r="L219" i="2" s="1"/>
  <c r="G220" i="2"/>
  <c r="K220" i="2" s="1"/>
  <c r="L220" i="2" s="1"/>
  <c r="G221" i="2"/>
  <c r="K221" i="2" s="1"/>
  <c r="L221" i="2" s="1"/>
  <c r="G222" i="2"/>
  <c r="K222" i="2" s="1"/>
  <c r="L222" i="2" s="1"/>
  <c r="G223" i="2"/>
  <c r="K223" i="2" s="1"/>
  <c r="L223" i="2" s="1"/>
  <c r="G224" i="2"/>
  <c r="K224" i="2" s="1"/>
  <c r="L224" i="2" s="1"/>
  <c r="G225" i="2"/>
  <c r="K225" i="2" s="1"/>
  <c r="L225" i="2" s="1"/>
  <c r="G226" i="2"/>
  <c r="K226" i="2" s="1"/>
  <c r="L226" i="2" s="1"/>
  <c r="G227" i="2"/>
  <c r="K227" i="2" s="1"/>
  <c r="L227" i="2" s="1"/>
  <c r="G228" i="2"/>
  <c r="K228" i="2" s="1"/>
  <c r="L228" i="2" s="1"/>
  <c r="G229" i="2"/>
  <c r="K229" i="2" s="1"/>
  <c r="L229" i="2" s="1"/>
  <c r="G230" i="2"/>
  <c r="K230" i="2" s="1"/>
  <c r="L230" i="2" s="1"/>
  <c r="G231" i="2"/>
  <c r="K231" i="2" s="1"/>
  <c r="L231" i="2" s="1"/>
  <c r="G232" i="2"/>
  <c r="K232" i="2" s="1"/>
  <c r="L232" i="2" s="1"/>
  <c r="G233" i="2"/>
  <c r="K233" i="2" s="1"/>
  <c r="L233" i="2" s="1"/>
  <c r="G234" i="2"/>
  <c r="K234" i="2" s="1"/>
  <c r="L234" i="2" s="1"/>
  <c r="G235" i="2"/>
  <c r="K235" i="2" s="1"/>
  <c r="L235" i="2" s="1"/>
  <c r="G236" i="2"/>
  <c r="K236" i="2" s="1"/>
  <c r="L236" i="2" s="1"/>
  <c r="G237" i="2"/>
  <c r="K237" i="2" s="1"/>
  <c r="L237" i="2" s="1"/>
  <c r="G238" i="2"/>
  <c r="K238" i="2" s="1"/>
  <c r="L238" i="2" s="1"/>
  <c r="G239" i="2"/>
  <c r="K239" i="2" s="1"/>
  <c r="L239" i="2" s="1"/>
  <c r="G240" i="2"/>
  <c r="K240" i="2" s="1"/>
  <c r="L240" i="2" s="1"/>
  <c r="G241" i="2"/>
  <c r="K241" i="2" s="1"/>
  <c r="L241" i="2" s="1"/>
  <c r="G242" i="2"/>
  <c r="K242" i="2" s="1"/>
  <c r="L242" i="2" s="1"/>
  <c r="G243" i="2"/>
  <c r="K243" i="2" s="1"/>
  <c r="L243" i="2" s="1"/>
  <c r="G244" i="2"/>
  <c r="K244" i="2" s="1"/>
  <c r="L244" i="2" s="1"/>
  <c r="G245" i="2"/>
  <c r="K245" i="2" s="1"/>
  <c r="L245" i="2" s="1"/>
  <c r="G246" i="2"/>
  <c r="K246" i="2" s="1"/>
  <c r="L246" i="2" s="1"/>
  <c r="G247" i="2"/>
  <c r="K247" i="2" s="1"/>
  <c r="L247" i="2" s="1"/>
  <c r="G248" i="2"/>
  <c r="K248" i="2" s="1"/>
  <c r="L248" i="2" s="1"/>
  <c r="G249" i="2"/>
  <c r="K249" i="2" s="1"/>
  <c r="L249" i="2" s="1"/>
  <c r="G250" i="2"/>
  <c r="K250" i="2" s="1"/>
  <c r="L250" i="2" s="1"/>
  <c r="G251" i="2"/>
  <c r="K251" i="2" s="1"/>
  <c r="L251" i="2" s="1"/>
  <c r="G252" i="2"/>
  <c r="K252" i="2" s="1"/>
  <c r="L252" i="2" s="1"/>
  <c r="G253" i="2"/>
  <c r="K253" i="2" s="1"/>
  <c r="L253" i="2" s="1"/>
  <c r="G254" i="2"/>
  <c r="K254" i="2" s="1"/>
  <c r="L254" i="2" s="1"/>
  <c r="G255" i="2"/>
  <c r="K255" i="2" s="1"/>
  <c r="L255" i="2" s="1"/>
  <c r="G256" i="2"/>
  <c r="K256" i="2" s="1"/>
  <c r="L256" i="2" s="1"/>
  <c r="G257" i="2"/>
  <c r="K257" i="2" s="1"/>
  <c r="L257" i="2" s="1"/>
  <c r="G258" i="2"/>
  <c r="K258" i="2" s="1"/>
  <c r="L258" i="2" s="1"/>
  <c r="G259" i="2"/>
  <c r="K259" i="2" s="1"/>
  <c r="L259" i="2" s="1"/>
  <c r="G260" i="2"/>
  <c r="K260" i="2" s="1"/>
  <c r="L260" i="2" s="1"/>
  <c r="G261" i="2"/>
  <c r="K261" i="2" s="1"/>
  <c r="L261" i="2" s="1"/>
  <c r="G262" i="2"/>
  <c r="K262" i="2" s="1"/>
  <c r="L262" i="2" s="1"/>
  <c r="G263" i="2"/>
  <c r="K263" i="2" s="1"/>
  <c r="L263" i="2" s="1"/>
  <c r="G264" i="2"/>
  <c r="K264" i="2" s="1"/>
  <c r="L264" i="2" s="1"/>
  <c r="G265" i="2"/>
  <c r="K265" i="2" s="1"/>
  <c r="L265" i="2" s="1"/>
  <c r="G266" i="2"/>
  <c r="K266" i="2" s="1"/>
  <c r="L266" i="2" s="1"/>
  <c r="G267" i="2"/>
  <c r="K267" i="2" s="1"/>
  <c r="L267" i="2" s="1"/>
  <c r="G268" i="2"/>
  <c r="K268" i="2" s="1"/>
  <c r="L268" i="2" s="1"/>
  <c r="G269" i="2"/>
  <c r="K269" i="2" s="1"/>
  <c r="L269" i="2" s="1"/>
  <c r="G270" i="2"/>
  <c r="K270" i="2" s="1"/>
  <c r="L270" i="2" s="1"/>
  <c r="G271" i="2"/>
  <c r="K271" i="2" s="1"/>
  <c r="L271" i="2" s="1"/>
  <c r="G272" i="2"/>
  <c r="K272" i="2" s="1"/>
  <c r="L272" i="2" s="1"/>
  <c r="G273" i="2"/>
  <c r="K273" i="2" s="1"/>
  <c r="L273" i="2" s="1"/>
  <c r="G274" i="2"/>
  <c r="K274" i="2" s="1"/>
  <c r="L274" i="2" s="1"/>
  <c r="G275" i="2"/>
  <c r="K275" i="2" s="1"/>
  <c r="L275" i="2" s="1"/>
  <c r="G276" i="2"/>
  <c r="K276" i="2" s="1"/>
  <c r="L276" i="2" s="1"/>
  <c r="G277" i="2"/>
  <c r="K277" i="2" s="1"/>
  <c r="L277" i="2" s="1"/>
  <c r="G278" i="2"/>
  <c r="K278" i="2" s="1"/>
  <c r="L278" i="2" s="1"/>
  <c r="G279" i="2"/>
  <c r="K279" i="2" s="1"/>
  <c r="L279" i="2" s="1"/>
  <c r="G280" i="2"/>
  <c r="K280" i="2" s="1"/>
  <c r="L280" i="2" s="1"/>
  <c r="G281" i="2"/>
  <c r="K281" i="2" s="1"/>
  <c r="L281" i="2" s="1"/>
  <c r="G282" i="2"/>
  <c r="K282" i="2" s="1"/>
  <c r="L282" i="2" s="1"/>
  <c r="G283" i="2"/>
  <c r="K283" i="2" s="1"/>
  <c r="L283" i="2" s="1"/>
  <c r="G284" i="2"/>
  <c r="K284" i="2" s="1"/>
  <c r="L284" i="2" s="1"/>
  <c r="G285" i="2"/>
  <c r="K285" i="2" s="1"/>
  <c r="L285" i="2" s="1"/>
  <c r="G286" i="2"/>
  <c r="K286" i="2" s="1"/>
  <c r="L286" i="2" s="1"/>
  <c r="G287" i="2"/>
  <c r="K287" i="2" s="1"/>
  <c r="L287" i="2" s="1"/>
  <c r="G288" i="2"/>
  <c r="K288" i="2" s="1"/>
  <c r="L288" i="2" s="1"/>
  <c r="G289" i="2"/>
  <c r="K289" i="2" s="1"/>
  <c r="L289" i="2" s="1"/>
  <c r="G290" i="2"/>
  <c r="K290" i="2" s="1"/>
  <c r="L290" i="2" s="1"/>
  <c r="G291" i="2"/>
  <c r="K291" i="2" s="1"/>
  <c r="L291" i="2" s="1"/>
  <c r="G292" i="2"/>
  <c r="K292" i="2" s="1"/>
  <c r="L292" i="2" s="1"/>
  <c r="G293" i="2"/>
  <c r="K293" i="2" s="1"/>
  <c r="L293" i="2" s="1"/>
  <c r="G294" i="2"/>
  <c r="K294" i="2" s="1"/>
  <c r="L294" i="2" s="1"/>
  <c r="G295" i="2"/>
  <c r="K295" i="2" s="1"/>
  <c r="L295" i="2" s="1"/>
  <c r="G296" i="2"/>
  <c r="K296" i="2" s="1"/>
  <c r="L296" i="2" s="1"/>
  <c r="G297" i="2"/>
  <c r="K297" i="2" s="1"/>
  <c r="L297" i="2" s="1"/>
  <c r="G298" i="2"/>
  <c r="K298" i="2" s="1"/>
  <c r="L298" i="2" s="1"/>
  <c r="G299" i="2"/>
  <c r="K299" i="2" s="1"/>
  <c r="L299" i="2" s="1"/>
  <c r="G300" i="2"/>
  <c r="K300" i="2" s="1"/>
  <c r="L300" i="2" s="1"/>
  <c r="G301" i="2"/>
  <c r="K301" i="2" s="1"/>
  <c r="L301" i="2" s="1"/>
  <c r="G302" i="2"/>
  <c r="K302" i="2" s="1"/>
  <c r="L302" i="2" s="1"/>
  <c r="G303" i="2"/>
  <c r="K303" i="2" s="1"/>
  <c r="L303" i="2" s="1"/>
  <c r="G304" i="2"/>
  <c r="K304" i="2" s="1"/>
  <c r="L304" i="2" s="1"/>
  <c r="G305" i="2"/>
  <c r="K305" i="2" s="1"/>
  <c r="L305" i="2" s="1"/>
  <c r="G306" i="2"/>
  <c r="K306" i="2" s="1"/>
  <c r="L306" i="2" s="1"/>
  <c r="G307" i="2"/>
  <c r="K307" i="2" s="1"/>
  <c r="L307" i="2" s="1"/>
  <c r="G308" i="2"/>
  <c r="K308" i="2" s="1"/>
  <c r="L308" i="2" s="1"/>
  <c r="G309" i="2"/>
  <c r="K309" i="2" s="1"/>
  <c r="L309" i="2" s="1"/>
  <c r="G310" i="2"/>
  <c r="K310" i="2" s="1"/>
  <c r="L310" i="2" s="1"/>
  <c r="G311" i="2"/>
  <c r="K311" i="2" s="1"/>
  <c r="L311" i="2" s="1"/>
  <c r="G312" i="2"/>
  <c r="K312" i="2" s="1"/>
  <c r="L312" i="2" s="1"/>
  <c r="G313" i="2"/>
  <c r="K313" i="2" s="1"/>
  <c r="L313" i="2" s="1"/>
  <c r="G314" i="2"/>
  <c r="K314" i="2" s="1"/>
  <c r="L314" i="2" s="1"/>
  <c r="G315" i="2"/>
  <c r="K315" i="2" s="1"/>
  <c r="L315" i="2" s="1"/>
  <c r="G316" i="2"/>
  <c r="K316" i="2" s="1"/>
  <c r="L316" i="2" s="1"/>
  <c r="G317" i="2"/>
  <c r="K317" i="2" s="1"/>
  <c r="L317" i="2" s="1"/>
  <c r="G318" i="2"/>
  <c r="K318" i="2" s="1"/>
  <c r="L318" i="2" s="1"/>
  <c r="G319" i="2"/>
  <c r="K319" i="2" s="1"/>
  <c r="L319" i="2" s="1"/>
  <c r="G320" i="2"/>
  <c r="K320" i="2" s="1"/>
  <c r="L320" i="2" s="1"/>
  <c r="G321" i="2"/>
  <c r="K321" i="2" s="1"/>
  <c r="L321" i="2" s="1"/>
  <c r="G322" i="2"/>
  <c r="K322" i="2" s="1"/>
  <c r="L322" i="2" s="1"/>
  <c r="G323" i="2"/>
  <c r="K323" i="2" s="1"/>
  <c r="L323" i="2" s="1"/>
  <c r="G324" i="2"/>
  <c r="K324" i="2" s="1"/>
  <c r="L324" i="2" s="1"/>
  <c r="G325" i="2"/>
  <c r="K325" i="2" s="1"/>
  <c r="L325" i="2" s="1"/>
  <c r="G326" i="2"/>
  <c r="K326" i="2" s="1"/>
  <c r="L326" i="2" s="1"/>
  <c r="G327" i="2"/>
  <c r="K327" i="2" s="1"/>
  <c r="L327" i="2" s="1"/>
  <c r="G328" i="2"/>
  <c r="K328" i="2" s="1"/>
  <c r="L328" i="2" s="1"/>
  <c r="G329" i="2"/>
  <c r="K329" i="2" s="1"/>
  <c r="L329" i="2" s="1"/>
  <c r="G330" i="2"/>
  <c r="K330" i="2" s="1"/>
  <c r="L330" i="2" s="1"/>
  <c r="G331" i="2"/>
  <c r="K331" i="2" s="1"/>
  <c r="L331" i="2" s="1"/>
  <c r="G332" i="2"/>
  <c r="K332" i="2" s="1"/>
  <c r="L332" i="2" s="1"/>
  <c r="G333" i="2"/>
  <c r="K333" i="2" s="1"/>
  <c r="L333" i="2" s="1"/>
  <c r="G334" i="2"/>
  <c r="K334" i="2" s="1"/>
  <c r="L334" i="2" s="1"/>
  <c r="G335" i="2"/>
  <c r="K335" i="2" s="1"/>
  <c r="L335" i="2" s="1"/>
  <c r="G336" i="2"/>
  <c r="K336" i="2" s="1"/>
  <c r="L336" i="2" s="1"/>
  <c r="G337" i="2"/>
  <c r="K337" i="2" s="1"/>
  <c r="L337" i="2" s="1"/>
  <c r="G338" i="2"/>
  <c r="K338" i="2" s="1"/>
  <c r="L338" i="2" s="1"/>
  <c r="G339" i="2"/>
  <c r="K339" i="2" s="1"/>
  <c r="L339" i="2" s="1"/>
  <c r="G340" i="2"/>
  <c r="K340" i="2" s="1"/>
  <c r="L340" i="2" s="1"/>
  <c r="G341" i="2"/>
  <c r="K341" i="2" s="1"/>
  <c r="L341" i="2" s="1"/>
  <c r="G342" i="2"/>
  <c r="K342" i="2" s="1"/>
  <c r="L342" i="2" s="1"/>
  <c r="G343" i="2"/>
  <c r="K343" i="2" s="1"/>
  <c r="L343" i="2" s="1"/>
  <c r="G344" i="2"/>
  <c r="K344" i="2" s="1"/>
  <c r="L344" i="2" s="1"/>
  <c r="G345" i="2"/>
  <c r="K345" i="2" s="1"/>
  <c r="L345" i="2" s="1"/>
  <c r="G346" i="2"/>
  <c r="K346" i="2" s="1"/>
  <c r="L346" i="2" s="1"/>
  <c r="G347" i="2"/>
  <c r="K347" i="2" s="1"/>
  <c r="L347" i="2" s="1"/>
  <c r="G348" i="2"/>
  <c r="K348" i="2" s="1"/>
  <c r="L348" i="2" s="1"/>
  <c r="G349" i="2"/>
  <c r="K349" i="2" s="1"/>
  <c r="L349" i="2" s="1"/>
  <c r="G350" i="2"/>
  <c r="K350" i="2" s="1"/>
  <c r="L350" i="2" s="1"/>
  <c r="G351" i="2"/>
  <c r="K351" i="2" s="1"/>
  <c r="L351" i="2" s="1"/>
  <c r="G352" i="2"/>
  <c r="K352" i="2" s="1"/>
  <c r="L352" i="2" s="1"/>
  <c r="G353" i="2"/>
  <c r="K353" i="2" s="1"/>
  <c r="L353" i="2" s="1"/>
  <c r="G354" i="2"/>
  <c r="K354" i="2" s="1"/>
  <c r="L354" i="2" s="1"/>
  <c r="G355" i="2"/>
  <c r="K355" i="2" s="1"/>
  <c r="L355" i="2" s="1"/>
  <c r="G356" i="2"/>
  <c r="K356" i="2" s="1"/>
  <c r="L356" i="2" s="1"/>
  <c r="G357" i="2"/>
  <c r="K357" i="2" s="1"/>
  <c r="L357" i="2" s="1"/>
  <c r="G358" i="2"/>
  <c r="K358" i="2" s="1"/>
  <c r="L358" i="2" s="1"/>
  <c r="G359" i="2"/>
  <c r="K359" i="2" s="1"/>
  <c r="L359" i="2" s="1"/>
  <c r="G360" i="2"/>
  <c r="K360" i="2" s="1"/>
  <c r="L360" i="2" s="1"/>
  <c r="G361" i="2"/>
  <c r="K361" i="2" s="1"/>
  <c r="L361" i="2" s="1"/>
  <c r="G362" i="2"/>
  <c r="K362" i="2" s="1"/>
  <c r="L362" i="2" s="1"/>
  <c r="G363" i="2"/>
  <c r="K363" i="2" s="1"/>
  <c r="L363" i="2" s="1"/>
  <c r="G364" i="2"/>
  <c r="K364" i="2" s="1"/>
  <c r="L364" i="2" s="1"/>
  <c r="G365" i="2"/>
  <c r="K365" i="2" s="1"/>
  <c r="L365" i="2" s="1"/>
  <c r="G366" i="2"/>
  <c r="K366" i="2" s="1"/>
  <c r="L366" i="2" s="1"/>
  <c r="G367" i="2"/>
  <c r="K367" i="2" s="1"/>
  <c r="L367" i="2" s="1"/>
  <c r="G368" i="2"/>
  <c r="K368" i="2" s="1"/>
  <c r="L368" i="2" s="1"/>
  <c r="G369" i="2"/>
  <c r="K369" i="2" s="1"/>
  <c r="L369" i="2" s="1"/>
  <c r="G370" i="2"/>
  <c r="K370" i="2" s="1"/>
  <c r="L370" i="2" s="1"/>
  <c r="G371" i="2"/>
  <c r="K371" i="2" s="1"/>
  <c r="L371" i="2" s="1"/>
  <c r="G372" i="2"/>
  <c r="K372" i="2" s="1"/>
  <c r="L372" i="2" s="1"/>
  <c r="G373" i="2"/>
  <c r="K373" i="2" s="1"/>
  <c r="L373" i="2" s="1"/>
  <c r="G374" i="2"/>
  <c r="K374" i="2" s="1"/>
  <c r="L374" i="2" s="1"/>
  <c r="G375" i="2"/>
  <c r="K375" i="2" s="1"/>
  <c r="L375" i="2" s="1"/>
  <c r="G376" i="2"/>
  <c r="K376" i="2" s="1"/>
  <c r="L376" i="2" s="1"/>
  <c r="G377" i="2"/>
  <c r="K377" i="2" s="1"/>
  <c r="L377" i="2" s="1"/>
  <c r="G378" i="2"/>
  <c r="K378" i="2" s="1"/>
  <c r="L378" i="2" s="1"/>
  <c r="G379" i="2"/>
  <c r="K379" i="2" s="1"/>
  <c r="L379" i="2" s="1"/>
  <c r="G380" i="2"/>
  <c r="K380" i="2" s="1"/>
  <c r="L380" i="2" s="1"/>
  <c r="G381" i="2"/>
  <c r="K381" i="2" s="1"/>
  <c r="L381" i="2" s="1"/>
  <c r="G382" i="2"/>
  <c r="K382" i="2" s="1"/>
  <c r="L382" i="2" s="1"/>
  <c r="G383" i="2"/>
  <c r="K383" i="2" s="1"/>
  <c r="L383" i="2" s="1"/>
  <c r="G384" i="2"/>
  <c r="K384" i="2" s="1"/>
  <c r="L384" i="2" s="1"/>
  <c r="G385" i="2"/>
  <c r="K385" i="2" s="1"/>
  <c r="L385" i="2" s="1"/>
  <c r="G386" i="2"/>
  <c r="K386" i="2" s="1"/>
  <c r="L386" i="2" s="1"/>
  <c r="G387" i="2"/>
  <c r="K387" i="2" s="1"/>
  <c r="L387" i="2" s="1"/>
  <c r="G388" i="2"/>
  <c r="K388" i="2" s="1"/>
  <c r="L388" i="2" s="1"/>
  <c r="G389" i="2"/>
  <c r="K389" i="2" s="1"/>
  <c r="L389" i="2" s="1"/>
  <c r="G390" i="2"/>
  <c r="K390" i="2" s="1"/>
  <c r="L390" i="2" s="1"/>
  <c r="G391" i="2"/>
  <c r="K391" i="2" s="1"/>
  <c r="L391" i="2" s="1"/>
  <c r="G392" i="2"/>
  <c r="K392" i="2" s="1"/>
  <c r="L392" i="2" s="1"/>
  <c r="G393" i="2"/>
  <c r="K393" i="2" s="1"/>
  <c r="L393" i="2" s="1"/>
  <c r="G394" i="2"/>
  <c r="K394" i="2" s="1"/>
  <c r="L394" i="2" s="1"/>
  <c r="G395" i="2"/>
  <c r="K395" i="2" s="1"/>
  <c r="L395" i="2" s="1"/>
  <c r="G396" i="2"/>
  <c r="K396" i="2" s="1"/>
  <c r="L396" i="2" s="1"/>
  <c r="G397" i="2"/>
  <c r="K397" i="2" s="1"/>
  <c r="L397" i="2" s="1"/>
  <c r="G398" i="2"/>
  <c r="K398" i="2" s="1"/>
  <c r="L398" i="2" s="1"/>
  <c r="G399" i="2"/>
  <c r="K399" i="2" s="1"/>
  <c r="L399" i="2" s="1"/>
  <c r="G400" i="2"/>
  <c r="K400" i="2" s="1"/>
  <c r="L400" i="2" s="1"/>
  <c r="G401" i="2"/>
  <c r="K401" i="2" s="1"/>
  <c r="L401" i="2" s="1"/>
  <c r="G402" i="2"/>
  <c r="K402" i="2" s="1"/>
  <c r="L402" i="2" s="1"/>
  <c r="G403" i="2"/>
  <c r="K403" i="2" s="1"/>
  <c r="L403" i="2" s="1"/>
  <c r="G404" i="2"/>
  <c r="K404" i="2" s="1"/>
  <c r="L404" i="2" s="1"/>
  <c r="G405" i="2"/>
  <c r="K405" i="2" s="1"/>
  <c r="L405" i="2" s="1"/>
  <c r="G406" i="2"/>
  <c r="K406" i="2" s="1"/>
  <c r="L406" i="2" s="1"/>
  <c r="G407" i="2"/>
  <c r="K407" i="2" s="1"/>
  <c r="L407" i="2" s="1"/>
  <c r="G408" i="2"/>
  <c r="K408" i="2" s="1"/>
  <c r="L408" i="2" s="1"/>
  <c r="G409" i="2"/>
  <c r="K409" i="2" s="1"/>
  <c r="L409" i="2" s="1"/>
  <c r="G410" i="2"/>
  <c r="K410" i="2" s="1"/>
  <c r="L410" i="2" s="1"/>
  <c r="G411" i="2"/>
  <c r="K411" i="2" s="1"/>
  <c r="L411" i="2" s="1"/>
  <c r="G412" i="2"/>
  <c r="K412" i="2" s="1"/>
  <c r="L412" i="2" s="1"/>
  <c r="G413" i="2"/>
  <c r="K413" i="2" s="1"/>
  <c r="L413" i="2" s="1"/>
  <c r="G414" i="2"/>
  <c r="K414" i="2" s="1"/>
  <c r="L414" i="2" s="1"/>
  <c r="G415" i="2"/>
  <c r="K415" i="2" s="1"/>
  <c r="L415" i="2" s="1"/>
  <c r="G416" i="2"/>
  <c r="K416" i="2" s="1"/>
  <c r="L416" i="2" s="1"/>
  <c r="G417" i="2"/>
  <c r="K417" i="2" s="1"/>
  <c r="L417" i="2" s="1"/>
  <c r="G418" i="2"/>
  <c r="K418" i="2" s="1"/>
  <c r="L418" i="2" s="1"/>
  <c r="G419" i="2"/>
  <c r="K419" i="2" s="1"/>
  <c r="L419" i="2" s="1"/>
  <c r="G420" i="2"/>
  <c r="K420" i="2" s="1"/>
  <c r="L420" i="2" s="1"/>
  <c r="G421" i="2"/>
  <c r="K421" i="2" s="1"/>
  <c r="L421" i="2" s="1"/>
  <c r="G422" i="2"/>
  <c r="K422" i="2" s="1"/>
  <c r="L422" i="2" s="1"/>
  <c r="G423" i="2"/>
  <c r="K423" i="2" s="1"/>
  <c r="L423" i="2" s="1"/>
  <c r="G424" i="2"/>
  <c r="K424" i="2" s="1"/>
  <c r="L424" i="2" s="1"/>
  <c r="G425" i="2"/>
  <c r="K425" i="2" s="1"/>
  <c r="L425" i="2" s="1"/>
  <c r="G426" i="2"/>
  <c r="K426" i="2" s="1"/>
  <c r="L426" i="2" s="1"/>
  <c r="G427" i="2"/>
  <c r="K427" i="2" s="1"/>
  <c r="L427" i="2" s="1"/>
  <c r="G428" i="2"/>
  <c r="K428" i="2" s="1"/>
  <c r="L428" i="2" s="1"/>
  <c r="G429" i="2"/>
  <c r="K429" i="2" s="1"/>
  <c r="L429" i="2" s="1"/>
  <c r="G430" i="2"/>
  <c r="K430" i="2" s="1"/>
  <c r="L430" i="2" s="1"/>
  <c r="G431" i="2"/>
  <c r="K431" i="2" s="1"/>
  <c r="L431" i="2" s="1"/>
  <c r="G432" i="2"/>
  <c r="K432" i="2" s="1"/>
  <c r="L432" i="2" s="1"/>
  <c r="G433" i="2"/>
  <c r="K433" i="2" s="1"/>
  <c r="L433" i="2" s="1"/>
  <c r="G434" i="2"/>
  <c r="K434" i="2" s="1"/>
  <c r="L434" i="2" s="1"/>
  <c r="G435" i="2"/>
  <c r="K435" i="2" s="1"/>
  <c r="L435" i="2" s="1"/>
  <c r="G436" i="2"/>
  <c r="K436" i="2" s="1"/>
  <c r="L436" i="2" s="1"/>
  <c r="G437" i="2"/>
  <c r="K437" i="2" s="1"/>
  <c r="L437" i="2" s="1"/>
  <c r="G438" i="2"/>
  <c r="K438" i="2" s="1"/>
  <c r="L438" i="2" s="1"/>
  <c r="G439" i="2"/>
  <c r="K439" i="2" s="1"/>
  <c r="L439" i="2" s="1"/>
  <c r="G440" i="2"/>
  <c r="K440" i="2" s="1"/>
  <c r="L440" i="2" s="1"/>
  <c r="G441" i="2"/>
  <c r="K441" i="2" s="1"/>
  <c r="L441" i="2" s="1"/>
  <c r="G442" i="2"/>
  <c r="K442" i="2" s="1"/>
  <c r="L442" i="2" s="1"/>
  <c r="G443" i="2"/>
  <c r="K443" i="2" s="1"/>
  <c r="L443" i="2" s="1"/>
  <c r="G444" i="2"/>
  <c r="K444" i="2" s="1"/>
  <c r="L444" i="2" s="1"/>
  <c r="G445" i="2"/>
  <c r="K445" i="2" s="1"/>
  <c r="L445" i="2" s="1"/>
  <c r="G446" i="2"/>
  <c r="K446" i="2" s="1"/>
  <c r="L446" i="2" s="1"/>
  <c r="G447" i="2"/>
  <c r="K447" i="2" s="1"/>
  <c r="L447" i="2" s="1"/>
  <c r="G448" i="2"/>
  <c r="K448" i="2" s="1"/>
  <c r="L448" i="2" s="1"/>
  <c r="G449" i="2"/>
  <c r="K449" i="2" s="1"/>
  <c r="L449" i="2" s="1"/>
  <c r="G450" i="2"/>
  <c r="K450" i="2" s="1"/>
  <c r="L450" i="2" s="1"/>
  <c r="G451" i="2"/>
  <c r="K451" i="2" s="1"/>
  <c r="L451" i="2" s="1"/>
  <c r="G452" i="2"/>
  <c r="K452" i="2" s="1"/>
  <c r="L452" i="2" s="1"/>
  <c r="G453" i="2"/>
  <c r="K453" i="2" s="1"/>
  <c r="L453" i="2" s="1"/>
  <c r="G454" i="2"/>
  <c r="K454" i="2" s="1"/>
  <c r="L454" i="2" s="1"/>
  <c r="G455" i="2"/>
  <c r="K455" i="2" s="1"/>
  <c r="L455" i="2" s="1"/>
  <c r="G456" i="2"/>
  <c r="K456" i="2" s="1"/>
  <c r="L456" i="2" s="1"/>
  <c r="G457" i="2"/>
  <c r="K457" i="2" s="1"/>
  <c r="L457" i="2" s="1"/>
  <c r="G458" i="2"/>
  <c r="K458" i="2" s="1"/>
  <c r="L458" i="2" s="1"/>
  <c r="G459" i="2"/>
  <c r="K459" i="2" s="1"/>
  <c r="L459" i="2" s="1"/>
  <c r="G460" i="2"/>
  <c r="K460" i="2" s="1"/>
  <c r="L460" i="2" s="1"/>
  <c r="G461" i="2"/>
  <c r="K461" i="2" s="1"/>
  <c r="L461" i="2" s="1"/>
  <c r="G462" i="2"/>
  <c r="K462" i="2" s="1"/>
  <c r="L462" i="2" s="1"/>
  <c r="G463" i="2"/>
  <c r="K463" i="2" s="1"/>
  <c r="L463" i="2" s="1"/>
  <c r="G464" i="2"/>
  <c r="K464" i="2" s="1"/>
  <c r="L464" i="2" s="1"/>
  <c r="G465" i="2"/>
  <c r="K465" i="2" s="1"/>
  <c r="L465" i="2" s="1"/>
  <c r="G466" i="2"/>
  <c r="K466" i="2" s="1"/>
  <c r="L466" i="2" s="1"/>
  <c r="G467" i="2"/>
  <c r="K467" i="2" s="1"/>
  <c r="L467" i="2" s="1"/>
  <c r="G468" i="2"/>
  <c r="K468" i="2" s="1"/>
  <c r="L468" i="2" s="1"/>
  <c r="G469" i="2"/>
  <c r="K469" i="2" s="1"/>
  <c r="L469" i="2" s="1"/>
  <c r="G470" i="2"/>
  <c r="K470" i="2" s="1"/>
  <c r="L470" i="2" s="1"/>
  <c r="G471" i="2"/>
  <c r="K471" i="2" s="1"/>
  <c r="L471" i="2" s="1"/>
  <c r="G472" i="2"/>
  <c r="K472" i="2" s="1"/>
  <c r="L472" i="2" s="1"/>
  <c r="G473" i="2"/>
  <c r="K473" i="2" s="1"/>
  <c r="L473" i="2" s="1"/>
  <c r="G474" i="2"/>
  <c r="K474" i="2" s="1"/>
  <c r="L474" i="2" s="1"/>
  <c r="G475" i="2"/>
  <c r="K475" i="2" s="1"/>
  <c r="L475" i="2" s="1"/>
  <c r="G476" i="2"/>
  <c r="K476" i="2" s="1"/>
  <c r="L476" i="2" s="1"/>
  <c r="G477" i="2"/>
  <c r="K477" i="2" s="1"/>
  <c r="L477" i="2" s="1"/>
  <c r="G478" i="2"/>
  <c r="K478" i="2" s="1"/>
  <c r="L478" i="2" s="1"/>
  <c r="G479" i="2"/>
  <c r="K479" i="2" s="1"/>
  <c r="L479" i="2" s="1"/>
  <c r="G480" i="2"/>
  <c r="K480" i="2" s="1"/>
  <c r="L480" i="2" s="1"/>
  <c r="G481" i="2"/>
  <c r="K481" i="2" s="1"/>
  <c r="L481" i="2" s="1"/>
  <c r="G482" i="2"/>
  <c r="K482" i="2" s="1"/>
  <c r="L482" i="2" s="1"/>
  <c r="G483" i="2"/>
  <c r="K483" i="2" s="1"/>
  <c r="L483" i="2" s="1"/>
  <c r="G484" i="2"/>
  <c r="K484" i="2" s="1"/>
  <c r="L484" i="2" s="1"/>
  <c r="G485" i="2"/>
  <c r="K485" i="2" s="1"/>
  <c r="L485" i="2" s="1"/>
  <c r="G486" i="2"/>
  <c r="K486" i="2" s="1"/>
  <c r="L486" i="2" s="1"/>
  <c r="G487" i="2"/>
  <c r="K487" i="2" s="1"/>
  <c r="L487" i="2" s="1"/>
  <c r="G488" i="2"/>
  <c r="K488" i="2" s="1"/>
  <c r="L488" i="2" s="1"/>
  <c r="G489" i="2"/>
  <c r="K489" i="2" s="1"/>
  <c r="L489" i="2" s="1"/>
  <c r="G490" i="2"/>
  <c r="K490" i="2" s="1"/>
  <c r="L490" i="2" s="1"/>
  <c r="G491" i="2"/>
  <c r="K491" i="2" s="1"/>
  <c r="L491" i="2" s="1"/>
  <c r="G492" i="2"/>
  <c r="K492" i="2" s="1"/>
  <c r="L492" i="2" s="1"/>
  <c r="G493" i="2"/>
  <c r="K493" i="2" s="1"/>
  <c r="L493" i="2" s="1"/>
  <c r="G494" i="2"/>
  <c r="K494" i="2" s="1"/>
  <c r="L494" i="2" s="1"/>
  <c r="G495" i="2"/>
  <c r="K495" i="2" s="1"/>
  <c r="L495" i="2" s="1"/>
  <c r="G496" i="2"/>
  <c r="K496" i="2" s="1"/>
  <c r="L496" i="2" s="1"/>
  <c r="G497" i="2"/>
  <c r="K497" i="2" s="1"/>
  <c r="L497" i="2" s="1"/>
  <c r="G498" i="2"/>
  <c r="K498" i="2" s="1"/>
  <c r="L498" i="2" s="1"/>
  <c r="G499" i="2"/>
  <c r="K499" i="2" s="1"/>
  <c r="L499" i="2" s="1"/>
  <c r="G500" i="2"/>
  <c r="K500" i="2" s="1"/>
  <c r="L500" i="2" s="1"/>
  <c r="G501" i="2"/>
  <c r="K501" i="2" s="1"/>
  <c r="L501" i="2" s="1"/>
  <c r="G502" i="2"/>
  <c r="K502" i="2" s="1"/>
  <c r="L502" i="2" s="1"/>
  <c r="G503" i="2"/>
  <c r="K503" i="2" s="1"/>
  <c r="L503" i="2" s="1"/>
  <c r="G504" i="2"/>
  <c r="K504" i="2" s="1"/>
  <c r="L504" i="2" s="1"/>
  <c r="G505" i="2"/>
  <c r="K505" i="2" s="1"/>
  <c r="L505" i="2" s="1"/>
  <c r="G506" i="2"/>
  <c r="K506" i="2" s="1"/>
  <c r="L506" i="2" s="1"/>
  <c r="G507" i="2"/>
  <c r="K507" i="2" s="1"/>
  <c r="L507" i="2" s="1"/>
  <c r="G508" i="2"/>
  <c r="K508" i="2" s="1"/>
  <c r="L508" i="2" s="1"/>
  <c r="G509" i="2"/>
  <c r="K509" i="2" s="1"/>
  <c r="L509" i="2" s="1"/>
  <c r="G510" i="2"/>
  <c r="K510" i="2" s="1"/>
  <c r="L510" i="2" s="1"/>
  <c r="G511" i="2"/>
  <c r="K511" i="2" s="1"/>
  <c r="L511" i="2" s="1"/>
  <c r="G512" i="2"/>
  <c r="K512" i="2" s="1"/>
  <c r="L512" i="2" s="1"/>
  <c r="G513" i="2"/>
  <c r="K513" i="2" s="1"/>
  <c r="L513" i="2" s="1"/>
  <c r="G514" i="2"/>
  <c r="K514" i="2" s="1"/>
  <c r="L514" i="2" s="1"/>
  <c r="G515" i="2"/>
  <c r="K515" i="2" s="1"/>
  <c r="L515" i="2" s="1"/>
  <c r="G516" i="2"/>
  <c r="K516" i="2" s="1"/>
  <c r="L516" i="2" s="1"/>
  <c r="G517" i="2"/>
  <c r="K517" i="2" s="1"/>
  <c r="L517" i="2" s="1"/>
  <c r="G518" i="2"/>
  <c r="K518" i="2" s="1"/>
  <c r="L518" i="2" s="1"/>
  <c r="G519" i="2"/>
  <c r="K519" i="2" s="1"/>
  <c r="L519" i="2" s="1"/>
  <c r="G520" i="2"/>
  <c r="K520" i="2" s="1"/>
  <c r="L520" i="2" s="1"/>
  <c r="G521" i="2"/>
  <c r="K521" i="2" s="1"/>
  <c r="L521" i="2" s="1"/>
  <c r="G522" i="2"/>
  <c r="K522" i="2" s="1"/>
  <c r="L522" i="2" s="1"/>
  <c r="G523" i="2"/>
  <c r="K523" i="2" s="1"/>
  <c r="L523" i="2" s="1"/>
  <c r="G524" i="2"/>
  <c r="K524" i="2" s="1"/>
  <c r="L524" i="2" s="1"/>
  <c r="G525" i="2"/>
  <c r="K525" i="2" s="1"/>
  <c r="L525" i="2" s="1"/>
  <c r="G526" i="2"/>
  <c r="K526" i="2" s="1"/>
  <c r="L526" i="2" s="1"/>
  <c r="G527" i="2"/>
  <c r="K527" i="2" s="1"/>
  <c r="L527" i="2" s="1"/>
  <c r="G528" i="2"/>
  <c r="K528" i="2" s="1"/>
  <c r="L528" i="2" s="1"/>
  <c r="G529" i="2"/>
  <c r="K529" i="2" s="1"/>
  <c r="L529" i="2" s="1"/>
  <c r="G530" i="2"/>
  <c r="K530" i="2" s="1"/>
  <c r="L530" i="2" s="1"/>
  <c r="G531" i="2"/>
  <c r="K531" i="2" s="1"/>
  <c r="L531" i="2" s="1"/>
  <c r="G532" i="2"/>
  <c r="K532" i="2" s="1"/>
  <c r="L532" i="2" s="1"/>
  <c r="G533" i="2"/>
  <c r="K533" i="2" s="1"/>
  <c r="L533" i="2" s="1"/>
  <c r="G534" i="2"/>
  <c r="K534" i="2" s="1"/>
  <c r="L534" i="2" s="1"/>
  <c r="G535" i="2"/>
  <c r="K535" i="2" s="1"/>
  <c r="L535" i="2" s="1"/>
  <c r="G536" i="2"/>
  <c r="K536" i="2" s="1"/>
  <c r="L536" i="2" s="1"/>
  <c r="G537" i="2"/>
  <c r="K537" i="2" s="1"/>
  <c r="L537" i="2" s="1"/>
  <c r="G538" i="2"/>
  <c r="K538" i="2" s="1"/>
  <c r="L538" i="2" s="1"/>
  <c r="G539" i="2"/>
  <c r="K539" i="2" s="1"/>
  <c r="L539" i="2" s="1"/>
  <c r="G540" i="2"/>
  <c r="K540" i="2" s="1"/>
  <c r="L540" i="2" s="1"/>
  <c r="G541" i="2"/>
  <c r="K541" i="2" s="1"/>
  <c r="L541" i="2" s="1"/>
  <c r="G542" i="2"/>
  <c r="K542" i="2" s="1"/>
  <c r="L542" i="2" s="1"/>
  <c r="G543" i="2"/>
  <c r="K543" i="2" s="1"/>
  <c r="L543" i="2" s="1"/>
  <c r="G544" i="2"/>
  <c r="K544" i="2" s="1"/>
  <c r="L544" i="2" s="1"/>
  <c r="G545" i="2"/>
  <c r="K545" i="2" s="1"/>
  <c r="L545" i="2" s="1"/>
  <c r="G546" i="2"/>
  <c r="K546" i="2" s="1"/>
  <c r="L546" i="2" s="1"/>
  <c r="G547" i="2"/>
  <c r="K547" i="2" s="1"/>
  <c r="L547" i="2" s="1"/>
  <c r="G548" i="2"/>
  <c r="K548" i="2" s="1"/>
  <c r="L548" i="2" s="1"/>
  <c r="G549" i="2"/>
  <c r="K549" i="2" s="1"/>
  <c r="L549" i="2" s="1"/>
  <c r="G550" i="2"/>
  <c r="K550" i="2" s="1"/>
  <c r="L550" i="2" s="1"/>
  <c r="G551" i="2"/>
  <c r="K551" i="2" s="1"/>
  <c r="L551" i="2" s="1"/>
  <c r="G552" i="2"/>
  <c r="K552" i="2" s="1"/>
  <c r="L552" i="2" s="1"/>
  <c r="G553" i="2"/>
  <c r="K553" i="2" s="1"/>
  <c r="L553" i="2" s="1"/>
  <c r="G554" i="2"/>
  <c r="K554" i="2" s="1"/>
  <c r="L554" i="2" s="1"/>
  <c r="G555" i="2"/>
  <c r="K555" i="2" s="1"/>
  <c r="L555" i="2" s="1"/>
  <c r="G556" i="2"/>
  <c r="K556" i="2" s="1"/>
  <c r="L556" i="2" s="1"/>
  <c r="G557" i="2"/>
  <c r="K557" i="2" s="1"/>
  <c r="L557" i="2" s="1"/>
  <c r="G558" i="2"/>
  <c r="K558" i="2" s="1"/>
  <c r="L558" i="2" s="1"/>
  <c r="G559" i="2"/>
  <c r="K559" i="2" s="1"/>
  <c r="L559" i="2" s="1"/>
  <c r="G560" i="2"/>
  <c r="K560" i="2" s="1"/>
  <c r="L560" i="2" s="1"/>
  <c r="G561" i="2"/>
  <c r="K561" i="2" s="1"/>
  <c r="L561" i="2" s="1"/>
  <c r="G562" i="2"/>
  <c r="K562" i="2" s="1"/>
  <c r="L562" i="2" s="1"/>
  <c r="G563" i="2"/>
  <c r="K563" i="2" s="1"/>
  <c r="L563" i="2" s="1"/>
  <c r="G564" i="2"/>
  <c r="K564" i="2" s="1"/>
  <c r="L564" i="2" s="1"/>
  <c r="G565" i="2"/>
  <c r="K565" i="2" s="1"/>
  <c r="L565" i="2" s="1"/>
  <c r="G566" i="2"/>
  <c r="K566" i="2" s="1"/>
  <c r="L566" i="2" s="1"/>
  <c r="G567" i="2"/>
  <c r="K567" i="2" s="1"/>
  <c r="L567" i="2" s="1"/>
  <c r="G568" i="2"/>
  <c r="K568" i="2" s="1"/>
  <c r="L568" i="2" s="1"/>
  <c r="G569" i="2"/>
  <c r="K569" i="2" s="1"/>
  <c r="L569" i="2" s="1"/>
  <c r="G570" i="2"/>
  <c r="K570" i="2" s="1"/>
  <c r="L570" i="2" s="1"/>
  <c r="G571" i="2"/>
  <c r="K571" i="2" s="1"/>
  <c r="L571" i="2" s="1"/>
  <c r="G572" i="2"/>
  <c r="K572" i="2" s="1"/>
  <c r="L572" i="2" s="1"/>
  <c r="G573" i="2"/>
  <c r="K573" i="2" s="1"/>
  <c r="L573" i="2" s="1"/>
  <c r="G574" i="2"/>
  <c r="K574" i="2" s="1"/>
  <c r="L574" i="2" s="1"/>
  <c r="G575" i="2"/>
  <c r="K575" i="2" s="1"/>
  <c r="L575" i="2" s="1"/>
  <c r="G576" i="2"/>
  <c r="K576" i="2" s="1"/>
  <c r="L576" i="2" s="1"/>
  <c r="G577" i="2"/>
  <c r="K577" i="2" s="1"/>
  <c r="L577" i="2" s="1"/>
  <c r="G578" i="2"/>
  <c r="K578" i="2" s="1"/>
  <c r="L578" i="2" s="1"/>
  <c r="G579" i="2"/>
  <c r="K579" i="2" s="1"/>
  <c r="L579" i="2" s="1"/>
  <c r="G580" i="2"/>
  <c r="K580" i="2" s="1"/>
  <c r="L580" i="2" s="1"/>
  <c r="G581" i="2"/>
  <c r="K581" i="2" s="1"/>
  <c r="L581" i="2" s="1"/>
  <c r="G582" i="2"/>
  <c r="K582" i="2" s="1"/>
  <c r="L582" i="2" s="1"/>
  <c r="G583" i="2"/>
  <c r="K583" i="2" s="1"/>
  <c r="L583" i="2" s="1"/>
  <c r="G584" i="2"/>
  <c r="K584" i="2" s="1"/>
  <c r="L584" i="2" s="1"/>
  <c r="G585" i="2"/>
  <c r="K585" i="2" s="1"/>
  <c r="L585" i="2" s="1"/>
  <c r="G586" i="2"/>
  <c r="K586" i="2" s="1"/>
  <c r="L586" i="2" s="1"/>
  <c r="G587" i="2"/>
  <c r="K587" i="2" s="1"/>
  <c r="L587" i="2" s="1"/>
  <c r="G588" i="2"/>
  <c r="K588" i="2" s="1"/>
  <c r="L588" i="2" s="1"/>
  <c r="G589" i="2"/>
  <c r="K589" i="2" s="1"/>
  <c r="L589" i="2" s="1"/>
  <c r="G590" i="2"/>
  <c r="K590" i="2" s="1"/>
  <c r="L590" i="2" s="1"/>
  <c r="G591" i="2"/>
  <c r="K591" i="2" s="1"/>
  <c r="L591" i="2" s="1"/>
  <c r="G592" i="2"/>
  <c r="K592" i="2" s="1"/>
  <c r="L592" i="2" s="1"/>
  <c r="G593" i="2"/>
  <c r="K593" i="2" s="1"/>
  <c r="L593" i="2" s="1"/>
  <c r="G594" i="2"/>
  <c r="K594" i="2" s="1"/>
  <c r="L594" i="2" s="1"/>
  <c r="G595" i="2"/>
  <c r="K595" i="2" s="1"/>
  <c r="L595" i="2" s="1"/>
  <c r="G596" i="2"/>
  <c r="K596" i="2" s="1"/>
  <c r="L596" i="2" s="1"/>
  <c r="G597" i="2"/>
  <c r="K597" i="2" s="1"/>
  <c r="L597" i="2" s="1"/>
  <c r="G598" i="2"/>
  <c r="K598" i="2" s="1"/>
  <c r="L598" i="2" s="1"/>
  <c r="G599" i="2"/>
  <c r="K599" i="2" s="1"/>
  <c r="L599" i="2" s="1"/>
  <c r="G600" i="2"/>
  <c r="K600" i="2" s="1"/>
  <c r="L600" i="2" s="1"/>
  <c r="G601" i="2"/>
  <c r="K601" i="2" s="1"/>
  <c r="L601" i="2" s="1"/>
  <c r="G602" i="2"/>
  <c r="K602" i="2" s="1"/>
  <c r="L602" i="2" s="1"/>
  <c r="G603" i="2"/>
  <c r="K603" i="2" s="1"/>
  <c r="L603" i="2" s="1"/>
  <c r="G604" i="2"/>
  <c r="K604" i="2" s="1"/>
  <c r="L604" i="2" s="1"/>
  <c r="G605" i="2"/>
  <c r="K605" i="2" s="1"/>
  <c r="L605" i="2" s="1"/>
  <c r="G606" i="2"/>
  <c r="K606" i="2" s="1"/>
  <c r="L606" i="2" s="1"/>
  <c r="G607" i="2"/>
  <c r="K607" i="2" s="1"/>
  <c r="L607" i="2" s="1"/>
  <c r="G608" i="2"/>
  <c r="K608" i="2" s="1"/>
  <c r="L608" i="2" s="1"/>
  <c r="G609" i="2"/>
  <c r="K609" i="2" s="1"/>
  <c r="L609" i="2" s="1"/>
  <c r="G610" i="2"/>
  <c r="K610" i="2" s="1"/>
  <c r="L610" i="2" s="1"/>
  <c r="G611" i="2"/>
  <c r="K611" i="2" s="1"/>
  <c r="L611" i="2" s="1"/>
  <c r="G612" i="2"/>
  <c r="K612" i="2" s="1"/>
  <c r="L612" i="2" s="1"/>
  <c r="G613" i="2"/>
  <c r="K613" i="2" s="1"/>
  <c r="L613" i="2" s="1"/>
  <c r="G614" i="2"/>
  <c r="K614" i="2" s="1"/>
  <c r="L614" i="2" s="1"/>
  <c r="G615" i="2"/>
  <c r="K615" i="2" s="1"/>
  <c r="L615" i="2" s="1"/>
  <c r="G616" i="2"/>
  <c r="K616" i="2" s="1"/>
  <c r="L616" i="2" s="1"/>
  <c r="G617" i="2"/>
  <c r="K617" i="2" s="1"/>
  <c r="L617" i="2" s="1"/>
  <c r="G618" i="2"/>
  <c r="K618" i="2" s="1"/>
  <c r="L618" i="2" s="1"/>
  <c r="G619" i="2"/>
  <c r="K619" i="2" s="1"/>
  <c r="L619" i="2" s="1"/>
  <c r="G620" i="2"/>
  <c r="K620" i="2" s="1"/>
  <c r="L620" i="2" s="1"/>
  <c r="G621" i="2"/>
  <c r="K621" i="2" s="1"/>
  <c r="L621" i="2" s="1"/>
  <c r="G622" i="2"/>
  <c r="K622" i="2" s="1"/>
  <c r="L622" i="2" s="1"/>
  <c r="G623" i="2"/>
  <c r="K623" i="2" s="1"/>
  <c r="L623" i="2" s="1"/>
  <c r="G624" i="2"/>
  <c r="K624" i="2" s="1"/>
  <c r="L624" i="2" s="1"/>
  <c r="G625" i="2"/>
  <c r="K625" i="2" s="1"/>
  <c r="L625" i="2" s="1"/>
  <c r="G626" i="2"/>
  <c r="K626" i="2" s="1"/>
  <c r="L626" i="2" s="1"/>
  <c r="G627" i="2"/>
  <c r="K627" i="2" s="1"/>
  <c r="L627" i="2" s="1"/>
  <c r="G628" i="2"/>
  <c r="K628" i="2" s="1"/>
  <c r="L628" i="2" s="1"/>
  <c r="G629" i="2"/>
  <c r="K629" i="2" s="1"/>
  <c r="L629" i="2" s="1"/>
  <c r="G630" i="2"/>
  <c r="K630" i="2" s="1"/>
  <c r="L630" i="2" s="1"/>
  <c r="G631" i="2"/>
  <c r="K631" i="2" s="1"/>
  <c r="L631" i="2" s="1"/>
  <c r="G632" i="2"/>
  <c r="K632" i="2" s="1"/>
  <c r="L632" i="2" s="1"/>
  <c r="G633" i="2"/>
  <c r="K633" i="2" s="1"/>
  <c r="L633" i="2" s="1"/>
  <c r="G634" i="2"/>
  <c r="K634" i="2" s="1"/>
  <c r="L634" i="2" s="1"/>
  <c r="G635" i="2"/>
  <c r="K635" i="2" s="1"/>
  <c r="L635" i="2" s="1"/>
  <c r="G636" i="2"/>
  <c r="K636" i="2" s="1"/>
  <c r="L636" i="2" s="1"/>
  <c r="G637" i="2"/>
  <c r="K637" i="2" s="1"/>
  <c r="L637" i="2" s="1"/>
  <c r="G638" i="2"/>
  <c r="K638" i="2" s="1"/>
  <c r="L638" i="2" s="1"/>
  <c r="G639" i="2"/>
  <c r="K639" i="2" s="1"/>
  <c r="L639" i="2" s="1"/>
  <c r="G640" i="2"/>
  <c r="K640" i="2" s="1"/>
  <c r="L640" i="2" s="1"/>
  <c r="G641" i="2"/>
  <c r="K641" i="2" s="1"/>
  <c r="L641" i="2" s="1"/>
  <c r="G642" i="2"/>
  <c r="K642" i="2" s="1"/>
  <c r="L642" i="2" s="1"/>
  <c r="G643" i="2"/>
  <c r="K643" i="2" s="1"/>
  <c r="L643" i="2" s="1"/>
  <c r="G644" i="2"/>
  <c r="K644" i="2" s="1"/>
  <c r="L644" i="2" s="1"/>
  <c r="G645" i="2"/>
  <c r="K645" i="2" s="1"/>
  <c r="L645" i="2" s="1"/>
  <c r="G646" i="2"/>
  <c r="K646" i="2" s="1"/>
  <c r="L646" i="2" s="1"/>
  <c r="G647" i="2"/>
  <c r="K647" i="2" s="1"/>
  <c r="L647" i="2" s="1"/>
  <c r="G648" i="2"/>
  <c r="K648" i="2" s="1"/>
  <c r="L648" i="2" s="1"/>
  <c r="G649" i="2"/>
  <c r="K649" i="2" s="1"/>
  <c r="L649" i="2" s="1"/>
  <c r="G650" i="2"/>
  <c r="K650" i="2" s="1"/>
  <c r="L650" i="2" s="1"/>
  <c r="G651" i="2"/>
  <c r="K651" i="2" s="1"/>
  <c r="L651" i="2" s="1"/>
  <c r="G652" i="2"/>
  <c r="K652" i="2" s="1"/>
  <c r="L652" i="2" s="1"/>
  <c r="G653" i="2"/>
  <c r="K653" i="2" s="1"/>
  <c r="L653" i="2" s="1"/>
  <c r="G654" i="2"/>
  <c r="K654" i="2" s="1"/>
  <c r="L654" i="2" s="1"/>
  <c r="G655" i="2"/>
  <c r="K655" i="2" s="1"/>
  <c r="L655" i="2" s="1"/>
  <c r="G656" i="2"/>
  <c r="K656" i="2" s="1"/>
  <c r="L656" i="2" s="1"/>
  <c r="G657" i="2"/>
  <c r="K657" i="2" s="1"/>
  <c r="L657" i="2" s="1"/>
  <c r="G658" i="2"/>
  <c r="K658" i="2" s="1"/>
  <c r="L658" i="2" s="1"/>
  <c r="G659" i="2"/>
  <c r="K659" i="2" s="1"/>
  <c r="L659" i="2" s="1"/>
  <c r="G660" i="2"/>
  <c r="K660" i="2" s="1"/>
  <c r="L660" i="2" s="1"/>
  <c r="G661" i="2"/>
  <c r="K661" i="2" s="1"/>
  <c r="L661" i="2" s="1"/>
  <c r="G662" i="2"/>
  <c r="K662" i="2" s="1"/>
  <c r="L662" i="2" s="1"/>
  <c r="G663" i="2"/>
  <c r="K663" i="2" s="1"/>
  <c r="L663" i="2" s="1"/>
  <c r="G664" i="2"/>
  <c r="K664" i="2" s="1"/>
  <c r="L664" i="2" s="1"/>
  <c r="G665" i="2"/>
  <c r="K665" i="2" s="1"/>
  <c r="L665" i="2" s="1"/>
  <c r="G666" i="2"/>
  <c r="K666" i="2" s="1"/>
  <c r="L666" i="2" s="1"/>
  <c r="G667" i="2"/>
  <c r="K667" i="2" s="1"/>
  <c r="L667" i="2" s="1"/>
  <c r="G668" i="2"/>
  <c r="K668" i="2" s="1"/>
  <c r="L668" i="2" s="1"/>
  <c r="G669" i="2"/>
  <c r="K669" i="2" s="1"/>
  <c r="L669" i="2" s="1"/>
  <c r="G670" i="2"/>
  <c r="K670" i="2" s="1"/>
  <c r="L670" i="2" s="1"/>
  <c r="G671" i="2"/>
  <c r="K671" i="2" s="1"/>
  <c r="L671" i="2" s="1"/>
  <c r="G672" i="2"/>
  <c r="K672" i="2" s="1"/>
  <c r="L672" i="2" s="1"/>
  <c r="G673" i="2"/>
  <c r="K673" i="2" s="1"/>
  <c r="L673" i="2" s="1"/>
  <c r="G674" i="2"/>
  <c r="K674" i="2" s="1"/>
  <c r="L674" i="2" s="1"/>
  <c r="G675" i="2"/>
  <c r="K675" i="2" s="1"/>
  <c r="L675" i="2" s="1"/>
  <c r="G676" i="2"/>
  <c r="K676" i="2" s="1"/>
  <c r="L676" i="2" s="1"/>
  <c r="G677" i="2"/>
  <c r="K677" i="2" s="1"/>
  <c r="L677" i="2" s="1"/>
  <c r="G678" i="2"/>
  <c r="K678" i="2" s="1"/>
  <c r="L678" i="2" s="1"/>
  <c r="G679" i="2"/>
  <c r="K679" i="2" s="1"/>
  <c r="L679" i="2" s="1"/>
  <c r="G680" i="2"/>
  <c r="K680" i="2" s="1"/>
  <c r="L680" i="2" s="1"/>
  <c r="G681" i="2"/>
  <c r="K681" i="2" s="1"/>
  <c r="L681" i="2" s="1"/>
  <c r="G682" i="2"/>
  <c r="K682" i="2" s="1"/>
  <c r="L682" i="2" s="1"/>
  <c r="G683" i="2"/>
  <c r="K683" i="2" s="1"/>
  <c r="L683" i="2" s="1"/>
  <c r="G684" i="2"/>
  <c r="K684" i="2" s="1"/>
  <c r="L684" i="2" s="1"/>
  <c r="G685" i="2"/>
  <c r="K685" i="2" s="1"/>
  <c r="L685" i="2" s="1"/>
  <c r="G686" i="2"/>
  <c r="K686" i="2" s="1"/>
  <c r="L686" i="2" s="1"/>
  <c r="G687" i="2"/>
  <c r="K687" i="2" s="1"/>
  <c r="L687" i="2" s="1"/>
  <c r="G688" i="2"/>
  <c r="K688" i="2" s="1"/>
  <c r="L688" i="2" s="1"/>
  <c r="G689" i="2"/>
  <c r="K689" i="2" s="1"/>
  <c r="L689" i="2" s="1"/>
  <c r="G690" i="2"/>
  <c r="K690" i="2" s="1"/>
  <c r="L690" i="2" s="1"/>
  <c r="G691" i="2"/>
  <c r="K691" i="2" s="1"/>
  <c r="L691" i="2" s="1"/>
  <c r="G692" i="2"/>
  <c r="K692" i="2" s="1"/>
  <c r="L692" i="2" s="1"/>
  <c r="G693" i="2"/>
  <c r="K693" i="2" s="1"/>
  <c r="L693" i="2" s="1"/>
  <c r="G694" i="2"/>
  <c r="K694" i="2" s="1"/>
  <c r="L694" i="2" s="1"/>
  <c r="G695" i="2"/>
  <c r="K695" i="2" s="1"/>
  <c r="L695" i="2" s="1"/>
  <c r="G696" i="2"/>
  <c r="K696" i="2" s="1"/>
  <c r="L696" i="2" s="1"/>
  <c r="G697" i="2"/>
  <c r="K697" i="2" s="1"/>
  <c r="L697" i="2" s="1"/>
  <c r="G698" i="2"/>
  <c r="K698" i="2" s="1"/>
  <c r="L698" i="2" s="1"/>
  <c r="G699" i="2"/>
  <c r="K699" i="2" s="1"/>
  <c r="L699" i="2" s="1"/>
  <c r="G700" i="2"/>
  <c r="K700" i="2" s="1"/>
  <c r="L700" i="2" s="1"/>
  <c r="G701" i="2"/>
  <c r="K701" i="2" s="1"/>
  <c r="L701" i="2" s="1"/>
  <c r="G702" i="2"/>
  <c r="K702" i="2" s="1"/>
  <c r="L702" i="2" s="1"/>
  <c r="G703" i="2"/>
  <c r="K703" i="2" s="1"/>
  <c r="L703" i="2" s="1"/>
  <c r="G704" i="2"/>
  <c r="K704" i="2" s="1"/>
  <c r="L704" i="2" s="1"/>
  <c r="G705" i="2"/>
  <c r="K705" i="2" s="1"/>
  <c r="L705" i="2" s="1"/>
  <c r="G706" i="2"/>
  <c r="K706" i="2" s="1"/>
  <c r="L706" i="2" s="1"/>
  <c r="G707" i="2"/>
  <c r="K707" i="2" s="1"/>
  <c r="L707" i="2" s="1"/>
  <c r="G708" i="2"/>
  <c r="K708" i="2" s="1"/>
  <c r="L708" i="2" s="1"/>
  <c r="G709" i="2"/>
  <c r="K709" i="2" s="1"/>
  <c r="L709" i="2" s="1"/>
  <c r="G710" i="2"/>
  <c r="K710" i="2" s="1"/>
  <c r="L710" i="2" s="1"/>
  <c r="G711" i="2"/>
  <c r="K711" i="2" s="1"/>
  <c r="L711" i="2" s="1"/>
  <c r="G712" i="2"/>
  <c r="K712" i="2" s="1"/>
  <c r="L712" i="2" s="1"/>
  <c r="G713" i="2"/>
  <c r="K713" i="2" s="1"/>
  <c r="L713" i="2" s="1"/>
  <c r="G15" i="2"/>
  <c r="G16" i="2"/>
  <c r="G17" i="2"/>
  <c r="G18" i="2"/>
  <c r="C4" i="3" l="1"/>
  <c r="C5" i="3" s="1"/>
  <c r="C17" i="3" s="1"/>
  <c r="L36" i="2"/>
  <c r="M36" i="2"/>
  <c r="Q36" i="2" l="1"/>
  <c r="P36" i="2"/>
  <c r="N36" i="2" s="1"/>
  <c r="R36" i="2"/>
  <c r="S36" i="2" l="1"/>
  <c r="O36" i="2"/>
  <c r="M37" i="2" s="1"/>
  <c r="Q37" i="2" l="1"/>
  <c r="P37" i="2"/>
  <c r="O37" i="2" s="1"/>
  <c r="R37" i="2"/>
  <c r="S37" i="2" l="1"/>
  <c r="N37" i="2"/>
  <c r="M38" i="2" s="1"/>
  <c r="P38" i="2" l="1"/>
  <c r="Q38" i="2"/>
  <c r="N38" i="2" s="1"/>
  <c r="R38" i="2"/>
  <c r="S38" i="2" l="1"/>
  <c r="O38" i="2"/>
  <c r="M39" i="2" s="1"/>
  <c r="R39" i="2" l="1"/>
  <c r="Q39" i="2"/>
  <c r="P39" i="2"/>
  <c r="O39" i="2" l="1"/>
  <c r="N39" i="2"/>
  <c r="M40" i="2" s="1"/>
  <c r="Q40" i="2" s="1"/>
  <c r="S39" i="2"/>
  <c r="R40" i="2" l="1"/>
  <c r="P40" i="2"/>
  <c r="N40" i="2" s="1"/>
  <c r="S40" i="2" l="1"/>
  <c r="O40" i="2"/>
  <c r="M41" i="2" s="1"/>
  <c r="P41" i="2" s="1"/>
  <c r="R41" i="2" l="1"/>
  <c r="Q41" i="2"/>
  <c r="O41" i="2" s="1"/>
  <c r="S41" i="2" l="1"/>
  <c r="N41" i="2"/>
  <c r="M42" i="2" s="1"/>
  <c r="R42" i="2" s="1"/>
  <c r="S42" i="2" s="1"/>
  <c r="Q42" i="2" l="1"/>
  <c r="P42" i="2"/>
  <c r="N42" i="2" s="1"/>
  <c r="O42" i="2" l="1"/>
  <c r="M43" i="2" s="1"/>
  <c r="P43" i="2" l="1"/>
  <c r="Q43" i="2"/>
  <c r="N43" i="2"/>
  <c r="R43" i="2"/>
  <c r="S43" i="2" s="1"/>
  <c r="O43" i="2" l="1"/>
  <c r="M44" i="2" s="1"/>
  <c r="R44" i="2" s="1"/>
  <c r="S44" i="2" s="1"/>
  <c r="P44" i="2" l="1"/>
  <c r="Q44" i="2"/>
  <c r="O44" i="2" s="1"/>
  <c r="N44" i="2"/>
  <c r="M45" i="2"/>
  <c r="P45" i="2" s="1"/>
  <c r="R45" i="2" l="1"/>
  <c r="S45" i="2" s="1"/>
  <c r="Q45" i="2"/>
  <c r="N45" i="2" s="1"/>
  <c r="O45" i="2" l="1"/>
  <c r="M46" i="2" s="1"/>
  <c r="Q46" i="2" l="1"/>
  <c r="R46" i="2"/>
  <c r="S46" i="2" s="1"/>
  <c r="P46" i="2"/>
  <c r="N46" i="2" s="1"/>
  <c r="O46" i="2" l="1"/>
  <c r="M47" i="2" s="1"/>
  <c r="P47" i="2" s="1"/>
  <c r="R47" i="2" l="1"/>
  <c r="S47" i="2" s="1"/>
  <c r="Q47" i="2"/>
  <c r="N47" i="2" s="1"/>
  <c r="O47" i="2" l="1"/>
  <c r="M48" i="2" s="1"/>
  <c r="Q48" i="2" s="1"/>
  <c r="R48" i="2" l="1"/>
  <c r="S48" i="2" s="1"/>
  <c r="P48" i="2"/>
  <c r="O48" i="2" s="1"/>
  <c r="N48" i="2" l="1"/>
  <c r="M49" i="2" s="1"/>
  <c r="P49" i="2" s="1"/>
  <c r="Q49" i="2" l="1"/>
  <c r="O49" i="2" s="1"/>
  <c r="R49" i="2"/>
  <c r="S49" i="2" s="1"/>
  <c r="N49" i="2" l="1"/>
  <c r="M50" i="2" s="1"/>
  <c r="O50" i="2" s="1"/>
  <c r="N50" i="2" l="1"/>
  <c r="P50" i="2"/>
  <c r="Q50" i="2"/>
  <c r="M51" i="2"/>
  <c r="R51" i="2" s="1"/>
  <c r="S51" i="2" s="1"/>
  <c r="R50" i="2"/>
  <c r="S50" i="2" s="1"/>
  <c r="Q51" i="2" l="1"/>
  <c r="P51" i="2"/>
  <c r="O51" i="2" s="1"/>
  <c r="N51" i="2" l="1"/>
  <c r="M52" i="2" s="1"/>
  <c r="P52" i="2"/>
  <c r="Q52" i="2"/>
  <c r="R52" i="2"/>
  <c r="S52" i="2" s="1"/>
  <c r="N52" i="2" l="1"/>
  <c r="O52" i="2"/>
  <c r="M53" i="2" s="1"/>
  <c r="P53" i="2" l="1"/>
  <c r="Q53" i="2"/>
  <c r="R53" i="2"/>
  <c r="S53" i="2" s="1"/>
  <c r="O53" i="2" l="1"/>
  <c r="N53" i="2"/>
  <c r="M54" i="2" s="1"/>
  <c r="Q54" i="2" s="1"/>
  <c r="R54" i="2" l="1"/>
  <c r="S54" i="2" s="1"/>
  <c r="P54" i="2"/>
  <c r="O54" i="2" s="1"/>
  <c r="N54" i="2"/>
  <c r="M55" i="2" s="1"/>
  <c r="R55" i="2" l="1"/>
  <c r="S55" i="2" s="1"/>
  <c r="P55" i="2"/>
  <c r="N55" i="2"/>
  <c r="Q55" i="2"/>
  <c r="M56" i="2"/>
  <c r="O55" i="2"/>
  <c r="P56" i="2" l="1"/>
  <c r="Q56" i="2"/>
  <c r="O56" i="2"/>
  <c r="N56" i="2"/>
  <c r="M57" i="2"/>
  <c r="R56" i="2"/>
  <c r="S56" i="2" s="1"/>
  <c r="R57" i="2" l="1"/>
  <c r="S57" i="2" s="1"/>
  <c r="Q57" i="2"/>
  <c r="P57" i="2"/>
  <c r="O57" i="2" s="1"/>
  <c r="N57" i="2" l="1"/>
  <c r="M58" i="2" s="1"/>
  <c r="R58" i="2" l="1"/>
  <c r="S58" i="2" s="1"/>
  <c r="N58" i="2"/>
  <c r="M59" i="2"/>
  <c r="O58" i="2"/>
  <c r="Q58" i="2"/>
  <c r="P58" i="2"/>
  <c r="R59" i="2" l="1"/>
  <c r="S59" i="2" s="1"/>
  <c r="P59" i="2"/>
  <c r="Q59" i="2"/>
  <c r="O59" i="2" l="1"/>
  <c r="N59" i="2"/>
  <c r="M60" i="2" s="1"/>
  <c r="O60" i="2" l="1"/>
  <c r="P60" i="2"/>
  <c r="N60" i="2"/>
  <c r="Q60" i="2"/>
  <c r="M61" i="2"/>
  <c r="R61" i="2" s="1"/>
  <c r="S61" i="2" s="1"/>
  <c r="R60" i="2"/>
  <c r="S60" i="2" s="1"/>
  <c r="Q61" i="2" l="1"/>
  <c r="P61" i="2"/>
  <c r="N61" i="2" s="1"/>
  <c r="O61" i="2" l="1"/>
  <c r="M62" i="2" s="1"/>
  <c r="P62" i="2" l="1"/>
  <c r="Q62" i="2"/>
  <c r="R62" i="2"/>
  <c r="S62" i="2" s="1"/>
  <c r="O62" i="2" l="1"/>
  <c r="N62" i="2"/>
  <c r="M63" i="2" s="1"/>
  <c r="P63" i="2" l="1"/>
  <c r="Q63" i="2"/>
  <c r="R63" i="2"/>
  <c r="S63" i="2" s="1"/>
  <c r="N63" i="2" l="1"/>
  <c r="O63" i="2"/>
  <c r="M64" i="2" s="1"/>
  <c r="Q64" i="2" l="1"/>
  <c r="P64" i="2"/>
  <c r="O64" i="2" s="1"/>
  <c r="R64" i="2"/>
  <c r="S64" i="2" s="1"/>
  <c r="N64" i="2" l="1"/>
  <c r="M65" i="2" s="1"/>
  <c r="P65" i="2" l="1"/>
  <c r="Q65" i="2"/>
  <c r="R65" i="2"/>
  <c r="S65" i="2" s="1"/>
  <c r="O65" i="2" l="1"/>
  <c r="N65" i="2"/>
  <c r="M66" i="2" s="1"/>
  <c r="M67" i="2" l="1"/>
  <c r="P66" i="2"/>
  <c r="O66" i="2"/>
  <c r="Q66" i="2"/>
  <c r="N66" i="2"/>
  <c r="R66" i="2"/>
  <c r="S66" i="2" s="1"/>
  <c r="R67" i="2" l="1"/>
  <c r="S67" i="2" s="1"/>
  <c r="M68" i="2"/>
  <c r="N67" i="2"/>
  <c r="O67" i="2"/>
  <c r="P67" i="2"/>
  <c r="Q67" i="2"/>
  <c r="R68" i="2" l="1"/>
  <c r="S68" i="2" s="1"/>
  <c r="Q68" i="2"/>
  <c r="P68" i="2"/>
  <c r="O68" i="2" s="1"/>
  <c r="N68" i="2" l="1"/>
  <c r="M69" i="2" s="1"/>
  <c r="Q69" i="2" l="1"/>
  <c r="P69" i="2"/>
  <c r="O69" i="2" s="1"/>
  <c r="R69" i="2"/>
  <c r="S69" i="2" s="1"/>
  <c r="N69" i="2" l="1"/>
  <c r="M70" i="2" s="1"/>
  <c r="P70" i="2" s="1"/>
  <c r="R70" i="2" l="1"/>
  <c r="S70" i="2" s="1"/>
  <c r="Q70" i="2"/>
  <c r="O70" i="2" s="1"/>
  <c r="N70" i="2" l="1"/>
  <c r="M71" i="2" s="1"/>
  <c r="P71" i="2" l="1"/>
  <c r="Q71" i="2"/>
  <c r="N71" i="2" s="1"/>
  <c r="R71" i="2"/>
  <c r="S71" i="2" s="1"/>
  <c r="O71" i="2" l="1"/>
  <c r="M72" i="2" s="1"/>
  <c r="Q72" i="2" l="1"/>
  <c r="R72" i="2"/>
  <c r="S72" i="2" s="1"/>
  <c r="P72" i="2"/>
  <c r="O72" i="2" s="1"/>
  <c r="N72" i="2"/>
  <c r="M73" i="2" s="1"/>
  <c r="R73" i="2" l="1"/>
  <c r="S73" i="2" s="1"/>
  <c r="Q73" i="2"/>
  <c r="O73" i="2" s="1"/>
  <c r="P73" i="2"/>
  <c r="N73" i="2" s="1"/>
  <c r="M74" i="2" s="1"/>
  <c r="P74" i="2" l="1"/>
  <c r="Q74" i="2"/>
  <c r="R74" i="2"/>
  <c r="S74" i="2" s="1"/>
  <c r="O74" i="2" l="1"/>
  <c r="N74" i="2"/>
  <c r="M75" i="2" s="1"/>
  <c r="P75" i="2" l="1"/>
  <c r="R75" i="2"/>
  <c r="S75" i="2" s="1"/>
  <c r="Q75" i="2"/>
  <c r="N75" i="2" s="1"/>
  <c r="O75" i="2" l="1"/>
  <c r="M76" i="2" s="1"/>
  <c r="Q76" i="2" l="1"/>
  <c r="P76" i="2"/>
  <c r="N76" i="2" s="1"/>
  <c r="R76" i="2"/>
  <c r="S76" i="2" s="1"/>
  <c r="O76" i="2" l="1"/>
  <c r="M77" i="2" s="1"/>
  <c r="R77" i="2" l="1"/>
  <c r="S77" i="2" s="1"/>
  <c r="P77" i="2"/>
  <c r="Q77" i="2"/>
  <c r="N77" i="2"/>
  <c r="O77" i="2" l="1"/>
  <c r="M78" i="2" s="1"/>
  <c r="P78" i="2" l="1"/>
  <c r="R78" i="2"/>
  <c r="S78" i="2" s="1"/>
  <c r="Q78" i="2"/>
  <c r="N78" i="2" s="1"/>
  <c r="O78" i="2" l="1"/>
  <c r="M79" i="2" s="1"/>
  <c r="Q79" i="2" l="1"/>
  <c r="R79" i="2"/>
  <c r="S79" i="2" s="1"/>
  <c r="P79" i="2"/>
  <c r="O79" i="2" s="1"/>
  <c r="N79" i="2" l="1"/>
  <c r="M80" i="2" s="1"/>
  <c r="P80" i="2" l="1"/>
  <c r="Q80" i="2"/>
  <c r="R80" i="2"/>
  <c r="S80" i="2" s="1"/>
  <c r="O80" i="2"/>
  <c r="N80" i="2" l="1"/>
  <c r="M81" i="2" s="1"/>
  <c r="Q81" i="2" l="1"/>
  <c r="P81" i="2"/>
  <c r="O81" i="2" s="1"/>
  <c r="R81" i="2"/>
  <c r="S81" i="2" s="1"/>
  <c r="N81" i="2"/>
  <c r="M82" i="2" l="1"/>
  <c r="Q82" i="2" l="1"/>
  <c r="P82" i="2"/>
  <c r="N82" i="2" s="1"/>
  <c r="R82" i="2"/>
  <c r="S82" i="2" s="1"/>
  <c r="O82" i="2" l="1"/>
  <c r="M83" i="2" s="1"/>
  <c r="P83" i="2" l="1"/>
  <c r="Q83" i="2"/>
  <c r="N83" i="2"/>
  <c r="R83" i="2"/>
  <c r="S83" i="2" s="1"/>
  <c r="O83" i="2" l="1"/>
  <c r="M84" i="2" s="1"/>
  <c r="P84" i="2" l="1"/>
  <c r="Q84" i="2"/>
  <c r="M85" i="2"/>
  <c r="N84" i="2"/>
  <c r="O84" i="2"/>
  <c r="R84" i="2"/>
  <c r="S84" i="2" s="1"/>
  <c r="R85" i="2" l="1"/>
  <c r="S85" i="2" s="1"/>
  <c r="Q85" i="2"/>
  <c r="P85" i="2"/>
  <c r="O85" i="2" s="1"/>
  <c r="N85" i="2" l="1"/>
  <c r="M86" i="2" s="1"/>
  <c r="P86" i="2" l="1"/>
  <c r="M87" i="2"/>
  <c r="Q86" i="2"/>
  <c r="O86" i="2"/>
  <c r="N86" i="2"/>
  <c r="R87" i="2"/>
  <c r="S87" i="2" s="1"/>
  <c r="R86" i="2"/>
  <c r="S86" i="2" s="1"/>
  <c r="P87" i="2" l="1"/>
  <c r="Q87" i="2"/>
  <c r="N87" i="2"/>
  <c r="M88" i="2"/>
  <c r="O87" i="2"/>
  <c r="Q88" i="2" l="1"/>
  <c r="O88" i="2"/>
  <c r="M89" i="2"/>
  <c r="N88" i="2"/>
  <c r="P88" i="2"/>
  <c r="R88" i="2"/>
  <c r="S88" i="2" s="1"/>
  <c r="R89" i="2" l="1"/>
  <c r="S89" i="2" s="1"/>
  <c r="Q89" i="2"/>
  <c r="O89" i="2"/>
  <c r="P89" i="2"/>
  <c r="M90" i="2"/>
  <c r="N89" i="2"/>
  <c r="R90" i="2" l="1"/>
  <c r="S90" i="2" s="1"/>
  <c r="Q90" i="2"/>
  <c r="P90" i="2"/>
  <c r="N90" i="2" s="1"/>
  <c r="O90" i="2" l="1"/>
  <c r="M91" i="2" s="1"/>
  <c r="Q91" i="2" l="1"/>
  <c r="P91" i="2"/>
  <c r="N91" i="2" s="1"/>
  <c r="M92" i="2" s="1"/>
  <c r="O91" i="2"/>
  <c r="R91" i="2"/>
  <c r="S91" i="2" s="1"/>
  <c r="N92" i="2" l="1"/>
  <c r="M93" i="2" s="1"/>
  <c r="R93" i="2" s="1"/>
  <c r="S93" i="2" s="1"/>
  <c r="P92" i="2"/>
  <c r="O92" i="2" s="1"/>
  <c r="Q92" i="2"/>
  <c r="R92" i="2"/>
  <c r="S92" i="2" s="1"/>
  <c r="Q93" i="2" l="1"/>
  <c r="P93" i="2"/>
  <c r="N93" i="2"/>
  <c r="M94" i="2" s="1"/>
  <c r="O93" i="2"/>
  <c r="Q94" i="2" l="1"/>
  <c r="P94" i="2"/>
  <c r="O94" i="2" s="1"/>
  <c r="N94" i="2"/>
  <c r="M95" i="2" s="1"/>
  <c r="R95" i="2" s="1"/>
  <c r="S95" i="2" s="1"/>
  <c r="R94" i="2"/>
  <c r="S94" i="2" s="1"/>
  <c r="P95" i="2" l="1"/>
  <c r="O95" i="2"/>
  <c r="Q95" i="2"/>
  <c r="N95" i="2"/>
  <c r="M96" i="2"/>
  <c r="R96" i="2" s="1"/>
  <c r="S96" i="2" s="1"/>
  <c r="Q96" i="2" l="1"/>
  <c r="P96" i="2"/>
  <c r="O96" i="2"/>
  <c r="M97" i="2" s="1"/>
  <c r="R97" i="2" s="1"/>
  <c r="S97" i="2" s="1"/>
  <c r="N96" i="2"/>
  <c r="P97" i="2" l="1"/>
  <c r="Q97" i="2"/>
  <c r="O97" i="2" s="1"/>
  <c r="N97" i="2" l="1"/>
  <c r="M98" i="2" s="1"/>
  <c r="P98" i="2" l="1"/>
  <c r="O98" i="2" s="1"/>
  <c r="Q98" i="2"/>
  <c r="N98" i="2"/>
  <c r="M99" i="2" s="1"/>
  <c r="R98" i="2"/>
  <c r="S98" i="2" s="1"/>
  <c r="R99" i="2" l="1"/>
  <c r="S99" i="2" s="1"/>
  <c r="P99" i="2"/>
  <c r="Q99" i="2"/>
  <c r="O99" i="2"/>
  <c r="N99" i="2"/>
  <c r="M100" i="2" s="1"/>
  <c r="R100" i="2" s="1"/>
  <c r="S100" i="2" s="1"/>
  <c r="P100" i="2" l="1"/>
  <c r="N100" i="2" s="1"/>
  <c r="M101" i="2" s="1"/>
  <c r="R101" i="2" s="1"/>
  <c r="S101" i="2" s="1"/>
  <c r="O100" i="2"/>
  <c r="Q100" i="2"/>
  <c r="P101" i="2" l="1"/>
  <c r="Q101" i="2"/>
  <c r="O101" i="2"/>
  <c r="M102" i="2"/>
  <c r="R102" i="2" s="1"/>
  <c r="S102" i="2" s="1"/>
  <c r="N101" i="2"/>
  <c r="P102" i="2" l="1"/>
  <c r="Q102" i="2"/>
  <c r="O102" i="2" s="1"/>
  <c r="N102" i="2" l="1"/>
  <c r="M103" i="2" s="1"/>
  <c r="P103" i="2" l="1"/>
  <c r="O103" i="2" s="1"/>
  <c r="Q103" i="2"/>
  <c r="N103" i="2"/>
  <c r="M104" i="2" s="1"/>
  <c r="R103" i="2"/>
  <c r="S103" i="2" s="1"/>
  <c r="P104" i="2" l="1"/>
  <c r="O104" i="2" s="1"/>
  <c r="Q104" i="2"/>
  <c r="R104" i="2"/>
  <c r="S104" i="2" s="1"/>
  <c r="N104" i="2" l="1"/>
  <c r="M105" i="2" s="1"/>
  <c r="R105" i="2" l="1"/>
  <c r="S105" i="2" s="1"/>
  <c r="P105" i="2"/>
  <c r="Q105" i="2"/>
  <c r="O105" i="2" s="1"/>
  <c r="M106" i="2" l="1"/>
  <c r="N105" i="2"/>
  <c r="Q106" i="2" l="1"/>
  <c r="P106" i="2"/>
  <c r="N106" i="2" s="1"/>
  <c r="R106" i="2"/>
  <c r="S106" i="2" s="1"/>
  <c r="O106" i="2"/>
  <c r="M107" i="2"/>
  <c r="Q107" i="2" l="1"/>
  <c r="P107" i="2"/>
  <c r="O107" i="2" s="1"/>
  <c r="N107" i="2"/>
  <c r="M108" i="2" s="1"/>
  <c r="P108" i="2" s="1"/>
  <c r="O108" i="2" s="1"/>
  <c r="R107" i="2"/>
  <c r="S107" i="2" s="1"/>
  <c r="R108" i="2"/>
  <c r="S108" i="2" s="1"/>
  <c r="Q108" i="2" l="1"/>
  <c r="N108" i="2"/>
  <c r="M109" i="2" s="1"/>
  <c r="P109" i="2" s="1"/>
  <c r="R109" i="2" l="1"/>
  <c r="S109" i="2" s="1"/>
  <c r="Q109" i="2"/>
  <c r="N109" i="2" s="1"/>
  <c r="M110" i="2" s="1"/>
  <c r="N110" i="2" s="1"/>
  <c r="O109" i="2"/>
  <c r="R110" i="2" l="1"/>
  <c r="S110" i="2" s="1"/>
  <c r="O110" i="2"/>
  <c r="Q110" i="2"/>
  <c r="M111" i="2"/>
  <c r="N111" i="2" s="1"/>
  <c r="P110" i="2"/>
  <c r="Q111" i="2" l="1"/>
  <c r="O111" i="2"/>
  <c r="R111" i="2"/>
  <c r="S111" i="2" s="1"/>
  <c r="P111" i="2"/>
  <c r="M112" i="2"/>
  <c r="R112" i="2" l="1"/>
  <c r="S112" i="2" s="1"/>
  <c r="P112" i="2"/>
  <c r="Q112" i="2"/>
  <c r="N112" i="2" l="1"/>
  <c r="M113" i="2" s="1"/>
  <c r="O112" i="2"/>
  <c r="P113" i="2" l="1"/>
  <c r="N113" i="2" s="1"/>
  <c r="M114" i="2" s="1"/>
  <c r="Q113" i="2"/>
  <c r="R113" i="2"/>
  <c r="S113" i="2" s="1"/>
  <c r="O113" i="2"/>
  <c r="R114" i="2" l="1"/>
  <c r="S114" i="2" s="1"/>
  <c r="Q114" i="2"/>
  <c r="P114" i="2"/>
  <c r="N114" i="2" s="1"/>
  <c r="M115" i="2" s="1"/>
  <c r="O114" i="2"/>
  <c r="R115" i="2" l="1"/>
  <c r="S115" i="2" s="1"/>
  <c r="P115" i="2"/>
  <c r="Q115" i="2"/>
  <c r="N115" i="2" s="1"/>
  <c r="O115" i="2" l="1"/>
  <c r="M116" i="2" s="1"/>
  <c r="Q116" i="2" l="1"/>
  <c r="P116" i="2"/>
  <c r="R116" i="2"/>
  <c r="S116" i="2" s="1"/>
  <c r="N116" i="2"/>
  <c r="O116" i="2" l="1"/>
  <c r="M117" i="2" s="1"/>
  <c r="P117" i="2" l="1"/>
  <c r="Q117" i="2"/>
  <c r="N117" i="2" s="1"/>
  <c r="R117" i="2"/>
  <c r="S117" i="2" s="1"/>
  <c r="O117" i="2"/>
  <c r="M118" i="2" s="1"/>
  <c r="P118" i="2" l="1"/>
  <c r="Q118" i="2"/>
  <c r="N118" i="2" s="1"/>
  <c r="O118" i="2"/>
  <c r="M119" i="2" s="1"/>
  <c r="R118" i="2"/>
  <c r="S118" i="2" s="1"/>
  <c r="R119" i="2" l="1"/>
  <c r="S119" i="2" s="1"/>
  <c r="Q119" i="2"/>
  <c r="P119" i="2"/>
  <c r="O119" i="2" s="1"/>
  <c r="N119" i="2" l="1"/>
  <c r="M120" i="2" s="1"/>
  <c r="P120" i="2" l="1"/>
  <c r="O120" i="2" s="1"/>
  <c r="M121" i="2" s="1"/>
  <c r="R120" i="2"/>
  <c r="S120" i="2" s="1"/>
  <c r="Q120" i="2"/>
  <c r="N120" i="2" s="1"/>
  <c r="R121" i="2" l="1"/>
  <c r="S121" i="2" s="1"/>
  <c r="Q121" i="2"/>
  <c r="P121" i="2"/>
  <c r="O121" i="2" s="1"/>
  <c r="N121" i="2"/>
  <c r="M122" i="2" s="1"/>
  <c r="Q122" i="2" l="1"/>
  <c r="R122" i="2"/>
  <c r="S122" i="2" s="1"/>
  <c r="P122" i="2"/>
  <c r="O122" i="2" s="1"/>
  <c r="N122" i="2" l="1"/>
  <c r="M123" i="2" s="1"/>
  <c r="R123" i="2" l="1"/>
  <c r="S123" i="2" s="1"/>
  <c r="Q123" i="2"/>
  <c r="P123" i="2"/>
  <c r="N123" i="2" s="1"/>
  <c r="O123" i="2"/>
  <c r="M124" i="2" l="1"/>
  <c r="Q124" i="2" s="1"/>
  <c r="R124" i="2" l="1"/>
  <c r="S124" i="2" s="1"/>
  <c r="P124" i="2"/>
  <c r="O124" i="2" s="1"/>
  <c r="N124" i="2"/>
  <c r="M125" i="2" s="1"/>
  <c r="Q125" i="2" l="1"/>
  <c r="P125" i="2"/>
  <c r="O125" i="2"/>
  <c r="R125" i="2"/>
  <c r="S125" i="2" s="1"/>
  <c r="M126" i="2" l="1"/>
  <c r="N125" i="2"/>
  <c r="Q126" i="2" l="1"/>
  <c r="P126" i="2"/>
  <c r="O126" i="2" s="1"/>
  <c r="N126" i="2"/>
  <c r="M127" i="2" s="1"/>
  <c r="R127" i="2" s="1"/>
  <c r="S127" i="2" s="1"/>
  <c r="R126" i="2"/>
  <c r="S126" i="2" s="1"/>
  <c r="Q127" i="2" l="1"/>
  <c r="P127" i="2"/>
  <c r="O127" i="2" s="1"/>
  <c r="N127" i="2" l="1"/>
  <c r="M128" i="2" s="1"/>
  <c r="Q128" i="2" s="1"/>
  <c r="R128" i="2" l="1"/>
  <c r="S128" i="2" s="1"/>
  <c r="P128" i="2"/>
  <c r="N128" i="2" s="1"/>
  <c r="O128" i="2"/>
  <c r="M129" i="2" s="1"/>
  <c r="Q129" i="2" s="1"/>
  <c r="P129" i="2" l="1"/>
  <c r="R129" i="2"/>
  <c r="S129" i="2" s="1"/>
  <c r="N129" i="2"/>
  <c r="M130" i="2" s="1"/>
  <c r="O130" i="2" s="1"/>
  <c r="O129" i="2"/>
  <c r="Q130" i="2" l="1"/>
  <c r="P130" i="2"/>
  <c r="N130" i="2" s="1"/>
  <c r="M131" i="2" s="1"/>
  <c r="R131" i="2" s="1"/>
  <c r="S131" i="2" s="1"/>
  <c r="R130" i="2"/>
  <c r="S130" i="2" s="1"/>
  <c r="Q131" i="2" l="1"/>
  <c r="M132" i="2"/>
  <c r="P132" i="2" s="1"/>
  <c r="O131" i="2"/>
  <c r="P131" i="2"/>
  <c r="N131" i="2"/>
  <c r="R132" i="2" l="1"/>
  <c r="S132" i="2" s="1"/>
  <c r="Q132" i="2"/>
  <c r="O132" i="2" s="1"/>
  <c r="N132" i="2" l="1"/>
  <c r="M133" i="2" s="1"/>
  <c r="Q133" i="2" s="1"/>
  <c r="R133" i="2" l="1"/>
  <c r="S133" i="2" s="1"/>
  <c r="P133" i="2"/>
  <c r="O133" i="2" s="1"/>
  <c r="N133" i="2"/>
  <c r="M134" i="2" s="1"/>
  <c r="P134" i="2" l="1"/>
  <c r="Q134" i="2"/>
  <c r="R134" i="2"/>
  <c r="S134" i="2" s="1"/>
  <c r="N134" i="2" l="1"/>
  <c r="O134" i="2"/>
  <c r="M135" i="2" s="1"/>
  <c r="Q135" i="2" l="1"/>
  <c r="P135" i="2"/>
  <c r="O135" i="2" s="1"/>
  <c r="R135" i="2"/>
  <c r="S135" i="2" s="1"/>
  <c r="N135" i="2" l="1"/>
  <c r="M136" i="2" s="1"/>
  <c r="R136" i="2" l="1"/>
  <c r="S136" i="2" s="1"/>
  <c r="Q136" i="2"/>
  <c r="P136" i="2"/>
  <c r="O136" i="2" s="1"/>
  <c r="N136" i="2" l="1"/>
  <c r="M137" i="2" s="1"/>
  <c r="P137" i="2" l="1"/>
  <c r="Q137" i="2"/>
  <c r="R137" i="2"/>
  <c r="S137" i="2" s="1"/>
  <c r="O137" i="2" l="1"/>
  <c r="N137" i="2"/>
  <c r="M138" i="2" s="1"/>
  <c r="Q138" i="2" s="1"/>
  <c r="P138" i="2" l="1"/>
  <c r="N138" i="2" s="1"/>
  <c r="M139" i="2" s="1"/>
  <c r="R139" i="2" s="1"/>
  <c r="S139" i="2" s="1"/>
  <c r="O138" i="2"/>
  <c r="R138" i="2"/>
  <c r="S138" i="2" s="1"/>
  <c r="Q139" i="2" l="1"/>
  <c r="P139" i="2"/>
  <c r="N139" i="2" s="1"/>
  <c r="O139" i="2" l="1"/>
  <c r="M140" i="2" s="1"/>
  <c r="P140" i="2" s="1"/>
  <c r="Q140" i="2" l="1"/>
  <c r="N140" i="2" s="1"/>
  <c r="R140" i="2"/>
  <c r="S140" i="2" s="1"/>
  <c r="O140" i="2"/>
  <c r="M141" i="2" s="1"/>
  <c r="Q141" i="2" s="1"/>
  <c r="P141" i="2" l="1"/>
  <c r="N141" i="2" s="1"/>
  <c r="R141" i="2"/>
  <c r="S141" i="2" s="1"/>
  <c r="O141" i="2" l="1"/>
  <c r="M142" i="2" s="1"/>
  <c r="Q142" i="2" s="1"/>
  <c r="R142" i="2" l="1"/>
  <c r="S142" i="2" s="1"/>
  <c r="P142" i="2"/>
  <c r="N142" i="2" s="1"/>
  <c r="O142" i="2"/>
  <c r="M143" i="2" s="1"/>
  <c r="P143" i="2" l="1"/>
  <c r="Q143" i="2"/>
  <c r="R143" i="2"/>
  <c r="S143" i="2" s="1"/>
  <c r="N143" i="2" l="1"/>
  <c r="M144" i="2" s="1"/>
  <c r="O143" i="2"/>
  <c r="P144" i="2" l="1"/>
  <c r="Q144" i="2"/>
  <c r="R144" i="2"/>
  <c r="S144" i="2" s="1"/>
  <c r="O144" i="2" l="1"/>
  <c r="N144" i="2"/>
  <c r="M145" i="2" s="1"/>
  <c r="P145" i="2" l="1"/>
  <c r="R145" i="2"/>
  <c r="S145" i="2" s="1"/>
  <c r="Q145" i="2"/>
  <c r="N145" i="2" s="1"/>
  <c r="O145" i="2" l="1"/>
  <c r="M146" i="2" s="1"/>
  <c r="P146" i="2" s="1"/>
  <c r="Q146" i="2" l="1"/>
  <c r="O146" i="2" s="1"/>
  <c r="R146" i="2"/>
  <c r="S146" i="2" s="1"/>
  <c r="N146" i="2"/>
  <c r="M147" i="2" s="1"/>
  <c r="P147" i="2" s="1"/>
  <c r="R147" i="2" l="1"/>
  <c r="S147" i="2" s="1"/>
  <c r="Q147" i="2"/>
  <c r="N147" i="2" s="1"/>
  <c r="O147" i="2" l="1"/>
  <c r="M148" i="2" s="1"/>
  <c r="P148" i="2" s="1"/>
  <c r="R148" i="2" l="1"/>
  <c r="S148" i="2" s="1"/>
  <c r="Q148" i="2"/>
  <c r="N148" i="2" s="1"/>
  <c r="O148" i="2" l="1"/>
  <c r="M149" i="2" s="1"/>
  <c r="Q149" i="2" s="1"/>
  <c r="R149" i="2" l="1"/>
  <c r="S149" i="2" s="1"/>
  <c r="P149" i="2"/>
  <c r="N149" i="2" s="1"/>
  <c r="O149" i="2"/>
  <c r="M150" i="2" s="1"/>
  <c r="P150" i="2" s="1"/>
  <c r="R150" i="2" l="1"/>
  <c r="S150" i="2" s="1"/>
  <c r="Q150" i="2"/>
  <c r="N150" i="2" s="1"/>
  <c r="M151" i="2" s="1"/>
  <c r="O150" i="2" l="1"/>
  <c r="R151" i="2"/>
  <c r="S151" i="2" s="1"/>
  <c r="N151" i="2"/>
  <c r="M152" i="2"/>
  <c r="O152" i="2" s="1"/>
  <c r="P151" i="2"/>
  <c r="O151" i="2"/>
  <c r="Q151" i="2"/>
  <c r="Q152" i="2" l="1"/>
  <c r="P152" i="2"/>
  <c r="N152" i="2"/>
  <c r="M153" i="2"/>
  <c r="R153" i="2" s="1"/>
  <c r="S153" i="2" s="1"/>
  <c r="R152" i="2"/>
  <c r="S152" i="2" s="1"/>
  <c r="Q153" i="2" l="1"/>
  <c r="P153" i="2"/>
  <c r="O153" i="2" l="1"/>
  <c r="N153" i="2"/>
  <c r="M154" i="2" s="1"/>
  <c r="Q154" i="2" s="1"/>
  <c r="R154" i="2" l="1"/>
  <c r="S154" i="2" s="1"/>
  <c r="P154" i="2"/>
  <c r="O154" i="2" s="1"/>
  <c r="N154" i="2" l="1"/>
  <c r="M155" i="2" s="1"/>
  <c r="P155" i="2" s="1"/>
  <c r="R155" i="2" l="1"/>
  <c r="S155" i="2" s="1"/>
  <c r="Q155" i="2"/>
  <c r="O155" i="2" s="1"/>
  <c r="N155" i="2"/>
  <c r="M156" i="2" s="1"/>
  <c r="Q156" i="2" l="1"/>
  <c r="P156" i="2"/>
  <c r="N156" i="2" s="1"/>
  <c r="R156" i="2"/>
  <c r="S156" i="2" s="1"/>
  <c r="O156" i="2" l="1"/>
  <c r="M157" i="2" s="1"/>
  <c r="Q157" i="2" l="1"/>
  <c r="P157" i="2"/>
  <c r="R157" i="2"/>
  <c r="S157" i="2" s="1"/>
  <c r="N157" i="2" l="1"/>
  <c r="O157" i="2"/>
  <c r="M158" i="2" s="1"/>
  <c r="R158" i="2" s="1"/>
  <c r="S158" i="2" s="1"/>
  <c r="P158" i="2" l="1"/>
  <c r="Q158" i="2"/>
  <c r="N158" i="2"/>
  <c r="M159" i="2" s="1"/>
  <c r="O158" i="2" l="1"/>
  <c r="P159" i="2"/>
  <c r="O159" i="2"/>
  <c r="Q159" i="2"/>
  <c r="N159" i="2"/>
  <c r="M160" i="2"/>
  <c r="R159" i="2"/>
  <c r="S159" i="2" s="1"/>
  <c r="R160" i="2" l="1"/>
  <c r="S160" i="2" s="1"/>
  <c r="Q160" i="2"/>
  <c r="M161" i="2"/>
  <c r="P160" i="2"/>
  <c r="O160" i="2"/>
  <c r="N160" i="2"/>
  <c r="R161" i="2" l="1"/>
  <c r="S161" i="2" s="1"/>
  <c r="O161" i="2"/>
  <c r="N161" i="2"/>
  <c r="P161" i="2"/>
  <c r="Q161" i="2"/>
  <c r="M162" i="2"/>
  <c r="Q162" i="2" l="1"/>
  <c r="P162" i="2"/>
  <c r="R162" i="2"/>
  <c r="S162" i="2" s="1"/>
  <c r="O162" i="2" l="1"/>
  <c r="N162" i="2"/>
  <c r="M163" i="2" s="1"/>
  <c r="Q163" i="2" l="1"/>
  <c r="P163" i="2"/>
  <c r="R163" i="2"/>
  <c r="S163" i="2" s="1"/>
  <c r="O163" i="2" l="1"/>
  <c r="N163" i="2"/>
  <c r="M164" i="2" s="1"/>
  <c r="P164" i="2" l="1"/>
  <c r="Q164" i="2"/>
  <c r="O164" i="2" s="1"/>
  <c r="R164" i="2"/>
  <c r="S164" i="2" s="1"/>
  <c r="N164" i="2" l="1"/>
  <c r="M165" i="2" s="1"/>
  <c r="P165" i="2" l="1"/>
  <c r="Q165" i="2"/>
  <c r="O165" i="2" s="1"/>
  <c r="R165" i="2"/>
  <c r="S165" i="2" s="1"/>
  <c r="N165" i="2" l="1"/>
  <c r="M166" i="2" s="1"/>
  <c r="Q166" i="2" l="1"/>
  <c r="M167" i="2"/>
  <c r="R167" i="2" s="1"/>
  <c r="S167" i="2" s="1"/>
  <c r="N166" i="2"/>
  <c r="P166" i="2"/>
  <c r="O166" i="2" s="1"/>
  <c r="R166" i="2"/>
  <c r="S166" i="2" s="1"/>
  <c r="M168" i="2" l="1"/>
  <c r="P167" i="2"/>
  <c r="O167" i="2"/>
  <c r="Q167" i="2"/>
  <c r="N167" i="2"/>
  <c r="R168" i="2"/>
  <c r="S168" i="2" s="1"/>
  <c r="Q168" i="2" l="1"/>
  <c r="P168" i="2"/>
  <c r="O168" i="2" s="1"/>
  <c r="N168" i="2" l="1"/>
  <c r="M169" i="2" s="1"/>
  <c r="P169" i="2" l="1"/>
  <c r="Q169" i="2"/>
  <c r="N169" i="2" s="1"/>
  <c r="R169" i="2"/>
  <c r="S169" i="2" s="1"/>
  <c r="O169" i="2" l="1"/>
  <c r="M170" i="2" s="1"/>
  <c r="R170" i="2" l="1"/>
  <c r="S170" i="2" s="1"/>
  <c r="P170" i="2"/>
  <c r="Q170" i="2"/>
  <c r="N170" i="2" s="1"/>
  <c r="O170" i="2" l="1"/>
  <c r="M171" i="2" s="1"/>
  <c r="P171" i="2" l="1"/>
  <c r="Q171" i="2"/>
  <c r="N171" i="2" s="1"/>
  <c r="M172" i="2" s="1"/>
  <c r="R171" i="2"/>
  <c r="S171" i="2" s="1"/>
  <c r="P172" i="2" l="1"/>
  <c r="O172" i="2" s="1"/>
  <c r="Q172" i="2"/>
  <c r="N172" i="2"/>
  <c r="M173" i="2" s="1"/>
  <c r="R173" i="2" s="1"/>
  <c r="S173" i="2" s="1"/>
  <c r="R172" i="2"/>
  <c r="S172" i="2" s="1"/>
  <c r="O171" i="2"/>
  <c r="Q173" i="2" l="1"/>
  <c r="M174" i="2"/>
  <c r="R174" i="2" s="1"/>
  <c r="S174" i="2" s="1"/>
  <c r="P173" i="2"/>
  <c r="O173" i="2"/>
  <c r="N173" i="2"/>
  <c r="Q174" i="2" l="1"/>
  <c r="O174" i="2"/>
  <c r="N174" i="2"/>
  <c r="M175" i="2"/>
  <c r="R175" i="2" s="1"/>
  <c r="S175" i="2" s="1"/>
  <c r="P174" i="2"/>
  <c r="P175" i="2" l="1"/>
  <c r="Q175" i="2"/>
  <c r="N175" i="2" l="1"/>
  <c r="M176" i="2" s="1"/>
  <c r="R176" i="2" s="1"/>
  <c r="S176" i="2" s="1"/>
  <c r="O175" i="2"/>
  <c r="O176" i="2" l="1"/>
  <c r="P176" i="2"/>
  <c r="Q176" i="2"/>
  <c r="M177" i="2"/>
  <c r="M178" i="2" s="1"/>
  <c r="N176" i="2"/>
  <c r="Q177" i="2" l="1"/>
  <c r="N177" i="2"/>
  <c r="P177" i="2"/>
  <c r="R177" i="2"/>
  <c r="S177" i="2" s="1"/>
  <c r="O177" i="2"/>
  <c r="Q178" i="2"/>
  <c r="P178" i="2"/>
  <c r="R178" i="2"/>
  <c r="S178" i="2" s="1"/>
  <c r="N178" i="2" l="1"/>
  <c r="O178" i="2"/>
  <c r="M179" i="2" s="1"/>
  <c r="P179" i="2" s="1"/>
  <c r="R179" i="2" l="1"/>
  <c r="S179" i="2" s="1"/>
  <c r="Q179" i="2"/>
  <c r="N179" i="2" s="1"/>
  <c r="O179" i="2" l="1"/>
  <c r="M180" i="2" s="1"/>
  <c r="Q180" i="2" s="1"/>
  <c r="R180" i="2" l="1"/>
  <c r="S180" i="2" s="1"/>
  <c r="P180" i="2"/>
  <c r="O180" i="2" s="1"/>
  <c r="N180" i="2" l="1"/>
  <c r="M181" i="2" s="1"/>
  <c r="P181" i="2" s="1"/>
  <c r="Q181" i="2" l="1"/>
  <c r="M182" i="2"/>
  <c r="R182" i="2" s="1"/>
  <c r="S182" i="2" s="1"/>
  <c r="N181" i="2"/>
  <c r="R181" i="2"/>
  <c r="S181" i="2" s="1"/>
  <c r="O181" i="2"/>
  <c r="P182" i="2" l="1"/>
  <c r="Q182" i="2"/>
  <c r="O182" i="2" l="1"/>
  <c r="N182" i="2"/>
  <c r="M183" i="2" s="1"/>
  <c r="P183" i="2" l="1"/>
  <c r="R183" i="2"/>
  <c r="S183" i="2" s="1"/>
  <c r="Q183" i="2"/>
  <c r="O183" i="2" s="1"/>
  <c r="N183" i="2" l="1"/>
  <c r="M184" i="2" s="1"/>
  <c r="Q184" i="2" l="1"/>
  <c r="R184" i="2"/>
  <c r="S184" i="2" s="1"/>
  <c r="P184" i="2"/>
  <c r="N184" i="2" s="1"/>
  <c r="M185" i="2" s="1"/>
  <c r="O184" i="2"/>
  <c r="R185" i="2" l="1"/>
  <c r="S185" i="2" s="1"/>
  <c r="Q185" i="2"/>
  <c r="O185" i="2"/>
  <c r="P185" i="2"/>
  <c r="N185" i="2" s="1"/>
  <c r="M186" i="2" s="1"/>
  <c r="R186" i="2" s="1"/>
  <c r="S186" i="2" s="1"/>
  <c r="Q186" i="2" l="1"/>
  <c r="P186" i="2"/>
  <c r="O186" i="2" s="1"/>
  <c r="N186" i="2" l="1"/>
  <c r="M187" i="2" s="1"/>
  <c r="P187" i="2" s="1"/>
  <c r="R187" i="2" l="1"/>
  <c r="S187" i="2" s="1"/>
  <c r="Q187" i="2"/>
  <c r="O187" i="2" s="1"/>
  <c r="N187" i="2" l="1"/>
  <c r="M188" i="2"/>
  <c r="R188" i="2" s="1"/>
  <c r="S188" i="2" s="1"/>
  <c r="P188" i="2" l="1"/>
  <c r="Q188" i="2"/>
  <c r="O188" i="2" l="1"/>
  <c r="N188" i="2"/>
  <c r="M189" i="2" s="1"/>
  <c r="P189" i="2" s="1"/>
  <c r="Q189" i="2" l="1"/>
  <c r="O189" i="2" s="1"/>
  <c r="R189" i="2"/>
  <c r="S189" i="2" s="1"/>
  <c r="N189" i="2"/>
  <c r="M190" i="2" s="1"/>
  <c r="Q190" i="2" s="1"/>
  <c r="R190" i="2" l="1"/>
  <c r="S190" i="2" s="1"/>
  <c r="P190" i="2"/>
  <c r="O190" i="2" s="1"/>
  <c r="N190" i="2" l="1"/>
  <c r="M191" i="2" s="1"/>
  <c r="Q191" i="2" s="1"/>
  <c r="O191" i="2" l="1"/>
  <c r="R191" i="2"/>
  <c r="S191" i="2" s="1"/>
  <c r="P191" i="2"/>
  <c r="N191" i="2" s="1"/>
  <c r="M192" i="2" s="1"/>
  <c r="R192" i="2" s="1"/>
  <c r="S192" i="2" s="1"/>
  <c r="N192" i="2" l="1"/>
  <c r="O192" i="2"/>
  <c r="P192" i="2"/>
  <c r="M193" i="2"/>
  <c r="R193" i="2" s="1"/>
  <c r="S193" i="2" s="1"/>
  <c r="Q192" i="2"/>
  <c r="O193" i="2" l="1"/>
  <c r="N193" i="2"/>
  <c r="Q193" i="2"/>
  <c r="M194" i="2"/>
  <c r="R194" i="2" s="1"/>
  <c r="S194" i="2" s="1"/>
  <c r="P193" i="2"/>
  <c r="Q194" i="2" l="1"/>
  <c r="P194" i="2"/>
  <c r="O194" i="2" s="1"/>
  <c r="N194" i="2" l="1"/>
  <c r="M195" i="2" s="1"/>
  <c r="P195" i="2" l="1"/>
  <c r="R195" i="2"/>
  <c r="S195" i="2" s="1"/>
  <c r="Q195" i="2"/>
  <c r="N195" i="2" s="1"/>
  <c r="O195" i="2" l="1"/>
  <c r="M196" i="2" s="1"/>
  <c r="P196" i="2" s="1"/>
  <c r="Q196" i="2" l="1"/>
  <c r="R196" i="2"/>
  <c r="S196" i="2" s="1"/>
  <c r="N196" i="2"/>
  <c r="O196" i="2"/>
  <c r="M197" i="2" s="1"/>
  <c r="Q197" i="2" l="1"/>
  <c r="P197" i="2"/>
  <c r="R197" i="2"/>
  <c r="S197" i="2" s="1"/>
  <c r="O197" i="2" l="1"/>
  <c r="N197" i="2"/>
  <c r="M198" i="2" s="1"/>
  <c r="R198" i="2" s="1"/>
  <c r="S198" i="2" s="1"/>
  <c r="P198" i="2" l="1"/>
  <c r="Q198" i="2"/>
  <c r="N198" i="2"/>
  <c r="O198" i="2" l="1"/>
  <c r="M199" i="2"/>
  <c r="R199" i="2" s="1"/>
  <c r="S199" i="2" s="1"/>
  <c r="P199" i="2" l="1"/>
  <c r="Q199" i="2"/>
  <c r="O199" i="2" l="1"/>
  <c r="N199" i="2"/>
  <c r="M200" i="2" s="1"/>
  <c r="Q200" i="2" s="1"/>
  <c r="P200" i="2" l="1"/>
  <c r="N200" i="2" s="1"/>
  <c r="R200" i="2"/>
  <c r="S200" i="2" s="1"/>
  <c r="O200" i="2"/>
  <c r="M201" i="2" s="1"/>
  <c r="R201" i="2" l="1"/>
  <c r="S201" i="2" s="1"/>
  <c r="Q201" i="2"/>
  <c r="P201" i="2"/>
  <c r="O201" i="2" s="1"/>
  <c r="N201" i="2" l="1"/>
  <c r="M202" i="2" s="1"/>
  <c r="P202" i="2" l="1"/>
  <c r="Q202" i="2"/>
  <c r="R202" i="2"/>
  <c r="S202" i="2" s="1"/>
  <c r="O202" i="2"/>
  <c r="N202" i="2" l="1"/>
  <c r="M203" i="2" s="1"/>
  <c r="R203" i="2" s="1"/>
  <c r="S203" i="2" s="1"/>
  <c r="O203" i="2" l="1"/>
  <c r="Q203" i="2"/>
  <c r="P203" i="2"/>
  <c r="N203" i="2" s="1"/>
  <c r="M204" i="2" s="1"/>
  <c r="M205" i="2" s="1"/>
  <c r="P204" i="2" l="1"/>
  <c r="Q204" i="2"/>
  <c r="N204" i="2"/>
  <c r="R204" i="2"/>
  <c r="S204" i="2" s="1"/>
  <c r="O204" i="2"/>
  <c r="R205" i="2"/>
  <c r="S205" i="2" s="1"/>
  <c r="P205" i="2"/>
  <c r="Q205" i="2"/>
  <c r="N205" i="2" l="1"/>
  <c r="O205" i="2"/>
  <c r="M206" i="2" s="1"/>
  <c r="Q206" i="2" l="1"/>
  <c r="P206" i="2"/>
  <c r="N206" i="2" s="1"/>
  <c r="R206" i="2"/>
  <c r="S206" i="2" s="1"/>
  <c r="O206" i="2" l="1"/>
  <c r="M207" i="2" s="1"/>
  <c r="P207" i="2" s="1"/>
  <c r="R207" i="2" l="1"/>
  <c r="S207" i="2" s="1"/>
  <c r="Q207" i="2"/>
  <c r="O207" i="2" s="1"/>
  <c r="N207" i="2" l="1"/>
  <c r="M208" i="2" s="1"/>
  <c r="R208" i="2" s="1"/>
  <c r="S208" i="2" s="1"/>
  <c r="Q208" i="2" l="1"/>
  <c r="P208" i="2"/>
  <c r="N208" i="2"/>
  <c r="O208" i="2"/>
  <c r="M209" i="2" s="1"/>
  <c r="Q209" i="2" l="1"/>
  <c r="R209" i="2"/>
  <c r="S209" i="2" s="1"/>
  <c r="P209" i="2"/>
  <c r="O209" i="2" l="1"/>
  <c r="N209" i="2"/>
  <c r="M210" i="2" s="1"/>
  <c r="R210" i="2" l="1"/>
  <c r="S210" i="2" s="1"/>
  <c r="O210" i="2"/>
  <c r="N210" i="2"/>
  <c r="M211" i="2"/>
  <c r="R211" i="2" s="1"/>
  <c r="S211" i="2" s="1"/>
  <c r="P210" i="2"/>
  <c r="Q210" i="2"/>
  <c r="O211" i="2" l="1"/>
  <c r="M212" i="2"/>
  <c r="N211" i="2"/>
  <c r="Q211" i="2"/>
  <c r="P211" i="2"/>
  <c r="N212" i="2" l="1"/>
  <c r="P212" i="2"/>
  <c r="Q212" i="2"/>
  <c r="O212" i="2"/>
  <c r="M213" i="2"/>
  <c r="R212" i="2"/>
  <c r="S212" i="2" s="1"/>
  <c r="R213" i="2" l="1"/>
  <c r="S213" i="2" s="1"/>
  <c r="N213" i="2"/>
  <c r="Q213" i="2"/>
  <c r="M214" i="2"/>
  <c r="R214" i="2" s="1"/>
  <c r="S214" i="2" s="1"/>
  <c r="O213" i="2"/>
  <c r="P213" i="2"/>
  <c r="P214" i="2" l="1"/>
  <c r="Q214" i="2"/>
  <c r="O214" i="2" s="1"/>
  <c r="N214" i="2" l="1"/>
  <c r="M215" i="2" s="1"/>
  <c r="P215" i="2" l="1"/>
  <c r="Q215" i="2"/>
  <c r="R215" i="2"/>
  <c r="S215" i="2" s="1"/>
  <c r="O215" i="2" l="1"/>
  <c r="N215" i="2"/>
  <c r="M216" i="2" s="1"/>
  <c r="P216" i="2" l="1"/>
  <c r="Q216" i="2"/>
  <c r="R216" i="2"/>
  <c r="S216" i="2" s="1"/>
  <c r="O216" i="2" l="1"/>
  <c r="N216" i="2"/>
  <c r="M217" i="2" s="1"/>
  <c r="R217" i="2" s="1"/>
  <c r="S217" i="2" s="1"/>
  <c r="O217" i="2" l="1"/>
  <c r="Q217" i="2"/>
  <c r="P217" i="2"/>
  <c r="N217" i="2" s="1"/>
  <c r="M218" i="2" s="1"/>
  <c r="P218" i="2" s="1"/>
  <c r="O218" i="2" l="1"/>
  <c r="R218" i="2"/>
  <c r="S218" i="2" s="1"/>
  <c r="N218" i="2"/>
  <c r="Q218" i="2"/>
  <c r="M219" i="2"/>
  <c r="Q219" i="2" s="1"/>
  <c r="R219" i="2" l="1"/>
  <c r="S219" i="2" s="1"/>
  <c r="P219" i="2"/>
  <c r="O219" i="2" s="1"/>
  <c r="N219" i="2" l="1"/>
  <c r="M220" i="2" s="1"/>
  <c r="Q220" i="2" s="1"/>
  <c r="N220" i="2" l="1"/>
  <c r="O220" i="2"/>
  <c r="R220" i="2"/>
  <c r="S220" i="2" s="1"/>
  <c r="M221" i="2"/>
  <c r="P221" i="2" s="1"/>
  <c r="P220" i="2"/>
  <c r="R221" i="2" l="1"/>
  <c r="S221" i="2" s="1"/>
  <c r="Q221" i="2"/>
  <c r="N221" i="2" s="1"/>
  <c r="O221" i="2" l="1"/>
  <c r="M222" i="2" s="1"/>
  <c r="R222" i="2" s="1"/>
  <c r="S222" i="2" s="1"/>
  <c r="Q222" i="2" l="1"/>
  <c r="P222" i="2"/>
  <c r="N222" i="2" s="1"/>
  <c r="O222" i="2" l="1"/>
  <c r="M223" i="2" s="1"/>
  <c r="P223" i="2" l="1"/>
  <c r="N223" i="2" s="1"/>
  <c r="R223" i="2"/>
  <c r="S223" i="2" s="1"/>
  <c r="Q223" i="2"/>
  <c r="M224" i="2" l="1"/>
  <c r="O223" i="2"/>
  <c r="P224" i="2" l="1"/>
  <c r="Q224" i="2"/>
  <c r="R224" i="2"/>
  <c r="S224" i="2" s="1"/>
  <c r="O224" i="2" l="1"/>
  <c r="N224" i="2"/>
  <c r="M225" i="2" s="1"/>
  <c r="Q225" i="2" l="1"/>
  <c r="R225" i="2"/>
  <c r="S225" i="2" s="1"/>
  <c r="P225" i="2"/>
  <c r="N225" i="2" s="1"/>
  <c r="O225" i="2" l="1"/>
  <c r="M226" i="2" s="1"/>
  <c r="Q226" i="2" l="1"/>
  <c r="P226" i="2"/>
  <c r="R226" i="2"/>
  <c r="S226" i="2" s="1"/>
  <c r="O226" i="2"/>
  <c r="N226" i="2"/>
  <c r="M227" i="2" s="1"/>
  <c r="R227" i="2" s="1"/>
  <c r="S227" i="2" s="1"/>
  <c r="P227" i="2" l="1"/>
  <c r="Q227" i="2"/>
  <c r="N227" i="2" l="1"/>
  <c r="M228" i="2"/>
  <c r="R228" i="2" s="1"/>
  <c r="S228" i="2" s="1"/>
  <c r="O227" i="2"/>
  <c r="P228" i="2" l="1"/>
  <c r="Q228" i="2"/>
  <c r="N228" i="2"/>
  <c r="O228" i="2" l="1"/>
  <c r="M229" i="2" s="1"/>
  <c r="R229" i="2" s="1"/>
  <c r="S229" i="2" s="1"/>
  <c r="P229" i="2" l="1"/>
  <c r="O229" i="2" s="1"/>
  <c r="Q229" i="2"/>
  <c r="N229" i="2"/>
  <c r="M230" i="2" s="1"/>
  <c r="P230" i="2" l="1"/>
  <c r="Q230" i="2"/>
  <c r="R230" i="2"/>
  <c r="S230" i="2" s="1"/>
  <c r="O230" i="2" l="1"/>
  <c r="N230" i="2"/>
  <c r="M231" i="2" s="1"/>
  <c r="R231" i="2" l="1"/>
  <c r="S231" i="2" s="1"/>
  <c r="Q231" i="2"/>
  <c r="O231" i="2" s="1"/>
  <c r="P231" i="2"/>
  <c r="N231" i="2" l="1"/>
  <c r="M232" i="2" s="1"/>
  <c r="Q232" i="2" s="1"/>
  <c r="R232" i="2" l="1"/>
  <c r="S232" i="2" s="1"/>
  <c r="P232" i="2"/>
  <c r="N232" i="2" s="1"/>
  <c r="O232" i="2" l="1"/>
  <c r="M233" i="2" s="1"/>
  <c r="P233" i="2" l="1"/>
  <c r="Q233" i="2"/>
  <c r="N233" i="2" s="1"/>
  <c r="R233" i="2"/>
  <c r="S233" i="2" s="1"/>
  <c r="O233" i="2" l="1"/>
  <c r="M234" i="2" s="1"/>
  <c r="P234" i="2" l="1"/>
  <c r="R234" i="2"/>
  <c r="S234" i="2" s="1"/>
  <c r="Q234" i="2"/>
  <c r="N234" i="2" l="1"/>
  <c r="O234" i="2"/>
  <c r="M235" i="2" s="1"/>
  <c r="P235" i="2" l="1"/>
  <c r="R235" i="2"/>
  <c r="S235" i="2" s="1"/>
  <c r="Q235" i="2"/>
  <c r="O235" i="2" l="1"/>
  <c r="N235" i="2"/>
  <c r="M236" i="2" s="1"/>
  <c r="P236" i="2" l="1"/>
  <c r="Q236" i="2"/>
  <c r="R236" i="2"/>
  <c r="S236" i="2" s="1"/>
  <c r="O236" i="2" l="1"/>
  <c r="N236" i="2"/>
  <c r="M237" i="2" s="1"/>
  <c r="R237" i="2" l="1"/>
  <c r="S237" i="2" s="1"/>
  <c r="P237" i="2"/>
  <c r="Q237" i="2"/>
  <c r="O237" i="2" l="1"/>
  <c r="N237" i="2"/>
  <c r="M238" i="2" s="1"/>
  <c r="Q238" i="2" l="1"/>
  <c r="P238" i="2"/>
  <c r="N238" i="2" s="1"/>
  <c r="R238" i="2"/>
  <c r="S238" i="2" s="1"/>
  <c r="O238" i="2" l="1"/>
  <c r="M239" i="2" s="1"/>
  <c r="R239" i="2" l="1"/>
  <c r="S239" i="2" s="1"/>
  <c r="Q239" i="2"/>
  <c r="P239" i="2"/>
  <c r="N239" i="2" s="1"/>
  <c r="O239" i="2" l="1"/>
  <c r="M240" i="2" s="1"/>
  <c r="P240" i="2" l="1"/>
  <c r="O240" i="2" s="1"/>
  <c r="Q240" i="2"/>
  <c r="R240" i="2"/>
  <c r="S240" i="2" s="1"/>
  <c r="N240" i="2" l="1"/>
  <c r="M241" i="2" s="1"/>
  <c r="P241" i="2" l="1"/>
  <c r="Q241" i="2"/>
  <c r="O241" i="2" s="1"/>
  <c r="R241" i="2"/>
  <c r="S241" i="2" s="1"/>
  <c r="N241" i="2"/>
  <c r="M242" i="2" l="1"/>
  <c r="R242" i="2" l="1"/>
  <c r="S242" i="2" s="1"/>
  <c r="Q242" i="2"/>
  <c r="P242" i="2"/>
  <c r="N242" i="2" l="1"/>
  <c r="O242" i="2"/>
  <c r="M243" i="2" s="1"/>
  <c r="P243" i="2" l="1"/>
  <c r="O243" i="2" s="1"/>
  <c r="Q243" i="2"/>
  <c r="R243" i="2"/>
  <c r="S243" i="2" s="1"/>
  <c r="N243" i="2" l="1"/>
  <c r="M244" i="2" s="1"/>
  <c r="P244" i="2" l="1"/>
  <c r="Q244" i="2"/>
  <c r="R244" i="2"/>
  <c r="S244" i="2" s="1"/>
  <c r="N244" i="2" l="1"/>
  <c r="O244" i="2"/>
  <c r="M245" i="2" s="1"/>
  <c r="P245" i="2" l="1"/>
  <c r="Q245" i="2"/>
  <c r="R245" i="2"/>
  <c r="S245" i="2" s="1"/>
  <c r="N245" i="2"/>
  <c r="O245" i="2" l="1"/>
  <c r="M246" i="2" s="1"/>
  <c r="Q246" i="2" l="1"/>
  <c r="R246" i="2"/>
  <c r="S246" i="2" s="1"/>
  <c r="P246" i="2"/>
  <c r="N246" i="2" s="1"/>
  <c r="M247" i="2" l="1"/>
  <c r="R247" i="2" s="1"/>
  <c r="S247" i="2" s="1"/>
  <c r="O246" i="2"/>
  <c r="Q247" i="2" l="1"/>
  <c r="P247" i="2"/>
  <c r="N247" i="2" s="1"/>
  <c r="M248" i="2"/>
  <c r="O247" i="2"/>
  <c r="P248" i="2" l="1"/>
  <c r="R248" i="2"/>
  <c r="S248" i="2" s="1"/>
  <c r="Q248" i="2"/>
  <c r="O248" i="2" s="1"/>
  <c r="N248" i="2" l="1"/>
  <c r="M249" i="2" s="1"/>
  <c r="Q249" i="2" l="1"/>
  <c r="R249" i="2"/>
  <c r="S249" i="2" s="1"/>
  <c r="P249" i="2"/>
  <c r="N249" i="2" s="1"/>
  <c r="O249" i="2" l="1"/>
  <c r="M250" i="2" s="1"/>
  <c r="P250" i="2" l="1"/>
  <c r="Q250" i="2"/>
  <c r="R250" i="2"/>
  <c r="S250" i="2" s="1"/>
  <c r="O250" i="2" l="1"/>
  <c r="N250" i="2"/>
  <c r="M251" i="2" s="1"/>
  <c r="P251" i="2" l="1"/>
  <c r="Q251" i="2"/>
  <c r="R251" i="2"/>
  <c r="S251" i="2" s="1"/>
  <c r="O251" i="2"/>
  <c r="N251" i="2" l="1"/>
  <c r="M252" i="2" s="1"/>
  <c r="P252" i="2" l="1"/>
  <c r="Q252" i="2"/>
  <c r="O252" i="2" s="1"/>
  <c r="R252" i="2"/>
  <c r="S252" i="2" s="1"/>
  <c r="N252" i="2"/>
  <c r="M253" i="2" s="1"/>
  <c r="Q253" i="2" l="1"/>
  <c r="P253" i="2"/>
  <c r="O253" i="2" s="1"/>
  <c r="R253" i="2"/>
  <c r="S253" i="2" s="1"/>
  <c r="N253" i="2"/>
  <c r="M254" i="2" s="1"/>
  <c r="P254" i="2" s="1"/>
  <c r="Q254" i="2" l="1"/>
  <c r="O254" i="2" s="1"/>
  <c r="R254" i="2"/>
  <c r="S254" i="2" s="1"/>
  <c r="N254" i="2"/>
  <c r="M255" i="2" s="1"/>
  <c r="P255" i="2" s="1"/>
  <c r="R255" i="2" l="1"/>
  <c r="S255" i="2" s="1"/>
  <c r="Q255" i="2"/>
  <c r="O255" i="2" s="1"/>
  <c r="N255" i="2" l="1"/>
  <c r="M256" i="2" s="1"/>
  <c r="Q256" i="2" s="1"/>
  <c r="R256" i="2" l="1"/>
  <c r="S256" i="2" s="1"/>
  <c r="P256" i="2"/>
  <c r="N256" i="2" s="1"/>
  <c r="O256" i="2" l="1"/>
  <c r="M257" i="2" s="1"/>
  <c r="Q257" i="2" l="1"/>
  <c r="P257" i="2"/>
  <c r="O257" i="2" s="1"/>
  <c r="R257" i="2"/>
  <c r="S257" i="2" s="1"/>
  <c r="N257" i="2" l="1"/>
  <c r="M258" i="2" s="1"/>
  <c r="R258" i="2" l="1"/>
  <c r="S258" i="2" s="1"/>
  <c r="Q258" i="2"/>
  <c r="P258" i="2"/>
  <c r="O258" i="2" s="1"/>
  <c r="N258" i="2"/>
  <c r="M259" i="2" s="1"/>
  <c r="R259" i="2" s="1"/>
  <c r="S259" i="2" s="1"/>
  <c r="P259" i="2" l="1"/>
  <c r="Q259" i="2"/>
  <c r="M260" i="2"/>
  <c r="N259" i="2"/>
  <c r="O259" i="2"/>
  <c r="Q260" i="2" l="1"/>
  <c r="P260" i="2"/>
  <c r="R260" i="2"/>
  <c r="S260" i="2" s="1"/>
  <c r="O260" i="2" l="1"/>
  <c r="N260" i="2"/>
  <c r="M261" i="2" s="1"/>
  <c r="P261" i="2" l="1"/>
  <c r="R261" i="2"/>
  <c r="S261" i="2" s="1"/>
  <c r="Q261" i="2"/>
  <c r="N261" i="2" l="1"/>
  <c r="O261" i="2"/>
  <c r="M262" i="2" s="1"/>
  <c r="R262" i="2" l="1"/>
  <c r="S262" i="2" s="1"/>
  <c r="Q262" i="2"/>
  <c r="P262" i="2"/>
  <c r="N262" i="2" s="1"/>
  <c r="O262" i="2" l="1"/>
  <c r="M263" i="2" s="1"/>
  <c r="R263" i="2" l="1"/>
  <c r="S263" i="2" s="1"/>
  <c r="P263" i="2"/>
  <c r="Q263" i="2"/>
  <c r="O263" i="2" s="1"/>
  <c r="N263" i="2" l="1"/>
  <c r="M264" i="2" s="1"/>
  <c r="Q264" i="2" s="1"/>
  <c r="R264" i="2" l="1"/>
  <c r="S264" i="2" s="1"/>
  <c r="P264" i="2"/>
  <c r="O264" i="2" s="1"/>
  <c r="N264" i="2"/>
  <c r="M265" i="2" s="1"/>
  <c r="R265" i="2" l="1"/>
  <c r="S265" i="2" s="1"/>
  <c r="P265" i="2"/>
  <c r="O265" i="2" s="1"/>
  <c r="N265" i="2"/>
  <c r="M266" i="2" s="1"/>
  <c r="Q265" i="2"/>
  <c r="P266" i="2" l="1"/>
  <c r="Q266" i="2"/>
  <c r="N266" i="2" s="1"/>
  <c r="M267" i="2" s="1"/>
  <c r="R266" i="2"/>
  <c r="S266" i="2" s="1"/>
  <c r="O266" i="2" l="1"/>
  <c r="P267" i="2"/>
  <c r="N267" i="2" s="1"/>
  <c r="M268" i="2" s="1"/>
  <c r="O267" i="2"/>
  <c r="Q267" i="2"/>
  <c r="R267" i="2"/>
  <c r="S267" i="2" s="1"/>
  <c r="P268" i="2" l="1"/>
  <c r="Q268" i="2"/>
  <c r="R268" i="2"/>
  <c r="S268" i="2" s="1"/>
  <c r="N268" i="2" l="1"/>
  <c r="M269" i="2" s="1"/>
  <c r="O268" i="2"/>
  <c r="R269" i="2" l="1"/>
  <c r="S269" i="2" s="1"/>
  <c r="N269" i="2"/>
  <c r="Q269" i="2"/>
  <c r="M270" i="2"/>
  <c r="P269" i="2"/>
  <c r="O269" i="2"/>
  <c r="R270" i="2" l="1"/>
  <c r="S270" i="2" s="1"/>
  <c r="P270" i="2"/>
  <c r="M271" i="2"/>
  <c r="R271" i="2" s="1"/>
  <c r="S271" i="2" s="1"/>
  <c r="Q270" i="2"/>
  <c r="N270" i="2"/>
  <c r="O270" i="2"/>
  <c r="P271" i="2" l="1"/>
  <c r="N271" i="2"/>
  <c r="O271" i="2"/>
  <c r="M272" i="2"/>
  <c r="Q271" i="2"/>
  <c r="R272" i="2" l="1"/>
  <c r="S272" i="2" s="1"/>
  <c r="Q272" i="2"/>
  <c r="P272" i="2"/>
  <c r="O272" i="2" l="1"/>
  <c r="N272" i="2"/>
  <c r="M273" i="2" s="1"/>
  <c r="Q273" i="2" l="1"/>
  <c r="P273" i="2"/>
  <c r="N273" i="2" s="1"/>
  <c r="R273" i="2"/>
  <c r="S273" i="2" s="1"/>
  <c r="O273" i="2" l="1"/>
  <c r="M274" i="2" s="1"/>
  <c r="R274" i="2" l="1"/>
  <c r="S274" i="2" s="1"/>
  <c r="P274" i="2"/>
  <c r="Q274" i="2"/>
  <c r="O274" i="2"/>
  <c r="N274" i="2"/>
  <c r="M275" i="2" s="1"/>
  <c r="Q275" i="2" l="1"/>
  <c r="P275" i="2"/>
  <c r="O275" i="2" s="1"/>
  <c r="R275" i="2"/>
  <c r="S275" i="2" s="1"/>
  <c r="N275" i="2" l="1"/>
  <c r="M276" i="2" s="1"/>
  <c r="R276" i="2" l="1"/>
  <c r="S276" i="2" s="1"/>
  <c r="Q276" i="2"/>
  <c r="P276" i="2"/>
  <c r="N276" i="2" s="1"/>
  <c r="M277" i="2" s="1"/>
  <c r="R277" i="2" l="1"/>
  <c r="S277" i="2" s="1"/>
  <c r="P277" i="2"/>
  <c r="O277" i="2" s="1"/>
  <c r="Q277" i="2"/>
  <c r="N277" i="2"/>
  <c r="M278" i="2" s="1"/>
  <c r="O276" i="2"/>
  <c r="P278" i="2" l="1"/>
  <c r="Q278" i="2"/>
  <c r="R278" i="2"/>
  <c r="S278" i="2" s="1"/>
  <c r="O278" i="2" l="1"/>
  <c r="N278" i="2"/>
  <c r="M279" i="2" s="1"/>
  <c r="R279" i="2" l="1"/>
  <c r="S279" i="2" s="1"/>
  <c r="Q279" i="2"/>
  <c r="P279" i="2"/>
  <c r="N279" i="2" s="1"/>
  <c r="O279" i="2" l="1"/>
  <c r="M280" i="2" s="1"/>
  <c r="R280" i="2" l="1"/>
  <c r="S280" i="2" s="1"/>
  <c r="Q280" i="2"/>
  <c r="P280" i="2"/>
  <c r="O280" i="2" s="1"/>
  <c r="N280" i="2" l="1"/>
  <c r="M281" i="2" s="1"/>
  <c r="P281" i="2" l="1"/>
  <c r="Q281" i="2"/>
  <c r="N281" i="2" s="1"/>
  <c r="R281" i="2"/>
  <c r="S281" i="2" s="1"/>
  <c r="O281" i="2" l="1"/>
  <c r="M282" i="2" s="1"/>
  <c r="R282" i="2" s="1"/>
  <c r="S282" i="2" s="1"/>
  <c r="P282" i="2" l="1"/>
  <c r="Q282" i="2"/>
  <c r="O282" i="2" s="1"/>
  <c r="N282" i="2" l="1"/>
  <c r="M283" i="2" s="1"/>
  <c r="P283" i="2" s="1"/>
  <c r="R283" i="2" l="1"/>
  <c r="S283" i="2" s="1"/>
  <c r="Q283" i="2"/>
  <c r="O283" i="2" s="1"/>
  <c r="N283" i="2"/>
  <c r="M284" i="2" l="1"/>
  <c r="R284" i="2" s="1"/>
  <c r="S284" i="2" s="1"/>
  <c r="P284" i="2" l="1"/>
  <c r="Q284" i="2"/>
  <c r="O284" i="2"/>
  <c r="N284" i="2" l="1"/>
  <c r="M285" i="2" s="1"/>
  <c r="R285" i="2" l="1"/>
  <c r="S285" i="2" s="1"/>
  <c r="Q285" i="2"/>
  <c r="O285" i="2" s="1"/>
  <c r="P285" i="2"/>
  <c r="N285" i="2"/>
  <c r="M286" i="2" s="1"/>
  <c r="N286" i="2" s="1"/>
  <c r="M287" i="2" l="1"/>
  <c r="R287" i="2" s="1"/>
  <c r="S287" i="2" s="1"/>
  <c r="R286" i="2"/>
  <c r="S286" i="2" s="1"/>
  <c r="P286" i="2"/>
  <c r="O286" i="2"/>
  <c r="Q286" i="2"/>
  <c r="P287" i="2"/>
  <c r="Q287" i="2" l="1"/>
  <c r="O287" i="2" s="1"/>
  <c r="N287" i="2" l="1"/>
  <c r="M288" i="2" s="1"/>
  <c r="Q288" i="2" s="1"/>
  <c r="P288" i="2" l="1"/>
  <c r="M289" i="2"/>
  <c r="R289" i="2" s="1"/>
  <c r="S289" i="2" s="1"/>
  <c r="R288" i="2"/>
  <c r="S288" i="2" s="1"/>
  <c r="N288" i="2"/>
  <c r="O288" i="2"/>
  <c r="P289" i="2" l="1"/>
  <c r="Q289" i="2"/>
  <c r="N289" i="2" s="1"/>
  <c r="M290" i="2" s="1"/>
  <c r="O289" i="2" l="1"/>
  <c r="O290" i="2"/>
  <c r="N290" i="2"/>
  <c r="P290" i="2"/>
  <c r="Q290" i="2"/>
  <c r="M291" i="2"/>
  <c r="R290" i="2"/>
  <c r="S290" i="2" s="1"/>
  <c r="R291" i="2" l="1"/>
  <c r="S291" i="2" s="1"/>
  <c r="P291" i="2"/>
  <c r="Q291" i="2"/>
  <c r="N291" i="2" s="1"/>
  <c r="M292" i="2" s="1"/>
  <c r="R292" i="2" s="1"/>
  <c r="S292" i="2" s="1"/>
  <c r="O292" i="2" l="1"/>
  <c r="P292" i="2"/>
  <c r="Q292" i="2"/>
  <c r="N292" i="2"/>
  <c r="M293" i="2"/>
  <c r="R293" i="2" s="1"/>
  <c r="S293" i="2" s="1"/>
  <c r="O291" i="2"/>
  <c r="P293" i="2" l="1"/>
  <c r="Q293" i="2"/>
  <c r="O293" i="2" s="1"/>
  <c r="N293" i="2" l="1"/>
  <c r="M294" i="2" s="1"/>
  <c r="R294" i="2" s="1"/>
  <c r="S294" i="2" s="1"/>
  <c r="Q294" i="2" l="1"/>
  <c r="M295" i="2"/>
  <c r="Q295" i="2" s="1"/>
  <c r="N294" i="2"/>
  <c r="P294" i="2"/>
  <c r="O294" i="2"/>
  <c r="P295" i="2"/>
  <c r="N295" i="2" s="1"/>
  <c r="R295" i="2"/>
  <c r="S295" i="2" s="1"/>
  <c r="O295" i="2" l="1"/>
  <c r="M296" i="2"/>
  <c r="P296" i="2" s="1"/>
  <c r="R296" i="2" l="1"/>
  <c r="S296" i="2" s="1"/>
  <c r="Q296" i="2"/>
  <c r="O296" i="2" s="1"/>
  <c r="N296" i="2" l="1"/>
  <c r="M297" i="2" s="1"/>
  <c r="P297" i="2" s="1"/>
  <c r="R297" i="2" l="1"/>
  <c r="S297" i="2" s="1"/>
  <c r="Q297" i="2"/>
  <c r="O297" i="2" s="1"/>
  <c r="N297" i="2" l="1"/>
  <c r="M298" i="2" s="1"/>
  <c r="P298" i="2" s="1"/>
  <c r="R298" i="2"/>
  <c r="S298" i="2" s="1"/>
  <c r="Q298" i="2" l="1"/>
  <c r="N298" i="2"/>
  <c r="M299" i="2" s="1"/>
  <c r="O299" i="2" s="1"/>
  <c r="O298" i="2"/>
  <c r="R299" i="2" l="1"/>
  <c r="S299" i="2" s="1"/>
  <c r="P299" i="2"/>
  <c r="N299" i="2" s="1"/>
  <c r="M300" i="2" s="1"/>
  <c r="R300" i="2" s="1"/>
  <c r="S300" i="2" s="1"/>
  <c r="Q299" i="2"/>
  <c r="Q300" i="2" l="1"/>
  <c r="P300" i="2"/>
  <c r="O300" i="2" s="1"/>
  <c r="N300" i="2" l="1"/>
  <c r="M301" i="2" s="1"/>
  <c r="Q301" i="2" l="1"/>
  <c r="R301" i="2"/>
  <c r="S301" i="2" s="1"/>
  <c r="P301" i="2"/>
  <c r="N301" i="2" s="1"/>
  <c r="O301" i="2"/>
  <c r="M302" i="2" s="1"/>
  <c r="P302" i="2" s="1"/>
  <c r="Q302" i="2" l="1"/>
  <c r="R302" i="2"/>
  <c r="S302" i="2" s="1"/>
  <c r="O302" i="2"/>
  <c r="N302" i="2"/>
  <c r="M303" i="2" s="1"/>
  <c r="Q303" i="2" s="1"/>
  <c r="R303" i="2" l="1"/>
  <c r="S303" i="2" s="1"/>
  <c r="P303" i="2"/>
  <c r="N303" i="2" s="1"/>
  <c r="M304" i="2" s="1"/>
  <c r="R304" i="2" l="1"/>
  <c r="S304" i="2" s="1"/>
  <c r="N304" i="2"/>
  <c r="Q304" i="2"/>
  <c r="M305" i="2"/>
  <c r="Q305" i="2" s="1"/>
  <c r="P304" i="2"/>
  <c r="O304" i="2"/>
  <c r="O303" i="2"/>
  <c r="P305" i="2" l="1"/>
  <c r="O305" i="2" s="1"/>
  <c r="R305" i="2"/>
  <c r="S305" i="2" s="1"/>
  <c r="N305" i="2" l="1"/>
  <c r="M306" i="2" s="1"/>
  <c r="Q306" i="2" s="1"/>
  <c r="R306" i="2" l="1"/>
  <c r="S306" i="2" s="1"/>
  <c r="P306" i="2"/>
  <c r="O306" i="2" s="1"/>
  <c r="N306" i="2" l="1"/>
  <c r="M307" i="2" s="1"/>
  <c r="R307" i="2" l="1"/>
  <c r="S307" i="2" s="1"/>
  <c r="Q307" i="2"/>
  <c r="P307" i="2"/>
  <c r="N307" i="2" s="1"/>
  <c r="O307" i="2" l="1"/>
  <c r="M308" i="2" s="1"/>
  <c r="Q308" i="2" l="1"/>
  <c r="R308" i="2"/>
  <c r="S308" i="2" s="1"/>
  <c r="P308" i="2"/>
  <c r="O308" i="2" s="1"/>
  <c r="N308" i="2" l="1"/>
  <c r="M309" i="2" s="1"/>
  <c r="Q309" i="2" l="1"/>
  <c r="P309" i="2"/>
  <c r="R309" i="2"/>
  <c r="S309" i="2" s="1"/>
  <c r="O309" i="2" l="1"/>
  <c r="N309" i="2"/>
  <c r="M310" i="2" s="1"/>
  <c r="Q310" i="2" l="1"/>
  <c r="R310" i="2"/>
  <c r="S310" i="2" s="1"/>
  <c r="P310" i="2"/>
  <c r="O310" i="2" s="1"/>
  <c r="N310" i="2" l="1"/>
  <c r="M311" i="2" s="1"/>
  <c r="P311" i="2" s="1"/>
  <c r="Q311" i="2" l="1"/>
  <c r="N311" i="2" s="1"/>
  <c r="R311" i="2"/>
  <c r="S311" i="2" s="1"/>
  <c r="O311" i="2"/>
  <c r="M312" i="2" s="1"/>
  <c r="Q312" i="2" l="1"/>
  <c r="P312" i="2"/>
  <c r="N312" i="2" s="1"/>
  <c r="M313" i="2" s="1"/>
  <c r="R312" i="2"/>
  <c r="S312" i="2" s="1"/>
  <c r="M314" i="2" l="1"/>
  <c r="Q313" i="2"/>
  <c r="N313" i="2"/>
  <c r="P313" i="2"/>
  <c r="O313" i="2"/>
  <c r="R313" i="2"/>
  <c r="S313" i="2" s="1"/>
  <c r="R314" i="2"/>
  <c r="S314" i="2" s="1"/>
  <c r="O312" i="2"/>
  <c r="P314" i="2" l="1"/>
  <c r="M315" i="2"/>
  <c r="O314" i="2"/>
  <c r="N314" i="2"/>
  <c r="Q314" i="2"/>
  <c r="R315" i="2" l="1"/>
  <c r="S315" i="2" s="1"/>
  <c r="P315" i="2"/>
  <c r="N315" i="2"/>
  <c r="Q315" i="2"/>
  <c r="O315" i="2"/>
  <c r="M316" i="2"/>
  <c r="R316" i="2" l="1"/>
  <c r="S316" i="2" s="1"/>
  <c r="P316" i="2"/>
  <c r="Q316" i="2"/>
  <c r="N316" i="2" l="1"/>
  <c r="O316" i="2"/>
  <c r="M317" i="2"/>
  <c r="R317" i="2" s="1"/>
  <c r="S317" i="2" s="1"/>
  <c r="P317" i="2" l="1"/>
  <c r="Q317" i="2"/>
  <c r="O317" i="2" s="1"/>
  <c r="N317" i="2" l="1"/>
  <c r="M318" i="2" s="1"/>
  <c r="Q318" i="2" l="1"/>
  <c r="P318" i="2"/>
  <c r="N318" i="2" s="1"/>
  <c r="M319" i="2" s="1"/>
  <c r="R318" i="2"/>
  <c r="S318" i="2" s="1"/>
  <c r="O318" i="2"/>
  <c r="R319" i="2" l="1"/>
  <c r="S319" i="2" s="1"/>
  <c r="P319" i="2"/>
  <c r="O319" i="2" s="1"/>
  <c r="Q319" i="2"/>
  <c r="N319" i="2" s="1"/>
  <c r="M320" i="2" s="1"/>
  <c r="R320" i="2" s="1"/>
  <c r="S320" i="2" s="1"/>
  <c r="P320" i="2" l="1"/>
  <c r="M321" i="2"/>
  <c r="Q320" i="2"/>
  <c r="O320" i="2"/>
  <c r="N320" i="2"/>
  <c r="R321" i="2"/>
  <c r="S321" i="2" s="1"/>
  <c r="Q321" i="2" l="1"/>
  <c r="P321" i="2"/>
  <c r="N321" i="2" s="1"/>
  <c r="O321" i="2" l="1"/>
  <c r="M322" i="2" s="1"/>
  <c r="P322" i="2" l="1"/>
  <c r="R322" i="2"/>
  <c r="S322" i="2" s="1"/>
  <c r="Q322" i="2"/>
  <c r="O322" i="2" l="1"/>
  <c r="N322" i="2"/>
  <c r="M323" i="2" s="1"/>
  <c r="Q323" i="2" l="1"/>
  <c r="P323" i="2"/>
  <c r="R323" i="2"/>
  <c r="S323" i="2" s="1"/>
  <c r="O323" i="2"/>
  <c r="N323" i="2" l="1"/>
  <c r="M324" i="2"/>
  <c r="Q324" i="2" s="1"/>
  <c r="R324" i="2"/>
  <c r="S324" i="2" s="1"/>
  <c r="P324" i="2" l="1"/>
  <c r="N324" i="2" l="1"/>
  <c r="O324" i="2"/>
  <c r="M325" i="2" s="1"/>
  <c r="Q325" i="2" l="1"/>
  <c r="R325" i="2"/>
  <c r="S325" i="2" s="1"/>
  <c r="P325" i="2"/>
  <c r="N325" i="2" s="1"/>
  <c r="M326" i="2"/>
  <c r="P326" i="2" s="1"/>
  <c r="O325" i="2"/>
  <c r="R326" i="2" l="1"/>
  <c r="S326" i="2" s="1"/>
  <c r="Q326" i="2"/>
  <c r="N326" i="2" s="1"/>
  <c r="O326" i="2" l="1"/>
  <c r="M327" i="2" s="1"/>
  <c r="P327" i="2" l="1"/>
  <c r="O327" i="2" s="1"/>
  <c r="R327" i="2"/>
  <c r="S327" i="2" s="1"/>
  <c r="Q327" i="2"/>
  <c r="N327" i="2" l="1"/>
  <c r="M328" i="2" s="1"/>
  <c r="P328" i="2" l="1"/>
  <c r="O328" i="2" s="1"/>
  <c r="R328" i="2"/>
  <c r="S328" i="2" s="1"/>
  <c r="Q328" i="2"/>
  <c r="N328" i="2" l="1"/>
  <c r="M329" i="2" s="1"/>
  <c r="R329" i="2" l="1"/>
  <c r="S329" i="2" s="1"/>
  <c r="Q329" i="2"/>
  <c r="P329" i="2"/>
  <c r="N329" i="2" s="1"/>
  <c r="O329" i="2" l="1"/>
  <c r="M330" i="2" s="1"/>
  <c r="Q330" i="2" l="1"/>
  <c r="P330" i="2"/>
  <c r="N330" i="2" s="1"/>
  <c r="R330" i="2"/>
  <c r="S330" i="2" s="1"/>
  <c r="O330" i="2"/>
  <c r="M331" i="2" s="1"/>
  <c r="R331" i="2" s="1"/>
  <c r="S331" i="2" s="1"/>
  <c r="Q331" i="2" l="1"/>
  <c r="P331" i="2"/>
  <c r="O331" i="2" s="1"/>
  <c r="N331" i="2" l="1"/>
  <c r="M332" i="2" s="1"/>
  <c r="R332" i="2" l="1"/>
  <c r="S332" i="2" s="1"/>
  <c r="Q332" i="2"/>
  <c r="P332" i="2"/>
  <c r="N332" i="2" s="1"/>
  <c r="M333" i="2" l="1"/>
  <c r="O332" i="2"/>
  <c r="Q333" i="2" l="1"/>
  <c r="R333" i="2"/>
  <c r="S333" i="2" s="1"/>
  <c r="P333" i="2"/>
  <c r="O333" i="2" s="1"/>
  <c r="N333" i="2"/>
  <c r="M334" i="2" s="1"/>
  <c r="P334" i="2" l="1"/>
  <c r="Q334" i="2"/>
  <c r="N334" i="2"/>
  <c r="M335" i="2" s="1"/>
  <c r="P335" i="2" s="1"/>
  <c r="O334" i="2"/>
  <c r="R334" i="2"/>
  <c r="S334" i="2" s="1"/>
  <c r="Q335" i="2" l="1"/>
  <c r="O335" i="2" s="1"/>
  <c r="R335" i="2"/>
  <c r="S335" i="2" s="1"/>
  <c r="N335" i="2"/>
  <c r="M336" i="2" s="1"/>
  <c r="Q336" i="2" l="1"/>
  <c r="P336" i="2"/>
  <c r="R336" i="2"/>
  <c r="S336" i="2" s="1"/>
  <c r="N336" i="2" l="1"/>
  <c r="O336" i="2"/>
  <c r="M337" i="2" l="1"/>
  <c r="Q337" i="2" s="1"/>
  <c r="R337" i="2" l="1"/>
  <c r="S337" i="2" s="1"/>
  <c r="P337" i="2"/>
  <c r="N337" i="2" s="1"/>
  <c r="O337" i="2" l="1"/>
  <c r="M338" i="2" s="1"/>
  <c r="Q338" i="2" s="1"/>
  <c r="P338" i="2" l="1"/>
  <c r="N338" i="2" s="1"/>
  <c r="R338" i="2"/>
  <c r="S338" i="2" s="1"/>
  <c r="O338" i="2" l="1"/>
  <c r="M339" i="2" s="1"/>
  <c r="P339" i="2" s="1"/>
  <c r="Q339" i="2" l="1"/>
  <c r="N339" i="2" s="1"/>
  <c r="R339" i="2"/>
  <c r="S339" i="2" s="1"/>
  <c r="O339" i="2" l="1"/>
  <c r="M340" i="2" s="1"/>
  <c r="R340" i="2" l="1"/>
  <c r="S340" i="2" s="1"/>
  <c r="P340" i="2"/>
  <c r="Q340" i="2"/>
  <c r="O340" i="2" s="1"/>
  <c r="N340" i="2" l="1"/>
  <c r="M341" i="2" s="1"/>
  <c r="Q341" i="2" l="1"/>
  <c r="P341" i="2"/>
  <c r="O341" i="2" s="1"/>
  <c r="R341" i="2"/>
  <c r="S341" i="2" s="1"/>
  <c r="N341" i="2" l="1"/>
  <c r="M342" i="2" s="1"/>
  <c r="Q342" i="2" s="1"/>
  <c r="R342" i="2" l="1"/>
  <c r="S342" i="2" s="1"/>
  <c r="P342" i="2"/>
  <c r="O342" i="2" s="1"/>
  <c r="N342" i="2" l="1"/>
  <c r="M343" i="2" s="1"/>
  <c r="P343" i="2" s="1"/>
  <c r="Q343" i="2" l="1"/>
  <c r="N343" i="2" s="1"/>
  <c r="R343" i="2"/>
  <c r="S343" i="2" s="1"/>
  <c r="O343" i="2"/>
  <c r="M344" i="2" s="1"/>
  <c r="P344" i="2" s="1"/>
  <c r="R344" i="2" l="1"/>
  <c r="S344" i="2" s="1"/>
  <c r="Q344" i="2"/>
  <c r="O344" i="2" s="1"/>
  <c r="N344" i="2"/>
  <c r="M345" i="2" s="1"/>
  <c r="P345" i="2" l="1"/>
  <c r="R345" i="2"/>
  <c r="S345" i="2" s="1"/>
  <c r="Q345" i="2"/>
  <c r="N345" i="2" s="1"/>
  <c r="M346" i="2" l="1"/>
  <c r="O345" i="2"/>
  <c r="Q346" i="2" l="1"/>
  <c r="R346" i="2"/>
  <c r="S346" i="2" s="1"/>
  <c r="P346" i="2"/>
  <c r="O346" i="2" s="1"/>
  <c r="N346" i="2" l="1"/>
  <c r="M347" i="2" s="1"/>
  <c r="Q347" i="2" l="1"/>
  <c r="P347" i="2"/>
  <c r="N347" i="2" s="1"/>
  <c r="R347" i="2"/>
  <c r="S347" i="2" s="1"/>
  <c r="O347" i="2" l="1"/>
  <c r="M348" i="2" s="1"/>
  <c r="R348" i="2" l="1"/>
  <c r="S348" i="2" s="1"/>
  <c r="P348" i="2"/>
  <c r="Q348" i="2"/>
  <c r="O348" i="2" l="1"/>
  <c r="N348" i="2"/>
  <c r="M349" i="2" s="1"/>
  <c r="Q349" i="2" l="1"/>
  <c r="P349" i="2"/>
  <c r="O349" i="2" s="1"/>
  <c r="R349" i="2"/>
  <c r="S349" i="2" s="1"/>
  <c r="N349" i="2" l="1"/>
  <c r="M350" i="2" s="1"/>
  <c r="Q350" i="2" l="1"/>
  <c r="P350" i="2"/>
  <c r="N350" i="2" s="1"/>
  <c r="O350" i="2"/>
  <c r="R350" i="2"/>
  <c r="S350" i="2" s="1"/>
  <c r="M351" i="2" l="1"/>
  <c r="P351" i="2" l="1"/>
  <c r="Q351" i="2"/>
  <c r="R351" i="2"/>
  <c r="S351" i="2" s="1"/>
  <c r="O351" i="2" l="1"/>
  <c r="N351" i="2"/>
  <c r="M352" i="2" s="1"/>
  <c r="R352" i="2" s="1"/>
  <c r="S352" i="2" s="1"/>
  <c r="P352" i="2" l="1"/>
  <c r="Q352" i="2"/>
  <c r="N352" i="2" l="1"/>
  <c r="O352" i="2"/>
  <c r="M353" i="2" s="1"/>
  <c r="R353" i="2" l="1"/>
  <c r="S353" i="2" s="1"/>
  <c r="Q353" i="2"/>
  <c r="P353" i="2"/>
  <c r="O353" i="2" s="1"/>
  <c r="N353" i="2" l="1"/>
  <c r="M354" i="2" s="1"/>
  <c r="P354" i="2" s="1"/>
  <c r="R354" i="2" l="1"/>
  <c r="S354" i="2" s="1"/>
  <c r="Q354" i="2"/>
  <c r="N354" i="2" s="1"/>
  <c r="O354" i="2" l="1"/>
  <c r="M355" i="2" s="1"/>
  <c r="Q355" i="2" s="1"/>
  <c r="R355" i="2" l="1"/>
  <c r="S355" i="2" s="1"/>
  <c r="P355" i="2"/>
  <c r="N355" i="2" s="1"/>
  <c r="O355" i="2"/>
  <c r="M356" i="2" s="1"/>
  <c r="Q356" i="2" l="1"/>
  <c r="P356" i="2"/>
  <c r="O356" i="2" s="1"/>
  <c r="N356" i="2"/>
  <c r="M357" i="2" s="1"/>
  <c r="R357" i="2" s="1"/>
  <c r="S357" i="2" s="1"/>
  <c r="R356" i="2"/>
  <c r="S356" i="2" s="1"/>
  <c r="M358" i="2" l="1"/>
  <c r="P357" i="2"/>
  <c r="N357" i="2"/>
  <c r="O357" i="2"/>
  <c r="Q357" i="2"/>
  <c r="R358" i="2"/>
  <c r="S358" i="2" s="1"/>
  <c r="N358" i="2" l="1"/>
  <c r="M359" i="2"/>
  <c r="R359" i="2" s="1"/>
  <c r="S359" i="2" s="1"/>
  <c r="O358" i="2"/>
  <c r="P358" i="2"/>
  <c r="Q358" i="2"/>
  <c r="P359" i="2" l="1"/>
  <c r="Q359" i="2"/>
  <c r="O359" i="2" s="1"/>
  <c r="N359" i="2" l="1"/>
  <c r="M360" i="2" s="1"/>
  <c r="R360" i="2" s="1"/>
  <c r="S360" i="2" s="1"/>
  <c r="P360" i="2" l="1"/>
  <c r="N360" i="2"/>
  <c r="O360" i="2"/>
  <c r="Q360" i="2"/>
  <c r="M361" i="2"/>
  <c r="P361" i="2" s="1"/>
  <c r="N361" i="2" l="1"/>
  <c r="R361" i="2"/>
  <c r="S361" i="2" s="1"/>
  <c r="M362" i="2"/>
  <c r="N362" i="2" s="1"/>
  <c r="Q361" i="2"/>
  <c r="O361" i="2"/>
  <c r="P362" i="2" l="1"/>
  <c r="M363" i="2"/>
  <c r="Q363" i="2" s="1"/>
  <c r="O362" i="2"/>
  <c r="R362" i="2"/>
  <c r="S362" i="2" s="1"/>
  <c r="Q362" i="2"/>
  <c r="P363" i="2" l="1"/>
  <c r="R363" i="2"/>
  <c r="S363" i="2" s="1"/>
  <c r="M364" i="2"/>
  <c r="R364" i="2" s="1"/>
  <c r="S364" i="2" s="1"/>
  <c r="N363" i="2"/>
  <c r="O363" i="2"/>
  <c r="P364" i="2" l="1"/>
  <c r="Q364" i="2"/>
  <c r="N364" i="2" s="1"/>
  <c r="M365" i="2" s="1"/>
  <c r="O364" i="2" l="1"/>
  <c r="N365" i="2"/>
  <c r="O365" i="2"/>
  <c r="M366" i="2"/>
  <c r="R366" i="2" s="1"/>
  <c r="S366" i="2" s="1"/>
  <c r="P365" i="2"/>
  <c r="Q365" i="2"/>
  <c r="R365" i="2"/>
  <c r="S365" i="2" s="1"/>
  <c r="P366" i="2" l="1"/>
  <c r="Q366" i="2"/>
  <c r="N366" i="2" l="1"/>
  <c r="O366" i="2"/>
  <c r="M367" i="2" s="1"/>
  <c r="P367" i="2" l="1"/>
  <c r="N367" i="2" s="1"/>
  <c r="Q367" i="2"/>
  <c r="R367" i="2"/>
  <c r="S367" i="2" s="1"/>
  <c r="O367" i="2" l="1"/>
  <c r="M368" i="2"/>
  <c r="Q368" i="2" l="1"/>
  <c r="P368" i="2"/>
  <c r="R368" i="2"/>
  <c r="S368" i="2" s="1"/>
  <c r="O368" i="2" l="1"/>
  <c r="N368" i="2"/>
  <c r="M369" i="2" s="1"/>
  <c r="N369" i="2" l="1"/>
  <c r="P369" i="2"/>
  <c r="Q369" i="2"/>
  <c r="M370" i="2"/>
  <c r="O369" i="2"/>
  <c r="R369" i="2"/>
  <c r="S369" i="2" s="1"/>
  <c r="R370" i="2" l="1"/>
  <c r="S370" i="2" s="1"/>
  <c r="Q370" i="2"/>
  <c r="P370" i="2"/>
  <c r="O370" i="2" l="1"/>
  <c r="N370" i="2"/>
  <c r="M371" i="2" s="1"/>
  <c r="Q371" i="2" l="1"/>
  <c r="P371" i="2"/>
  <c r="N371" i="2" s="1"/>
  <c r="R371" i="2"/>
  <c r="S371" i="2" s="1"/>
  <c r="O371" i="2" l="1"/>
  <c r="M372" i="2" s="1"/>
  <c r="Q372" i="2" l="1"/>
  <c r="P372" i="2"/>
  <c r="N372" i="2" s="1"/>
  <c r="R372" i="2"/>
  <c r="S372" i="2" s="1"/>
  <c r="O372" i="2" l="1"/>
  <c r="M373" i="2" s="1"/>
  <c r="R373" i="2" l="1"/>
  <c r="S373" i="2" s="1"/>
  <c r="Q373" i="2"/>
  <c r="P373" i="2"/>
  <c r="N373" i="2" s="1"/>
  <c r="O373" i="2" l="1"/>
  <c r="M374" i="2" s="1"/>
  <c r="P374" i="2" l="1"/>
  <c r="Q374" i="2"/>
  <c r="O374" i="2" s="1"/>
  <c r="R374" i="2"/>
  <c r="S374" i="2" s="1"/>
  <c r="N374" i="2" l="1"/>
  <c r="M375" i="2" s="1"/>
  <c r="R375" i="2" l="1"/>
  <c r="S375" i="2" s="1"/>
  <c r="P375" i="2"/>
  <c r="Q375" i="2"/>
  <c r="O375" i="2" s="1"/>
  <c r="N375" i="2" l="1"/>
  <c r="M376" i="2" s="1"/>
  <c r="R376" i="2" s="1"/>
  <c r="S376" i="2" s="1"/>
  <c r="Q376" i="2" l="1"/>
  <c r="P376" i="2"/>
  <c r="O376" i="2" s="1"/>
  <c r="N376" i="2" l="1"/>
  <c r="M377" i="2" s="1"/>
  <c r="P377" i="2" s="1"/>
  <c r="Q377" i="2" l="1"/>
  <c r="N377" i="2" s="1"/>
  <c r="M378" i="2" s="1"/>
  <c r="R377" i="2"/>
  <c r="S377" i="2" s="1"/>
  <c r="O377" i="2"/>
  <c r="Q378" i="2" l="1"/>
  <c r="P378" i="2"/>
  <c r="O378" i="2"/>
  <c r="R378" i="2"/>
  <c r="S378" i="2" s="1"/>
  <c r="N378" i="2" l="1"/>
  <c r="M379" i="2" s="1"/>
  <c r="R379" i="2" s="1"/>
  <c r="S379" i="2" s="1"/>
  <c r="Q379" i="2" l="1"/>
  <c r="P379" i="2"/>
  <c r="N379" i="2" s="1"/>
  <c r="O379" i="2" l="1"/>
  <c r="M380" i="2" s="1"/>
  <c r="Q380" i="2" l="1"/>
  <c r="P380" i="2"/>
  <c r="N380" i="2" s="1"/>
  <c r="R380" i="2"/>
  <c r="S380" i="2" s="1"/>
  <c r="O380" i="2"/>
  <c r="M381" i="2" s="1"/>
  <c r="Q381" i="2" s="1"/>
  <c r="P381" i="2" l="1"/>
  <c r="R381" i="2"/>
  <c r="S381" i="2" s="1"/>
  <c r="M382" i="2"/>
  <c r="R382" i="2" s="1"/>
  <c r="S382" i="2" s="1"/>
  <c r="O381" i="2"/>
  <c r="N381" i="2"/>
  <c r="Q382" i="2" l="1"/>
  <c r="P382" i="2"/>
  <c r="O382" i="2" s="1"/>
  <c r="N382" i="2" l="1"/>
  <c r="M383" i="2" s="1"/>
  <c r="P383" i="2" l="1"/>
  <c r="R383" i="2"/>
  <c r="S383" i="2" s="1"/>
  <c r="Q383" i="2"/>
  <c r="N383" i="2" s="1"/>
  <c r="M384" i="2" l="1"/>
  <c r="R384" i="2" s="1"/>
  <c r="S384" i="2" s="1"/>
  <c r="O383" i="2"/>
  <c r="Q384" i="2" l="1"/>
  <c r="P384" i="2"/>
  <c r="N384" i="2" s="1"/>
  <c r="O384" i="2" l="1"/>
  <c r="M385" i="2" s="1"/>
  <c r="P385" i="2" l="1"/>
  <c r="R385" i="2"/>
  <c r="S385" i="2" s="1"/>
  <c r="Q385" i="2"/>
  <c r="N385" i="2"/>
  <c r="O385" i="2" l="1"/>
  <c r="M386" i="2" s="1"/>
  <c r="R386" i="2" l="1"/>
  <c r="S386" i="2" s="1"/>
  <c r="P386" i="2"/>
  <c r="Q386" i="2"/>
  <c r="N386" i="2" s="1"/>
  <c r="O386" i="2"/>
  <c r="M387" i="2" s="1"/>
  <c r="Q387" i="2" s="1"/>
  <c r="R387" i="2" l="1"/>
  <c r="S387" i="2" s="1"/>
  <c r="P387" i="2"/>
  <c r="N387" i="2" s="1"/>
  <c r="O387" i="2"/>
  <c r="M388" i="2" s="1"/>
  <c r="P388" i="2" l="1"/>
  <c r="Q388" i="2"/>
  <c r="O388" i="2" s="1"/>
  <c r="N388" i="2"/>
  <c r="M389" i="2" s="1"/>
  <c r="R388" i="2"/>
  <c r="S388" i="2" s="1"/>
  <c r="P389" i="2" l="1"/>
  <c r="Q389" i="2"/>
  <c r="N389" i="2" s="1"/>
  <c r="R389" i="2"/>
  <c r="S389" i="2" s="1"/>
  <c r="O389" i="2" l="1"/>
  <c r="M390" i="2" s="1"/>
  <c r="R390" i="2" l="1"/>
  <c r="S390" i="2" s="1"/>
  <c r="Q390" i="2"/>
  <c r="P390" i="2"/>
  <c r="N390" i="2" s="1"/>
  <c r="O390" i="2" l="1"/>
  <c r="M391" i="2" s="1"/>
  <c r="P391" i="2" l="1"/>
  <c r="Q391" i="2"/>
  <c r="N391" i="2" s="1"/>
  <c r="R391" i="2"/>
  <c r="S391" i="2" s="1"/>
  <c r="O391" i="2" l="1"/>
  <c r="M392" i="2" s="1"/>
  <c r="Q392" i="2" l="1"/>
  <c r="P392" i="2"/>
  <c r="N392" i="2" s="1"/>
  <c r="R392" i="2"/>
  <c r="S392" i="2" s="1"/>
  <c r="O392" i="2" l="1"/>
  <c r="M393" i="2" s="1"/>
  <c r="P393" i="2" l="1"/>
  <c r="R393" i="2"/>
  <c r="S393" i="2" s="1"/>
  <c r="Q393" i="2"/>
  <c r="N393" i="2" s="1"/>
  <c r="O393" i="2"/>
  <c r="M394" i="2" l="1"/>
  <c r="Q394" i="2" s="1"/>
  <c r="P394" i="2" l="1"/>
  <c r="N394" i="2" s="1"/>
  <c r="R394" i="2"/>
  <c r="S394" i="2" s="1"/>
  <c r="O394" i="2"/>
  <c r="M395" i="2" s="1"/>
  <c r="R395" i="2" l="1"/>
  <c r="S395" i="2" s="1"/>
  <c r="Q395" i="2"/>
  <c r="P395" i="2"/>
  <c r="N395" i="2" s="1"/>
  <c r="O395" i="2" l="1"/>
  <c r="M396" i="2" s="1"/>
  <c r="Q396" i="2" l="1"/>
  <c r="P396" i="2"/>
  <c r="N396" i="2" s="1"/>
  <c r="R396" i="2"/>
  <c r="S396" i="2" s="1"/>
  <c r="O396" i="2" l="1"/>
  <c r="M397" i="2" s="1"/>
  <c r="P397" i="2" l="1"/>
  <c r="Q397" i="2"/>
  <c r="O397" i="2"/>
  <c r="R397" i="2"/>
  <c r="S397" i="2" s="1"/>
  <c r="N397" i="2" l="1"/>
  <c r="M398" i="2" s="1"/>
  <c r="R398" i="2" s="1"/>
  <c r="S398" i="2" s="1"/>
  <c r="Q398" i="2" l="1"/>
  <c r="P398" i="2"/>
  <c r="N398" i="2" s="1"/>
  <c r="O398" i="2" l="1"/>
  <c r="M399" i="2" s="1"/>
  <c r="R399" i="2" l="1"/>
  <c r="S399" i="2" s="1"/>
  <c r="P399" i="2"/>
  <c r="Q399" i="2"/>
  <c r="O399" i="2" s="1"/>
  <c r="N399" i="2" l="1"/>
  <c r="M400" i="2" s="1"/>
  <c r="R400" i="2" l="1"/>
  <c r="S400" i="2" s="1"/>
  <c r="P400" i="2"/>
  <c r="Q400" i="2"/>
  <c r="O400" i="2" l="1"/>
  <c r="N400" i="2"/>
  <c r="M401" i="2" s="1"/>
  <c r="P401" i="2" l="1"/>
  <c r="Q401" i="2"/>
  <c r="N401" i="2" s="1"/>
  <c r="R401" i="2"/>
  <c r="S401" i="2" s="1"/>
  <c r="O401" i="2" l="1"/>
  <c r="M402" i="2" s="1"/>
  <c r="Q402" i="2" s="1"/>
  <c r="P402" i="2" l="1"/>
  <c r="O402" i="2" s="1"/>
  <c r="M403" i="2" s="1"/>
  <c r="N402" i="2"/>
  <c r="R402" i="2"/>
  <c r="S402" i="2" s="1"/>
  <c r="Q403" i="2" l="1"/>
  <c r="P403" i="2"/>
  <c r="N403" i="2" s="1"/>
  <c r="M404" i="2" s="1"/>
  <c r="R404" i="2" s="1"/>
  <c r="S404" i="2" s="1"/>
  <c r="O403" i="2"/>
  <c r="R403" i="2"/>
  <c r="S403" i="2" s="1"/>
  <c r="Q404" i="2" l="1"/>
  <c r="O404" i="2" s="1"/>
  <c r="P404" i="2"/>
  <c r="N404" i="2" s="1"/>
  <c r="M405" i="2" s="1"/>
  <c r="Q405" i="2" l="1"/>
  <c r="R405" i="2"/>
  <c r="S405" i="2" s="1"/>
  <c r="P405" i="2"/>
  <c r="O405" i="2" s="1"/>
  <c r="N405" i="2" l="1"/>
  <c r="M406" i="2" s="1"/>
  <c r="R406" i="2" l="1"/>
  <c r="S406" i="2" s="1"/>
  <c r="Q406" i="2"/>
  <c r="O406" i="2" s="1"/>
  <c r="P406" i="2"/>
  <c r="N406" i="2" s="1"/>
  <c r="M407" i="2" s="1"/>
  <c r="P407" i="2" s="1"/>
  <c r="O407" i="2" l="1"/>
  <c r="M408" i="2"/>
  <c r="Q408" i="2" s="1"/>
  <c r="Q407" i="2"/>
  <c r="N407" i="2"/>
  <c r="R407" i="2"/>
  <c r="S407" i="2" s="1"/>
  <c r="P408" i="2" l="1"/>
  <c r="O408" i="2" s="1"/>
  <c r="R408" i="2"/>
  <c r="S408" i="2" s="1"/>
  <c r="N408" i="2"/>
  <c r="M409" i="2" s="1"/>
  <c r="M410" i="2" s="1"/>
  <c r="O409" i="2" l="1"/>
  <c r="R410" i="2"/>
  <c r="S410" i="2" s="1"/>
  <c r="Q409" i="2"/>
  <c r="P409" i="2"/>
  <c r="R409" i="2"/>
  <c r="S409" i="2" s="1"/>
  <c r="N409" i="2"/>
  <c r="Q410" i="2"/>
  <c r="P410" i="2"/>
  <c r="M411" i="2"/>
  <c r="R411" i="2" s="1"/>
  <c r="S411" i="2" s="1"/>
  <c r="O410" i="2"/>
  <c r="N410" i="2"/>
  <c r="M412" i="2" l="1"/>
  <c r="Q411" i="2"/>
  <c r="N411" i="2"/>
  <c r="O411" i="2"/>
  <c r="P411" i="2"/>
  <c r="R412" i="2"/>
  <c r="S412" i="2" s="1"/>
  <c r="Q412" i="2" l="1"/>
  <c r="P412" i="2"/>
  <c r="O412" i="2" s="1"/>
  <c r="N412" i="2" l="1"/>
  <c r="M413" i="2" s="1"/>
  <c r="M414" i="2" l="1"/>
  <c r="O413" i="2"/>
  <c r="N413" i="2"/>
  <c r="P413" i="2"/>
  <c r="Q413" i="2"/>
  <c r="R413" i="2"/>
  <c r="S413" i="2" s="1"/>
  <c r="Q414" i="2" l="1"/>
  <c r="P414" i="2"/>
  <c r="N414" i="2" s="1"/>
  <c r="R414" i="2"/>
  <c r="S414" i="2" s="1"/>
  <c r="O414" i="2" l="1"/>
  <c r="M415" i="2" s="1"/>
  <c r="P415" i="2" l="1"/>
  <c r="Q415" i="2"/>
  <c r="R415" i="2"/>
  <c r="S415" i="2" s="1"/>
  <c r="O415" i="2" l="1"/>
  <c r="N415" i="2"/>
  <c r="M416" i="2" s="1"/>
  <c r="P416" i="2" l="1"/>
  <c r="Q416" i="2"/>
  <c r="R416" i="2"/>
  <c r="S416" i="2" s="1"/>
  <c r="N416" i="2" l="1"/>
  <c r="O416" i="2"/>
  <c r="M417" i="2" s="1"/>
  <c r="P417" i="2" l="1"/>
  <c r="Q417" i="2"/>
  <c r="O417" i="2" s="1"/>
  <c r="R417" i="2"/>
  <c r="S417" i="2" s="1"/>
  <c r="N417" i="2" l="1"/>
  <c r="M418" i="2" s="1"/>
  <c r="P418" i="2" s="1"/>
  <c r="O418" i="2" s="1"/>
  <c r="Q418" i="2" l="1"/>
  <c r="R418" i="2"/>
  <c r="S418" i="2" s="1"/>
  <c r="N418" i="2"/>
  <c r="M419" i="2" s="1"/>
  <c r="R419" i="2" s="1"/>
  <c r="S419" i="2" s="1"/>
  <c r="Q419" i="2" l="1"/>
  <c r="P419" i="2"/>
  <c r="N419" i="2" s="1"/>
  <c r="O419" i="2"/>
  <c r="M420" i="2" s="1"/>
  <c r="Q420" i="2" l="1"/>
  <c r="P420" i="2"/>
  <c r="N420" i="2" s="1"/>
  <c r="M421" i="2" s="1"/>
  <c r="R421" i="2" s="1"/>
  <c r="S421" i="2" s="1"/>
  <c r="R420" i="2"/>
  <c r="S420" i="2" s="1"/>
  <c r="O420" i="2" l="1"/>
  <c r="P421" i="2"/>
  <c r="O421" i="2" s="1"/>
  <c r="Q421" i="2"/>
  <c r="N421" i="2"/>
  <c r="M422" i="2" s="1"/>
  <c r="Q422" i="2" l="1"/>
  <c r="P422" i="2"/>
  <c r="O422" i="2" s="1"/>
  <c r="R422" i="2"/>
  <c r="S422" i="2" s="1"/>
  <c r="N422" i="2" l="1"/>
  <c r="M423" i="2" s="1"/>
  <c r="Q423" i="2" l="1"/>
  <c r="P423" i="2"/>
  <c r="N423" i="2" s="1"/>
  <c r="M424" i="2" s="1"/>
  <c r="R424" i="2" s="1"/>
  <c r="S424" i="2" s="1"/>
  <c r="O423" i="2"/>
  <c r="R423" i="2"/>
  <c r="S423" i="2" s="1"/>
  <c r="N424" i="2" l="1"/>
  <c r="M425" i="2" s="1"/>
  <c r="R425" i="2" s="1"/>
  <c r="S425" i="2" s="1"/>
  <c r="Q424" i="2"/>
  <c r="P424" i="2"/>
  <c r="O424" i="2" s="1"/>
  <c r="Q425" i="2" l="1"/>
  <c r="P425" i="2"/>
  <c r="N425" i="2" s="1"/>
  <c r="M426" i="2" s="1"/>
  <c r="R426" i="2" s="1"/>
  <c r="S426" i="2" s="1"/>
  <c r="O425" i="2" l="1"/>
  <c r="Q426" i="2"/>
  <c r="P426" i="2"/>
  <c r="N426" i="2"/>
  <c r="M427" i="2" s="1"/>
  <c r="R427" i="2" s="1"/>
  <c r="S427" i="2" s="1"/>
  <c r="O426" i="2"/>
  <c r="P427" i="2" l="1"/>
  <c r="O427" i="2"/>
  <c r="Q427" i="2"/>
  <c r="M428" i="2"/>
  <c r="R428" i="2" s="1"/>
  <c r="S428" i="2" s="1"/>
  <c r="N427" i="2"/>
  <c r="P428" i="2" l="1"/>
  <c r="O428" i="2"/>
  <c r="Q428" i="2"/>
  <c r="M429" i="2"/>
  <c r="N428" i="2"/>
  <c r="P429" i="2" l="1"/>
  <c r="Q429" i="2"/>
  <c r="R429" i="2"/>
  <c r="S429" i="2" s="1"/>
  <c r="O429" i="2" l="1"/>
  <c r="N429" i="2"/>
  <c r="M430" i="2" s="1"/>
  <c r="P430" i="2" l="1"/>
  <c r="Q430" i="2"/>
  <c r="O430" i="2"/>
  <c r="R430" i="2"/>
  <c r="S430" i="2" s="1"/>
  <c r="N430" i="2" l="1"/>
  <c r="M431" i="2" s="1"/>
  <c r="N431" i="2" s="1"/>
  <c r="M432" i="2" s="1"/>
  <c r="R431" i="2" l="1"/>
  <c r="S431" i="2" s="1"/>
  <c r="Q431" i="2"/>
  <c r="P431" i="2"/>
  <c r="O431" i="2" s="1"/>
  <c r="R432" i="2"/>
  <c r="S432" i="2" s="1"/>
  <c r="Q432" i="2"/>
  <c r="P432" i="2"/>
  <c r="O432" i="2" s="1"/>
  <c r="N432" i="2" l="1"/>
  <c r="M433" i="2" s="1"/>
  <c r="Q433" i="2" l="1"/>
  <c r="P433" i="2"/>
  <c r="N433" i="2" s="1"/>
  <c r="M434" i="2" s="1"/>
  <c r="O433" i="2"/>
  <c r="R433" i="2"/>
  <c r="S433" i="2" s="1"/>
  <c r="R434" i="2" l="1"/>
  <c r="S434" i="2" s="1"/>
  <c r="M435" i="2"/>
  <c r="P434" i="2"/>
  <c r="N434" i="2"/>
  <c r="Q434" i="2"/>
  <c r="O434" i="2"/>
  <c r="R435" i="2" l="1"/>
  <c r="S435" i="2" s="1"/>
  <c r="P435" i="2"/>
  <c r="O435" i="2"/>
  <c r="M436" i="2"/>
  <c r="N435" i="2"/>
  <c r="Q435" i="2"/>
  <c r="M437" i="2" l="1"/>
  <c r="P436" i="2"/>
  <c r="O436" i="2"/>
  <c r="Q436" i="2"/>
  <c r="N436" i="2"/>
  <c r="R436" i="2"/>
  <c r="S436" i="2" s="1"/>
  <c r="R437" i="2" l="1"/>
  <c r="S437" i="2" s="1"/>
  <c r="N437" i="2"/>
  <c r="Q437" i="2"/>
  <c r="M438" i="2"/>
  <c r="P437" i="2"/>
  <c r="O437" i="2"/>
  <c r="R438" i="2" l="1"/>
  <c r="S438" i="2" s="1"/>
  <c r="Q438" i="2"/>
  <c r="P438" i="2"/>
  <c r="O438" i="2" s="1"/>
  <c r="N438" i="2" l="1"/>
  <c r="M439" i="2" s="1"/>
  <c r="Q439" i="2" l="1"/>
  <c r="P439" i="2"/>
  <c r="N439" i="2" s="1"/>
  <c r="R439" i="2"/>
  <c r="S439" i="2" s="1"/>
  <c r="O439" i="2" l="1"/>
  <c r="M440" i="2" s="1"/>
  <c r="Q440" i="2" l="1"/>
  <c r="P440" i="2"/>
  <c r="N440" i="2" s="1"/>
  <c r="R440" i="2"/>
  <c r="S440" i="2" s="1"/>
  <c r="O440" i="2" l="1"/>
  <c r="M441" i="2" s="1"/>
  <c r="R441" i="2" l="1"/>
  <c r="S441" i="2" s="1"/>
  <c r="Q441" i="2"/>
  <c r="P441" i="2"/>
  <c r="O441" i="2" s="1"/>
  <c r="N441" i="2"/>
  <c r="M442" i="2" s="1"/>
  <c r="R442" i="2" s="1"/>
  <c r="S442" i="2" s="1"/>
  <c r="P442" i="2" l="1"/>
  <c r="Q442" i="2"/>
  <c r="N442" i="2" s="1"/>
  <c r="O442" i="2"/>
  <c r="M443" i="2" s="1"/>
  <c r="Q443" i="2" l="1"/>
  <c r="P443" i="2"/>
  <c r="N443" i="2" s="1"/>
  <c r="R443" i="2"/>
  <c r="S443" i="2" s="1"/>
  <c r="O443" i="2" l="1"/>
  <c r="M444" i="2" s="1"/>
  <c r="R444" i="2" s="1"/>
  <c r="S444" i="2" s="1"/>
  <c r="Q444" i="2" l="1"/>
  <c r="P444" i="2"/>
  <c r="N444" i="2" s="1"/>
  <c r="O444" i="2" l="1"/>
  <c r="M445" i="2" s="1"/>
  <c r="P445" i="2" s="1"/>
  <c r="Q445" i="2" l="1"/>
  <c r="N445" i="2" s="1"/>
  <c r="R445" i="2"/>
  <c r="S445" i="2" s="1"/>
  <c r="O445" i="2"/>
  <c r="M446" i="2" s="1"/>
  <c r="P446" i="2" l="1"/>
  <c r="Q446" i="2"/>
  <c r="O446" i="2" s="1"/>
  <c r="R446" i="2"/>
  <c r="S446" i="2" s="1"/>
  <c r="N446" i="2" l="1"/>
  <c r="M447" i="2" s="1"/>
  <c r="Q447" i="2" l="1"/>
  <c r="P447" i="2"/>
  <c r="R447" i="2"/>
  <c r="S447" i="2" s="1"/>
  <c r="N447" i="2" l="1"/>
  <c r="O447" i="2"/>
  <c r="M448" i="2" s="1"/>
  <c r="P448" i="2" l="1"/>
  <c r="Q448" i="2"/>
  <c r="O448" i="2"/>
  <c r="R448" i="2"/>
  <c r="S448" i="2" s="1"/>
  <c r="N448" i="2" l="1"/>
  <c r="M449" i="2"/>
  <c r="P449" i="2" l="1"/>
  <c r="Q449" i="2"/>
  <c r="N449" i="2"/>
  <c r="R449" i="2"/>
  <c r="S449" i="2" s="1"/>
  <c r="O449" i="2" l="1"/>
  <c r="M450" i="2"/>
  <c r="R450" i="2" s="1"/>
  <c r="S450" i="2" s="1"/>
  <c r="P450" i="2" l="1"/>
  <c r="Q450" i="2"/>
  <c r="N450" i="2"/>
  <c r="O450" i="2" l="1"/>
  <c r="M451" i="2" s="1"/>
  <c r="R451" i="2" l="1"/>
  <c r="S451" i="2" s="1"/>
  <c r="Q451" i="2"/>
  <c r="P451" i="2"/>
  <c r="N451" i="2" s="1"/>
  <c r="O451" i="2" l="1"/>
  <c r="M452" i="2" s="1"/>
  <c r="P452" i="2" s="1"/>
  <c r="R452" i="2" l="1"/>
  <c r="S452" i="2" s="1"/>
  <c r="Q452" i="2"/>
  <c r="O452" i="2" s="1"/>
  <c r="N452" i="2" l="1"/>
  <c r="M453" i="2" s="1"/>
  <c r="P453" i="2" l="1"/>
  <c r="N453" i="2" s="1"/>
  <c r="M454" i="2" s="1"/>
  <c r="R453" i="2"/>
  <c r="S453" i="2" s="1"/>
  <c r="Q453" i="2"/>
  <c r="O453" i="2" s="1"/>
  <c r="Q454" i="2" l="1"/>
  <c r="R454" i="2"/>
  <c r="S454" i="2" s="1"/>
  <c r="P454" i="2"/>
  <c r="N454" i="2"/>
  <c r="O454" i="2" l="1"/>
  <c r="M455" i="2" s="1"/>
  <c r="P455" i="2" l="1"/>
  <c r="N455" i="2" s="1"/>
  <c r="M456" i="2" s="1"/>
  <c r="O456" i="2" s="1"/>
  <c r="Q455" i="2"/>
  <c r="R455" i="2"/>
  <c r="S455" i="2" s="1"/>
  <c r="R456" i="2" l="1"/>
  <c r="S456" i="2" s="1"/>
  <c r="Q456" i="2"/>
  <c r="P456" i="2"/>
  <c r="N456" i="2" s="1"/>
  <c r="M457" i="2" s="1"/>
  <c r="Q457" i="2" s="1"/>
  <c r="O455" i="2"/>
  <c r="P457" i="2" l="1"/>
  <c r="M458" i="2"/>
  <c r="P458" i="2" s="1"/>
  <c r="N457" i="2"/>
  <c r="R457" i="2"/>
  <c r="S457" i="2" s="1"/>
  <c r="O457" i="2"/>
  <c r="N458" i="2" l="1"/>
  <c r="Q458" i="2"/>
  <c r="M459" i="2"/>
  <c r="O459" i="2" s="1"/>
  <c r="R458" i="2"/>
  <c r="S458" i="2" s="1"/>
  <c r="O458" i="2"/>
  <c r="Q459" i="2" l="1"/>
  <c r="M460" i="2"/>
  <c r="M461" i="2" s="1"/>
  <c r="N459" i="2"/>
  <c r="P459" i="2"/>
  <c r="R459" i="2"/>
  <c r="S459" i="2" s="1"/>
  <c r="R460" i="2" l="1"/>
  <c r="S460" i="2" s="1"/>
  <c r="N460" i="2"/>
  <c r="O460" i="2"/>
  <c r="Q460" i="2"/>
  <c r="Q461" i="2" s="1"/>
  <c r="P460" i="2"/>
  <c r="P461" i="2" s="1"/>
  <c r="R461" i="2"/>
  <c r="S461" i="2" s="1"/>
  <c r="M462" i="2"/>
  <c r="O461" i="2"/>
  <c r="N461" i="2"/>
  <c r="R462" i="2" l="1"/>
  <c r="S462" i="2" s="1"/>
  <c r="P462" i="2"/>
  <c r="Q462" i="2"/>
  <c r="O462" i="2" s="1"/>
  <c r="N462" i="2" l="1"/>
  <c r="M463" i="2" s="1"/>
  <c r="Q463" i="2" l="1"/>
  <c r="N463" i="2" s="1"/>
  <c r="M464" i="2" s="1"/>
  <c r="R464" i="2" s="1"/>
  <c r="S464" i="2" s="1"/>
  <c r="P463" i="2"/>
  <c r="R463" i="2"/>
  <c r="S463" i="2" s="1"/>
  <c r="O463" i="2"/>
  <c r="P464" i="2" l="1"/>
  <c r="N464" i="2" s="1"/>
  <c r="M465" i="2" s="1"/>
  <c r="R465" i="2" s="1"/>
  <c r="S465" i="2" s="1"/>
  <c r="Q464" i="2"/>
  <c r="O464" i="2"/>
  <c r="Q465" i="2" l="1"/>
  <c r="P465" i="2"/>
  <c r="N465" i="2" s="1"/>
  <c r="M466" i="2" s="1"/>
  <c r="O465" i="2" l="1"/>
  <c r="R466" i="2"/>
  <c r="S466" i="2" s="1"/>
  <c r="M467" i="2"/>
  <c r="Q466" i="2"/>
  <c r="P466" i="2"/>
  <c r="N466" i="2"/>
  <c r="O466" i="2"/>
  <c r="R467" i="2" l="1"/>
  <c r="S467" i="2" s="1"/>
  <c r="M468" i="2"/>
  <c r="R468" i="2" s="1"/>
  <c r="S468" i="2" s="1"/>
  <c r="O467" i="2"/>
  <c r="P467" i="2"/>
  <c r="N467" i="2"/>
  <c r="Q467" i="2"/>
  <c r="Q468" i="2" l="1"/>
  <c r="O468" i="2"/>
  <c r="M469" i="2"/>
  <c r="P468" i="2"/>
  <c r="N468" i="2"/>
  <c r="Q469" i="2" l="1"/>
  <c r="P469" i="2"/>
  <c r="N469" i="2" s="1"/>
  <c r="R469" i="2"/>
  <c r="S469" i="2" s="1"/>
  <c r="O469" i="2" l="1"/>
  <c r="M470" i="2" s="1"/>
  <c r="R470" i="2" l="1"/>
  <c r="S470" i="2" s="1"/>
  <c r="P470" i="2"/>
  <c r="Q470" i="2"/>
  <c r="N470" i="2" s="1"/>
  <c r="O470" i="2" l="1"/>
  <c r="M471" i="2" s="1"/>
  <c r="R471" i="2" l="1"/>
  <c r="S471" i="2" s="1"/>
  <c r="P471" i="2"/>
  <c r="Q471" i="2"/>
  <c r="N471" i="2"/>
  <c r="O471" i="2"/>
  <c r="M472" i="2" s="1"/>
  <c r="Q472" i="2" s="1"/>
  <c r="P472" i="2" l="1"/>
  <c r="O472" i="2" s="1"/>
  <c r="R472" i="2"/>
  <c r="S472" i="2" s="1"/>
  <c r="N472" i="2"/>
  <c r="M473" i="2" s="1"/>
  <c r="Q473" i="2" l="1"/>
  <c r="O473" i="2"/>
  <c r="N473" i="2"/>
  <c r="M474" i="2"/>
  <c r="P473" i="2"/>
  <c r="R473" i="2"/>
  <c r="S473" i="2" s="1"/>
  <c r="P474" i="2" l="1"/>
  <c r="Q474" i="2"/>
  <c r="N474" i="2"/>
  <c r="M475" i="2"/>
  <c r="O474" i="2"/>
  <c r="R474" i="2"/>
  <c r="S474" i="2" s="1"/>
  <c r="R475" i="2" l="1"/>
  <c r="S475" i="2" s="1"/>
  <c r="M476" i="2"/>
  <c r="P475" i="2"/>
  <c r="Q475" i="2"/>
  <c r="N475" i="2"/>
  <c r="O475" i="2"/>
  <c r="Q476" i="2" l="1"/>
  <c r="P476" i="2"/>
  <c r="O476" i="2" s="1"/>
  <c r="R476" i="2"/>
  <c r="S476" i="2" s="1"/>
  <c r="N476" i="2" l="1"/>
  <c r="M477" i="2" s="1"/>
  <c r="Q477" i="2" l="1"/>
  <c r="P477" i="2"/>
  <c r="N477" i="2" s="1"/>
  <c r="R477" i="2"/>
  <c r="S477" i="2" s="1"/>
  <c r="O477" i="2" l="1"/>
  <c r="M478" i="2" s="1"/>
  <c r="P478" i="2" l="1"/>
  <c r="Q478" i="2"/>
  <c r="R478" i="2"/>
  <c r="S478" i="2" s="1"/>
  <c r="O478" i="2" l="1"/>
  <c r="N478" i="2"/>
  <c r="M479" i="2" s="1"/>
  <c r="P479" i="2" l="1"/>
  <c r="Q479" i="2"/>
  <c r="O479" i="2" s="1"/>
  <c r="R479" i="2"/>
  <c r="S479" i="2" s="1"/>
  <c r="N479" i="2" l="1"/>
  <c r="M480" i="2" s="1"/>
  <c r="P480" i="2" l="1"/>
  <c r="Q480" i="2"/>
  <c r="R480" i="2"/>
  <c r="S480" i="2" s="1"/>
  <c r="O480" i="2" l="1"/>
  <c r="N480" i="2"/>
  <c r="M481" i="2" s="1"/>
  <c r="P481" i="2" l="1"/>
  <c r="N481" i="2" s="1"/>
  <c r="Q481" i="2"/>
  <c r="O481" i="2"/>
  <c r="M482" i="2" s="1"/>
  <c r="R482" i="2" s="1"/>
  <c r="S482" i="2" s="1"/>
  <c r="R481" i="2"/>
  <c r="S481" i="2" s="1"/>
  <c r="Q482" i="2" l="1"/>
  <c r="P482" i="2"/>
  <c r="O482" i="2" s="1"/>
  <c r="N482" i="2" l="1"/>
  <c r="M483" i="2" s="1"/>
  <c r="P483" i="2" l="1"/>
  <c r="N483" i="2" s="1"/>
  <c r="M484" i="2" s="1"/>
  <c r="R484" i="2" s="1"/>
  <c r="S484" i="2" s="1"/>
  <c r="O483" i="2"/>
  <c r="Q483" i="2"/>
  <c r="R483" i="2"/>
  <c r="S483" i="2" s="1"/>
  <c r="P484" i="2" l="1"/>
  <c r="Q484" i="2"/>
  <c r="N484" i="2" s="1"/>
  <c r="M485" i="2" l="1"/>
  <c r="O484" i="2"/>
  <c r="P485" i="2" l="1"/>
  <c r="N485" i="2" s="1"/>
  <c r="M486" i="2" s="1"/>
  <c r="R486" i="2" s="1"/>
  <c r="S486" i="2" s="1"/>
  <c r="Q485" i="2"/>
  <c r="R485" i="2"/>
  <c r="S485" i="2" s="1"/>
  <c r="O485" i="2" l="1"/>
  <c r="O486" i="2"/>
  <c r="Q486" i="2"/>
  <c r="P486" i="2"/>
  <c r="N486" i="2" s="1"/>
  <c r="M487" i="2" s="1"/>
  <c r="Q487" i="2" l="1"/>
  <c r="P487" i="2"/>
  <c r="O487" i="2" s="1"/>
  <c r="R487" i="2"/>
  <c r="S487" i="2" s="1"/>
  <c r="N487" i="2" l="1"/>
  <c r="M488" i="2" s="1"/>
  <c r="P488" i="2" l="1"/>
  <c r="Q488" i="2"/>
  <c r="O488" i="2" s="1"/>
  <c r="R488" i="2"/>
  <c r="S488" i="2" s="1"/>
  <c r="N488" i="2" l="1"/>
  <c r="M489" i="2" s="1"/>
  <c r="N489" i="2" s="1"/>
  <c r="M490" i="2" s="1"/>
  <c r="R490" i="2" s="1"/>
  <c r="S490" i="2" s="1"/>
  <c r="P489" i="2" l="1"/>
  <c r="O489" i="2" s="1"/>
  <c r="R489" i="2"/>
  <c r="S489" i="2" s="1"/>
  <c r="Q489" i="2"/>
  <c r="P490" i="2"/>
  <c r="Q490" i="2"/>
  <c r="N490" i="2" s="1"/>
  <c r="M491" i="2" l="1"/>
  <c r="R491" i="2" s="1"/>
  <c r="S491" i="2" s="1"/>
  <c r="O490" i="2"/>
  <c r="P491" i="2" l="1"/>
  <c r="Q491" i="2"/>
  <c r="O491" i="2"/>
  <c r="M492" i="2" l="1"/>
  <c r="R492" i="2" s="1"/>
  <c r="S492" i="2" s="1"/>
  <c r="N491" i="2"/>
  <c r="Q492" i="2" l="1"/>
  <c r="P492" i="2"/>
  <c r="N492" i="2"/>
  <c r="O492" i="2" l="1"/>
  <c r="M493" i="2" s="1"/>
  <c r="P493" i="2" l="1"/>
  <c r="R493" i="2"/>
  <c r="S493" i="2" s="1"/>
  <c r="Q493" i="2"/>
  <c r="O493" i="2"/>
  <c r="N493" i="2" l="1"/>
  <c r="M494" i="2" s="1"/>
  <c r="Q494" i="2" s="1"/>
  <c r="R494" i="2" l="1"/>
  <c r="S494" i="2" s="1"/>
  <c r="P494" i="2"/>
  <c r="O494" i="2" s="1"/>
  <c r="N494" i="2" l="1"/>
  <c r="M495" i="2" s="1"/>
  <c r="P495" i="2" l="1"/>
  <c r="O495" i="2" s="1"/>
  <c r="Q495" i="2"/>
  <c r="N495" i="2" s="1"/>
  <c r="M496" i="2" s="1"/>
  <c r="R495" i="2"/>
  <c r="S495" i="2" s="1"/>
  <c r="R496" i="2" l="1"/>
  <c r="S496" i="2" s="1"/>
  <c r="Q496" i="2"/>
  <c r="P496" i="2"/>
  <c r="O496" i="2" s="1"/>
  <c r="N496" i="2"/>
  <c r="M497" i="2" l="1"/>
  <c r="P497" i="2" s="1"/>
  <c r="Q497" i="2" l="1"/>
  <c r="N497" i="2" s="1"/>
  <c r="M498" i="2" s="1"/>
  <c r="R497" i="2"/>
  <c r="S497" i="2" s="1"/>
  <c r="O497" i="2"/>
  <c r="P498" i="2" l="1"/>
  <c r="N498" i="2" s="1"/>
  <c r="R498" i="2"/>
  <c r="S498" i="2" s="1"/>
  <c r="O498" i="2"/>
  <c r="M499" i="2" s="1"/>
  <c r="Q499" i="2" s="1"/>
  <c r="N499" i="2" s="1"/>
  <c r="Q498" i="2"/>
  <c r="P499" i="2"/>
  <c r="R499" i="2" l="1"/>
  <c r="S499" i="2" s="1"/>
  <c r="O499" i="2"/>
  <c r="M500" i="2" s="1"/>
  <c r="P500" i="2" l="1"/>
  <c r="Q500" i="2"/>
  <c r="O500" i="2"/>
  <c r="M501" i="2" s="1"/>
  <c r="N500" i="2"/>
  <c r="R500" i="2"/>
  <c r="S500" i="2" s="1"/>
  <c r="P501" i="2" l="1"/>
  <c r="N501" i="2" s="1"/>
  <c r="M502" i="2" s="1"/>
  <c r="Q501" i="2"/>
  <c r="O501" i="2"/>
  <c r="R501" i="2"/>
  <c r="S501" i="2" s="1"/>
  <c r="R502" i="2" l="1"/>
  <c r="S502" i="2" s="1"/>
  <c r="Q502" i="2"/>
  <c r="N502" i="2"/>
  <c r="M503" i="2" s="1"/>
  <c r="R503" i="2" s="1"/>
  <c r="S503" i="2" s="1"/>
  <c r="P502" i="2"/>
  <c r="O502" i="2" s="1"/>
  <c r="P503" i="2" l="1"/>
  <c r="O503" i="2" s="1"/>
  <c r="Q503" i="2"/>
  <c r="N503" i="2" l="1"/>
  <c r="M504" i="2" s="1"/>
  <c r="P504" i="2" l="1"/>
  <c r="Q504" i="2"/>
  <c r="O504" i="2" s="1"/>
  <c r="R504" i="2"/>
  <c r="S504" i="2" s="1"/>
  <c r="N504" i="2" l="1"/>
  <c r="M505" i="2" s="1"/>
  <c r="Q505" i="2" l="1"/>
  <c r="P505" i="2"/>
  <c r="N505" i="2" s="1"/>
  <c r="M506" i="2" s="1"/>
  <c r="R505" i="2"/>
  <c r="S505" i="2" s="1"/>
  <c r="P506" i="2" l="1"/>
  <c r="O506" i="2" s="1"/>
  <c r="Q506" i="2"/>
  <c r="N506" i="2"/>
  <c r="M507" i="2" s="1"/>
  <c r="O505" i="2"/>
  <c r="R506" i="2"/>
  <c r="S506" i="2" s="1"/>
  <c r="R507" i="2" l="1"/>
  <c r="S507" i="2" s="1"/>
  <c r="O507" i="2"/>
  <c r="M508" i="2"/>
  <c r="Q507" i="2"/>
  <c r="N507" i="2"/>
  <c r="P507" i="2"/>
  <c r="R508" i="2" l="1"/>
  <c r="S508" i="2" s="1"/>
  <c r="N508" i="2"/>
  <c r="O508" i="2"/>
  <c r="M509" i="2"/>
  <c r="R509" i="2" s="1"/>
  <c r="S509" i="2" s="1"/>
  <c r="Q508" i="2"/>
  <c r="P508" i="2"/>
  <c r="P509" i="2" l="1"/>
  <c r="O509" i="2"/>
  <c r="M510" i="2"/>
  <c r="N509" i="2"/>
  <c r="Q509" i="2"/>
  <c r="R510" i="2" l="1"/>
  <c r="S510" i="2" s="1"/>
  <c r="Q510" i="2"/>
  <c r="P510" i="2"/>
  <c r="N510" i="2" s="1"/>
  <c r="M511" i="2" s="1"/>
  <c r="R511" i="2" s="1"/>
  <c r="S511" i="2" s="1"/>
  <c r="O510" i="2" l="1"/>
  <c r="N511" i="2"/>
  <c r="O511" i="2"/>
  <c r="P511" i="2"/>
  <c r="Q511" i="2"/>
  <c r="M512" i="2"/>
  <c r="R512" i="2" l="1"/>
  <c r="S512" i="2" s="1"/>
  <c r="M513" i="2"/>
  <c r="N512" i="2"/>
  <c r="Q512" i="2"/>
  <c r="P512" i="2"/>
  <c r="O512" i="2"/>
  <c r="R513" i="2"/>
  <c r="S513" i="2" s="1"/>
  <c r="N513" i="2" l="1"/>
  <c r="M514" i="2"/>
  <c r="R514" i="2" s="1"/>
  <c r="S514" i="2" s="1"/>
  <c r="Q513" i="2"/>
  <c r="P513" i="2"/>
  <c r="O513" i="2"/>
  <c r="P514" i="2" l="1"/>
  <c r="Q514" i="2"/>
  <c r="O514" i="2" s="1"/>
  <c r="N514" i="2" l="1"/>
  <c r="M515" i="2" s="1"/>
  <c r="Q515" i="2" l="1"/>
  <c r="P515" i="2"/>
  <c r="N515" i="2" s="1"/>
  <c r="R515" i="2"/>
  <c r="S515" i="2" s="1"/>
  <c r="O515" i="2" l="1"/>
  <c r="M516" i="2" s="1"/>
  <c r="R516" i="2" s="1"/>
  <c r="S516" i="2" s="1"/>
  <c r="P516" i="2"/>
  <c r="Q516" i="2" l="1"/>
  <c r="O516" i="2" s="1"/>
  <c r="N516" i="2"/>
  <c r="M517" i="2" l="1"/>
  <c r="R517" i="2" s="1"/>
  <c r="S517" i="2" s="1"/>
  <c r="P517" i="2"/>
  <c r="Q517" i="2" l="1"/>
  <c r="O517" i="2"/>
  <c r="N517" i="2"/>
  <c r="M518" i="2" s="1"/>
  <c r="P518" i="2" l="1"/>
  <c r="Q518" i="2"/>
  <c r="O518" i="2" s="1"/>
  <c r="R518" i="2"/>
  <c r="S518" i="2" s="1"/>
  <c r="N518" i="2" l="1"/>
  <c r="M519" i="2" s="1"/>
  <c r="P519" i="2" s="1"/>
  <c r="Q519" i="2" l="1"/>
  <c r="O519" i="2" s="1"/>
  <c r="R519" i="2"/>
  <c r="S519" i="2" s="1"/>
  <c r="N519" i="2"/>
  <c r="M520" i="2" l="1"/>
  <c r="Q520" i="2" s="1"/>
  <c r="P520" i="2" l="1"/>
  <c r="O520" i="2" s="1"/>
  <c r="R520" i="2"/>
  <c r="S520" i="2" s="1"/>
  <c r="N520" i="2"/>
  <c r="M521" i="2" s="1"/>
  <c r="P521" i="2" l="1"/>
  <c r="N521" i="2"/>
  <c r="Q521" i="2"/>
  <c r="M522" i="2"/>
  <c r="R522" i="2" s="1"/>
  <c r="S522" i="2" s="1"/>
  <c r="O521" i="2"/>
  <c r="R521" i="2"/>
  <c r="S521" i="2" s="1"/>
  <c r="Q522" i="2" l="1"/>
  <c r="P522" i="2"/>
  <c r="N522" i="2" l="1"/>
  <c r="O522" i="2"/>
  <c r="M523" i="2" s="1"/>
  <c r="Q523" i="2" l="1"/>
  <c r="P523" i="2"/>
  <c r="O523" i="2" s="1"/>
  <c r="R523" i="2"/>
  <c r="S523" i="2" s="1"/>
  <c r="N523" i="2" l="1"/>
  <c r="M524" i="2" s="1"/>
  <c r="P524" i="2" l="1"/>
  <c r="N524" i="2"/>
  <c r="M525" i="2"/>
  <c r="R525" i="2" s="1"/>
  <c r="S525" i="2" s="1"/>
  <c r="O524" i="2"/>
  <c r="Q524" i="2"/>
  <c r="R524" i="2"/>
  <c r="S524" i="2" s="1"/>
  <c r="Q525" i="2" l="1"/>
  <c r="P525" i="2"/>
  <c r="O525" i="2" s="1"/>
  <c r="N525" i="2" l="1"/>
  <c r="M526" i="2" s="1"/>
  <c r="O526" i="2" l="1"/>
  <c r="N526" i="2"/>
  <c r="M527" i="2"/>
  <c r="R527" i="2" s="1"/>
  <c r="S527" i="2" s="1"/>
  <c r="P526" i="2"/>
  <c r="Q526" i="2"/>
  <c r="R526" i="2"/>
  <c r="S526" i="2" s="1"/>
  <c r="P527" i="2" l="1"/>
  <c r="Q527" i="2"/>
  <c r="N527" i="2" s="1"/>
  <c r="M528" i="2" s="1"/>
  <c r="O527" i="2" l="1"/>
  <c r="M529" i="2"/>
  <c r="P528" i="2"/>
  <c r="N528" i="2"/>
  <c r="Q528" i="2"/>
  <c r="O528" i="2"/>
  <c r="R529" i="2"/>
  <c r="S529" i="2" s="1"/>
  <c r="R528" i="2"/>
  <c r="S528" i="2" s="1"/>
  <c r="P529" i="2" l="1"/>
  <c r="N529" i="2" s="1"/>
  <c r="M530" i="2" s="1"/>
  <c r="Q529" i="2"/>
  <c r="O529" i="2" l="1"/>
  <c r="M531" i="2"/>
  <c r="O530" i="2"/>
  <c r="P530" i="2"/>
  <c r="N530" i="2"/>
  <c r="Q530" i="2"/>
  <c r="R530" i="2"/>
  <c r="S530" i="2" s="1"/>
  <c r="R531" i="2"/>
  <c r="S531" i="2" s="1"/>
  <c r="P531" i="2" l="1"/>
  <c r="Q531" i="2"/>
  <c r="O531" i="2" l="1"/>
  <c r="N531" i="2"/>
  <c r="M532" i="2" s="1"/>
  <c r="P532" i="2" l="1"/>
  <c r="R532" i="2"/>
  <c r="S532" i="2" s="1"/>
  <c r="Q532" i="2"/>
  <c r="N532" i="2" s="1"/>
  <c r="O532" i="2" l="1"/>
  <c r="M533" i="2" s="1"/>
  <c r="P533" i="2" l="1"/>
  <c r="Q533" i="2"/>
  <c r="N533" i="2"/>
  <c r="R533" i="2"/>
  <c r="S533" i="2" s="1"/>
  <c r="O533" i="2"/>
  <c r="M534" i="2" s="1"/>
  <c r="P534" i="2" s="1"/>
  <c r="R534" i="2" l="1"/>
  <c r="S534" i="2" s="1"/>
  <c r="Q534" i="2"/>
  <c r="N534" i="2" s="1"/>
  <c r="O534" i="2" l="1"/>
  <c r="M535" i="2" s="1"/>
  <c r="P535" i="2" s="1"/>
  <c r="R535" i="2" l="1"/>
  <c r="S535" i="2" s="1"/>
  <c r="Q535" i="2"/>
  <c r="N535" i="2" s="1"/>
  <c r="O535" i="2" l="1"/>
  <c r="M536" i="2" s="1"/>
  <c r="Q536" i="2" s="1"/>
  <c r="P536" i="2" l="1"/>
  <c r="O536" i="2" s="1"/>
  <c r="R536" i="2"/>
  <c r="S536" i="2" s="1"/>
  <c r="N536" i="2"/>
  <c r="M537" i="2" s="1"/>
  <c r="Q537" i="2" l="1"/>
  <c r="P537" i="2"/>
  <c r="O537" i="2" s="1"/>
  <c r="R537" i="2"/>
  <c r="S537" i="2" s="1"/>
  <c r="N537" i="2" l="1"/>
  <c r="M538" i="2" s="1"/>
  <c r="Q538" i="2" l="1"/>
  <c r="P538" i="2"/>
  <c r="O538" i="2" s="1"/>
  <c r="R538" i="2"/>
  <c r="S538" i="2" s="1"/>
  <c r="N538" i="2" l="1"/>
  <c r="M539" i="2" s="1"/>
  <c r="R539" i="2" s="1"/>
  <c r="S539" i="2" s="1"/>
  <c r="P539" i="2" l="1"/>
  <c r="Q539" i="2"/>
  <c r="N539" i="2" l="1"/>
  <c r="O539" i="2"/>
  <c r="M540" i="2" s="1"/>
  <c r="Q540" i="2" s="1"/>
  <c r="P540" i="2" l="1"/>
  <c r="O540" i="2" s="1"/>
  <c r="R540" i="2"/>
  <c r="S540" i="2" s="1"/>
  <c r="N540" i="2" l="1"/>
  <c r="M541" i="2" s="1"/>
  <c r="P541" i="2" l="1"/>
  <c r="R541" i="2"/>
  <c r="S541" i="2" s="1"/>
  <c r="Q541" i="2"/>
  <c r="O541" i="2" l="1"/>
  <c r="N541" i="2"/>
  <c r="M542" i="2" l="1"/>
  <c r="P542" i="2" s="1"/>
  <c r="R542" i="2" l="1"/>
  <c r="S542" i="2" s="1"/>
  <c r="Q542" i="2"/>
  <c r="N542" i="2" s="1"/>
  <c r="M543" i="2" s="1"/>
  <c r="O542" i="2"/>
  <c r="R543" i="2" l="1"/>
  <c r="S543" i="2" s="1"/>
  <c r="P543" i="2"/>
  <c r="Q543" i="2"/>
  <c r="O543" i="2" s="1"/>
  <c r="N543" i="2" l="1"/>
  <c r="M544" i="2" s="1"/>
  <c r="Q544" i="2" l="1"/>
  <c r="P544" i="2"/>
  <c r="R544" i="2"/>
  <c r="S544" i="2" s="1"/>
  <c r="O544" i="2"/>
  <c r="N544" i="2" l="1"/>
  <c r="M545" i="2"/>
  <c r="P545" i="2" s="1"/>
  <c r="R545" i="2" l="1"/>
  <c r="S545" i="2" s="1"/>
  <c r="Q545" i="2"/>
  <c r="O545" i="2" s="1"/>
  <c r="N545" i="2"/>
  <c r="M546" i="2" l="1"/>
  <c r="Q546" i="2" s="1"/>
  <c r="P546" i="2" l="1"/>
  <c r="N546" i="2" s="1"/>
  <c r="R546" i="2"/>
  <c r="S546" i="2" s="1"/>
  <c r="O546" i="2"/>
  <c r="M547" i="2" s="1"/>
  <c r="R547" i="2" l="1"/>
  <c r="S547" i="2" s="1"/>
  <c r="Q547" i="2"/>
  <c r="P547" i="2"/>
  <c r="N547" i="2" l="1"/>
  <c r="O547" i="2"/>
  <c r="M548" i="2" s="1"/>
  <c r="R548" i="2" l="1"/>
  <c r="S548" i="2" s="1"/>
  <c r="P548" i="2"/>
  <c r="Q548" i="2"/>
  <c r="O548" i="2" l="1"/>
  <c r="N548" i="2"/>
  <c r="M549" i="2" s="1"/>
  <c r="Q549" i="2" l="1"/>
  <c r="R549" i="2"/>
  <c r="S549" i="2" s="1"/>
  <c r="P549" i="2"/>
  <c r="O549" i="2" s="1"/>
  <c r="N549" i="2" l="1"/>
  <c r="M550" i="2" s="1"/>
  <c r="Q550" i="2" l="1"/>
  <c r="O550" i="2" s="1"/>
  <c r="P550" i="2"/>
  <c r="R550" i="2"/>
  <c r="S550" i="2" s="1"/>
  <c r="M551" i="2" l="1"/>
  <c r="R551" i="2" s="1"/>
  <c r="S551" i="2" s="1"/>
  <c r="N550" i="2"/>
  <c r="Q551" i="2" l="1"/>
  <c r="P551" i="2"/>
  <c r="N551" i="2" s="1"/>
  <c r="O551" i="2" l="1"/>
  <c r="M552" i="2" s="1"/>
  <c r="R552" i="2" s="1"/>
  <c r="S552" i="2" s="1"/>
  <c r="Q552" i="2" l="1"/>
  <c r="P552" i="2"/>
  <c r="O552" i="2" s="1"/>
  <c r="N552" i="2" l="1"/>
  <c r="M553" i="2" s="1"/>
  <c r="R553" i="2" s="1"/>
  <c r="S553" i="2" s="1"/>
  <c r="Q553" i="2" l="1"/>
  <c r="P553" i="2"/>
  <c r="N553" i="2" s="1"/>
  <c r="M554" i="2" l="1"/>
  <c r="P554" i="2" s="1"/>
  <c r="O553" i="2"/>
  <c r="O554" i="2" l="1"/>
  <c r="Q554" i="2"/>
  <c r="R554" i="2"/>
  <c r="S554" i="2" s="1"/>
  <c r="N554" i="2"/>
  <c r="M555" i="2" l="1"/>
  <c r="Q555" i="2" s="1"/>
  <c r="R555" i="2" l="1"/>
  <c r="S555" i="2" s="1"/>
  <c r="P555" i="2"/>
  <c r="N555" i="2" s="1"/>
  <c r="O555" i="2" l="1"/>
  <c r="M556" i="2" s="1"/>
  <c r="P556" i="2" l="1"/>
  <c r="N556" i="2" s="1"/>
  <c r="M557" i="2" s="1"/>
  <c r="R556" i="2"/>
  <c r="S556" i="2" s="1"/>
  <c r="Q556" i="2"/>
  <c r="O556" i="2" s="1"/>
  <c r="R557" i="2" l="1"/>
  <c r="S557" i="2" s="1"/>
  <c r="Q557" i="2"/>
  <c r="P557" i="2"/>
  <c r="N557" i="2" s="1"/>
  <c r="O557" i="2" l="1"/>
  <c r="M558" i="2" s="1"/>
  <c r="P558" i="2" l="1"/>
  <c r="Q558" i="2"/>
  <c r="R558" i="2"/>
  <c r="S558" i="2" s="1"/>
  <c r="O558" i="2"/>
  <c r="M559" i="2" l="1"/>
  <c r="N558" i="2"/>
  <c r="P559" i="2" l="1"/>
  <c r="Q559" i="2"/>
  <c r="R559" i="2"/>
  <c r="S559" i="2" s="1"/>
  <c r="O559" i="2"/>
  <c r="N559" i="2" l="1"/>
  <c r="M560" i="2" s="1"/>
  <c r="R560" i="2" l="1"/>
  <c r="S560" i="2" s="1"/>
  <c r="P560" i="2"/>
  <c r="N560" i="2" s="1"/>
  <c r="Q560" i="2"/>
  <c r="O560" i="2" l="1"/>
  <c r="M561" i="2" s="1"/>
  <c r="P561" i="2" l="1"/>
  <c r="Q561" i="2"/>
  <c r="R561" i="2"/>
  <c r="S561" i="2" s="1"/>
  <c r="N561" i="2"/>
  <c r="M562" i="2" l="1"/>
  <c r="O561" i="2"/>
  <c r="R562" i="2" l="1"/>
  <c r="S562" i="2" s="1"/>
  <c r="Q562" i="2"/>
  <c r="P562" i="2"/>
  <c r="N562" i="2" s="1"/>
  <c r="M563" i="2"/>
  <c r="O562" i="2"/>
  <c r="Q563" i="2" l="1"/>
  <c r="P563" i="2"/>
  <c r="R563" i="2"/>
  <c r="S563" i="2" s="1"/>
  <c r="N563" i="2" l="1"/>
  <c r="O563" i="2"/>
  <c r="M564" i="2" s="1"/>
  <c r="Q564" i="2" l="1"/>
  <c r="P564" i="2"/>
  <c r="R564" i="2"/>
  <c r="S564" i="2" s="1"/>
  <c r="O564" i="2"/>
  <c r="M565" i="2" s="1"/>
  <c r="Q565" i="2" s="1"/>
  <c r="N564" i="2"/>
  <c r="P565" i="2" l="1"/>
  <c r="O565" i="2" s="1"/>
  <c r="R565" i="2"/>
  <c r="S565" i="2" s="1"/>
  <c r="N565" i="2"/>
  <c r="M566" i="2" s="1"/>
  <c r="Q566" i="2" l="1"/>
  <c r="R566" i="2"/>
  <c r="S566" i="2" s="1"/>
  <c r="P566" i="2"/>
  <c r="N566" i="2" s="1"/>
  <c r="O566" i="2" l="1"/>
  <c r="M567" i="2" s="1"/>
  <c r="Q567" i="2" l="1"/>
  <c r="P567" i="2"/>
  <c r="N567" i="2" s="1"/>
  <c r="R567" i="2"/>
  <c r="S567" i="2" s="1"/>
  <c r="M568" i="2" l="1"/>
  <c r="O567" i="2"/>
  <c r="Q568" i="2" l="1"/>
  <c r="R568" i="2"/>
  <c r="S568" i="2" s="1"/>
  <c r="P568" i="2"/>
  <c r="O568" i="2" s="1"/>
  <c r="N568" i="2" l="1"/>
  <c r="M569" i="2" s="1"/>
  <c r="Q569" i="2" l="1"/>
  <c r="P569" i="2"/>
  <c r="O569" i="2" s="1"/>
  <c r="R569" i="2"/>
  <c r="S569" i="2" s="1"/>
  <c r="N569" i="2" l="1"/>
  <c r="M570" i="2" s="1"/>
  <c r="R570" i="2" s="1"/>
  <c r="S570" i="2" s="1"/>
  <c r="P570" i="2" l="1"/>
  <c r="N570" i="2" s="1"/>
  <c r="Q570" i="2"/>
  <c r="O570" i="2"/>
  <c r="M571" i="2" s="1"/>
  <c r="P571" i="2" s="1"/>
  <c r="Q571" i="2" l="1"/>
  <c r="N571" i="2" s="1"/>
  <c r="R571" i="2"/>
  <c r="S571" i="2" s="1"/>
  <c r="O571" i="2" l="1"/>
  <c r="M572" i="2" s="1"/>
  <c r="Q572" i="2" l="1"/>
  <c r="P572" i="2"/>
  <c r="N572" i="2" s="1"/>
  <c r="R572" i="2"/>
  <c r="S572" i="2" s="1"/>
  <c r="O572" i="2" l="1"/>
  <c r="M573" i="2" s="1"/>
  <c r="R573" i="2" l="1"/>
  <c r="S573" i="2" s="1"/>
  <c r="P573" i="2"/>
  <c r="N573" i="2"/>
  <c r="Q573" i="2"/>
  <c r="M574" i="2" l="1"/>
  <c r="O573" i="2"/>
  <c r="P574" i="2" l="1"/>
  <c r="N574" i="2"/>
  <c r="Q574" i="2"/>
  <c r="O574" i="2"/>
  <c r="M575" i="2" s="1"/>
  <c r="R574" i="2"/>
  <c r="S574" i="2" s="1"/>
  <c r="Q575" i="2" l="1"/>
  <c r="P575" i="2"/>
  <c r="O575" i="2" s="1"/>
  <c r="R575" i="2"/>
  <c r="S575" i="2" s="1"/>
  <c r="N575" i="2" l="1"/>
  <c r="M576" i="2" s="1"/>
  <c r="P576" i="2" l="1"/>
  <c r="R576" i="2"/>
  <c r="S576" i="2" s="1"/>
  <c r="O576" i="2"/>
  <c r="Q576" i="2"/>
  <c r="N576" i="2"/>
  <c r="M577" i="2" s="1"/>
  <c r="R577" i="2" l="1"/>
  <c r="S577" i="2" s="1"/>
  <c r="Q577" i="2"/>
  <c r="P577" i="2"/>
  <c r="O577" i="2" s="1"/>
  <c r="M578" i="2" l="1"/>
  <c r="N577" i="2"/>
  <c r="P578" i="2" l="1"/>
  <c r="O578" i="2" s="1"/>
  <c r="M579" i="2" s="1"/>
  <c r="Q578" i="2"/>
  <c r="N578" i="2"/>
  <c r="R578" i="2"/>
  <c r="S578" i="2" s="1"/>
  <c r="P579" i="2" l="1"/>
  <c r="Q579" i="2"/>
  <c r="N579" i="2"/>
  <c r="R579" i="2"/>
  <c r="S579" i="2" s="1"/>
  <c r="O579" i="2" l="1"/>
  <c r="M580" i="2" s="1"/>
  <c r="R580" i="2" l="1"/>
  <c r="S580" i="2" s="1"/>
  <c r="P580" i="2"/>
  <c r="Q580" i="2"/>
  <c r="O580" i="2"/>
  <c r="N580" i="2" l="1"/>
  <c r="M581" i="2" s="1"/>
  <c r="R581" i="2" l="1"/>
  <c r="S581" i="2" s="1"/>
  <c r="P581" i="2"/>
  <c r="Q581" i="2"/>
  <c r="N581" i="2" s="1"/>
  <c r="O581" i="2"/>
  <c r="M582" i="2" s="1"/>
  <c r="P582" i="2" l="1"/>
  <c r="Q582" i="2"/>
  <c r="O582" i="2" s="1"/>
  <c r="N582" i="2"/>
  <c r="M583" i="2" s="1"/>
  <c r="R583" i="2" s="1"/>
  <c r="S583" i="2" s="1"/>
  <c r="R582" i="2"/>
  <c r="S582" i="2" s="1"/>
  <c r="Q583" i="2" l="1"/>
  <c r="P583" i="2"/>
  <c r="O583" i="2"/>
  <c r="N583" i="2"/>
  <c r="M584" i="2" s="1"/>
  <c r="R584" i="2" s="1"/>
  <c r="S584" i="2" s="1"/>
  <c r="Q584" i="2" l="1"/>
  <c r="P584" i="2"/>
  <c r="N584" i="2" s="1"/>
  <c r="O584" i="2"/>
  <c r="M585" i="2" s="1"/>
  <c r="P585" i="2" l="1"/>
  <c r="Q585" i="2"/>
  <c r="O585" i="2"/>
  <c r="N585" i="2"/>
  <c r="R585" i="2"/>
  <c r="S585" i="2" s="1"/>
  <c r="M586" i="2" l="1"/>
  <c r="Q586" i="2" l="1"/>
  <c r="P586" i="2"/>
  <c r="O586" i="2" s="1"/>
  <c r="R586" i="2"/>
  <c r="S586" i="2" s="1"/>
  <c r="N586" i="2" l="1"/>
  <c r="M587" i="2" s="1"/>
  <c r="P587" i="2" l="1"/>
  <c r="O587" i="2" s="1"/>
  <c r="Q587" i="2"/>
  <c r="N587" i="2" s="1"/>
  <c r="M588" i="2" s="1"/>
  <c r="R587" i="2"/>
  <c r="S587" i="2" s="1"/>
  <c r="P588" i="2" l="1"/>
  <c r="R588" i="2"/>
  <c r="S588" i="2" s="1"/>
  <c r="Q588" i="2"/>
  <c r="O588" i="2" s="1"/>
  <c r="N588" i="2"/>
  <c r="M589" i="2" s="1"/>
  <c r="P589" i="2" s="1"/>
  <c r="R589" i="2" l="1"/>
  <c r="S589" i="2" s="1"/>
  <c r="Q589" i="2"/>
  <c r="N589" i="2" s="1"/>
  <c r="O589" i="2" l="1"/>
  <c r="M590" i="2" s="1"/>
  <c r="R590" i="2" l="1"/>
  <c r="S590" i="2" s="1"/>
  <c r="Q590" i="2"/>
  <c r="P590" i="2"/>
  <c r="O590" i="2" s="1"/>
  <c r="N590" i="2" l="1"/>
  <c r="M591" i="2" s="1"/>
  <c r="P591" i="2" l="1"/>
  <c r="Q591" i="2"/>
  <c r="R591" i="2"/>
  <c r="S591" i="2" s="1"/>
  <c r="O591" i="2" l="1"/>
  <c r="N591" i="2"/>
  <c r="M592" i="2" s="1"/>
  <c r="Q592" i="2" l="1"/>
  <c r="R592" i="2"/>
  <c r="S592" i="2" s="1"/>
  <c r="P592" i="2"/>
  <c r="N592" i="2" s="1"/>
  <c r="O592" i="2" l="1"/>
  <c r="M593" i="2" s="1"/>
  <c r="R593" i="2" l="1"/>
  <c r="S593" i="2" s="1"/>
  <c r="Q593" i="2"/>
  <c r="P593" i="2"/>
  <c r="O593" i="2" s="1"/>
  <c r="N593" i="2" l="1"/>
  <c r="M594" i="2" s="1"/>
  <c r="R594" i="2" l="1"/>
  <c r="S594" i="2" s="1"/>
  <c r="N594" i="2"/>
  <c r="P594" i="2"/>
  <c r="O594" i="2"/>
  <c r="M595" i="2"/>
  <c r="Q594" i="2"/>
  <c r="R595" i="2" l="1"/>
  <c r="S595" i="2" s="1"/>
  <c r="P595" i="2"/>
  <c r="O595" i="2"/>
  <c r="N595" i="2"/>
  <c r="Q595" i="2"/>
  <c r="M596" i="2"/>
  <c r="M597" i="2" l="1"/>
  <c r="N596" i="2"/>
  <c r="Q596" i="2"/>
  <c r="P596" i="2"/>
  <c r="O596" i="2"/>
  <c r="R596" i="2"/>
  <c r="S596" i="2" s="1"/>
  <c r="R597" i="2" l="1"/>
  <c r="S597" i="2" s="1"/>
  <c r="M598" i="2"/>
  <c r="N597" i="2"/>
  <c r="Q597" i="2"/>
  <c r="O597" i="2"/>
  <c r="P597" i="2"/>
  <c r="R598" i="2"/>
  <c r="S598" i="2" s="1"/>
  <c r="P598" i="2" l="1"/>
  <c r="Q598" i="2"/>
  <c r="O598" i="2" s="1"/>
  <c r="N598" i="2" l="1"/>
  <c r="M599" i="2" s="1"/>
  <c r="O599" i="2" l="1"/>
  <c r="M600" i="2"/>
  <c r="N599" i="2"/>
  <c r="P599" i="2"/>
  <c r="Q599" i="2"/>
  <c r="R599" i="2"/>
  <c r="S599" i="2" s="1"/>
  <c r="R600" i="2" l="1"/>
  <c r="S600" i="2" s="1"/>
  <c r="N600" i="2"/>
  <c r="M601" i="2"/>
  <c r="R601" i="2" s="1"/>
  <c r="S601" i="2" s="1"/>
  <c r="P600" i="2"/>
  <c r="O600" i="2"/>
  <c r="Q600" i="2"/>
  <c r="P601" i="2" l="1"/>
  <c r="Q601" i="2"/>
  <c r="N601" i="2"/>
  <c r="O601" i="2"/>
  <c r="M602" i="2" s="1"/>
  <c r="R602" i="2" l="1"/>
  <c r="S602" i="2" s="1"/>
  <c r="P602" i="2"/>
  <c r="Q602" i="2"/>
  <c r="O602" i="2" s="1"/>
  <c r="N602" i="2" l="1"/>
  <c r="M603" i="2" s="1"/>
  <c r="Q603" i="2" l="1"/>
  <c r="N603" i="2" s="1"/>
  <c r="P603" i="2"/>
  <c r="R603" i="2"/>
  <c r="S603" i="2" s="1"/>
  <c r="O603" i="2"/>
  <c r="M604" i="2" s="1"/>
  <c r="Q604" i="2" l="1"/>
  <c r="P604" i="2"/>
  <c r="O604" i="2" s="1"/>
  <c r="R604" i="2"/>
  <c r="S604" i="2" s="1"/>
  <c r="N604" i="2" l="1"/>
  <c r="M605" i="2" s="1"/>
  <c r="Q605" i="2" l="1"/>
  <c r="P605" i="2"/>
  <c r="O605" i="2" s="1"/>
  <c r="R605" i="2"/>
  <c r="S605" i="2" s="1"/>
  <c r="N605" i="2" l="1"/>
  <c r="M606" i="2" s="1"/>
  <c r="P606" i="2" l="1"/>
  <c r="O606" i="2" s="1"/>
  <c r="Q606" i="2"/>
  <c r="R606" i="2"/>
  <c r="S606" i="2" s="1"/>
  <c r="N606" i="2"/>
  <c r="M607" i="2" s="1"/>
  <c r="R607" i="2" l="1"/>
  <c r="S607" i="2" s="1"/>
  <c r="Q607" i="2"/>
  <c r="P607" i="2"/>
  <c r="N607" i="2" s="1"/>
  <c r="O607" i="2" l="1"/>
  <c r="M608" i="2" s="1"/>
  <c r="P608" i="2" s="1"/>
  <c r="R608" i="2" l="1"/>
  <c r="S608" i="2" s="1"/>
  <c r="Q608" i="2"/>
  <c r="O608" i="2" s="1"/>
  <c r="N608" i="2"/>
  <c r="M609" i="2" s="1"/>
  <c r="Q609" i="2" s="1"/>
  <c r="R609" i="2" l="1"/>
  <c r="S609" i="2" s="1"/>
  <c r="P609" i="2"/>
  <c r="O609" i="2" s="1"/>
  <c r="N609" i="2"/>
  <c r="M610" i="2" s="1"/>
  <c r="R610" i="2" s="1"/>
  <c r="S610" i="2" s="1"/>
  <c r="O610" i="2" l="1"/>
  <c r="P610" i="2"/>
  <c r="M611" i="2"/>
  <c r="R611" i="2" s="1"/>
  <c r="S611" i="2" s="1"/>
  <c r="Q610" i="2"/>
  <c r="N610" i="2"/>
  <c r="P611" i="2" l="1"/>
  <c r="Q611" i="2"/>
  <c r="O611" i="2" s="1"/>
  <c r="N611" i="2" l="1"/>
  <c r="M612" i="2" s="1"/>
  <c r="Q612" i="2" s="1"/>
  <c r="P612" i="2" l="1"/>
  <c r="N612" i="2" s="1"/>
  <c r="R612" i="2"/>
  <c r="S612" i="2" s="1"/>
  <c r="O612" i="2"/>
  <c r="M613" i="2" s="1"/>
  <c r="R613" i="2" l="1"/>
  <c r="S613" i="2" s="1"/>
  <c r="P613" i="2"/>
  <c r="Q613" i="2"/>
  <c r="O613" i="2" l="1"/>
  <c r="N613" i="2"/>
  <c r="M614" i="2" s="1"/>
  <c r="R614" i="2" l="1"/>
  <c r="S614" i="2" s="1"/>
  <c r="Q614" i="2"/>
  <c r="P614" i="2"/>
  <c r="N614" i="2"/>
  <c r="O614" i="2" l="1"/>
  <c r="M615" i="2" s="1"/>
  <c r="R615" i="2" s="1"/>
  <c r="S615" i="2" s="1"/>
  <c r="Q615" i="2" l="1"/>
  <c r="N615" i="2" s="1"/>
  <c r="P615" i="2"/>
  <c r="O615" i="2" s="1"/>
  <c r="M616" i="2" s="1"/>
  <c r="Q616" i="2" s="1"/>
  <c r="R616" i="2" l="1"/>
  <c r="S616" i="2" s="1"/>
  <c r="P616" i="2"/>
  <c r="N616" i="2" s="1"/>
  <c r="O616" i="2" l="1"/>
  <c r="M617" i="2" s="1"/>
  <c r="P617" i="2" s="1"/>
  <c r="R617" i="2" l="1"/>
  <c r="S617" i="2" s="1"/>
  <c r="Q617" i="2"/>
  <c r="N617" i="2" s="1"/>
  <c r="M618" i="2" s="1"/>
  <c r="O617" i="2"/>
  <c r="Q618" i="2" l="1"/>
  <c r="P618" i="2"/>
  <c r="N618" i="2" s="1"/>
  <c r="M619" i="2" s="1"/>
  <c r="R618" i="2"/>
  <c r="S618" i="2" s="1"/>
  <c r="O618" i="2" l="1"/>
  <c r="R619" i="2"/>
  <c r="S619" i="2" s="1"/>
  <c r="P619" i="2"/>
  <c r="M620" i="2"/>
  <c r="R620" i="2" s="1"/>
  <c r="S620" i="2" s="1"/>
  <c r="O619" i="2"/>
  <c r="N619" i="2"/>
  <c r="Q619" i="2"/>
  <c r="P620" i="2" l="1"/>
  <c r="Q620" i="2"/>
  <c r="O620" i="2"/>
  <c r="N620" i="2"/>
  <c r="M621" i="2"/>
  <c r="R621" i="2" s="1"/>
  <c r="S621" i="2" s="1"/>
  <c r="N621" i="2" l="1"/>
  <c r="M622" i="2"/>
  <c r="R622" i="2" s="1"/>
  <c r="S622" i="2" s="1"/>
  <c r="Q621" i="2"/>
  <c r="O621" i="2"/>
  <c r="P621" i="2"/>
  <c r="P622" i="2" l="1"/>
  <c r="Q622" i="2"/>
  <c r="O622" i="2" s="1"/>
  <c r="N622" i="2" l="1"/>
  <c r="M623" i="2" s="1"/>
  <c r="P623" i="2" l="1"/>
  <c r="O623" i="2"/>
  <c r="M624" i="2"/>
  <c r="R624" i="2" s="1"/>
  <c r="S624" i="2" s="1"/>
  <c r="Q623" i="2"/>
  <c r="N623" i="2"/>
  <c r="R623" i="2"/>
  <c r="S623" i="2" s="1"/>
  <c r="P624" i="2" l="1"/>
  <c r="O624" i="2" s="1"/>
  <c r="Q624" i="2"/>
  <c r="N624" i="2" l="1"/>
  <c r="M625" i="2" s="1"/>
  <c r="Q625" i="2" l="1"/>
  <c r="P625" i="2"/>
  <c r="O625" i="2" s="1"/>
  <c r="R625" i="2"/>
  <c r="S625" i="2" s="1"/>
  <c r="N625" i="2" l="1"/>
  <c r="M626" i="2" s="1"/>
  <c r="R626" i="2" l="1"/>
  <c r="S626" i="2" s="1"/>
  <c r="P626" i="2"/>
  <c r="Q626" i="2"/>
  <c r="O626" i="2" s="1"/>
  <c r="N626" i="2" l="1"/>
  <c r="M627" i="2" s="1"/>
  <c r="Q627" i="2" s="1"/>
  <c r="R627" i="2" l="1"/>
  <c r="S627" i="2" s="1"/>
  <c r="P627" i="2"/>
  <c r="O627" i="2" s="1"/>
  <c r="N627" i="2" l="1"/>
  <c r="M628" i="2" s="1"/>
  <c r="Q628" i="2" l="1"/>
  <c r="R628" i="2"/>
  <c r="S628" i="2" s="1"/>
  <c r="P628" i="2"/>
  <c r="O628" i="2" s="1"/>
  <c r="N628" i="2" l="1"/>
  <c r="M629" i="2" s="1"/>
  <c r="R629" i="2" l="1"/>
  <c r="S629" i="2" s="1"/>
  <c r="P629" i="2"/>
  <c r="Q629" i="2"/>
  <c r="N629" i="2" s="1"/>
  <c r="O629" i="2" l="1"/>
  <c r="M630" i="2" s="1"/>
  <c r="R630" i="2" s="1"/>
  <c r="S630" i="2" s="1"/>
  <c r="Q630" i="2" l="1"/>
  <c r="P630" i="2"/>
  <c r="O630" i="2"/>
  <c r="N630" i="2" l="1"/>
  <c r="M631" i="2" s="1"/>
  <c r="P631" i="2" l="1"/>
  <c r="R631" i="2"/>
  <c r="S631" i="2" s="1"/>
  <c r="Q631" i="2"/>
  <c r="N631" i="2" s="1"/>
  <c r="O631" i="2"/>
  <c r="M632" i="2" s="1"/>
  <c r="P632" i="2" s="1"/>
  <c r="Q632" i="2" l="1"/>
  <c r="O632" i="2" s="1"/>
  <c r="R632" i="2"/>
  <c r="S632" i="2" s="1"/>
  <c r="N632" i="2"/>
  <c r="M633" i="2" l="1"/>
  <c r="Q633" i="2" s="1"/>
  <c r="R633" i="2" l="1"/>
  <c r="S633" i="2" s="1"/>
  <c r="P633" i="2"/>
  <c r="O633" i="2" s="1"/>
  <c r="N633" i="2"/>
  <c r="M634" i="2" s="1"/>
  <c r="Q634" i="2" s="1"/>
  <c r="R634" i="2" l="1"/>
  <c r="S634" i="2" s="1"/>
  <c r="N634" i="2"/>
  <c r="M635" i="2" s="1"/>
  <c r="P635" i="2" s="1"/>
  <c r="P634" i="2"/>
  <c r="O634" i="2" s="1"/>
  <c r="Q635" i="2" l="1"/>
  <c r="N635" i="2" s="1"/>
  <c r="R635" i="2"/>
  <c r="S635" i="2" s="1"/>
  <c r="O635" i="2" l="1"/>
  <c r="M636" i="2" s="1"/>
  <c r="R636" i="2" l="1"/>
  <c r="S636" i="2" s="1"/>
  <c r="Q636" i="2"/>
  <c r="P636" i="2"/>
  <c r="O636" i="2" s="1"/>
  <c r="N636" i="2" l="1"/>
  <c r="M637" i="2" s="1"/>
  <c r="Q637" i="2" l="1"/>
  <c r="P637" i="2"/>
  <c r="N637" i="2" s="1"/>
  <c r="R637" i="2"/>
  <c r="S637" i="2" s="1"/>
  <c r="O637" i="2" l="1"/>
  <c r="M638" i="2" s="1"/>
  <c r="P638" i="2" l="1"/>
  <c r="O638" i="2" s="1"/>
  <c r="Q638" i="2"/>
  <c r="R638" i="2"/>
  <c r="S638" i="2" s="1"/>
  <c r="N638" i="2"/>
  <c r="M639" i="2" s="1"/>
  <c r="R639" i="2" s="1"/>
  <c r="S639" i="2" s="1"/>
  <c r="Q639" i="2" l="1"/>
  <c r="P639" i="2"/>
  <c r="O639" i="2"/>
  <c r="N639" i="2" l="1"/>
  <c r="M640" i="2" s="1"/>
  <c r="P640" i="2" l="1"/>
  <c r="N640" i="2" s="1"/>
  <c r="M641" i="2" s="1"/>
  <c r="Q640" i="2"/>
  <c r="O640" i="2" s="1"/>
  <c r="R640" i="2"/>
  <c r="S640" i="2" s="1"/>
  <c r="P641" i="2" l="1"/>
  <c r="Q641" i="2"/>
  <c r="O641" i="2"/>
  <c r="R641" i="2"/>
  <c r="S641" i="2" s="1"/>
  <c r="N641" i="2" l="1"/>
  <c r="M642" i="2" s="1"/>
  <c r="Q642" i="2" l="1"/>
  <c r="P642" i="2"/>
  <c r="O642" i="2" s="1"/>
  <c r="R642" i="2"/>
  <c r="S642" i="2" s="1"/>
  <c r="N642" i="2" l="1"/>
  <c r="M643" i="2" s="1"/>
  <c r="Q643" i="2" l="1"/>
  <c r="P643" i="2"/>
  <c r="N643" i="2" s="1"/>
  <c r="R643" i="2"/>
  <c r="S643" i="2" s="1"/>
  <c r="M644" i="2" l="1"/>
  <c r="O643" i="2"/>
  <c r="P644" i="2" l="1"/>
  <c r="O644" i="2" s="1"/>
  <c r="Q644" i="2"/>
  <c r="N644" i="2"/>
  <c r="M645" i="2" s="1"/>
  <c r="R644" i="2"/>
  <c r="S644" i="2" s="1"/>
  <c r="Q645" i="2" l="1"/>
  <c r="P645" i="2"/>
  <c r="O645" i="2" s="1"/>
  <c r="N645" i="2"/>
  <c r="M646" i="2" s="1"/>
  <c r="R645" i="2"/>
  <c r="S645" i="2" s="1"/>
  <c r="P646" i="2" l="1"/>
  <c r="Q646" i="2"/>
  <c r="O646" i="2" s="1"/>
  <c r="R646" i="2"/>
  <c r="S646" i="2" s="1"/>
  <c r="N646" i="2" l="1"/>
  <c r="M647" i="2" s="1"/>
  <c r="Q647" i="2" l="1"/>
  <c r="P647" i="2"/>
  <c r="O647" i="2" s="1"/>
  <c r="R647" i="2"/>
  <c r="S647" i="2" s="1"/>
  <c r="N647" i="2" l="1"/>
  <c r="M648" i="2" s="1"/>
  <c r="Q648" i="2" l="1"/>
  <c r="P648" i="2"/>
  <c r="O648" i="2" s="1"/>
  <c r="R648" i="2"/>
  <c r="S648" i="2" s="1"/>
  <c r="N648" i="2" l="1"/>
  <c r="M649" i="2" s="1"/>
  <c r="P649" i="2" l="1"/>
  <c r="O649" i="2" s="1"/>
  <c r="Q649" i="2"/>
  <c r="R649" i="2"/>
  <c r="S649" i="2" s="1"/>
  <c r="N649" i="2" l="1"/>
  <c r="M650" i="2" s="1"/>
  <c r="Q650" i="2" l="1"/>
  <c r="P650" i="2"/>
  <c r="O650" i="2" s="1"/>
  <c r="N650" i="2"/>
  <c r="M651" i="2" s="1"/>
  <c r="R650" i="2"/>
  <c r="S650" i="2" s="1"/>
  <c r="P651" i="2" l="1"/>
  <c r="Q651" i="2"/>
  <c r="N651" i="2"/>
  <c r="R651" i="2"/>
  <c r="S651" i="2" s="1"/>
  <c r="O651" i="2" l="1"/>
  <c r="M652" i="2" s="1"/>
  <c r="Q652" i="2" l="1"/>
  <c r="P652" i="2"/>
  <c r="N652" i="2" s="1"/>
  <c r="R652" i="2"/>
  <c r="S652" i="2" s="1"/>
  <c r="O652" i="2"/>
  <c r="M653" i="2" s="1"/>
  <c r="R653" i="2" s="1"/>
  <c r="S653" i="2" s="1"/>
  <c r="P653" i="2" l="1"/>
  <c r="Q653" i="2"/>
  <c r="O653" i="2" l="1"/>
  <c r="N653" i="2"/>
  <c r="M654" i="2" s="1"/>
  <c r="Q654" i="2" l="1"/>
  <c r="P654" i="2"/>
  <c r="N654" i="2" s="1"/>
  <c r="R654" i="2"/>
  <c r="S654" i="2" s="1"/>
  <c r="O654" i="2" l="1"/>
  <c r="M655" i="2" s="1"/>
  <c r="R655" i="2" l="1"/>
  <c r="S655" i="2" s="1"/>
  <c r="Q655" i="2"/>
  <c r="P655" i="2"/>
  <c r="O655" i="2" s="1"/>
  <c r="N655" i="2"/>
  <c r="M656" i="2" s="1"/>
  <c r="P656" i="2" s="1"/>
  <c r="Q656" i="2" l="1"/>
  <c r="O656" i="2" s="1"/>
  <c r="N656" i="2"/>
  <c r="R656" i="2"/>
  <c r="S656" i="2" s="1"/>
  <c r="M657" i="2"/>
  <c r="R657" i="2" s="1"/>
  <c r="S657" i="2" s="1"/>
  <c r="Q657" i="2" l="1"/>
  <c r="P657" i="2"/>
  <c r="N657" i="2" s="1"/>
  <c r="O657" i="2"/>
  <c r="M658" i="2" s="1"/>
  <c r="P658" i="2" l="1"/>
  <c r="Q658" i="2"/>
  <c r="R658" i="2"/>
  <c r="S658" i="2" s="1"/>
  <c r="N658" i="2" l="1"/>
  <c r="O658" i="2"/>
  <c r="M659" i="2" s="1"/>
  <c r="Q659" i="2" l="1"/>
  <c r="P659" i="2"/>
  <c r="N659" i="2" s="1"/>
  <c r="O659" i="2"/>
  <c r="M660" i="2" s="1"/>
  <c r="R659" i="2"/>
  <c r="S659" i="2" s="1"/>
  <c r="P660" i="2" l="1"/>
  <c r="O660" i="2" s="1"/>
  <c r="Q660" i="2"/>
  <c r="R660" i="2"/>
  <c r="S660" i="2" s="1"/>
  <c r="N660" i="2" l="1"/>
  <c r="M661" i="2" s="1"/>
  <c r="Q661" i="2" l="1"/>
  <c r="P661" i="2"/>
  <c r="O661" i="2" s="1"/>
  <c r="R661" i="2"/>
  <c r="S661" i="2" s="1"/>
  <c r="N661" i="2" l="1"/>
  <c r="M662" i="2" s="1"/>
  <c r="P662" i="2" l="1"/>
  <c r="O662" i="2" s="1"/>
  <c r="Q662" i="2"/>
  <c r="R662" i="2"/>
  <c r="S662" i="2" s="1"/>
  <c r="N662" i="2" l="1"/>
  <c r="M663" i="2"/>
  <c r="P663" i="2" l="1"/>
  <c r="Q663" i="2"/>
  <c r="N663" i="2" s="1"/>
  <c r="R663" i="2"/>
  <c r="S663" i="2" s="1"/>
  <c r="O663" i="2" l="1"/>
  <c r="M664" i="2" s="1"/>
  <c r="R664" i="2" s="1"/>
  <c r="S664" i="2" s="1"/>
  <c r="Q664" i="2" l="1"/>
  <c r="P664" i="2"/>
  <c r="O664" i="2" s="1"/>
  <c r="N664" i="2"/>
  <c r="M665" i="2" s="1"/>
  <c r="P665" i="2" l="1"/>
  <c r="O665" i="2" s="1"/>
  <c r="Q665" i="2"/>
  <c r="N665" i="2"/>
  <c r="M666" i="2" s="1"/>
  <c r="R666" i="2" s="1"/>
  <c r="S666" i="2" s="1"/>
  <c r="R665" i="2"/>
  <c r="S665" i="2" s="1"/>
  <c r="P666" i="2" l="1"/>
  <c r="N666" i="2"/>
  <c r="O666" i="2"/>
  <c r="M667" i="2"/>
  <c r="Q666" i="2"/>
  <c r="M668" i="2" l="1"/>
  <c r="N667" i="2"/>
  <c r="Q667" i="2"/>
  <c r="O667" i="2"/>
  <c r="P667" i="2"/>
  <c r="R668" i="2"/>
  <c r="S668" i="2" s="1"/>
  <c r="R667" i="2"/>
  <c r="S667" i="2" s="1"/>
  <c r="Q668" i="2" l="1"/>
  <c r="P668" i="2"/>
  <c r="N668" i="2" s="1"/>
  <c r="M669" i="2" s="1"/>
  <c r="R669" i="2" s="1"/>
  <c r="S669" i="2" s="1"/>
  <c r="O668" i="2" l="1"/>
  <c r="P669" i="2"/>
  <c r="O669" i="2"/>
  <c r="Q669" i="2"/>
  <c r="N669" i="2"/>
  <c r="M670" i="2"/>
  <c r="R670" i="2" l="1"/>
  <c r="S670" i="2" s="1"/>
  <c r="M671" i="2"/>
  <c r="Q670" i="2"/>
  <c r="O670" i="2"/>
  <c r="N670" i="2"/>
  <c r="P670" i="2"/>
  <c r="R671" i="2"/>
  <c r="S671" i="2" s="1"/>
  <c r="O671" i="2" l="1"/>
  <c r="P671" i="2"/>
  <c r="N671" i="2"/>
  <c r="Q671" i="2"/>
  <c r="M672" i="2"/>
  <c r="R672" i="2" l="1"/>
  <c r="S672" i="2" s="1"/>
  <c r="M673" i="2"/>
  <c r="Q672" i="2"/>
  <c r="O672" i="2"/>
  <c r="P672" i="2"/>
  <c r="N672" i="2"/>
  <c r="R673" i="2" l="1"/>
  <c r="S673" i="2" s="1"/>
  <c r="P673" i="2"/>
  <c r="Q673" i="2"/>
  <c r="N673" i="2" l="1"/>
  <c r="M674" i="2" s="1"/>
  <c r="M675" i="2" s="1"/>
  <c r="R675" i="2" s="1"/>
  <c r="S675" i="2" s="1"/>
  <c r="O673" i="2"/>
  <c r="R674" i="2" l="1"/>
  <c r="S674" i="2" s="1"/>
  <c r="N674" i="2"/>
  <c r="P674" i="2"/>
  <c r="Q674" i="2"/>
  <c r="O674" i="2"/>
  <c r="P675" i="2"/>
  <c r="Q675" i="2"/>
  <c r="O675" i="2" l="1"/>
  <c r="N675" i="2"/>
  <c r="M676" i="2" s="1"/>
  <c r="R676" i="2" l="1"/>
  <c r="S676" i="2" s="1"/>
  <c r="Q676" i="2"/>
  <c r="P676" i="2"/>
  <c r="N676" i="2" s="1"/>
  <c r="O676" i="2" l="1"/>
  <c r="M677" i="2" s="1"/>
  <c r="R677" i="2" s="1"/>
  <c r="S677" i="2" s="1"/>
  <c r="P677" i="2" l="1"/>
  <c r="Q677" i="2"/>
  <c r="N677" i="2" s="1"/>
  <c r="M678" i="2" l="1"/>
  <c r="O677" i="2"/>
  <c r="P678" i="2" l="1"/>
  <c r="Q678" i="2"/>
  <c r="N678" i="2" s="1"/>
  <c r="M679" i="2" s="1"/>
  <c r="R678" i="2"/>
  <c r="S678" i="2" s="1"/>
  <c r="O678" i="2" l="1"/>
  <c r="R679" i="2"/>
  <c r="S679" i="2" s="1"/>
  <c r="O679" i="2"/>
  <c r="P679" i="2"/>
  <c r="M680" i="2"/>
  <c r="R680" i="2" s="1"/>
  <c r="S680" i="2" s="1"/>
  <c r="N679" i="2"/>
  <c r="Q679" i="2"/>
  <c r="P680" i="2" l="1"/>
  <c r="Q680" i="2"/>
  <c r="N680" i="2" l="1"/>
  <c r="O680" i="2"/>
  <c r="M681" i="2" s="1"/>
  <c r="Q681" i="2" l="1"/>
  <c r="P681" i="2"/>
  <c r="R681" i="2"/>
  <c r="S681" i="2" s="1"/>
  <c r="O681" i="2" l="1"/>
  <c r="N681" i="2"/>
  <c r="M682" i="2" s="1"/>
  <c r="Q682" i="2" l="1"/>
  <c r="R682" i="2"/>
  <c r="S682" i="2" s="1"/>
  <c r="P682" i="2"/>
  <c r="N682" i="2" s="1"/>
  <c r="O682" i="2" l="1"/>
  <c r="M683" i="2" s="1"/>
  <c r="P683" i="2" l="1"/>
  <c r="R683" i="2"/>
  <c r="S683" i="2" s="1"/>
  <c r="Q683" i="2"/>
  <c r="O683" i="2" s="1"/>
  <c r="N683" i="2"/>
  <c r="M684" i="2" s="1"/>
  <c r="Q684" i="2" s="1"/>
  <c r="R684" i="2" l="1"/>
  <c r="S684" i="2" s="1"/>
  <c r="P684" i="2"/>
  <c r="N684" i="2" s="1"/>
  <c r="O684" i="2" l="1"/>
  <c r="M685" i="2" s="1"/>
  <c r="P685" i="2" l="1"/>
  <c r="R685" i="2"/>
  <c r="S685" i="2" s="1"/>
  <c r="Q685" i="2"/>
  <c r="N685" i="2" s="1"/>
  <c r="O685" i="2" l="1"/>
  <c r="M686" i="2" s="1"/>
  <c r="R686" i="2" s="1"/>
  <c r="S686" i="2" s="1"/>
  <c r="Q686" i="2" l="1"/>
  <c r="O686" i="2" s="1"/>
  <c r="P686" i="2"/>
  <c r="N686" i="2"/>
  <c r="M687" i="2" s="1"/>
  <c r="O687" i="2" s="1"/>
  <c r="R687" i="2" l="1"/>
  <c r="S687" i="2" s="1"/>
  <c r="P687" i="2"/>
  <c r="Q687" i="2"/>
  <c r="N687" i="2"/>
  <c r="M688" i="2" s="1"/>
  <c r="Q688" i="2" s="1"/>
  <c r="P688" i="2" l="1"/>
  <c r="M689" i="2"/>
  <c r="R689" i="2" s="1"/>
  <c r="S689" i="2" s="1"/>
  <c r="O688" i="2"/>
  <c r="R688" i="2"/>
  <c r="S688" i="2" s="1"/>
  <c r="N688" i="2"/>
  <c r="Q689" i="2" l="1"/>
  <c r="P689" i="2"/>
  <c r="N689" i="2" s="1"/>
  <c r="M690" i="2" s="1"/>
  <c r="N690" i="2" s="1"/>
  <c r="Q690" i="2" l="1"/>
  <c r="O690" i="2"/>
  <c r="R690" i="2"/>
  <c r="S690" i="2" s="1"/>
  <c r="P690" i="2"/>
  <c r="M691" i="2"/>
  <c r="R691" i="2" s="1"/>
  <c r="S691" i="2" s="1"/>
  <c r="O689" i="2"/>
  <c r="Q691" i="2" l="1"/>
  <c r="P691" i="2"/>
  <c r="N691" i="2" s="1"/>
  <c r="O691" i="2"/>
  <c r="M692" i="2" l="1"/>
  <c r="P692" i="2" s="1"/>
  <c r="Q692" i="2" l="1"/>
  <c r="R692" i="2"/>
  <c r="S692" i="2" s="1"/>
  <c r="O692" i="2"/>
  <c r="N692" i="2"/>
  <c r="M693" i="2" s="1"/>
  <c r="O693" i="2" l="1"/>
  <c r="Q693" i="2"/>
  <c r="P693" i="2"/>
  <c r="N693" i="2"/>
  <c r="M694" i="2"/>
  <c r="R694" i="2" s="1"/>
  <c r="S694" i="2" s="1"/>
  <c r="R693" i="2"/>
  <c r="S693" i="2" s="1"/>
  <c r="O694" i="2" l="1"/>
  <c r="P694" i="2"/>
  <c r="Q694" i="2"/>
  <c r="M695" i="2"/>
  <c r="R695" i="2" s="1"/>
  <c r="S695" i="2" s="1"/>
  <c r="N694" i="2"/>
  <c r="N695" i="2" l="1"/>
  <c r="P695" i="2"/>
  <c r="O695" i="2"/>
  <c r="M696" i="2"/>
  <c r="Q695" i="2"/>
  <c r="R696" i="2" l="1"/>
  <c r="S696" i="2" s="1"/>
  <c r="P696" i="2"/>
  <c r="Q696" i="2"/>
  <c r="O696" i="2" s="1"/>
  <c r="N696" i="2" l="1"/>
  <c r="M697" i="2" s="1"/>
  <c r="P697" i="2" s="1"/>
  <c r="R697" i="2" l="1"/>
  <c r="S697" i="2" s="1"/>
  <c r="Q697" i="2"/>
  <c r="O697" i="2" s="1"/>
  <c r="N697" i="2"/>
  <c r="M698" i="2" s="1"/>
  <c r="Q698" i="2" l="1"/>
  <c r="P698" i="2"/>
  <c r="R698" i="2"/>
  <c r="S698" i="2" s="1"/>
  <c r="O698" i="2" l="1"/>
  <c r="N698" i="2"/>
  <c r="M699" i="2" s="1"/>
  <c r="P699" i="2" l="1"/>
  <c r="Q699" i="2"/>
  <c r="N699" i="2" s="1"/>
  <c r="R699" i="2"/>
  <c r="S699" i="2" s="1"/>
  <c r="O699" i="2" l="1"/>
  <c r="M700" i="2" s="1"/>
  <c r="Q700" i="2" l="1"/>
  <c r="P700" i="2"/>
  <c r="N700" i="2" s="1"/>
  <c r="R700" i="2"/>
  <c r="S700" i="2" s="1"/>
  <c r="M701" i="2" l="1"/>
  <c r="O700" i="2"/>
  <c r="Q701" i="2" l="1"/>
  <c r="P701" i="2"/>
  <c r="O701" i="2" s="1"/>
  <c r="R701" i="2"/>
  <c r="S701" i="2" s="1"/>
  <c r="N701" i="2" l="1"/>
  <c r="M702" i="2" s="1"/>
  <c r="P702" i="2" l="1"/>
  <c r="Q702" i="2"/>
  <c r="O702" i="2"/>
  <c r="R702" i="2"/>
  <c r="S702" i="2" s="1"/>
  <c r="N702" i="2" l="1"/>
  <c r="M703" i="2" s="1"/>
  <c r="P703" i="2" s="1"/>
  <c r="N703" i="2" s="1"/>
  <c r="M704" i="2" s="1"/>
  <c r="R703" i="2"/>
  <c r="S703" i="2" s="1"/>
  <c r="O703" i="2" l="1"/>
  <c r="Q703" i="2"/>
  <c r="R704" i="2"/>
  <c r="S704" i="2" s="1"/>
  <c r="P704" i="2"/>
  <c r="Q704" i="2"/>
  <c r="N704" i="2" l="1"/>
  <c r="M705" i="2" s="1"/>
  <c r="R705" i="2" s="1"/>
  <c r="S705" i="2" s="1"/>
  <c r="O704" i="2"/>
  <c r="N705" i="2" l="1"/>
  <c r="P705" i="2"/>
  <c r="Q705" i="2"/>
  <c r="O705" i="2"/>
  <c r="M706" i="2"/>
  <c r="P706" i="2" s="1"/>
  <c r="R706" i="2" l="1"/>
  <c r="S706" i="2" s="1"/>
  <c r="Q706" i="2"/>
  <c r="O706" i="2"/>
  <c r="N706" i="2"/>
  <c r="M707" i="2"/>
  <c r="N707" i="2" s="1"/>
  <c r="M708" i="2" l="1"/>
  <c r="P707" i="2"/>
  <c r="O707" i="2"/>
  <c r="R707" i="2"/>
  <c r="S707" i="2" s="1"/>
  <c r="Q707" i="2"/>
  <c r="P708" i="2"/>
  <c r="O708" i="2" s="1"/>
  <c r="Q708" i="2"/>
  <c r="R708" i="2"/>
  <c r="S708" i="2" s="1"/>
  <c r="N708" i="2" l="1"/>
  <c r="M709" i="2" s="1"/>
  <c r="R709" i="2" s="1"/>
  <c r="S709" i="2" s="1"/>
  <c r="Q709" i="2" l="1"/>
  <c r="P709" i="2"/>
  <c r="N709" i="2" s="1"/>
  <c r="O709" i="2"/>
  <c r="M710" i="2" s="1"/>
  <c r="P710" i="2" l="1"/>
  <c r="Q710" i="2"/>
  <c r="R710" i="2"/>
  <c r="S710" i="2" s="1"/>
  <c r="O710" i="2" l="1"/>
  <c r="N710" i="2"/>
  <c r="M711" i="2" s="1"/>
  <c r="Q711" i="2" l="1"/>
  <c r="O711" i="2"/>
  <c r="N711" i="2"/>
  <c r="M712" i="2"/>
  <c r="P711" i="2"/>
  <c r="R711" i="2"/>
  <c r="S711" i="2" s="1"/>
  <c r="Q712" i="2" l="1"/>
  <c r="P712" i="2"/>
  <c r="O712" i="2" s="1"/>
  <c r="R712" i="2"/>
  <c r="S712" i="2" l="1"/>
  <c r="N712" i="2"/>
  <c r="M713" i="2" s="1"/>
  <c r="F19" i="3" s="1"/>
  <c r="Q713" i="2" l="1"/>
  <c r="P713" i="2"/>
  <c r="O713" i="2" s="1"/>
  <c r="N713" i="2"/>
  <c r="R713" i="2"/>
  <c r="C11" i="3" l="1"/>
  <c r="C12" i="3"/>
  <c r="C21" i="3"/>
  <c r="C13" i="3"/>
  <c r="C15" i="3" s="1"/>
  <c r="C14" i="3"/>
  <c r="C22" i="3"/>
  <c r="S713" i="2"/>
  <c r="L3" i="2"/>
  <c r="N3" i="2" s="1"/>
  <c r="C7" i="3" l="1"/>
  <c r="C9" i="3" s="1"/>
  <c r="C23" i="3" s="1"/>
  <c r="C26" i="3" s="1"/>
  <c r="C27" i="3" s="1"/>
  <c r="C8" i="3"/>
  <c r="C18" i="3" l="1"/>
  <c r="C19" i="3"/>
</calcChain>
</file>

<file path=xl/sharedStrings.xml><?xml version="1.0" encoding="utf-8"?>
<sst xmlns="http://schemas.openxmlformats.org/spreadsheetml/2006/main" count="68" uniqueCount="63">
  <si>
    <t>Note: This is a sample dataset.</t>
  </si>
  <si>
    <t>S No.</t>
  </si>
  <si>
    <t>Date</t>
  </si>
  <si>
    <t>OPEN</t>
  </si>
  <si>
    <t>HIGH</t>
  </si>
  <si>
    <t>LOW</t>
  </si>
  <si>
    <t>LAST_PRICE</t>
  </si>
  <si>
    <t>Parameters</t>
  </si>
  <si>
    <t>Values</t>
  </si>
  <si>
    <t xml:space="preserve">Number of Long Signals </t>
  </si>
  <si>
    <t xml:space="preserve">Number of Short Signals </t>
  </si>
  <si>
    <t xml:space="preserve">Total number of Signals </t>
  </si>
  <si>
    <t xml:space="preserve">Number of Long Signals Traded </t>
  </si>
  <si>
    <t xml:space="preserve">Number of Short Signals Traded </t>
  </si>
  <si>
    <t xml:space="preserve">Total number of Signals Traded </t>
  </si>
  <si>
    <t xml:space="preserve">Number of Profitable Trades </t>
  </si>
  <si>
    <t xml:space="preserve">Number of Loss Making Trades </t>
  </si>
  <si>
    <t xml:space="preserve">Profit from Profitable Trades </t>
  </si>
  <si>
    <t xml:space="preserve">Loss from loss making trades </t>
  </si>
  <si>
    <t xml:space="preserve">Average Number of Signals per Trading Hour </t>
  </si>
  <si>
    <t xml:space="preserve">Average Number of Trades per Trading Hour </t>
  </si>
  <si>
    <t xml:space="preserve">Average Holding Period of a Trade (in minutes) </t>
  </si>
  <si>
    <t xml:space="preserve">Maximum Profit from a trade </t>
  </si>
  <si>
    <t xml:space="preserve">Maximum Loss from a trade </t>
  </si>
  <si>
    <t xml:space="preserve">Average Profit (or Loss) Per Trade </t>
  </si>
  <si>
    <t xml:space="preserve">Assumed Slippage (assume a value) </t>
  </si>
  <si>
    <t xml:space="preserve">Brokerage (assume a value) </t>
  </si>
  <si>
    <t>Total Profit or Loss</t>
  </si>
  <si>
    <t xml:space="preserve">Net Profit or Loss per trade after costs </t>
  </si>
  <si>
    <t xml:space="preserve">Total Net Profit or Loss after costs </t>
  </si>
  <si>
    <t>Input Parameters</t>
  </si>
  <si>
    <t>High</t>
  </si>
  <si>
    <t>x</t>
  </si>
  <si>
    <t>Low</t>
  </si>
  <si>
    <t>y</t>
  </si>
  <si>
    <t>ATR</t>
  </si>
  <si>
    <t>n</t>
  </si>
  <si>
    <t>SL</t>
  </si>
  <si>
    <t>a</t>
  </si>
  <si>
    <t>*ATR</t>
  </si>
  <si>
    <t>TP</t>
  </si>
  <si>
    <t>b</t>
  </si>
  <si>
    <t>x candle high</t>
  </si>
  <si>
    <t>y candle low</t>
  </si>
  <si>
    <t>TR</t>
  </si>
  <si>
    <t>Siganl</t>
  </si>
  <si>
    <t>Signal Price</t>
  </si>
  <si>
    <t>Status</t>
  </si>
  <si>
    <t xml:space="preserve">Entry price </t>
  </si>
  <si>
    <t>ART rep</t>
  </si>
  <si>
    <t xml:space="preserve">P &amp; L </t>
  </si>
  <si>
    <t>Trades</t>
  </si>
  <si>
    <t>Mins</t>
  </si>
  <si>
    <t>Trading duration</t>
  </si>
  <si>
    <t>Hours</t>
  </si>
  <si>
    <t>Holding period of trades</t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</si>
  <si>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  <family val="2"/>
      </rPr>
      <t xml:space="preserve">--&gt;Holding period can be found be by count of </t>
    </r>
    <r>
      <rPr>
        <b/>
        <sz val="11"/>
        <color rgb="FF000000"/>
        <rFont val="Calibri"/>
        <family val="2"/>
      </rPr>
      <t>non-empty</t>
    </r>
    <r>
      <rPr>
        <sz val="11"/>
        <color rgb="FF000000"/>
        <rFont val="Calibri"/>
        <family val="2"/>
      </rPr>
      <t xml:space="preserve"> cells of </t>
    </r>
    <r>
      <rPr>
        <b/>
        <sz val="11"/>
        <color rgb="FF000000"/>
        <rFont val="Calibri"/>
        <family val="2"/>
      </rPr>
      <t>Status</t>
    </r>
    <r>
      <rPr>
        <sz val="11"/>
        <color rgb="FF000000"/>
        <rFont val="Calibri"/>
        <family val="2"/>
      </rPr>
      <t xml:space="preserve"> column using </t>
    </r>
    <r>
      <rPr>
        <b/>
        <sz val="11"/>
        <color rgb="FF000000"/>
        <rFont val="Calibri"/>
        <family val="2"/>
      </rPr>
      <t>COUNTA</t>
    </r>
    <r>
      <rPr>
        <sz val="11"/>
        <color rgb="FF000000"/>
        <rFont val="Calibri"/>
        <family val="2"/>
      </rPr>
      <t xml:space="preserve"> formula</t>
    </r>
  </si>
  <si>
    <t>Total cost per trade</t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</si>
  <si>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  <family val="2"/>
      </rPr>
      <t xml:space="preserve">--&gt;Considering brokerage and slippage for </t>
    </r>
    <r>
      <rPr>
        <b/>
        <sz val="11"/>
        <color rgb="FF000000"/>
        <rFont val="Calibri"/>
        <family val="2"/>
      </rPr>
      <t>entries and exits</t>
    </r>
    <r>
      <rPr>
        <sz val="11"/>
        <color rgb="FF000000"/>
        <rFont val="Calibri"/>
        <family val="2"/>
      </rPr>
      <t xml:space="preserve">(multiply with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</si>
  <si>
    <t>=2*(Slippage + Brokerage)</t>
  </si>
  <si>
    <r>
      <rPr>
        <b/>
        <sz val="11"/>
        <color rgb="FF000000"/>
        <rFont val="Calibri"/>
        <family val="2"/>
      </rPr>
      <t>Note</t>
    </r>
    <r>
      <rPr>
        <sz val="11"/>
        <color rgb="FF000000"/>
        <rFont val="Calibri"/>
        <family val="2"/>
      </rPr>
      <t>--&gt;Traded signal information got from new column(</t>
    </r>
    <r>
      <rPr>
        <b/>
        <sz val="11"/>
        <color rgb="FF000000"/>
        <rFont val="Calibri"/>
        <family val="2"/>
      </rPr>
      <t>Trades</t>
    </r>
    <r>
      <rPr>
        <sz val="11"/>
        <color rgb="FF000000"/>
        <rFont val="Calibri"/>
        <family val="2"/>
      </rPr>
      <t>)</t>
    </r>
  </si>
  <si>
    <r>
      <t>Formula used for Trading signal--&gt;</t>
    </r>
    <r>
      <rPr>
        <b/>
        <sz val="11"/>
        <color rgb="FF000000"/>
        <rFont val="Calibri"/>
        <family val="2"/>
      </rPr>
      <t>=IF(AND(M35="buy",R36&lt;&gt;""),"B",IF(AND(M35="sell",R36&lt;&gt;""),"S",""))</t>
    </r>
  </si>
  <si>
    <t>Note--&gt;Trading duration can get from total number rows in given data as it’s a Minutes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</si>
</sst>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3"/>
  <sheetViews>
    <sheetView topLeftCell="B110" zoomScaleNormal="100" workbookViewId="0">
      <selection activeCell="M15" sqref="M15:M35"/>
    </sheetView>
  </sheetViews>
  <sheetFormatPr defaultRowHeight="14.5" x14ac:dyDescent="0.35"/>
  <cols>
    <col min="1" max="1" width="28.26953125" bestFit="1" customWidth="1"/>
    <col min="2" max="2" width="15.54296875" bestFit="1" customWidth="1"/>
    <col min="3" max="5" width="8.54296875" bestFit="1" customWidth="1"/>
    <col min="6" max="6" width="11.1796875" bestFit="1" customWidth="1"/>
    <col min="8" max="8" width="11.08984375" bestFit="1" customWidth="1"/>
    <col min="12" max="12" width="10.08984375" bestFit="1" customWidth="1"/>
  </cols>
  <sheetData>
    <row r="1" spans="1:20" x14ac:dyDescent="0.35">
      <c r="A1" t="s">
        <v>0</v>
      </c>
    </row>
    <row r="2" spans="1:20" x14ac:dyDescent="0.35">
      <c r="B2" s="16" t="s">
        <v>30</v>
      </c>
      <c r="C2" s="16"/>
      <c r="D2" s="16"/>
      <c r="E2" s="16"/>
    </row>
    <row r="3" spans="1:20" x14ac:dyDescent="0.35">
      <c r="B3" s="3" t="s">
        <v>31</v>
      </c>
      <c r="C3" s="3">
        <v>3</v>
      </c>
      <c r="D3" s="3" t="s">
        <v>32</v>
      </c>
      <c r="E3" s="3"/>
      <c r="L3">
        <f>SUM(R15:R713)</f>
        <v>-722.17864191871377</v>
      </c>
      <c r="N3">
        <f>L3</f>
        <v>-722.17864191871377</v>
      </c>
      <c r="O3">
        <v>1</v>
      </c>
      <c r="P3">
        <v>2</v>
      </c>
      <c r="Q3">
        <v>3</v>
      </c>
      <c r="R3">
        <v>4</v>
      </c>
      <c r="S3">
        <v>5</v>
      </c>
      <c r="T3">
        <v>5.5</v>
      </c>
    </row>
    <row r="4" spans="1:20" x14ac:dyDescent="0.35">
      <c r="B4" s="3" t="s">
        <v>33</v>
      </c>
      <c r="C4" s="3">
        <v>3</v>
      </c>
      <c r="D4" s="3" t="s">
        <v>34</v>
      </c>
      <c r="E4" s="3"/>
      <c r="N4">
        <v>1</v>
      </c>
      <c r="O4">
        <f t="dataTable" ref="O4:T11" dt2D="1" dtr="1" r1="C6" r2="C7"/>
        <v>-881.68397679649388</v>
      </c>
      <c r="P4">
        <v>-132.68672816582875</v>
      </c>
      <c r="Q4">
        <v>9.2561644758698094</v>
      </c>
      <c r="R4">
        <v>76.348190769240318</v>
      </c>
      <c r="S4">
        <v>64.902482598436109</v>
      </c>
      <c r="T4">
        <v>70.832267348827372</v>
      </c>
    </row>
    <row r="5" spans="1:20" x14ac:dyDescent="0.35">
      <c r="B5" s="3" t="s">
        <v>35</v>
      </c>
      <c r="C5" s="3">
        <v>20</v>
      </c>
      <c r="D5" s="3" t="s">
        <v>36</v>
      </c>
      <c r="E5" s="3"/>
      <c r="N5">
        <v>2</v>
      </c>
      <c r="O5">
        <v>-722.17864191871377</v>
      </c>
      <c r="P5">
        <v>-87.325336458452512</v>
      </c>
      <c r="Q5">
        <v>-123.56297820289547</v>
      </c>
      <c r="R5">
        <v>-154.29464173024826</v>
      </c>
      <c r="S5">
        <v>-108.80825585047023</v>
      </c>
      <c r="T5">
        <v>109.43117138986599</v>
      </c>
    </row>
    <row r="6" spans="1:20" x14ac:dyDescent="0.35">
      <c r="B6" s="3" t="s">
        <v>37</v>
      </c>
      <c r="C6" s="3">
        <v>1</v>
      </c>
      <c r="D6" s="3" t="s">
        <v>38</v>
      </c>
      <c r="E6" s="3" t="s">
        <v>39</v>
      </c>
      <c r="N6">
        <v>3</v>
      </c>
      <c r="O6">
        <v>-621.90817117851657</v>
      </c>
      <c r="P6">
        <v>56.297100988824241</v>
      </c>
      <c r="Q6">
        <v>-5.4948227748482168</v>
      </c>
      <c r="R6">
        <v>45.607488317409661</v>
      </c>
      <c r="S6">
        <v>-7.4917006332616438</v>
      </c>
      <c r="T6">
        <v>-92.347198402298091</v>
      </c>
    </row>
    <row r="7" spans="1:20" x14ac:dyDescent="0.35">
      <c r="B7" s="3" t="s">
        <v>40</v>
      </c>
      <c r="C7" s="3">
        <v>2</v>
      </c>
      <c r="D7" s="3" t="s">
        <v>41</v>
      </c>
      <c r="E7" s="3" t="s">
        <v>39</v>
      </c>
      <c r="N7">
        <v>4</v>
      </c>
      <c r="O7">
        <v>-235.8407615111646</v>
      </c>
      <c r="P7">
        <v>-222.88614034997045</v>
      </c>
      <c r="Q7">
        <v>-38.1641589450428</v>
      </c>
      <c r="R7">
        <v>-3.398011201301415</v>
      </c>
      <c r="S7">
        <v>32.053078046761584</v>
      </c>
      <c r="T7">
        <v>26.661313938975582</v>
      </c>
    </row>
    <row r="8" spans="1:20" x14ac:dyDescent="0.35">
      <c r="N8">
        <v>4.4000000000000004</v>
      </c>
      <c r="O8">
        <v>-222.31718694872325</v>
      </c>
      <c r="P8">
        <v>-146.13108376347554</v>
      </c>
      <c r="Q8">
        <v>42.975494686263119</v>
      </c>
      <c r="R8">
        <v>2.7737127417731244</v>
      </c>
      <c r="S8">
        <v>-125.72765708450788</v>
      </c>
      <c r="T8">
        <v>29.684763898845631</v>
      </c>
    </row>
    <row r="9" spans="1:20" x14ac:dyDescent="0.35">
      <c r="N9">
        <v>5</v>
      </c>
      <c r="O9">
        <v>-282.2205096685575</v>
      </c>
      <c r="P9">
        <v>-153.59710551590797</v>
      </c>
      <c r="Q9">
        <v>-32.081291151023834</v>
      </c>
      <c r="R9">
        <v>23.795230635992993</v>
      </c>
      <c r="S9">
        <v>53.289454277337427</v>
      </c>
      <c r="T9">
        <v>-71.425690726751782</v>
      </c>
    </row>
    <row r="10" spans="1:20" x14ac:dyDescent="0.35">
      <c r="N10">
        <v>6</v>
      </c>
      <c r="O10">
        <v>135.50115719198402</v>
      </c>
      <c r="P10">
        <v>149.61610402051338</v>
      </c>
      <c r="Q10">
        <v>128.88088437672195</v>
      </c>
      <c r="R10">
        <v>91.886502401963298</v>
      </c>
      <c r="S10">
        <v>185.79632213719196</v>
      </c>
      <c r="T10">
        <v>185.79632213719196</v>
      </c>
    </row>
    <row r="11" spans="1:20" x14ac:dyDescent="0.35">
      <c r="N11">
        <v>7</v>
      </c>
      <c r="O11">
        <v>11.209627922564323</v>
      </c>
      <c r="P11">
        <v>-111.54490349932166</v>
      </c>
      <c r="Q11">
        <v>-30.457500000000437</v>
      </c>
      <c r="R11">
        <v>-89.984348983191012</v>
      </c>
      <c r="S11">
        <v>-110.44427759776045</v>
      </c>
      <c r="T11">
        <v>-55.8387500000008</v>
      </c>
    </row>
    <row r="14" spans="1:20" x14ac:dyDescent="0.3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42</v>
      </c>
      <c r="H14" t="s">
        <v>43</v>
      </c>
      <c r="I14" t="s">
        <v>44</v>
      </c>
      <c r="J14" t="s">
        <v>35</v>
      </c>
      <c r="K14" t="s">
        <v>45</v>
      </c>
      <c r="L14" t="s">
        <v>46</v>
      </c>
      <c r="M14" t="s">
        <v>47</v>
      </c>
      <c r="N14" t="s">
        <v>37</v>
      </c>
      <c r="O14" t="s">
        <v>40</v>
      </c>
      <c r="P14" t="s">
        <v>48</v>
      </c>
      <c r="Q14" t="s">
        <v>49</v>
      </c>
      <c r="R14" t="s">
        <v>50</v>
      </c>
      <c r="S14" t="s">
        <v>51</v>
      </c>
    </row>
    <row r="15" spans="1:20" x14ac:dyDescent="0.35">
      <c r="A15">
        <v>1</v>
      </c>
      <c r="B15" s="1">
        <v>44215.385416666664</v>
      </c>
      <c r="C15" s="2">
        <v>14599.85</v>
      </c>
      <c r="D15" s="2">
        <v>14609.4</v>
      </c>
      <c r="E15" s="2">
        <v>14598.050000000001</v>
      </c>
      <c r="F15" s="2">
        <v>14607.35</v>
      </c>
      <c r="G15" t="str">
        <f>IF(A15&lt;=$C$3,"",MAX(INDEX($D$15:$D$713,A15-$C$3):D14))</f>
        <v/>
      </c>
      <c r="H15" t="str">
        <f>IF(A15&lt;=$C$4,"",MIN(INDEX($E$15:$E$713,A15-$C$4):E14))</f>
        <v/>
      </c>
    </row>
    <row r="16" spans="1:20" x14ac:dyDescent="0.35">
      <c r="A16">
        <v>2</v>
      </c>
      <c r="B16" s="1">
        <v>44215.386111111111</v>
      </c>
      <c r="C16" s="2">
        <v>14607.35</v>
      </c>
      <c r="D16" s="2">
        <v>14610.400000000001</v>
      </c>
      <c r="E16" s="2">
        <v>14601.7</v>
      </c>
      <c r="F16" s="2">
        <v>14607.55</v>
      </c>
      <c r="G16" t="str">
        <f>IF(A16&lt;=$C$3,"",MAX(INDEX($D$15:$D$713,A16-$C$3):D15))</f>
        <v/>
      </c>
      <c r="H16" t="str">
        <f>IF(A16&lt;=$C$4,"",MIN(INDEX($E$15:$E$713,A16-$C$4):E15))</f>
        <v/>
      </c>
    </row>
    <row r="17" spans="1:9" x14ac:dyDescent="0.35">
      <c r="A17">
        <v>3</v>
      </c>
      <c r="B17" s="1">
        <v>44215.386805555558</v>
      </c>
      <c r="C17" s="2">
        <v>14607.55</v>
      </c>
      <c r="D17" s="2">
        <v>14611.05</v>
      </c>
      <c r="E17" s="2">
        <v>14598.5</v>
      </c>
      <c r="F17" s="2">
        <v>14608.55</v>
      </c>
      <c r="G17" t="str">
        <f>IF(A17&lt;=$C$3,"",MAX(INDEX($D$15:$D$713,A17-$C$3):D16))</f>
        <v/>
      </c>
      <c r="H17" t="str">
        <f>IF(A17&lt;=$C$4,"",MIN(INDEX($E$15:$E$713,A17-$C$4):E16))</f>
        <v/>
      </c>
      <c r="I17" s="2">
        <f>MAX(D16-E16,D16-F15,F15-E16)</f>
        <v>8.7000000000007276</v>
      </c>
    </row>
    <row r="18" spans="1:9" x14ac:dyDescent="0.35">
      <c r="A18">
        <v>4</v>
      </c>
      <c r="B18" s="1">
        <v>44215.387499999997</v>
      </c>
      <c r="C18" s="2">
        <v>14609.050000000001</v>
      </c>
      <c r="D18" s="2">
        <v>14615.8</v>
      </c>
      <c r="E18" s="2">
        <v>14606.949999999999</v>
      </c>
      <c r="F18" s="2">
        <v>14611.45</v>
      </c>
      <c r="G18">
        <f>IF(A18&lt;=$C$3,"",MAX(INDEX($D$15:$D$713,A18-$C$3):D17))</f>
        <v>14611.05</v>
      </c>
      <c r="H18">
        <f>IF(A18&lt;=$C$4,"",MIN(INDEX($E$15:$E$713,A18-$C$4):E17))</f>
        <v>14598.050000000001</v>
      </c>
      <c r="I18" s="2">
        <f t="shared" ref="I18:I81" si="0">MAX(D17-E17,D17-F16,F16-E17)</f>
        <v>12.549999999999272</v>
      </c>
    </row>
    <row r="19" spans="1:9" x14ac:dyDescent="0.35">
      <c r="A19">
        <v>5</v>
      </c>
      <c r="B19" s="1">
        <v>44215.388194444444</v>
      </c>
      <c r="C19" s="2">
        <v>14611.5</v>
      </c>
      <c r="D19" s="2">
        <v>14614.65</v>
      </c>
      <c r="E19" s="2">
        <v>14603.650000000001</v>
      </c>
      <c r="F19" s="2">
        <v>14604.8</v>
      </c>
      <c r="G19">
        <f>IF(A19&lt;=$C$3,"",MAX(INDEX($D$15:$D$713,A19-$C$3):D18))</f>
        <v>14615.8</v>
      </c>
      <c r="H19">
        <f>IF(A19&lt;=$C$4,"",MIN(INDEX($E$15:$E$713,A19-$C$4):E18))</f>
        <v>14598.5</v>
      </c>
      <c r="I19" s="2">
        <f t="shared" si="0"/>
        <v>8.8500000000003638</v>
      </c>
    </row>
    <row r="20" spans="1:9" x14ac:dyDescent="0.35">
      <c r="A20">
        <v>6</v>
      </c>
      <c r="B20" s="1">
        <v>44215.388888888891</v>
      </c>
      <c r="C20" s="2">
        <v>14604.9</v>
      </c>
      <c r="D20" s="2">
        <v>14608.95</v>
      </c>
      <c r="E20" s="2">
        <v>14601.949999999999</v>
      </c>
      <c r="F20" s="2">
        <v>14605.9</v>
      </c>
      <c r="G20">
        <f>IF(A20&lt;=$C$3,"",MAX(INDEX($D$15:$D$713,A20-$C$3):D19))</f>
        <v>14615.8</v>
      </c>
      <c r="H20">
        <f>IF(A20&lt;=$C$4,"",MIN(INDEX($E$15:$E$713,A20-$C$4):E19))</f>
        <v>14598.5</v>
      </c>
      <c r="I20" s="2">
        <f t="shared" si="0"/>
        <v>10.999999999998181</v>
      </c>
    </row>
    <row r="21" spans="1:9" x14ac:dyDescent="0.35">
      <c r="A21">
        <v>7</v>
      </c>
      <c r="B21" s="1">
        <v>44215.38958333333</v>
      </c>
      <c r="C21" s="2">
        <v>14606.15</v>
      </c>
      <c r="D21" s="2">
        <v>14613.25</v>
      </c>
      <c r="E21" s="2">
        <v>14597.5</v>
      </c>
      <c r="F21" s="2">
        <v>14599.3</v>
      </c>
      <c r="G21">
        <f>IF(A21&lt;=$C$3,"",MAX(INDEX($D$15:$D$713,A21-$C$3):D20))</f>
        <v>14615.8</v>
      </c>
      <c r="H21">
        <f>IF(A21&lt;=$C$4,"",MIN(INDEX($E$15:$E$713,A21-$C$4):E20))</f>
        <v>14601.949999999999</v>
      </c>
      <c r="I21" s="2">
        <f t="shared" si="0"/>
        <v>7.000000000001819</v>
      </c>
    </row>
    <row r="22" spans="1:9" x14ac:dyDescent="0.35">
      <c r="A22">
        <v>8</v>
      </c>
      <c r="B22" s="1">
        <v>44215.390277777777</v>
      </c>
      <c r="C22" s="2">
        <v>14599.85</v>
      </c>
      <c r="D22" s="2">
        <v>14605.449999999999</v>
      </c>
      <c r="E22" s="2">
        <v>14594.35</v>
      </c>
      <c r="F22" s="2">
        <v>14597.95</v>
      </c>
      <c r="G22">
        <f>IF(A22&lt;=$C$3,"",MAX(INDEX($D$15:$D$713,A22-$C$3):D21))</f>
        <v>14614.65</v>
      </c>
      <c r="H22">
        <f>IF(A22&lt;=$C$4,"",MIN(INDEX($E$15:$E$713,A22-$C$4):E21))</f>
        <v>14597.5</v>
      </c>
      <c r="I22" s="2">
        <f t="shared" si="0"/>
        <v>15.75</v>
      </c>
    </row>
    <row r="23" spans="1:9" x14ac:dyDescent="0.35">
      <c r="A23">
        <v>9</v>
      </c>
      <c r="B23" s="1">
        <v>44215.390972222223</v>
      </c>
      <c r="C23" s="2">
        <v>14598.4</v>
      </c>
      <c r="D23" s="2">
        <v>14602.9</v>
      </c>
      <c r="E23" s="2">
        <v>14589.25</v>
      </c>
      <c r="F23" s="2">
        <v>14591.6</v>
      </c>
      <c r="G23">
        <f>IF(A23&lt;=$C$3,"",MAX(INDEX($D$15:$D$713,A23-$C$3):D22))</f>
        <v>14613.25</v>
      </c>
      <c r="H23">
        <f>IF(A23&lt;=$C$4,"",MIN(INDEX($E$15:$E$713,A23-$C$4):E22))</f>
        <v>14594.35</v>
      </c>
      <c r="I23" s="2">
        <f t="shared" si="0"/>
        <v>11.099999999998545</v>
      </c>
    </row>
    <row r="24" spans="1:9" x14ac:dyDescent="0.35">
      <c r="A24">
        <v>10</v>
      </c>
      <c r="B24" s="1">
        <v>44215.39166666667</v>
      </c>
      <c r="C24" s="2">
        <v>14591.85</v>
      </c>
      <c r="D24" s="2">
        <v>14593.4</v>
      </c>
      <c r="E24" s="2">
        <v>14586.95</v>
      </c>
      <c r="F24" s="2">
        <v>14591.3</v>
      </c>
      <c r="G24">
        <f>IF(A24&lt;=$C$3,"",MAX(INDEX($D$15:$D$713,A24-$C$3):D23))</f>
        <v>14613.25</v>
      </c>
      <c r="H24">
        <f>IF(A24&lt;=$C$4,"",MIN(INDEX($E$15:$E$713,A24-$C$4):E23))</f>
        <v>14589.25</v>
      </c>
      <c r="I24" s="2">
        <f t="shared" si="0"/>
        <v>13.649999999999636</v>
      </c>
    </row>
    <row r="25" spans="1:9" x14ac:dyDescent="0.35">
      <c r="A25">
        <v>11</v>
      </c>
      <c r="B25" s="1">
        <v>44215.392361111109</v>
      </c>
      <c r="C25" s="2">
        <v>14591.15</v>
      </c>
      <c r="D25" s="2">
        <v>14593.65</v>
      </c>
      <c r="E25" s="2">
        <v>14584.05</v>
      </c>
      <c r="F25" s="2">
        <v>14591.9</v>
      </c>
      <c r="G25">
        <f>IF(A25&lt;=$C$3,"",MAX(INDEX($D$15:$D$713,A25-$C$3):D24))</f>
        <v>14605.449999999999</v>
      </c>
      <c r="H25">
        <f>IF(A25&lt;=$C$4,"",MIN(INDEX($E$15:$E$713,A25-$C$4):E24))</f>
        <v>14586.95</v>
      </c>
      <c r="I25" s="2">
        <f t="shared" si="0"/>
        <v>6.4499999999989086</v>
      </c>
    </row>
    <row r="26" spans="1:9" x14ac:dyDescent="0.35">
      <c r="A26">
        <v>12</v>
      </c>
      <c r="B26" s="1">
        <v>44215.393055555556</v>
      </c>
      <c r="C26" s="2">
        <v>14591.6</v>
      </c>
      <c r="D26" s="2">
        <v>14599.55</v>
      </c>
      <c r="E26" s="2">
        <v>14586.25</v>
      </c>
      <c r="F26" s="2">
        <v>14594</v>
      </c>
      <c r="G26">
        <f>IF(A26&lt;=$C$3,"",MAX(INDEX($D$15:$D$713,A26-$C$3):D25))</f>
        <v>14602.9</v>
      </c>
      <c r="H26">
        <f>IF(A26&lt;=$C$4,"",MIN(INDEX($E$15:$E$713,A26-$C$4):E25))</f>
        <v>14584.05</v>
      </c>
      <c r="I26" s="2">
        <f t="shared" si="0"/>
        <v>9.6000000000003638</v>
      </c>
    </row>
    <row r="27" spans="1:9" x14ac:dyDescent="0.35">
      <c r="A27">
        <v>13</v>
      </c>
      <c r="B27" s="1">
        <v>44215.393750000003</v>
      </c>
      <c r="C27" s="2">
        <v>14593.45</v>
      </c>
      <c r="D27" s="2">
        <v>14602.2</v>
      </c>
      <c r="E27" s="2">
        <v>14591.7</v>
      </c>
      <c r="F27" s="2">
        <v>14593.5</v>
      </c>
      <c r="G27">
        <f>IF(A27&lt;=$C$3,"",MAX(INDEX($D$15:$D$713,A27-$C$3):D26))</f>
        <v>14599.55</v>
      </c>
      <c r="H27">
        <f>IF(A27&lt;=$C$4,"",MIN(INDEX($E$15:$E$713,A27-$C$4):E26))</f>
        <v>14584.05</v>
      </c>
      <c r="I27" s="2">
        <f t="shared" si="0"/>
        <v>13.299999999999272</v>
      </c>
    </row>
    <row r="28" spans="1:9" x14ac:dyDescent="0.35">
      <c r="A28">
        <v>14</v>
      </c>
      <c r="B28" s="1">
        <v>44215.394444444442</v>
      </c>
      <c r="C28" s="2">
        <v>14593.25</v>
      </c>
      <c r="D28" s="2">
        <v>14594.5</v>
      </c>
      <c r="E28" s="2">
        <v>14588.449999999999</v>
      </c>
      <c r="F28" s="2">
        <v>14589.55</v>
      </c>
      <c r="G28">
        <f>IF(A28&lt;=$C$3,"",MAX(INDEX($D$15:$D$713,A28-$C$3):D27))</f>
        <v>14602.2</v>
      </c>
      <c r="H28">
        <f>IF(A28&lt;=$C$4,"",MIN(INDEX($E$15:$E$713,A28-$C$4):E27))</f>
        <v>14584.05</v>
      </c>
      <c r="I28" s="2">
        <f t="shared" si="0"/>
        <v>10.5</v>
      </c>
    </row>
    <row r="29" spans="1:9" x14ac:dyDescent="0.35">
      <c r="A29">
        <v>15</v>
      </c>
      <c r="B29" s="1">
        <v>44215.395138888889</v>
      </c>
      <c r="C29" s="2">
        <v>14589.35</v>
      </c>
      <c r="D29" s="2">
        <v>14591.300000000001</v>
      </c>
      <c r="E29" s="2">
        <v>14584.2</v>
      </c>
      <c r="F29" s="2">
        <v>14587.15</v>
      </c>
      <c r="G29">
        <f>IF(A29&lt;=$C$3,"",MAX(INDEX($D$15:$D$713,A29-$C$3):D28))</f>
        <v>14602.2</v>
      </c>
      <c r="H29">
        <f>IF(A29&lt;=$C$4,"",MIN(INDEX($E$15:$E$713,A29-$C$4):E28))</f>
        <v>14586.25</v>
      </c>
      <c r="I29" s="2">
        <f t="shared" si="0"/>
        <v>6.0500000000010914</v>
      </c>
    </row>
    <row r="30" spans="1:9" x14ac:dyDescent="0.35">
      <c r="A30">
        <v>16</v>
      </c>
      <c r="B30" s="1">
        <v>44215.395833333336</v>
      </c>
      <c r="C30" s="2">
        <v>14587.599999999999</v>
      </c>
      <c r="D30" s="2">
        <v>14593.15</v>
      </c>
      <c r="E30" s="2">
        <v>14584.099999999999</v>
      </c>
      <c r="F30" s="2">
        <v>14588.55</v>
      </c>
      <c r="G30">
        <f>IF(A30&lt;=$C$3,"",MAX(INDEX($D$15:$D$713,A30-$C$3):D29))</f>
        <v>14602.2</v>
      </c>
      <c r="H30">
        <f>IF(A30&lt;=$C$4,"",MIN(INDEX($E$15:$E$713,A30-$C$4):E29))</f>
        <v>14584.2</v>
      </c>
      <c r="I30" s="2">
        <f t="shared" si="0"/>
        <v>7.1000000000003638</v>
      </c>
    </row>
    <row r="31" spans="1:9" x14ac:dyDescent="0.35">
      <c r="A31">
        <v>17</v>
      </c>
      <c r="B31" s="1">
        <v>44215.396527777775</v>
      </c>
      <c r="C31" s="2">
        <v>14588.699999999999</v>
      </c>
      <c r="D31" s="2">
        <v>14590.949999999999</v>
      </c>
      <c r="E31" s="2">
        <v>14580.199999999999</v>
      </c>
      <c r="F31" s="2">
        <v>14587.6</v>
      </c>
      <c r="G31">
        <f>IF(A31&lt;=$C$3,"",MAX(INDEX($D$15:$D$713,A31-$C$3):D30))</f>
        <v>14594.5</v>
      </c>
      <c r="H31">
        <f>IF(A31&lt;=$C$4,"",MIN(INDEX($E$15:$E$713,A31-$C$4):E30))</f>
        <v>14584.099999999999</v>
      </c>
      <c r="I31" s="2">
        <f t="shared" si="0"/>
        <v>9.0500000000010914</v>
      </c>
    </row>
    <row r="32" spans="1:9" x14ac:dyDescent="0.35">
      <c r="A32">
        <v>18</v>
      </c>
      <c r="B32" s="1">
        <v>44215.397222222222</v>
      </c>
      <c r="C32" s="2">
        <v>14586.9</v>
      </c>
      <c r="D32" s="2">
        <v>14592.449999999999</v>
      </c>
      <c r="E32" s="2">
        <v>14586</v>
      </c>
      <c r="F32" s="2">
        <v>14588</v>
      </c>
      <c r="G32">
        <f>IF(A32&lt;=$C$3,"",MAX(INDEX($D$15:$D$713,A32-$C$3):D31))</f>
        <v>14593.15</v>
      </c>
      <c r="H32">
        <f>IF(A32&lt;=$C$4,"",MIN(INDEX($E$15:$E$713,A32-$C$4):E31))</f>
        <v>14580.199999999999</v>
      </c>
      <c r="I32" s="2">
        <f t="shared" si="0"/>
        <v>10.75</v>
      </c>
    </row>
    <row r="33" spans="1:19" x14ac:dyDescent="0.35">
      <c r="A33">
        <v>19</v>
      </c>
      <c r="B33" s="1">
        <v>44215.397916666669</v>
      </c>
      <c r="C33" s="2">
        <v>14587.75</v>
      </c>
      <c r="D33" s="2">
        <v>14590.45</v>
      </c>
      <c r="E33" s="2">
        <v>14581.8</v>
      </c>
      <c r="F33" s="2">
        <v>14586.4</v>
      </c>
      <c r="G33">
        <f>IF(A33&lt;=$C$3,"",MAX(INDEX($D$15:$D$713,A33-$C$3):D32))</f>
        <v>14593.15</v>
      </c>
      <c r="H33">
        <f>IF(A33&lt;=$C$4,"",MIN(INDEX($E$15:$E$713,A33-$C$4):E32))</f>
        <v>14580.199999999999</v>
      </c>
      <c r="I33" s="2">
        <f t="shared" si="0"/>
        <v>6.4499999999989086</v>
      </c>
    </row>
    <row r="34" spans="1:19" x14ac:dyDescent="0.35">
      <c r="A34">
        <v>20</v>
      </c>
      <c r="B34" s="1">
        <v>44215.398611111108</v>
      </c>
      <c r="C34" s="2">
        <v>14586.199999999999</v>
      </c>
      <c r="D34" s="2">
        <v>14592.150000000001</v>
      </c>
      <c r="E34" s="2">
        <v>14578.65</v>
      </c>
      <c r="F34" s="2">
        <v>14582.95</v>
      </c>
      <c r="G34">
        <f>IF(A34&lt;=$C$3,"",MAX(INDEX($D$15:$D$713,A34-$C$3):D33))</f>
        <v>14592.449999999999</v>
      </c>
      <c r="H34">
        <f>IF(A34&lt;=$C$4,"",MIN(INDEX($E$15:$E$713,A34-$C$4):E33))</f>
        <v>14580.199999999999</v>
      </c>
      <c r="I34" s="2">
        <f t="shared" si="0"/>
        <v>8.6500000000014552</v>
      </c>
    </row>
    <row r="35" spans="1:19" x14ac:dyDescent="0.35">
      <c r="A35">
        <v>21</v>
      </c>
      <c r="B35" s="1">
        <v>44215.399305555555</v>
      </c>
      <c r="C35" s="2">
        <v>14583.25</v>
      </c>
      <c r="D35" s="2">
        <v>14588.2</v>
      </c>
      <c r="E35" s="2">
        <v>14575.15</v>
      </c>
      <c r="F35" s="2">
        <v>14578.75</v>
      </c>
      <c r="G35">
        <f>IF(A35&lt;=$C$3,"",MAX(INDEX($D$15:$D$713,A35-$C$3):D34))</f>
        <v>14592.449999999999</v>
      </c>
      <c r="H35">
        <f>IF(A35&lt;=$C$4,"",MIN(INDEX($E$15:$E$713,A35-$C$4):E34))</f>
        <v>14578.65</v>
      </c>
      <c r="I35" s="2">
        <f t="shared" si="0"/>
        <v>13.500000000001819</v>
      </c>
    </row>
    <row r="36" spans="1:19" s="5" customFormat="1" x14ac:dyDescent="0.35">
      <c r="A36" s="5">
        <v>22</v>
      </c>
      <c r="B36" s="6">
        <v>44215.4</v>
      </c>
      <c r="C36" s="7">
        <v>14579.05</v>
      </c>
      <c r="D36" s="7">
        <v>14580.55</v>
      </c>
      <c r="E36" s="7">
        <v>14573.699999999999</v>
      </c>
      <c r="F36" s="7">
        <v>14576.95</v>
      </c>
      <c r="G36" s="5">
        <f>IF(A36&lt;=$C$3,"",MAX(INDEX($D$15:$D$713,A36-$C$3):D35))</f>
        <v>14592.150000000001</v>
      </c>
      <c r="H36" s="5">
        <f>IF(A36&lt;=$C$4,"",MIN(INDEX($E$15:$E$713,A36-$C$4):E35))</f>
        <v>14575.15</v>
      </c>
      <c r="I36" s="7">
        <f t="shared" si="0"/>
        <v>13.050000000001091</v>
      </c>
      <c r="J36" s="7">
        <f>AVERAGE(I17:I36)</f>
        <v>10.152500000000146</v>
      </c>
      <c r="K36" s="5" t="str">
        <f t="shared" ref="K36:K82" si="1">IF(G36&lt;=D36,"BUY",IF(H36&gt;=E36,"SELL",""))</f>
        <v>SELL</v>
      </c>
      <c r="L36" s="5">
        <f t="shared" ref="L36:L82" si="2">IF(K36="BUY",G36,IF(K36="SELL",H36,""))</f>
        <v>14575.15</v>
      </c>
      <c r="M36" s="5" t="str">
        <f>IF(OR(M35="",M35="SL",M35="TP"),K36,IF(M35="BUY",IF(E36&lt;N35,"SL",IF(D36&gt;O35,"TP",M35)),IF(M35="SELL",IF(D36&gt;N35,"SL",IF(E36&lt;O35,"TP",M35)),"")))</f>
        <v>SELL</v>
      </c>
      <c r="N36" s="5">
        <f>IF(M36="buy",P36-$C$6*Q36,IF(M36="sell",P36+$C$6*Q36,""))</f>
        <v>14585.3025</v>
      </c>
      <c r="O36" s="5">
        <f>IF(M36="buy",P36+$C$7*Q36,IF(M36="sell",P36-$C$7*Q36,""))</f>
        <v>14554.844999999999</v>
      </c>
      <c r="P36" s="5">
        <f>IF(M36=M35,P35,IF(OR(M36="buy",M36="sell"),L36,""))</f>
        <v>14575.15</v>
      </c>
      <c r="Q36" s="5">
        <f>IF(M36=M35,Q35,IF(OR(M36="buy",M36="sell"),J36,""))</f>
        <v>10.152500000000146</v>
      </c>
      <c r="R36" s="5" t="str">
        <f>IF(AND(M35="buy",M36="sl"),N35-P35,IF(AND(M35="buy",M36="tp"),O35-P35,IF(AND(M35="sell",M36="sl"),P35-N35,IF(AND(M35="sell",M36="tp"),P35-O35,""))))</f>
        <v/>
      </c>
      <c r="S36" s="5" t="str">
        <f>IF(AND(M35="buy",R36&lt;&gt;""),"B",IF(AND(M35="sell",R36&lt;&gt;""),"S",""))</f>
        <v/>
      </c>
    </row>
    <row r="37" spans="1:19" x14ac:dyDescent="0.35">
      <c r="A37">
        <v>23</v>
      </c>
      <c r="B37" s="1">
        <v>44215.400694444441</v>
      </c>
      <c r="C37" s="2">
        <v>14577.05</v>
      </c>
      <c r="D37" s="2">
        <v>14584.15</v>
      </c>
      <c r="E37" s="2">
        <v>14572.900000000001</v>
      </c>
      <c r="F37" s="2">
        <v>14578.55</v>
      </c>
      <c r="G37">
        <f>IF(A37&lt;=$C$3,"",MAX(INDEX($D$15:$D$713,A37-$C$3):D36))</f>
        <v>14592.150000000001</v>
      </c>
      <c r="H37">
        <f>IF(A37&lt;=$C$4,"",MIN(INDEX($E$15:$E$713,A37-$C$4):E36))</f>
        <v>14573.699999999999</v>
      </c>
      <c r="I37" s="2">
        <f t="shared" si="0"/>
        <v>6.8500000000003638</v>
      </c>
      <c r="J37">
        <f>(J36*($C$5-1)+I37)/$C$5</f>
        <v>9.9873750000001564</v>
      </c>
      <c r="K37" t="str">
        <f t="shared" si="1"/>
        <v>SELL</v>
      </c>
      <c r="L37">
        <f t="shared" si="2"/>
        <v>14573.699999999999</v>
      </c>
      <c r="M37" s="5" t="str">
        <f t="shared" ref="M37:M100" si="3">IF(OR(M36="",M36="SL",M36="TP"),K37,IF(M36="BUY",IF(E37&lt;N36,"SL",IF(D37&gt;O36,"TP",M36)),IF(M36="SELL",IF(D37&gt;N36,"SL",IF(E37&lt;O36,"TP",M36)),"")))</f>
        <v>SELL</v>
      </c>
      <c r="N37" s="5">
        <f t="shared" ref="N37:N100" si="4">IF(M37="buy",P37-$C$6*Q37,IF(M37="sell",P37+$C$6*Q37,""))</f>
        <v>14585.3025</v>
      </c>
      <c r="O37" s="5">
        <f t="shared" ref="O37:O100" si="5">IF(M37="buy",P37+$C$7*Q37,IF(M37="sell",P37-$C$7*Q37,""))</f>
        <v>14554.844999999999</v>
      </c>
      <c r="P37" s="5">
        <f t="shared" ref="P37:P100" si="6">IF(M37=M36,P36,IF(OR(M37="buy",M37="sell"),L37,""))</f>
        <v>14575.15</v>
      </c>
      <c r="Q37" s="5">
        <f t="shared" ref="Q37:Q100" si="7">IF(M37=M36,Q36,IF(OR(M37="buy",M37="sell"),J37,""))</f>
        <v>10.152500000000146</v>
      </c>
      <c r="R37" s="5" t="str">
        <f t="shared" ref="R37:R100" si="8">IF(AND(M36="buy",M37="sl"),N36-P36,IF(AND(M36="buy",M37="tp"),O36-P36,IF(AND(M36="sell",M37="sl"),P36-N36,IF(AND(M36="sell",M37="tp"),P36-O36,""))))</f>
        <v/>
      </c>
      <c r="S37" s="5" t="str">
        <f t="shared" ref="S37:S100" si="9">IF(AND(M36="buy",R37&lt;&gt;""),"B",IF(AND(M36="sell",R37&lt;&gt;""),"S",""))</f>
        <v/>
      </c>
    </row>
    <row r="38" spans="1:19" x14ac:dyDescent="0.35">
      <c r="A38">
        <v>24</v>
      </c>
      <c r="B38" s="1">
        <v>44215.401388888888</v>
      </c>
      <c r="C38" s="2">
        <v>14579</v>
      </c>
      <c r="D38" s="2">
        <v>14581.199999999999</v>
      </c>
      <c r="E38" s="2">
        <v>14573.15</v>
      </c>
      <c r="F38" s="2">
        <v>14574.75</v>
      </c>
      <c r="G38">
        <f>IF(A38&lt;=$C$3,"",MAX(INDEX($D$15:$D$713,A38-$C$3):D37))</f>
        <v>14588.2</v>
      </c>
      <c r="H38">
        <f>IF(A38&lt;=$C$4,"",MIN(INDEX($E$15:$E$713,A38-$C$4):E37))</f>
        <v>14572.900000000001</v>
      </c>
      <c r="I38" s="2">
        <f t="shared" si="0"/>
        <v>11.249999999998181</v>
      </c>
      <c r="J38">
        <f t="shared" ref="J38:J101" si="10">(J37*($C$5-1)+I38)/$C$5</f>
        <v>10.050506250000058</v>
      </c>
      <c r="K38" t="str">
        <f t="shared" si="1"/>
        <v/>
      </c>
      <c r="L38" t="str">
        <f t="shared" si="2"/>
        <v/>
      </c>
      <c r="M38" s="5" t="str">
        <f t="shared" si="3"/>
        <v>SELL</v>
      </c>
      <c r="N38" s="5">
        <f t="shared" si="4"/>
        <v>14585.3025</v>
      </c>
      <c r="O38" s="5">
        <f t="shared" si="5"/>
        <v>14554.844999999999</v>
      </c>
      <c r="P38" s="5">
        <f t="shared" si="6"/>
        <v>14575.15</v>
      </c>
      <c r="Q38" s="5">
        <f t="shared" si="7"/>
        <v>10.152500000000146</v>
      </c>
      <c r="R38" s="5" t="str">
        <f t="shared" si="8"/>
        <v/>
      </c>
      <c r="S38" s="5" t="str">
        <f t="shared" si="9"/>
        <v/>
      </c>
    </row>
    <row r="39" spans="1:19" x14ac:dyDescent="0.35">
      <c r="A39">
        <v>25</v>
      </c>
      <c r="B39" s="1">
        <v>44215.402083333334</v>
      </c>
      <c r="C39" s="2">
        <v>14574.45</v>
      </c>
      <c r="D39" s="2">
        <v>14583.5</v>
      </c>
      <c r="E39" s="2">
        <v>14569.55</v>
      </c>
      <c r="F39" s="2">
        <v>14578.85</v>
      </c>
      <c r="G39">
        <f>IF(A39&lt;=$C$3,"",MAX(INDEX($D$15:$D$713,A39-$C$3):D38))</f>
        <v>14584.15</v>
      </c>
      <c r="H39">
        <f>IF(A39&lt;=$C$4,"",MIN(INDEX($E$15:$E$713,A39-$C$4):E38))</f>
        <v>14572.900000000001</v>
      </c>
      <c r="I39" s="2">
        <f t="shared" si="0"/>
        <v>8.0499999999992724</v>
      </c>
      <c r="J39">
        <f t="shared" si="10"/>
        <v>9.9504809375000196</v>
      </c>
      <c r="K39" t="str">
        <f t="shared" si="1"/>
        <v>SELL</v>
      </c>
      <c r="L39">
        <f t="shared" si="2"/>
        <v>14572.900000000001</v>
      </c>
      <c r="M39" s="5" t="str">
        <f t="shared" si="3"/>
        <v>SELL</v>
      </c>
      <c r="N39" s="5">
        <f t="shared" si="4"/>
        <v>14585.3025</v>
      </c>
      <c r="O39" s="5">
        <f t="shared" si="5"/>
        <v>14554.844999999999</v>
      </c>
      <c r="P39" s="5">
        <f t="shared" si="6"/>
        <v>14575.15</v>
      </c>
      <c r="Q39" s="5">
        <f t="shared" si="7"/>
        <v>10.152500000000146</v>
      </c>
      <c r="R39" s="5" t="str">
        <f t="shared" si="8"/>
        <v/>
      </c>
      <c r="S39" s="5" t="str">
        <f t="shared" si="9"/>
        <v/>
      </c>
    </row>
    <row r="40" spans="1:19" x14ac:dyDescent="0.35">
      <c r="A40">
        <v>26</v>
      </c>
      <c r="B40" s="1">
        <v>44215.402777777781</v>
      </c>
      <c r="C40" s="2">
        <v>14578.5</v>
      </c>
      <c r="D40" s="2">
        <v>14581.95</v>
      </c>
      <c r="E40" s="2">
        <v>14573.050000000001</v>
      </c>
      <c r="F40" s="2">
        <v>14575.2</v>
      </c>
      <c r="G40">
        <f>IF(A40&lt;=$C$3,"",MAX(INDEX($D$15:$D$713,A40-$C$3):D39))</f>
        <v>14584.15</v>
      </c>
      <c r="H40">
        <f>IF(A40&lt;=$C$4,"",MIN(INDEX($E$15:$E$713,A40-$C$4):E39))</f>
        <v>14569.55</v>
      </c>
      <c r="I40" s="2">
        <f t="shared" si="0"/>
        <v>13.950000000000728</v>
      </c>
      <c r="J40">
        <f t="shared" si="10"/>
        <v>10.150456890625055</v>
      </c>
      <c r="K40" t="str">
        <f t="shared" si="1"/>
        <v/>
      </c>
      <c r="L40" t="str">
        <f t="shared" si="2"/>
        <v/>
      </c>
      <c r="M40" s="5" t="str">
        <f t="shared" si="3"/>
        <v>SELL</v>
      </c>
      <c r="N40" s="5">
        <f t="shared" si="4"/>
        <v>14585.3025</v>
      </c>
      <c r="O40" s="5">
        <f t="shared" si="5"/>
        <v>14554.844999999999</v>
      </c>
      <c r="P40" s="5">
        <f t="shared" si="6"/>
        <v>14575.15</v>
      </c>
      <c r="Q40" s="5">
        <f t="shared" si="7"/>
        <v>10.152500000000146</v>
      </c>
      <c r="R40" s="5" t="str">
        <f t="shared" si="8"/>
        <v/>
      </c>
      <c r="S40" s="5" t="str">
        <f t="shared" si="9"/>
        <v/>
      </c>
    </row>
    <row r="41" spans="1:19" x14ac:dyDescent="0.35">
      <c r="A41">
        <v>27</v>
      </c>
      <c r="B41" s="1">
        <v>44215.40347222222</v>
      </c>
      <c r="C41" s="2">
        <v>14574.949999999999</v>
      </c>
      <c r="D41" s="2">
        <v>14583.55</v>
      </c>
      <c r="E41" s="2">
        <v>14566.050000000001</v>
      </c>
      <c r="F41" s="2">
        <v>14568.7</v>
      </c>
      <c r="G41">
        <f>IF(A41&lt;=$C$3,"",MAX(INDEX($D$15:$D$713,A41-$C$3):D40))</f>
        <v>14583.5</v>
      </c>
      <c r="H41">
        <f>IF(A41&lt;=$C$4,"",MIN(INDEX($E$15:$E$713,A41-$C$4):E40))</f>
        <v>14569.55</v>
      </c>
      <c r="I41" s="2">
        <f t="shared" si="0"/>
        <v>8.8999999999996362</v>
      </c>
      <c r="J41">
        <f t="shared" si="10"/>
        <v>10.087934046093784</v>
      </c>
      <c r="K41" t="str">
        <f t="shared" si="1"/>
        <v>BUY</v>
      </c>
      <c r="L41">
        <f t="shared" si="2"/>
        <v>14583.5</v>
      </c>
      <c r="M41" s="5" t="str">
        <f t="shared" si="3"/>
        <v>SELL</v>
      </c>
      <c r="N41" s="5">
        <f t="shared" si="4"/>
        <v>14585.3025</v>
      </c>
      <c r="O41" s="5">
        <f t="shared" si="5"/>
        <v>14554.844999999999</v>
      </c>
      <c r="P41" s="5">
        <f t="shared" si="6"/>
        <v>14575.15</v>
      </c>
      <c r="Q41" s="5">
        <f t="shared" si="7"/>
        <v>10.152500000000146</v>
      </c>
      <c r="R41" s="5" t="str">
        <f t="shared" si="8"/>
        <v/>
      </c>
      <c r="S41" s="5" t="str">
        <f t="shared" si="9"/>
        <v/>
      </c>
    </row>
    <row r="42" spans="1:19" x14ac:dyDescent="0.35">
      <c r="A42">
        <v>28</v>
      </c>
      <c r="B42" s="1">
        <v>44215.404166666667</v>
      </c>
      <c r="C42" s="2">
        <v>14569.2</v>
      </c>
      <c r="D42" s="2">
        <v>14576.35</v>
      </c>
      <c r="E42" s="2">
        <v>14559.9</v>
      </c>
      <c r="F42" s="2">
        <v>14562.35</v>
      </c>
      <c r="G42">
        <f>IF(A42&lt;=$C$3,"",MAX(INDEX($D$15:$D$713,A42-$C$3):D41))</f>
        <v>14583.55</v>
      </c>
      <c r="H42">
        <f>IF(A42&lt;=$C$4,"",MIN(INDEX($E$15:$E$713,A42-$C$4):E41))</f>
        <v>14566.050000000001</v>
      </c>
      <c r="I42" s="2">
        <f t="shared" si="0"/>
        <v>17.499999999998181</v>
      </c>
      <c r="J42">
        <f t="shared" si="10"/>
        <v>10.458537343789004</v>
      </c>
      <c r="K42" t="str">
        <f t="shared" si="1"/>
        <v>SELL</v>
      </c>
      <c r="L42">
        <f t="shared" si="2"/>
        <v>14566.050000000001</v>
      </c>
      <c r="M42" s="5" t="str">
        <f t="shared" si="3"/>
        <v>SELL</v>
      </c>
      <c r="N42" s="5">
        <f t="shared" si="4"/>
        <v>14585.3025</v>
      </c>
      <c r="O42" s="5">
        <f t="shared" si="5"/>
        <v>14554.844999999999</v>
      </c>
      <c r="P42" s="5">
        <f t="shared" si="6"/>
        <v>14575.15</v>
      </c>
      <c r="Q42" s="5">
        <f t="shared" si="7"/>
        <v>10.152500000000146</v>
      </c>
      <c r="R42" s="5" t="str">
        <f t="shared" si="8"/>
        <v/>
      </c>
      <c r="S42" s="5" t="str">
        <f t="shared" si="9"/>
        <v/>
      </c>
    </row>
    <row r="43" spans="1:19" x14ac:dyDescent="0.35">
      <c r="A43">
        <v>29</v>
      </c>
      <c r="B43" s="1">
        <v>44215.404861111114</v>
      </c>
      <c r="C43" s="2">
        <v>14562.55</v>
      </c>
      <c r="D43" s="2">
        <v>14569.65</v>
      </c>
      <c r="E43" s="2">
        <v>14558.3</v>
      </c>
      <c r="F43" s="2">
        <v>14563.95</v>
      </c>
      <c r="G43">
        <f>IF(A43&lt;=$C$3,"",MAX(INDEX($D$15:$D$713,A43-$C$3):D42))</f>
        <v>14583.55</v>
      </c>
      <c r="H43">
        <f>IF(A43&lt;=$C$4,"",MIN(INDEX($E$15:$E$713,A43-$C$4):E42))</f>
        <v>14559.9</v>
      </c>
      <c r="I43" s="2">
        <f t="shared" si="0"/>
        <v>16.450000000000728</v>
      </c>
      <c r="J43">
        <f t="shared" si="10"/>
        <v>10.75811047659959</v>
      </c>
      <c r="K43" t="str">
        <f t="shared" si="1"/>
        <v>SELL</v>
      </c>
      <c r="L43">
        <f t="shared" si="2"/>
        <v>14559.9</v>
      </c>
      <c r="M43" s="5" t="str">
        <f t="shared" si="3"/>
        <v>SELL</v>
      </c>
      <c r="N43" s="5">
        <f t="shared" si="4"/>
        <v>14585.3025</v>
      </c>
      <c r="O43" s="5">
        <f t="shared" si="5"/>
        <v>14554.844999999999</v>
      </c>
      <c r="P43" s="5">
        <f t="shared" si="6"/>
        <v>14575.15</v>
      </c>
      <c r="Q43" s="5">
        <f t="shared" si="7"/>
        <v>10.152500000000146</v>
      </c>
      <c r="R43" s="5" t="str">
        <f t="shared" si="8"/>
        <v/>
      </c>
      <c r="S43" s="5" t="str">
        <f t="shared" si="9"/>
        <v/>
      </c>
    </row>
    <row r="44" spans="1:19" x14ac:dyDescent="0.35">
      <c r="A44">
        <v>30</v>
      </c>
      <c r="B44" s="1">
        <v>44215.405555555553</v>
      </c>
      <c r="C44" s="2">
        <v>14563.65</v>
      </c>
      <c r="D44" s="2">
        <v>14572</v>
      </c>
      <c r="E44" s="2">
        <v>14559.2</v>
      </c>
      <c r="F44" s="2">
        <v>14565.7</v>
      </c>
      <c r="G44">
        <f>IF(A44&lt;=$C$3,"",MAX(INDEX($D$15:$D$713,A44-$C$3):D43))</f>
        <v>14583.55</v>
      </c>
      <c r="H44">
        <f>IF(A44&lt;=$C$4,"",MIN(INDEX($E$15:$E$713,A44-$C$4):E43))</f>
        <v>14558.3</v>
      </c>
      <c r="I44" s="2">
        <f t="shared" si="0"/>
        <v>11.350000000000364</v>
      </c>
      <c r="J44">
        <f t="shared" si="10"/>
        <v>10.787704952769628</v>
      </c>
      <c r="K44" t="str">
        <f t="shared" si="1"/>
        <v/>
      </c>
      <c r="L44" t="str">
        <f t="shared" si="2"/>
        <v/>
      </c>
      <c r="M44" s="5" t="str">
        <f t="shared" si="3"/>
        <v>SELL</v>
      </c>
      <c r="N44" s="5">
        <f t="shared" si="4"/>
        <v>14585.3025</v>
      </c>
      <c r="O44" s="5">
        <f t="shared" si="5"/>
        <v>14554.844999999999</v>
      </c>
      <c r="P44" s="5">
        <f t="shared" si="6"/>
        <v>14575.15</v>
      </c>
      <c r="Q44" s="5">
        <f t="shared" si="7"/>
        <v>10.152500000000146</v>
      </c>
      <c r="R44" s="5" t="str">
        <f t="shared" si="8"/>
        <v/>
      </c>
      <c r="S44" s="5" t="str">
        <f t="shared" si="9"/>
        <v/>
      </c>
    </row>
    <row r="45" spans="1:19" x14ac:dyDescent="0.35">
      <c r="A45">
        <v>31</v>
      </c>
      <c r="B45" s="1">
        <v>44215.40625</v>
      </c>
      <c r="C45" s="2">
        <v>14566.25</v>
      </c>
      <c r="D45" s="2">
        <v>14569.75</v>
      </c>
      <c r="E45" s="2">
        <v>14559.75</v>
      </c>
      <c r="F45" s="2">
        <v>14561.5</v>
      </c>
      <c r="G45">
        <f>IF(A45&lt;=$C$3,"",MAX(INDEX($D$15:$D$713,A45-$C$3):D44))</f>
        <v>14576.35</v>
      </c>
      <c r="H45">
        <f>IF(A45&lt;=$C$4,"",MIN(INDEX($E$15:$E$713,A45-$C$4):E44))</f>
        <v>14558.3</v>
      </c>
      <c r="I45" s="2">
        <f t="shared" si="0"/>
        <v>12.799999999999272</v>
      </c>
      <c r="J45">
        <f t="shared" si="10"/>
        <v>10.88831970513111</v>
      </c>
      <c r="K45" t="str">
        <f t="shared" si="1"/>
        <v/>
      </c>
      <c r="L45" t="str">
        <f t="shared" si="2"/>
        <v/>
      </c>
      <c r="M45" s="5" t="str">
        <f t="shared" si="3"/>
        <v>SELL</v>
      </c>
      <c r="N45" s="5">
        <f t="shared" si="4"/>
        <v>14585.3025</v>
      </c>
      <c r="O45" s="5">
        <f t="shared" si="5"/>
        <v>14554.844999999999</v>
      </c>
      <c r="P45" s="5">
        <f t="shared" si="6"/>
        <v>14575.15</v>
      </c>
      <c r="Q45" s="5">
        <f t="shared" si="7"/>
        <v>10.152500000000146</v>
      </c>
      <c r="R45" s="5" t="str">
        <f t="shared" si="8"/>
        <v/>
      </c>
      <c r="S45" s="5" t="str">
        <f t="shared" si="9"/>
        <v/>
      </c>
    </row>
    <row r="46" spans="1:19" x14ac:dyDescent="0.35">
      <c r="A46">
        <v>32</v>
      </c>
      <c r="B46" s="1">
        <v>44215.406944444447</v>
      </c>
      <c r="C46" s="2">
        <v>14562</v>
      </c>
      <c r="D46" s="2">
        <v>14564.8</v>
      </c>
      <c r="E46" s="2">
        <v>14559.800000000001</v>
      </c>
      <c r="F46" s="2">
        <v>14563.4</v>
      </c>
      <c r="G46">
        <f>IF(A46&lt;=$C$3,"",MAX(INDEX($D$15:$D$713,A46-$C$3):D45))</f>
        <v>14572</v>
      </c>
      <c r="H46">
        <f>IF(A46&lt;=$C$4,"",MIN(INDEX($E$15:$E$713,A46-$C$4):E45))</f>
        <v>14558.3</v>
      </c>
      <c r="I46" s="2">
        <f t="shared" si="0"/>
        <v>10</v>
      </c>
      <c r="J46">
        <f t="shared" si="10"/>
        <v>10.843903719874556</v>
      </c>
      <c r="K46" t="str">
        <f t="shared" si="1"/>
        <v/>
      </c>
      <c r="L46" t="str">
        <f t="shared" si="2"/>
        <v/>
      </c>
      <c r="M46" s="5" t="str">
        <f t="shared" si="3"/>
        <v>SELL</v>
      </c>
      <c r="N46" s="5">
        <f t="shared" si="4"/>
        <v>14585.3025</v>
      </c>
      <c r="O46" s="5">
        <f t="shared" si="5"/>
        <v>14554.844999999999</v>
      </c>
      <c r="P46" s="5">
        <f t="shared" si="6"/>
        <v>14575.15</v>
      </c>
      <c r="Q46" s="5">
        <f t="shared" si="7"/>
        <v>10.152500000000146</v>
      </c>
      <c r="R46" s="5" t="str">
        <f t="shared" si="8"/>
        <v/>
      </c>
      <c r="S46" s="5" t="str">
        <f t="shared" si="9"/>
        <v/>
      </c>
    </row>
    <row r="47" spans="1:19" x14ac:dyDescent="0.35">
      <c r="A47">
        <v>33</v>
      </c>
      <c r="B47" s="1">
        <v>44215.407638888886</v>
      </c>
      <c r="C47" s="2">
        <v>14563.1</v>
      </c>
      <c r="D47" s="2">
        <v>14566.95</v>
      </c>
      <c r="E47" s="2">
        <v>14556.849999999999</v>
      </c>
      <c r="F47" s="2">
        <v>14561.7</v>
      </c>
      <c r="G47">
        <f>IF(A47&lt;=$C$3,"",MAX(INDEX($D$15:$D$713,A47-$C$3):D46))</f>
        <v>14572</v>
      </c>
      <c r="H47">
        <f>IF(A47&lt;=$C$4,"",MIN(INDEX($E$15:$E$713,A47-$C$4):E46))</f>
        <v>14559.2</v>
      </c>
      <c r="I47" s="2">
        <f t="shared" si="0"/>
        <v>4.999999999998181</v>
      </c>
      <c r="J47">
        <f t="shared" si="10"/>
        <v>10.551708533880737</v>
      </c>
      <c r="K47" t="str">
        <f t="shared" si="1"/>
        <v>SELL</v>
      </c>
      <c r="L47">
        <f t="shared" si="2"/>
        <v>14559.2</v>
      </c>
      <c r="M47" s="5" t="str">
        <f t="shared" si="3"/>
        <v>SELL</v>
      </c>
      <c r="N47" s="5">
        <f t="shared" si="4"/>
        <v>14585.3025</v>
      </c>
      <c r="O47" s="5">
        <f t="shared" si="5"/>
        <v>14554.844999999999</v>
      </c>
      <c r="P47" s="5">
        <f t="shared" si="6"/>
        <v>14575.15</v>
      </c>
      <c r="Q47" s="5">
        <f t="shared" si="7"/>
        <v>10.152500000000146</v>
      </c>
      <c r="R47" s="5" t="str">
        <f t="shared" si="8"/>
        <v/>
      </c>
      <c r="S47" s="5" t="str">
        <f t="shared" si="9"/>
        <v/>
      </c>
    </row>
    <row r="48" spans="1:19" x14ac:dyDescent="0.35">
      <c r="A48">
        <v>34</v>
      </c>
      <c r="B48" s="1">
        <v>44215.408333333333</v>
      </c>
      <c r="C48" s="2">
        <v>14561.650000000001</v>
      </c>
      <c r="D48" s="2">
        <v>14565.5</v>
      </c>
      <c r="E48" s="2">
        <v>14554.95</v>
      </c>
      <c r="F48" s="2">
        <v>14561.45</v>
      </c>
      <c r="G48">
        <f>IF(A48&lt;=$C$3,"",MAX(INDEX($D$15:$D$713,A48-$C$3):D47))</f>
        <v>14569.75</v>
      </c>
      <c r="H48">
        <f>IF(A48&lt;=$C$4,"",MIN(INDEX($E$15:$E$713,A48-$C$4):E47))</f>
        <v>14556.849999999999</v>
      </c>
      <c r="I48" s="2">
        <f t="shared" si="0"/>
        <v>10.100000000002183</v>
      </c>
      <c r="J48">
        <f t="shared" si="10"/>
        <v>10.529123107186809</v>
      </c>
      <c r="K48" t="str">
        <f t="shared" si="1"/>
        <v>SELL</v>
      </c>
      <c r="L48">
        <f t="shared" si="2"/>
        <v>14556.849999999999</v>
      </c>
      <c r="M48" s="5" t="str">
        <f t="shared" si="3"/>
        <v>SELL</v>
      </c>
      <c r="N48" s="5">
        <f t="shared" si="4"/>
        <v>14585.3025</v>
      </c>
      <c r="O48" s="5">
        <f t="shared" si="5"/>
        <v>14554.844999999999</v>
      </c>
      <c r="P48" s="5">
        <f t="shared" si="6"/>
        <v>14575.15</v>
      </c>
      <c r="Q48" s="5">
        <f t="shared" si="7"/>
        <v>10.152500000000146</v>
      </c>
      <c r="R48" s="5" t="str">
        <f t="shared" si="8"/>
        <v/>
      </c>
      <c r="S48" s="5" t="str">
        <f t="shared" si="9"/>
        <v/>
      </c>
    </row>
    <row r="49" spans="1:19" x14ac:dyDescent="0.35">
      <c r="A49">
        <v>35</v>
      </c>
      <c r="B49" s="1">
        <v>44215.40902777778</v>
      </c>
      <c r="C49" s="2">
        <v>14561.699999999999</v>
      </c>
      <c r="D49" s="2">
        <v>14567.65</v>
      </c>
      <c r="E49" s="2">
        <v>14559.800000000001</v>
      </c>
      <c r="F49" s="2">
        <v>14563.6</v>
      </c>
      <c r="G49">
        <f>IF(A49&lt;=$C$3,"",MAX(INDEX($D$15:$D$713,A49-$C$3):D48))</f>
        <v>14566.95</v>
      </c>
      <c r="H49">
        <f>IF(A49&lt;=$C$4,"",MIN(INDEX($E$15:$E$713,A49-$C$4):E48))</f>
        <v>14554.95</v>
      </c>
      <c r="I49" s="2">
        <f t="shared" si="0"/>
        <v>10.549999999999272</v>
      </c>
      <c r="J49">
        <f t="shared" si="10"/>
        <v>10.530166951827432</v>
      </c>
      <c r="K49" t="str">
        <f t="shared" si="1"/>
        <v>BUY</v>
      </c>
      <c r="L49">
        <f t="shared" si="2"/>
        <v>14566.95</v>
      </c>
      <c r="M49" s="5" t="str">
        <f t="shared" si="3"/>
        <v>SELL</v>
      </c>
      <c r="N49" s="5">
        <f t="shared" si="4"/>
        <v>14585.3025</v>
      </c>
      <c r="O49" s="5">
        <f t="shared" si="5"/>
        <v>14554.844999999999</v>
      </c>
      <c r="P49" s="5">
        <f t="shared" si="6"/>
        <v>14575.15</v>
      </c>
      <c r="Q49" s="5">
        <f t="shared" si="7"/>
        <v>10.152500000000146</v>
      </c>
      <c r="R49" s="5" t="str">
        <f t="shared" si="8"/>
        <v/>
      </c>
      <c r="S49" s="5" t="str">
        <f t="shared" si="9"/>
        <v/>
      </c>
    </row>
    <row r="50" spans="1:19" x14ac:dyDescent="0.35">
      <c r="A50">
        <v>36</v>
      </c>
      <c r="B50" s="1">
        <v>44215.409722222219</v>
      </c>
      <c r="C50" s="2">
        <v>14562.8</v>
      </c>
      <c r="D50" s="2">
        <v>14564.849999999999</v>
      </c>
      <c r="E50" s="2">
        <v>14554.65</v>
      </c>
      <c r="F50" s="2">
        <v>14563.75</v>
      </c>
      <c r="G50">
        <f>IF(A50&lt;=$C$3,"",MAX(INDEX($D$15:$D$713,A50-$C$3):D49))</f>
        <v>14567.65</v>
      </c>
      <c r="H50">
        <f>IF(A50&lt;=$C$4,"",MIN(INDEX($E$15:$E$713,A50-$C$4):E49))</f>
        <v>14554.95</v>
      </c>
      <c r="I50" s="2">
        <f t="shared" si="0"/>
        <v>7.8499999999985448</v>
      </c>
      <c r="J50">
        <f t="shared" si="10"/>
        <v>10.396158604235989</v>
      </c>
      <c r="K50" t="str">
        <f t="shared" si="1"/>
        <v>SELL</v>
      </c>
      <c r="L50">
        <f t="shared" si="2"/>
        <v>14554.95</v>
      </c>
      <c r="M50" s="5" t="str">
        <f t="shared" si="3"/>
        <v>TP</v>
      </c>
      <c r="N50" s="5" t="str">
        <f t="shared" si="4"/>
        <v/>
      </c>
      <c r="O50" s="5" t="str">
        <f t="shared" si="5"/>
        <v/>
      </c>
      <c r="P50" s="5" t="str">
        <f t="shared" si="6"/>
        <v/>
      </c>
      <c r="Q50" s="5" t="str">
        <f t="shared" si="7"/>
        <v/>
      </c>
      <c r="R50" s="5">
        <f t="shared" si="8"/>
        <v>20.305000000000291</v>
      </c>
      <c r="S50" s="5" t="str">
        <f t="shared" si="9"/>
        <v>S</v>
      </c>
    </row>
    <row r="51" spans="1:19" x14ac:dyDescent="0.35">
      <c r="A51">
        <v>37</v>
      </c>
      <c r="B51" s="1">
        <v>44215.410416666666</v>
      </c>
      <c r="C51" s="2">
        <v>14564.05</v>
      </c>
      <c r="D51" s="2">
        <v>14570.300000000001</v>
      </c>
      <c r="E51" s="2">
        <v>14561.85</v>
      </c>
      <c r="F51" s="2">
        <v>14568.6</v>
      </c>
      <c r="G51">
        <f>IF(A51&lt;=$C$3,"",MAX(INDEX($D$15:$D$713,A51-$C$3):D50))</f>
        <v>14567.65</v>
      </c>
      <c r="H51">
        <f>IF(A51&lt;=$C$4,"",MIN(INDEX($E$15:$E$713,A51-$C$4):E50))</f>
        <v>14554.65</v>
      </c>
      <c r="I51" s="2">
        <f t="shared" si="0"/>
        <v>10.199999999998909</v>
      </c>
      <c r="J51">
        <f t="shared" si="10"/>
        <v>10.386350674024134</v>
      </c>
      <c r="K51" t="str">
        <f t="shared" si="1"/>
        <v>BUY</v>
      </c>
      <c r="L51">
        <f t="shared" si="2"/>
        <v>14567.65</v>
      </c>
      <c r="M51" s="5" t="str">
        <f t="shared" si="3"/>
        <v>BUY</v>
      </c>
      <c r="N51" s="5">
        <f t="shared" si="4"/>
        <v>14557.263649325976</v>
      </c>
      <c r="O51" s="5">
        <f t="shared" si="5"/>
        <v>14588.422701348049</v>
      </c>
      <c r="P51" s="5">
        <f t="shared" si="6"/>
        <v>14567.65</v>
      </c>
      <c r="Q51" s="5">
        <f t="shared" si="7"/>
        <v>10.386350674024134</v>
      </c>
      <c r="R51" s="5" t="str">
        <f t="shared" si="8"/>
        <v/>
      </c>
      <c r="S51" s="5" t="str">
        <f t="shared" si="9"/>
        <v/>
      </c>
    </row>
    <row r="52" spans="1:19" x14ac:dyDescent="0.35">
      <c r="A52">
        <v>38</v>
      </c>
      <c r="B52" s="1">
        <v>44215.411111111112</v>
      </c>
      <c r="C52" s="2">
        <v>14567.8</v>
      </c>
      <c r="D52" s="2">
        <v>14570.6</v>
      </c>
      <c r="E52" s="2">
        <v>14559.9</v>
      </c>
      <c r="F52" s="2">
        <v>14566.55</v>
      </c>
      <c r="G52">
        <f>IF(A52&lt;=$C$3,"",MAX(INDEX($D$15:$D$713,A52-$C$3):D51))</f>
        <v>14570.300000000001</v>
      </c>
      <c r="H52">
        <f>IF(A52&lt;=$C$4,"",MIN(INDEX($E$15:$E$713,A52-$C$4):E51))</f>
        <v>14554.65</v>
      </c>
      <c r="I52" s="2">
        <f t="shared" si="0"/>
        <v>8.4500000000007276</v>
      </c>
      <c r="J52">
        <f t="shared" si="10"/>
        <v>10.289533140322964</v>
      </c>
      <c r="K52" t="str">
        <f t="shared" si="1"/>
        <v>BUY</v>
      </c>
      <c r="L52">
        <f t="shared" si="2"/>
        <v>14570.300000000001</v>
      </c>
      <c r="M52" s="5" t="str">
        <f t="shared" si="3"/>
        <v>BUY</v>
      </c>
      <c r="N52" s="5">
        <f t="shared" si="4"/>
        <v>14557.263649325976</v>
      </c>
      <c r="O52" s="5">
        <f t="shared" si="5"/>
        <v>14588.422701348049</v>
      </c>
      <c r="P52" s="5">
        <f t="shared" si="6"/>
        <v>14567.65</v>
      </c>
      <c r="Q52" s="5">
        <f t="shared" si="7"/>
        <v>10.386350674024134</v>
      </c>
      <c r="R52" s="5" t="str">
        <f t="shared" si="8"/>
        <v/>
      </c>
      <c r="S52" s="5" t="str">
        <f t="shared" si="9"/>
        <v/>
      </c>
    </row>
    <row r="53" spans="1:19" x14ac:dyDescent="0.35">
      <c r="A53">
        <v>39</v>
      </c>
      <c r="B53" s="1">
        <v>44215.411805555559</v>
      </c>
      <c r="C53" s="2">
        <v>14567.050000000001</v>
      </c>
      <c r="D53" s="2">
        <v>14569.150000000001</v>
      </c>
      <c r="E53" s="2">
        <v>14562.9</v>
      </c>
      <c r="F53" s="2">
        <v>14567</v>
      </c>
      <c r="G53">
        <f>IF(A53&lt;=$C$3,"",MAX(INDEX($D$15:$D$713,A53-$C$3):D52))</f>
        <v>14570.6</v>
      </c>
      <c r="H53">
        <f>IF(A53&lt;=$C$4,"",MIN(INDEX($E$15:$E$713,A53-$C$4):E52))</f>
        <v>14554.65</v>
      </c>
      <c r="I53" s="2">
        <f t="shared" si="0"/>
        <v>10.700000000000728</v>
      </c>
      <c r="J53">
        <f t="shared" si="10"/>
        <v>10.310056483306854</v>
      </c>
      <c r="K53" t="str">
        <f t="shared" si="1"/>
        <v/>
      </c>
      <c r="L53" t="str">
        <f t="shared" si="2"/>
        <v/>
      </c>
      <c r="M53" s="5" t="str">
        <f t="shared" si="3"/>
        <v>BUY</v>
      </c>
      <c r="N53" s="5">
        <f t="shared" si="4"/>
        <v>14557.263649325976</v>
      </c>
      <c r="O53" s="5">
        <f t="shared" si="5"/>
        <v>14588.422701348049</v>
      </c>
      <c r="P53" s="5">
        <f t="shared" si="6"/>
        <v>14567.65</v>
      </c>
      <c r="Q53" s="5">
        <f t="shared" si="7"/>
        <v>10.386350674024134</v>
      </c>
      <c r="R53" s="5" t="str">
        <f t="shared" si="8"/>
        <v/>
      </c>
      <c r="S53" s="5" t="str">
        <f t="shared" si="9"/>
        <v/>
      </c>
    </row>
    <row r="54" spans="1:19" x14ac:dyDescent="0.35">
      <c r="A54">
        <v>40</v>
      </c>
      <c r="B54" s="1">
        <v>44215.412499999999</v>
      </c>
      <c r="C54" s="2">
        <v>14566.6</v>
      </c>
      <c r="D54" s="2">
        <v>14572.15</v>
      </c>
      <c r="E54" s="2">
        <v>14557.35</v>
      </c>
      <c r="F54" s="2">
        <v>14559.85</v>
      </c>
      <c r="G54">
        <f>IF(A54&lt;=$C$3,"",MAX(INDEX($D$15:$D$713,A54-$C$3):D53))</f>
        <v>14570.6</v>
      </c>
      <c r="H54">
        <f>IF(A54&lt;=$C$4,"",MIN(INDEX($E$15:$E$713,A54-$C$4):E53))</f>
        <v>14559.9</v>
      </c>
      <c r="I54" s="2">
        <f t="shared" si="0"/>
        <v>6.250000000001819</v>
      </c>
      <c r="J54">
        <f t="shared" si="10"/>
        <v>10.107053659141602</v>
      </c>
      <c r="K54" t="str">
        <f t="shared" si="1"/>
        <v>BUY</v>
      </c>
      <c r="L54">
        <f t="shared" si="2"/>
        <v>14570.6</v>
      </c>
      <c r="M54" s="5" t="str">
        <f t="shared" si="3"/>
        <v>BUY</v>
      </c>
      <c r="N54" s="5">
        <f t="shared" si="4"/>
        <v>14557.263649325976</v>
      </c>
      <c r="O54" s="5">
        <f t="shared" si="5"/>
        <v>14588.422701348049</v>
      </c>
      <c r="P54" s="5">
        <f t="shared" si="6"/>
        <v>14567.65</v>
      </c>
      <c r="Q54" s="5">
        <f t="shared" si="7"/>
        <v>10.386350674024134</v>
      </c>
      <c r="R54" s="5" t="str">
        <f t="shared" si="8"/>
        <v/>
      </c>
      <c r="S54" s="5" t="str">
        <f t="shared" si="9"/>
        <v/>
      </c>
    </row>
    <row r="55" spans="1:19" x14ac:dyDescent="0.35">
      <c r="A55">
        <v>41</v>
      </c>
      <c r="B55" s="1">
        <v>44215.413194444445</v>
      </c>
      <c r="C55" s="2">
        <v>14559.8</v>
      </c>
      <c r="D55" s="2">
        <v>14565.55</v>
      </c>
      <c r="E55" s="2">
        <v>14554.6</v>
      </c>
      <c r="F55" s="2">
        <v>14559.3</v>
      </c>
      <c r="G55">
        <f>IF(A55&lt;=$C$3,"",MAX(INDEX($D$15:$D$713,A55-$C$3):D54))</f>
        <v>14572.15</v>
      </c>
      <c r="H55">
        <f>IF(A55&lt;=$C$4,"",MIN(INDEX($E$15:$E$713,A55-$C$4):E54))</f>
        <v>14557.35</v>
      </c>
      <c r="I55" s="2">
        <f t="shared" si="0"/>
        <v>14.799999999999272</v>
      </c>
      <c r="J55">
        <f t="shared" si="10"/>
        <v>10.341700976184486</v>
      </c>
      <c r="K55" t="str">
        <f t="shared" si="1"/>
        <v>SELL</v>
      </c>
      <c r="L55">
        <f t="shared" si="2"/>
        <v>14557.35</v>
      </c>
      <c r="M55" s="5" t="str">
        <f t="shared" si="3"/>
        <v>SL</v>
      </c>
      <c r="N55" s="5" t="str">
        <f t="shared" si="4"/>
        <v/>
      </c>
      <c r="O55" s="5" t="str">
        <f t="shared" si="5"/>
        <v/>
      </c>
      <c r="P55" s="5" t="str">
        <f t="shared" si="6"/>
        <v/>
      </c>
      <c r="Q55" s="5" t="str">
        <f t="shared" si="7"/>
        <v/>
      </c>
      <c r="R55" s="5">
        <f t="shared" si="8"/>
        <v>-10.386350674023561</v>
      </c>
      <c r="S55" s="5" t="str">
        <f t="shared" si="9"/>
        <v>B</v>
      </c>
    </row>
    <row r="56" spans="1:19" x14ac:dyDescent="0.35">
      <c r="A56">
        <v>42</v>
      </c>
      <c r="B56" s="1">
        <v>44215.413888888892</v>
      </c>
      <c r="C56" s="2">
        <v>14558.6</v>
      </c>
      <c r="D56" s="2">
        <v>14560.5</v>
      </c>
      <c r="E56" s="2">
        <v>14554.9</v>
      </c>
      <c r="F56" s="2">
        <v>14558.75</v>
      </c>
      <c r="G56">
        <f>IF(A56&lt;=$C$3,"",MAX(INDEX($D$15:$D$713,A56-$C$3):D55))</f>
        <v>14572.15</v>
      </c>
      <c r="H56">
        <f>IF(A56&lt;=$C$4,"",MIN(INDEX($E$15:$E$713,A56-$C$4):E55))</f>
        <v>14554.6</v>
      </c>
      <c r="I56" s="2">
        <f t="shared" si="0"/>
        <v>10.949999999998909</v>
      </c>
      <c r="J56">
        <f t="shared" si="10"/>
        <v>10.372115927375207</v>
      </c>
      <c r="K56" t="str">
        <f t="shared" si="1"/>
        <v/>
      </c>
      <c r="L56" t="str">
        <f t="shared" si="2"/>
        <v/>
      </c>
      <c r="M56" s="5" t="str">
        <f t="shared" si="3"/>
        <v/>
      </c>
      <c r="N56" s="5" t="str">
        <f t="shared" si="4"/>
        <v/>
      </c>
      <c r="O56" s="5" t="str">
        <f t="shared" si="5"/>
        <v/>
      </c>
      <c r="P56" s="5" t="str">
        <f t="shared" si="6"/>
        <v/>
      </c>
      <c r="Q56" s="5" t="str">
        <f t="shared" si="7"/>
        <v/>
      </c>
      <c r="R56" s="5" t="str">
        <f t="shared" si="8"/>
        <v/>
      </c>
      <c r="S56" s="5" t="str">
        <f t="shared" si="9"/>
        <v/>
      </c>
    </row>
    <row r="57" spans="1:19" x14ac:dyDescent="0.35">
      <c r="A57">
        <v>43</v>
      </c>
      <c r="B57" s="1">
        <v>44215.414583333331</v>
      </c>
      <c r="C57" s="2">
        <v>14558.5</v>
      </c>
      <c r="D57" s="2">
        <v>14564</v>
      </c>
      <c r="E57" s="2">
        <v>14551.05</v>
      </c>
      <c r="F57" s="2">
        <v>14559.25</v>
      </c>
      <c r="G57">
        <f>IF(A57&lt;=$C$3,"",MAX(INDEX($D$15:$D$713,A57-$C$3):D56))</f>
        <v>14572.15</v>
      </c>
      <c r="H57">
        <f>IF(A57&lt;=$C$4,"",MIN(INDEX($E$15:$E$713,A57-$C$4):E56))</f>
        <v>14554.6</v>
      </c>
      <c r="I57" s="2">
        <f t="shared" si="0"/>
        <v>5.6000000000003638</v>
      </c>
      <c r="J57">
        <f t="shared" si="10"/>
        <v>10.133510131006464</v>
      </c>
      <c r="K57" t="str">
        <f t="shared" si="1"/>
        <v>SELL</v>
      </c>
      <c r="L57">
        <f t="shared" si="2"/>
        <v>14554.6</v>
      </c>
      <c r="M57" s="5" t="str">
        <f t="shared" si="3"/>
        <v>SELL</v>
      </c>
      <c r="N57" s="5">
        <f t="shared" si="4"/>
        <v>14564.733510131007</v>
      </c>
      <c r="O57" s="5">
        <f t="shared" si="5"/>
        <v>14534.332979737987</v>
      </c>
      <c r="P57" s="5">
        <f t="shared" si="6"/>
        <v>14554.6</v>
      </c>
      <c r="Q57" s="5">
        <f t="shared" si="7"/>
        <v>10.133510131006464</v>
      </c>
      <c r="R57" s="5" t="str">
        <f t="shared" si="8"/>
        <v/>
      </c>
      <c r="S57" s="5" t="str">
        <f t="shared" si="9"/>
        <v/>
      </c>
    </row>
    <row r="58" spans="1:19" x14ac:dyDescent="0.35">
      <c r="A58">
        <v>44</v>
      </c>
      <c r="B58" s="1">
        <v>44215.415277777778</v>
      </c>
      <c r="C58" s="2">
        <v>14559.1</v>
      </c>
      <c r="D58" s="2">
        <v>14566.85</v>
      </c>
      <c r="E58" s="2">
        <v>14556.25</v>
      </c>
      <c r="F58" s="2">
        <v>14558.7</v>
      </c>
      <c r="G58">
        <f>IF(A58&lt;=$C$3,"",MAX(INDEX($D$15:$D$713,A58-$C$3):D57))</f>
        <v>14565.55</v>
      </c>
      <c r="H58">
        <f>IF(A58&lt;=$C$4,"",MIN(INDEX($E$15:$E$713,A58-$C$4):E57))</f>
        <v>14551.05</v>
      </c>
      <c r="I58" s="2">
        <f t="shared" si="0"/>
        <v>12.950000000000728</v>
      </c>
      <c r="J58">
        <f t="shared" si="10"/>
        <v>10.274334624456177</v>
      </c>
      <c r="K58" t="str">
        <f t="shared" si="1"/>
        <v>BUY</v>
      </c>
      <c r="L58">
        <f t="shared" si="2"/>
        <v>14565.55</v>
      </c>
      <c r="M58" s="5" t="str">
        <f t="shared" si="3"/>
        <v>SL</v>
      </c>
      <c r="N58" s="5" t="str">
        <f t="shared" si="4"/>
        <v/>
      </c>
      <c r="O58" s="5" t="str">
        <f t="shared" si="5"/>
        <v/>
      </c>
      <c r="P58" s="5" t="str">
        <f t="shared" si="6"/>
        <v/>
      </c>
      <c r="Q58" s="5" t="str">
        <f t="shared" si="7"/>
        <v/>
      </c>
      <c r="R58" s="5">
        <f t="shared" si="8"/>
        <v>-10.133510131006915</v>
      </c>
      <c r="S58" s="5" t="str">
        <f t="shared" si="9"/>
        <v>S</v>
      </c>
    </row>
    <row r="59" spans="1:19" x14ac:dyDescent="0.35">
      <c r="A59">
        <v>45</v>
      </c>
      <c r="B59" s="1">
        <v>44215.415972222225</v>
      </c>
      <c r="C59" s="2">
        <v>14558.85</v>
      </c>
      <c r="D59" s="2">
        <v>14561.4</v>
      </c>
      <c r="E59" s="2">
        <v>14549.800000000001</v>
      </c>
      <c r="F59" s="2">
        <v>14557.6</v>
      </c>
      <c r="G59">
        <f>IF(A59&lt;=$C$3,"",MAX(INDEX($D$15:$D$713,A59-$C$3):D58))</f>
        <v>14566.85</v>
      </c>
      <c r="H59">
        <f>IF(A59&lt;=$C$4,"",MIN(INDEX($E$15:$E$713,A59-$C$4):E58))</f>
        <v>14551.05</v>
      </c>
      <c r="I59" s="2">
        <f t="shared" si="0"/>
        <v>10.600000000000364</v>
      </c>
      <c r="J59">
        <f t="shared" si="10"/>
        <v>10.290617893233385</v>
      </c>
      <c r="K59" t="str">
        <f t="shared" si="1"/>
        <v>SELL</v>
      </c>
      <c r="L59">
        <f t="shared" si="2"/>
        <v>14551.05</v>
      </c>
      <c r="M59" s="5" t="str">
        <f t="shared" si="3"/>
        <v>SELL</v>
      </c>
      <c r="N59" s="5">
        <f t="shared" si="4"/>
        <v>14561.340617893233</v>
      </c>
      <c r="O59" s="5">
        <f t="shared" si="5"/>
        <v>14530.468764213532</v>
      </c>
      <c r="P59" s="5">
        <f t="shared" si="6"/>
        <v>14551.05</v>
      </c>
      <c r="Q59" s="5">
        <f t="shared" si="7"/>
        <v>10.290617893233385</v>
      </c>
      <c r="R59" s="5" t="str">
        <f t="shared" si="8"/>
        <v/>
      </c>
      <c r="S59" s="5" t="str">
        <f t="shared" si="9"/>
        <v/>
      </c>
    </row>
    <row r="60" spans="1:19" x14ac:dyDescent="0.35">
      <c r="A60">
        <v>46</v>
      </c>
      <c r="B60" s="1">
        <v>44215.416666666664</v>
      </c>
      <c r="C60" s="2">
        <v>14557.4</v>
      </c>
      <c r="D60" s="2">
        <v>14561.85</v>
      </c>
      <c r="E60" s="2">
        <v>14547.75</v>
      </c>
      <c r="F60" s="2">
        <v>14552.65</v>
      </c>
      <c r="G60">
        <f>IF(A60&lt;=$C$3,"",MAX(INDEX($D$15:$D$713,A60-$C$3):D59))</f>
        <v>14566.85</v>
      </c>
      <c r="H60">
        <f>IF(A60&lt;=$C$4,"",MIN(INDEX($E$15:$E$713,A60-$C$4):E59))</f>
        <v>14549.800000000001</v>
      </c>
      <c r="I60" s="2">
        <f t="shared" si="0"/>
        <v>11.599999999998545</v>
      </c>
      <c r="J60">
        <f t="shared" si="10"/>
        <v>10.356086998571644</v>
      </c>
      <c r="K60" t="str">
        <f t="shared" si="1"/>
        <v>SELL</v>
      </c>
      <c r="L60">
        <f t="shared" si="2"/>
        <v>14549.800000000001</v>
      </c>
      <c r="M60" s="5" t="str">
        <f t="shared" si="3"/>
        <v>SL</v>
      </c>
      <c r="N60" s="5" t="str">
        <f t="shared" si="4"/>
        <v/>
      </c>
      <c r="O60" s="5" t="str">
        <f t="shared" si="5"/>
        <v/>
      </c>
      <c r="P60" s="5" t="str">
        <f t="shared" si="6"/>
        <v/>
      </c>
      <c r="Q60" s="5" t="str">
        <f t="shared" si="7"/>
        <v/>
      </c>
      <c r="R60" s="5">
        <f t="shared" si="8"/>
        <v>-10.290617893233502</v>
      </c>
      <c r="S60" s="5" t="str">
        <f t="shared" si="9"/>
        <v>S</v>
      </c>
    </row>
    <row r="61" spans="1:19" x14ac:dyDescent="0.35">
      <c r="A61">
        <v>47</v>
      </c>
      <c r="B61" s="1">
        <v>44215.417361111111</v>
      </c>
      <c r="C61" s="2">
        <v>14552.85</v>
      </c>
      <c r="D61" s="2">
        <v>14558.3</v>
      </c>
      <c r="E61" s="2">
        <v>14546.050000000001</v>
      </c>
      <c r="F61" s="2">
        <v>14552.25</v>
      </c>
      <c r="G61">
        <f>IF(A61&lt;=$C$3,"",MAX(INDEX($D$15:$D$713,A61-$C$3):D60))</f>
        <v>14566.85</v>
      </c>
      <c r="H61">
        <f>IF(A61&lt;=$C$4,"",MIN(INDEX($E$15:$E$713,A61-$C$4):E60))</f>
        <v>14547.75</v>
      </c>
      <c r="I61" s="2">
        <f t="shared" si="0"/>
        <v>14.100000000000364</v>
      </c>
      <c r="J61">
        <f t="shared" si="10"/>
        <v>10.54328264864308</v>
      </c>
      <c r="K61" t="str">
        <f t="shared" si="1"/>
        <v>SELL</v>
      </c>
      <c r="L61">
        <f t="shared" si="2"/>
        <v>14547.75</v>
      </c>
      <c r="M61" s="5" t="str">
        <f t="shared" si="3"/>
        <v>SELL</v>
      </c>
      <c r="N61" s="5">
        <f t="shared" si="4"/>
        <v>14558.293282648643</v>
      </c>
      <c r="O61" s="5">
        <f t="shared" si="5"/>
        <v>14526.663434702714</v>
      </c>
      <c r="P61" s="5">
        <f t="shared" si="6"/>
        <v>14547.75</v>
      </c>
      <c r="Q61" s="5">
        <f t="shared" si="7"/>
        <v>10.54328264864308</v>
      </c>
      <c r="R61" s="5" t="str">
        <f t="shared" si="8"/>
        <v/>
      </c>
      <c r="S61" s="5" t="str">
        <f t="shared" si="9"/>
        <v/>
      </c>
    </row>
    <row r="62" spans="1:19" x14ac:dyDescent="0.35">
      <c r="A62">
        <v>48</v>
      </c>
      <c r="B62" s="1">
        <v>44215.418055555558</v>
      </c>
      <c r="C62" s="2">
        <v>14551.65</v>
      </c>
      <c r="D62" s="2">
        <v>14555.75</v>
      </c>
      <c r="E62" s="2">
        <v>14544.05</v>
      </c>
      <c r="F62" s="2">
        <v>14546.4</v>
      </c>
      <c r="G62">
        <f>IF(A62&lt;=$C$3,"",MAX(INDEX($D$15:$D$713,A62-$C$3):D61))</f>
        <v>14561.85</v>
      </c>
      <c r="H62">
        <f>IF(A62&lt;=$C$4,"",MIN(INDEX($E$15:$E$713,A62-$C$4):E61))</f>
        <v>14546.050000000001</v>
      </c>
      <c r="I62" s="2">
        <f t="shared" si="0"/>
        <v>12.249999999998181</v>
      </c>
      <c r="J62">
        <f t="shared" si="10"/>
        <v>10.628618516210835</v>
      </c>
      <c r="K62" t="str">
        <f t="shared" si="1"/>
        <v>SELL</v>
      </c>
      <c r="L62">
        <f t="shared" si="2"/>
        <v>14546.050000000001</v>
      </c>
      <c r="M62" s="5" t="str">
        <f t="shared" si="3"/>
        <v>SELL</v>
      </c>
      <c r="N62" s="5">
        <f t="shared" si="4"/>
        <v>14558.293282648643</v>
      </c>
      <c r="O62" s="5">
        <f t="shared" si="5"/>
        <v>14526.663434702714</v>
      </c>
      <c r="P62" s="5">
        <f t="shared" si="6"/>
        <v>14547.75</v>
      </c>
      <c r="Q62" s="5">
        <f t="shared" si="7"/>
        <v>10.54328264864308</v>
      </c>
      <c r="R62" s="5" t="str">
        <f t="shared" si="8"/>
        <v/>
      </c>
      <c r="S62" s="5" t="str">
        <f t="shared" si="9"/>
        <v/>
      </c>
    </row>
    <row r="63" spans="1:19" x14ac:dyDescent="0.35">
      <c r="A63">
        <v>49</v>
      </c>
      <c r="B63" s="1">
        <v>44215.418749999997</v>
      </c>
      <c r="C63" s="2">
        <v>14546.25</v>
      </c>
      <c r="D63" s="2">
        <v>14552.25</v>
      </c>
      <c r="E63" s="2">
        <v>14538.3</v>
      </c>
      <c r="F63" s="2">
        <v>14548.4</v>
      </c>
      <c r="G63">
        <f>IF(A63&lt;=$C$3,"",MAX(INDEX($D$15:$D$713,A63-$C$3):D62))</f>
        <v>14561.85</v>
      </c>
      <c r="H63">
        <f>IF(A63&lt;=$C$4,"",MIN(INDEX($E$15:$E$713,A63-$C$4):E62))</f>
        <v>14544.05</v>
      </c>
      <c r="I63" s="2">
        <f t="shared" si="0"/>
        <v>11.700000000000728</v>
      </c>
      <c r="J63">
        <f t="shared" si="10"/>
        <v>10.682187590400329</v>
      </c>
      <c r="K63" t="str">
        <f t="shared" si="1"/>
        <v>SELL</v>
      </c>
      <c r="L63">
        <f t="shared" si="2"/>
        <v>14544.05</v>
      </c>
      <c r="M63" s="5" t="str">
        <f t="shared" si="3"/>
        <v>SELL</v>
      </c>
      <c r="N63" s="5">
        <f t="shared" si="4"/>
        <v>14558.293282648643</v>
      </c>
      <c r="O63" s="5">
        <f t="shared" si="5"/>
        <v>14526.663434702714</v>
      </c>
      <c r="P63" s="5">
        <f t="shared" si="6"/>
        <v>14547.75</v>
      </c>
      <c r="Q63" s="5">
        <f t="shared" si="7"/>
        <v>10.54328264864308</v>
      </c>
      <c r="R63" s="5" t="str">
        <f t="shared" si="8"/>
        <v/>
      </c>
      <c r="S63" s="5" t="str">
        <f t="shared" si="9"/>
        <v/>
      </c>
    </row>
    <row r="64" spans="1:19" x14ac:dyDescent="0.35">
      <c r="A64">
        <v>50</v>
      </c>
      <c r="B64" s="1">
        <v>44215.419444444444</v>
      </c>
      <c r="C64" s="2">
        <v>14548.05</v>
      </c>
      <c r="D64" s="2">
        <v>14556.9</v>
      </c>
      <c r="E64" s="2">
        <v>14541.9</v>
      </c>
      <c r="F64" s="2">
        <v>14554.25</v>
      </c>
      <c r="G64">
        <f>IF(A64&lt;=$C$3,"",MAX(INDEX($D$15:$D$713,A64-$C$3):D63))</f>
        <v>14558.3</v>
      </c>
      <c r="H64">
        <f>IF(A64&lt;=$C$4,"",MIN(INDEX($E$15:$E$713,A64-$C$4):E63))</f>
        <v>14538.3</v>
      </c>
      <c r="I64" s="2">
        <f t="shared" si="0"/>
        <v>13.950000000000728</v>
      </c>
      <c r="J64">
        <f t="shared" si="10"/>
        <v>10.845578210880349</v>
      </c>
      <c r="K64" t="str">
        <f t="shared" si="1"/>
        <v/>
      </c>
      <c r="L64" t="str">
        <f t="shared" si="2"/>
        <v/>
      </c>
      <c r="M64" s="5" t="str">
        <f t="shared" si="3"/>
        <v>SELL</v>
      </c>
      <c r="N64" s="5">
        <f t="shared" si="4"/>
        <v>14558.293282648643</v>
      </c>
      <c r="O64" s="5">
        <f t="shared" si="5"/>
        <v>14526.663434702714</v>
      </c>
      <c r="P64" s="5">
        <f t="shared" si="6"/>
        <v>14547.75</v>
      </c>
      <c r="Q64" s="5">
        <f t="shared" si="7"/>
        <v>10.54328264864308</v>
      </c>
      <c r="R64" s="5" t="str">
        <f t="shared" si="8"/>
        <v/>
      </c>
      <c r="S64" s="5" t="str">
        <f t="shared" si="9"/>
        <v/>
      </c>
    </row>
    <row r="65" spans="1:19" x14ac:dyDescent="0.35">
      <c r="A65">
        <v>51</v>
      </c>
      <c r="B65" s="1">
        <v>44215.420138888891</v>
      </c>
      <c r="C65" s="2">
        <v>14554.5</v>
      </c>
      <c r="D65" s="2">
        <v>14557.8</v>
      </c>
      <c r="E65" s="2">
        <v>14549.15</v>
      </c>
      <c r="F65" s="2">
        <v>14555.1</v>
      </c>
      <c r="G65">
        <f>IF(A65&lt;=$C$3,"",MAX(INDEX($D$15:$D$713,A65-$C$3):D64))</f>
        <v>14556.9</v>
      </c>
      <c r="H65">
        <f>IF(A65&lt;=$C$4,"",MIN(INDEX($E$15:$E$713,A65-$C$4):E64))</f>
        <v>14538.3</v>
      </c>
      <c r="I65" s="2">
        <f t="shared" si="0"/>
        <v>15</v>
      </c>
      <c r="J65">
        <f t="shared" si="10"/>
        <v>11.053299300336331</v>
      </c>
      <c r="K65" t="str">
        <f t="shared" si="1"/>
        <v>BUY</v>
      </c>
      <c r="L65">
        <f t="shared" si="2"/>
        <v>14556.9</v>
      </c>
      <c r="M65" s="5" t="str">
        <f t="shared" si="3"/>
        <v>SELL</v>
      </c>
      <c r="N65" s="5">
        <f t="shared" si="4"/>
        <v>14558.293282648643</v>
      </c>
      <c r="O65" s="5">
        <f t="shared" si="5"/>
        <v>14526.663434702714</v>
      </c>
      <c r="P65" s="5">
        <f t="shared" si="6"/>
        <v>14547.75</v>
      </c>
      <c r="Q65" s="5">
        <f t="shared" si="7"/>
        <v>10.54328264864308</v>
      </c>
      <c r="R65" s="5" t="str">
        <f t="shared" si="8"/>
        <v/>
      </c>
      <c r="S65" s="5" t="str">
        <f t="shared" si="9"/>
        <v/>
      </c>
    </row>
    <row r="66" spans="1:19" x14ac:dyDescent="0.35">
      <c r="A66">
        <v>52</v>
      </c>
      <c r="B66" s="1">
        <v>44215.42083333333</v>
      </c>
      <c r="C66" s="2">
        <v>14554.949999999999</v>
      </c>
      <c r="D66" s="2">
        <v>14564.900000000001</v>
      </c>
      <c r="E66" s="2">
        <v>14548.050000000001</v>
      </c>
      <c r="F66" s="2">
        <v>14554.05</v>
      </c>
      <c r="G66">
        <f>IF(A66&lt;=$C$3,"",MAX(INDEX($D$15:$D$713,A66-$C$3):D65))</f>
        <v>14557.8</v>
      </c>
      <c r="H66">
        <f>IF(A66&lt;=$C$4,"",MIN(INDEX($E$15:$E$713,A66-$C$4):E65))</f>
        <v>14538.3</v>
      </c>
      <c r="I66" s="2">
        <f t="shared" si="0"/>
        <v>8.6499999999996362</v>
      </c>
      <c r="J66">
        <f t="shared" si="10"/>
        <v>10.933134335319497</v>
      </c>
      <c r="K66" t="str">
        <f t="shared" si="1"/>
        <v>BUY</v>
      </c>
      <c r="L66">
        <f t="shared" si="2"/>
        <v>14557.8</v>
      </c>
      <c r="M66" s="5" t="str">
        <f t="shared" si="3"/>
        <v>SL</v>
      </c>
      <c r="N66" s="5" t="str">
        <f t="shared" si="4"/>
        <v/>
      </c>
      <c r="O66" s="5" t="str">
        <f t="shared" si="5"/>
        <v/>
      </c>
      <c r="P66" s="5" t="str">
        <f t="shared" si="6"/>
        <v/>
      </c>
      <c r="Q66" s="5" t="str">
        <f t="shared" si="7"/>
        <v/>
      </c>
      <c r="R66" s="5">
        <f t="shared" si="8"/>
        <v>-10.543282648643071</v>
      </c>
      <c r="S66" s="5" t="str">
        <f t="shared" si="9"/>
        <v>S</v>
      </c>
    </row>
    <row r="67" spans="1:19" x14ac:dyDescent="0.35">
      <c r="A67">
        <v>53</v>
      </c>
      <c r="B67" s="1">
        <v>44215.421527777777</v>
      </c>
      <c r="C67" s="2">
        <v>14553.65</v>
      </c>
      <c r="D67" s="2">
        <v>14561.449999999999</v>
      </c>
      <c r="E67" s="2">
        <v>14544.650000000001</v>
      </c>
      <c r="F67" s="2">
        <v>14548.35</v>
      </c>
      <c r="G67">
        <f>IF(A67&lt;=$C$3,"",MAX(INDEX($D$15:$D$713,A67-$C$3):D66))</f>
        <v>14564.900000000001</v>
      </c>
      <c r="H67">
        <f>IF(A67&lt;=$C$4,"",MIN(INDEX($E$15:$E$713,A67-$C$4):E66))</f>
        <v>14541.9</v>
      </c>
      <c r="I67" s="2">
        <f t="shared" si="0"/>
        <v>16.850000000000364</v>
      </c>
      <c r="J67">
        <f t="shared" si="10"/>
        <v>11.228977618553539</v>
      </c>
      <c r="K67" t="str">
        <f t="shared" si="1"/>
        <v/>
      </c>
      <c r="L67" t="str">
        <f t="shared" si="2"/>
        <v/>
      </c>
      <c r="M67" s="5" t="str">
        <f t="shared" si="3"/>
        <v/>
      </c>
      <c r="N67" s="5" t="str">
        <f t="shared" si="4"/>
        <v/>
      </c>
      <c r="O67" s="5" t="str">
        <f t="shared" si="5"/>
        <v/>
      </c>
      <c r="P67" s="5" t="str">
        <f t="shared" si="6"/>
        <v/>
      </c>
      <c r="Q67" s="5" t="str">
        <f t="shared" si="7"/>
        <v/>
      </c>
      <c r="R67" s="5" t="str">
        <f t="shared" si="8"/>
        <v/>
      </c>
      <c r="S67" s="5" t="str">
        <f t="shared" si="9"/>
        <v/>
      </c>
    </row>
    <row r="68" spans="1:19" x14ac:dyDescent="0.35">
      <c r="A68">
        <v>54</v>
      </c>
      <c r="B68" s="1">
        <v>44215.422222222223</v>
      </c>
      <c r="C68" s="2">
        <v>14548.1</v>
      </c>
      <c r="D68" s="2">
        <v>14555.6</v>
      </c>
      <c r="E68" s="2">
        <v>14539.7</v>
      </c>
      <c r="F68" s="2">
        <v>14548.1</v>
      </c>
      <c r="G68">
        <f>IF(A68&lt;=$C$3,"",MAX(INDEX($D$15:$D$713,A68-$C$3):D67))</f>
        <v>14564.900000000001</v>
      </c>
      <c r="H68">
        <f>IF(A68&lt;=$C$4,"",MIN(INDEX($E$15:$E$713,A68-$C$4):E67))</f>
        <v>14544.650000000001</v>
      </c>
      <c r="I68" s="2">
        <f t="shared" si="0"/>
        <v>16.799999999997453</v>
      </c>
      <c r="J68">
        <f t="shared" si="10"/>
        <v>11.507528737625735</v>
      </c>
      <c r="K68" t="str">
        <f t="shared" si="1"/>
        <v>SELL</v>
      </c>
      <c r="L68">
        <f t="shared" si="2"/>
        <v>14544.650000000001</v>
      </c>
      <c r="M68" s="5" t="str">
        <f t="shared" si="3"/>
        <v>SELL</v>
      </c>
      <c r="N68" s="5">
        <f t="shared" si="4"/>
        <v>14556.157528737627</v>
      </c>
      <c r="O68" s="5">
        <f t="shared" si="5"/>
        <v>14521.63494252475</v>
      </c>
      <c r="P68" s="5">
        <f t="shared" si="6"/>
        <v>14544.650000000001</v>
      </c>
      <c r="Q68" s="5">
        <f t="shared" si="7"/>
        <v>11.507528737625735</v>
      </c>
      <c r="R68" s="5" t="str">
        <f t="shared" si="8"/>
        <v/>
      </c>
      <c r="S68" s="5" t="str">
        <f t="shared" si="9"/>
        <v/>
      </c>
    </row>
    <row r="69" spans="1:19" x14ac:dyDescent="0.35">
      <c r="A69">
        <v>55</v>
      </c>
      <c r="B69" s="1">
        <v>44215.42291666667</v>
      </c>
      <c r="C69" s="2">
        <v>14548.15</v>
      </c>
      <c r="D69" s="2">
        <v>14551.4</v>
      </c>
      <c r="E69" s="2">
        <v>14538.949999999999</v>
      </c>
      <c r="F69" s="2">
        <v>14544.05</v>
      </c>
      <c r="G69">
        <f>IF(A69&lt;=$C$3,"",MAX(INDEX($D$15:$D$713,A69-$C$3):D68))</f>
        <v>14564.900000000001</v>
      </c>
      <c r="H69">
        <f>IF(A69&lt;=$C$4,"",MIN(INDEX($E$15:$E$713,A69-$C$4):E68))</f>
        <v>14539.7</v>
      </c>
      <c r="I69" s="2">
        <f t="shared" si="0"/>
        <v>15.899999999999636</v>
      </c>
      <c r="J69">
        <f t="shared" si="10"/>
        <v>11.72715230074443</v>
      </c>
      <c r="K69" t="str">
        <f t="shared" si="1"/>
        <v>SELL</v>
      </c>
      <c r="L69">
        <f t="shared" si="2"/>
        <v>14539.7</v>
      </c>
      <c r="M69" s="5" t="str">
        <f t="shared" si="3"/>
        <v>SELL</v>
      </c>
      <c r="N69" s="5">
        <f t="shared" si="4"/>
        <v>14556.157528737627</v>
      </c>
      <c r="O69" s="5">
        <f t="shared" si="5"/>
        <v>14521.63494252475</v>
      </c>
      <c r="P69" s="5">
        <f t="shared" si="6"/>
        <v>14544.650000000001</v>
      </c>
      <c r="Q69" s="5">
        <f t="shared" si="7"/>
        <v>11.507528737625735</v>
      </c>
      <c r="R69" s="5" t="str">
        <f t="shared" si="8"/>
        <v/>
      </c>
      <c r="S69" s="5" t="str">
        <f t="shared" si="9"/>
        <v/>
      </c>
    </row>
    <row r="70" spans="1:19" x14ac:dyDescent="0.35">
      <c r="A70">
        <v>56</v>
      </c>
      <c r="B70" s="1">
        <v>44215.423611111109</v>
      </c>
      <c r="C70" s="2">
        <v>14543.699999999999</v>
      </c>
      <c r="D70" s="2">
        <v>14545.75</v>
      </c>
      <c r="E70" s="2">
        <v>14540.75</v>
      </c>
      <c r="F70" s="2">
        <v>14542.2</v>
      </c>
      <c r="G70">
        <f>IF(A70&lt;=$C$3,"",MAX(INDEX($D$15:$D$713,A70-$C$3):D69))</f>
        <v>14561.449999999999</v>
      </c>
      <c r="H70">
        <f>IF(A70&lt;=$C$4,"",MIN(INDEX($E$15:$E$713,A70-$C$4):E69))</f>
        <v>14538.949999999999</v>
      </c>
      <c r="I70" s="2">
        <f t="shared" si="0"/>
        <v>12.450000000000728</v>
      </c>
      <c r="J70">
        <f t="shared" si="10"/>
        <v>11.763294685707246</v>
      </c>
      <c r="K70" t="str">
        <f t="shared" si="1"/>
        <v/>
      </c>
      <c r="L70" t="str">
        <f t="shared" si="2"/>
        <v/>
      </c>
      <c r="M70" s="5" t="str">
        <f t="shared" si="3"/>
        <v>SELL</v>
      </c>
      <c r="N70" s="5">
        <f t="shared" si="4"/>
        <v>14556.157528737627</v>
      </c>
      <c r="O70" s="5">
        <f t="shared" si="5"/>
        <v>14521.63494252475</v>
      </c>
      <c r="P70" s="5">
        <f t="shared" si="6"/>
        <v>14544.650000000001</v>
      </c>
      <c r="Q70" s="5">
        <f t="shared" si="7"/>
        <v>11.507528737625735</v>
      </c>
      <c r="R70" s="5" t="str">
        <f t="shared" si="8"/>
        <v/>
      </c>
      <c r="S70" s="5" t="str">
        <f t="shared" si="9"/>
        <v/>
      </c>
    </row>
    <row r="71" spans="1:19" x14ac:dyDescent="0.35">
      <c r="A71">
        <v>57</v>
      </c>
      <c r="B71" s="1">
        <v>44215.424305555556</v>
      </c>
      <c r="C71" s="2">
        <v>14542.400000000001</v>
      </c>
      <c r="D71" s="2">
        <v>14548.349999999999</v>
      </c>
      <c r="E71" s="2">
        <v>14532.95</v>
      </c>
      <c r="F71" s="2">
        <v>14545.4</v>
      </c>
      <c r="G71">
        <f>IF(A71&lt;=$C$3,"",MAX(INDEX($D$15:$D$713,A71-$C$3):D70))</f>
        <v>14555.6</v>
      </c>
      <c r="H71">
        <f>IF(A71&lt;=$C$4,"",MIN(INDEX($E$15:$E$713,A71-$C$4):E70))</f>
        <v>14538.949999999999</v>
      </c>
      <c r="I71" s="2">
        <f t="shared" si="0"/>
        <v>5</v>
      </c>
      <c r="J71">
        <f t="shared" si="10"/>
        <v>11.425129951421884</v>
      </c>
      <c r="K71" t="str">
        <f t="shared" si="1"/>
        <v>SELL</v>
      </c>
      <c r="L71">
        <f t="shared" si="2"/>
        <v>14538.949999999999</v>
      </c>
      <c r="M71" s="5" t="str">
        <f t="shared" si="3"/>
        <v>SELL</v>
      </c>
      <c r="N71" s="5">
        <f t="shared" si="4"/>
        <v>14556.157528737627</v>
      </c>
      <c r="O71" s="5">
        <f t="shared" si="5"/>
        <v>14521.63494252475</v>
      </c>
      <c r="P71" s="5">
        <f t="shared" si="6"/>
        <v>14544.650000000001</v>
      </c>
      <c r="Q71" s="5">
        <f t="shared" si="7"/>
        <v>11.507528737625735</v>
      </c>
      <c r="R71" s="5" t="str">
        <f t="shared" si="8"/>
        <v/>
      </c>
      <c r="S71" s="5" t="str">
        <f t="shared" si="9"/>
        <v/>
      </c>
    </row>
    <row r="72" spans="1:19" x14ac:dyDescent="0.35">
      <c r="A72">
        <v>58</v>
      </c>
      <c r="B72" s="1">
        <v>44215.425000000003</v>
      </c>
      <c r="C72" s="2">
        <v>14545</v>
      </c>
      <c r="D72" s="2">
        <v>14548.550000000001</v>
      </c>
      <c r="E72" s="2">
        <v>14542.6</v>
      </c>
      <c r="F72" s="2">
        <v>14544.8</v>
      </c>
      <c r="G72">
        <f>IF(A72&lt;=$C$3,"",MAX(INDEX($D$15:$D$713,A72-$C$3):D71))</f>
        <v>14551.4</v>
      </c>
      <c r="H72">
        <f>IF(A72&lt;=$C$4,"",MIN(INDEX($E$15:$E$713,A72-$C$4):E71))</f>
        <v>14532.95</v>
      </c>
      <c r="I72" s="2">
        <f t="shared" si="0"/>
        <v>15.399999999997817</v>
      </c>
      <c r="J72">
        <f t="shared" si="10"/>
        <v>11.623873453850681</v>
      </c>
      <c r="K72" t="str">
        <f t="shared" si="1"/>
        <v/>
      </c>
      <c r="L72" t="str">
        <f t="shared" si="2"/>
        <v/>
      </c>
      <c r="M72" s="5" t="str">
        <f t="shared" si="3"/>
        <v>SELL</v>
      </c>
      <c r="N72" s="5">
        <f t="shared" si="4"/>
        <v>14556.157528737627</v>
      </c>
      <c r="O72" s="5">
        <f t="shared" si="5"/>
        <v>14521.63494252475</v>
      </c>
      <c r="P72" s="5">
        <f t="shared" si="6"/>
        <v>14544.650000000001</v>
      </c>
      <c r="Q72" s="5">
        <f t="shared" si="7"/>
        <v>11.507528737625735</v>
      </c>
      <c r="R72" s="5" t="str">
        <f t="shared" si="8"/>
        <v/>
      </c>
      <c r="S72" s="5" t="str">
        <f t="shared" si="9"/>
        <v/>
      </c>
    </row>
    <row r="73" spans="1:19" x14ac:dyDescent="0.35">
      <c r="A73">
        <v>59</v>
      </c>
      <c r="B73" s="1">
        <v>44215.425694444442</v>
      </c>
      <c r="C73" s="2">
        <v>14545.45</v>
      </c>
      <c r="D73" s="2">
        <v>14552.35</v>
      </c>
      <c r="E73" s="2">
        <v>14539.75</v>
      </c>
      <c r="F73" s="2">
        <v>14548.25</v>
      </c>
      <c r="G73">
        <f>IF(A73&lt;=$C$3,"",MAX(INDEX($D$15:$D$713,A73-$C$3):D72))</f>
        <v>14548.550000000001</v>
      </c>
      <c r="H73">
        <f>IF(A73&lt;=$C$4,"",MIN(INDEX($E$15:$E$713,A73-$C$4):E72))</f>
        <v>14532.95</v>
      </c>
      <c r="I73" s="2">
        <f t="shared" si="0"/>
        <v>5.9500000000007276</v>
      </c>
      <c r="J73">
        <f t="shared" si="10"/>
        <v>11.340179781158183</v>
      </c>
      <c r="K73" t="str">
        <f t="shared" si="1"/>
        <v>BUY</v>
      </c>
      <c r="L73">
        <f t="shared" si="2"/>
        <v>14548.550000000001</v>
      </c>
      <c r="M73" s="5" t="str">
        <f t="shared" si="3"/>
        <v>SELL</v>
      </c>
      <c r="N73" s="5">
        <f t="shared" si="4"/>
        <v>14556.157528737627</v>
      </c>
      <c r="O73" s="5">
        <f t="shared" si="5"/>
        <v>14521.63494252475</v>
      </c>
      <c r="P73" s="5">
        <f t="shared" si="6"/>
        <v>14544.650000000001</v>
      </c>
      <c r="Q73" s="5">
        <f t="shared" si="7"/>
        <v>11.507528737625735</v>
      </c>
      <c r="R73" s="5" t="str">
        <f t="shared" si="8"/>
        <v/>
      </c>
      <c r="S73" s="5" t="str">
        <f t="shared" si="9"/>
        <v/>
      </c>
    </row>
    <row r="74" spans="1:19" x14ac:dyDescent="0.35">
      <c r="A74">
        <v>60</v>
      </c>
      <c r="B74" s="1">
        <v>44215.426388888889</v>
      </c>
      <c r="C74" s="2">
        <v>14548.35</v>
      </c>
      <c r="D74" s="2">
        <v>14554.75</v>
      </c>
      <c r="E74" s="2">
        <v>14538.85</v>
      </c>
      <c r="F74" s="2">
        <v>14542.95</v>
      </c>
      <c r="G74">
        <f>IF(A74&lt;=$C$3,"",MAX(INDEX($D$15:$D$713,A74-$C$3):D73))</f>
        <v>14552.35</v>
      </c>
      <c r="H74">
        <f>IF(A74&lt;=$C$4,"",MIN(INDEX($E$15:$E$713,A74-$C$4):E73))</f>
        <v>14532.95</v>
      </c>
      <c r="I74" s="2">
        <f t="shared" si="0"/>
        <v>12.600000000000364</v>
      </c>
      <c r="J74">
        <f t="shared" si="10"/>
        <v>11.403170792100292</v>
      </c>
      <c r="K74" t="str">
        <f t="shared" si="1"/>
        <v>BUY</v>
      </c>
      <c r="L74">
        <f t="shared" si="2"/>
        <v>14552.35</v>
      </c>
      <c r="M74" s="5" t="str">
        <f t="shared" si="3"/>
        <v>SELL</v>
      </c>
      <c r="N74" s="5">
        <f t="shared" si="4"/>
        <v>14556.157528737627</v>
      </c>
      <c r="O74" s="5">
        <f t="shared" si="5"/>
        <v>14521.63494252475</v>
      </c>
      <c r="P74" s="5">
        <f t="shared" si="6"/>
        <v>14544.650000000001</v>
      </c>
      <c r="Q74" s="5">
        <f t="shared" si="7"/>
        <v>11.507528737625735</v>
      </c>
      <c r="R74" s="5" t="str">
        <f t="shared" si="8"/>
        <v/>
      </c>
      <c r="S74" s="5" t="str">
        <f t="shared" si="9"/>
        <v/>
      </c>
    </row>
    <row r="75" spans="1:19" x14ac:dyDescent="0.35">
      <c r="A75">
        <v>61</v>
      </c>
      <c r="B75" s="1">
        <v>44215.427083333336</v>
      </c>
      <c r="C75" s="2">
        <v>14543.1</v>
      </c>
      <c r="D75" s="2">
        <v>14547.4</v>
      </c>
      <c r="E75" s="2">
        <v>14536.95</v>
      </c>
      <c r="F75" s="2">
        <v>14542.45</v>
      </c>
      <c r="G75">
        <f>IF(A75&lt;=$C$3,"",MAX(INDEX($D$15:$D$713,A75-$C$3):D74))</f>
        <v>14554.75</v>
      </c>
      <c r="H75">
        <f>IF(A75&lt;=$C$4,"",MIN(INDEX($E$15:$E$713,A75-$C$4):E74))</f>
        <v>14538.85</v>
      </c>
      <c r="I75" s="2">
        <f t="shared" si="0"/>
        <v>15.899999999999636</v>
      </c>
      <c r="J75">
        <f t="shared" si="10"/>
        <v>11.628012252495258</v>
      </c>
      <c r="K75" t="str">
        <f t="shared" si="1"/>
        <v>SELL</v>
      </c>
      <c r="L75">
        <f t="shared" si="2"/>
        <v>14538.85</v>
      </c>
      <c r="M75" s="5" t="str">
        <f t="shared" si="3"/>
        <v>SELL</v>
      </c>
      <c r="N75" s="5">
        <f t="shared" si="4"/>
        <v>14556.157528737627</v>
      </c>
      <c r="O75" s="5">
        <f t="shared" si="5"/>
        <v>14521.63494252475</v>
      </c>
      <c r="P75" s="5">
        <f t="shared" si="6"/>
        <v>14544.650000000001</v>
      </c>
      <c r="Q75" s="5">
        <f t="shared" si="7"/>
        <v>11.507528737625735</v>
      </c>
      <c r="R75" s="5" t="str">
        <f t="shared" si="8"/>
        <v/>
      </c>
      <c r="S75" s="5" t="str">
        <f t="shared" si="9"/>
        <v/>
      </c>
    </row>
    <row r="76" spans="1:19" x14ac:dyDescent="0.35">
      <c r="A76">
        <v>62</v>
      </c>
      <c r="B76" s="1">
        <v>44215.427777777775</v>
      </c>
      <c r="C76" s="2">
        <v>14542.3</v>
      </c>
      <c r="D76" s="2">
        <v>14546.95</v>
      </c>
      <c r="E76" s="2">
        <v>14538.9</v>
      </c>
      <c r="F76" s="2">
        <v>14540.45</v>
      </c>
      <c r="G76">
        <f>IF(A76&lt;=$C$3,"",MAX(INDEX($D$15:$D$713,A76-$C$3):D75))</f>
        <v>14554.75</v>
      </c>
      <c r="H76">
        <f>IF(A76&lt;=$C$4,"",MIN(INDEX($E$15:$E$713,A76-$C$4):E75))</f>
        <v>14536.95</v>
      </c>
      <c r="I76" s="2">
        <f t="shared" si="0"/>
        <v>10.449999999998909</v>
      </c>
      <c r="J76">
        <f t="shared" si="10"/>
        <v>11.569111639870441</v>
      </c>
      <c r="K76" t="str">
        <f t="shared" si="1"/>
        <v/>
      </c>
      <c r="L76" t="str">
        <f t="shared" si="2"/>
        <v/>
      </c>
      <c r="M76" s="5" t="str">
        <f t="shared" si="3"/>
        <v>SELL</v>
      </c>
      <c r="N76" s="5">
        <f t="shared" si="4"/>
        <v>14556.157528737627</v>
      </c>
      <c r="O76" s="5">
        <f t="shared" si="5"/>
        <v>14521.63494252475</v>
      </c>
      <c r="P76" s="5">
        <f t="shared" si="6"/>
        <v>14544.650000000001</v>
      </c>
      <c r="Q76" s="5">
        <f t="shared" si="7"/>
        <v>11.507528737625735</v>
      </c>
      <c r="R76" s="5" t="str">
        <f t="shared" si="8"/>
        <v/>
      </c>
      <c r="S76" s="5" t="str">
        <f t="shared" si="9"/>
        <v/>
      </c>
    </row>
    <row r="77" spans="1:19" x14ac:dyDescent="0.35">
      <c r="A77">
        <v>63</v>
      </c>
      <c r="B77" s="1">
        <v>44215.428472222222</v>
      </c>
      <c r="C77" s="2">
        <v>14540.599999999999</v>
      </c>
      <c r="D77" s="2">
        <v>14547.349999999999</v>
      </c>
      <c r="E77" s="2">
        <v>14531.3</v>
      </c>
      <c r="F77" s="2">
        <v>14533.5</v>
      </c>
      <c r="G77">
        <f>IF(A77&lt;=$C$3,"",MAX(INDEX($D$15:$D$713,A77-$C$3):D76))</f>
        <v>14554.75</v>
      </c>
      <c r="H77">
        <f>IF(A77&lt;=$C$4,"",MIN(INDEX($E$15:$E$713,A77-$C$4):E76))</f>
        <v>14536.95</v>
      </c>
      <c r="I77" s="2">
        <f t="shared" si="0"/>
        <v>8.0500000000010914</v>
      </c>
      <c r="J77">
        <f t="shared" si="10"/>
        <v>11.393156057876974</v>
      </c>
      <c r="K77" t="str">
        <f t="shared" si="1"/>
        <v>SELL</v>
      </c>
      <c r="L77">
        <f t="shared" si="2"/>
        <v>14536.95</v>
      </c>
      <c r="M77" s="5" t="str">
        <f t="shared" si="3"/>
        <v>SELL</v>
      </c>
      <c r="N77" s="5">
        <f t="shared" si="4"/>
        <v>14556.157528737627</v>
      </c>
      <c r="O77" s="5">
        <f t="shared" si="5"/>
        <v>14521.63494252475</v>
      </c>
      <c r="P77" s="5">
        <f t="shared" si="6"/>
        <v>14544.650000000001</v>
      </c>
      <c r="Q77" s="5">
        <f t="shared" si="7"/>
        <v>11.507528737625735</v>
      </c>
      <c r="R77" s="5" t="str">
        <f t="shared" si="8"/>
        <v/>
      </c>
      <c r="S77" s="5" t="str">
        <f t="shared" si="9"/>
        <v/>
      </c>
    </row>
    <row r="78" spans="1:19" x14ac:dyDescent="0.35">
      <c r="A78">
        <v>64</v>
      </c>
      <c r="B78" s="1">
        <v>44215.429166666669</v>
      </c>
      <c r="C78" s="2">
        <v>14533.449999999999</v>
      </c>
      <c r="D78" s="2">
        <v>14537.1</v>
      </c>
      <c r="E78" s="2">
        <v>14533</v>
      </c>
      <c r="F78" s="2">
        <v>14533.95</v>
      </c>
      <c r="G78">
        <f>IF(A78&lt;=$C$3,"",MAX(INDEX($D$15:$D$713,A78-$C$3):D77))</f>
        <v>14547.4</v>
      </c>
      <c r="H78">
        <f>IF(A78&lt;=$C$4,"",MIN(INDEX($E$15:$E$713,A78-$C$4):E77))</f>
        <v>14531.3</v>
      </c>
      <c r="I78" s="2">
        <f t="shared" si="0"/>
        <v>16.049999999999272</v>
      </c>
      <c r="J78">
        <f t="shared" si="10"/>
        <v>11.625998254983088</v>
      </c>
      <c r="K78" t="str">
        <f t="shared" si="1"/>
        <v/>
      </c>
      <c r="L78" t="str">
        <f t="shared" si="2"/>
        <v/>
      </c>
      <c r="M78" s="5" t="str">
        <f t="shared" si="3"/>
        <v>SELL</v>
      </c>
      <c r="N78" s="5">
        <f t="shared" si="4"/>
        <v>14556.157528737627</v>
      </c>
      <c r="O78" s="5">
        <f t="shared" si="5"/>
        <v>14521.63494252475</v>
      </c>
      <c r="P78" s="5">
        <f t="shared" si="6"/>
        <v>14544.650000000001</v>
      </c>
      <c r="Q78" s="5">
        <f t="shared" si="7"/>
        <v>11.507528737625735</v>
      </c>
      <c r="R78" s="5" t="str">
        <f t="shared" si="8"/>
        <v/>
      </c>
      <c r="S78" s="5" t="str">
        <f t="shared" si="9"/>
        <v/>
      </c>
    </row>
    <row r="79" spans="1:19" x14ac:dyDescent="0.35">
      <c r="A79">
        <v>65</v>
      </c>
      <c r="B79" s="1">
        <v>44215.429861111108</v>
      </c>
      <c r="C79" s="2">
        <v>14534</v>
      </c>
      <c r="D79" s="2">
        <v>14536.95</v>
      </c>
      <c r="E79" s="2">
        <v>14528.4</v>
      </c>
      <c r="F79" s="2">
        <v>14531.05</v>
      </c>
      <c r="G79">
        <f>IF(A79&lt;=$C$3,"",MAX(INDEX($D$15:$D$713,A79-$C$3):D78))</f>
        <v>14547.349999999999</v>
      </c>
      <c r="H79">
        <f>IF(A79&lt;=$C$4,"",MIN(INDEX($E$15:$E$713,A79-$C$4):E78))</f>
        <v>14531.3</v>
      </c>
      <c r="I79" s="2">
        <f t="shared" si="0"/>
        <v>4.1000000000003638</v>
      </c>
      <c r="J79">
        <f t="shared" si="10"/>
        <v>11.249698342233952</v>
      </c>
      <c r="K79" t="str">
        <f t="shared" si="1"/>
        <v>SELL</v>
      </c>
      <c r="L79">
        <f t="shared" si="2"/>
        <v>14531.3</v>
      </c>
      <c r="M79" s="5" t="str">
        <f t="shared" si="3"/>
        <v>SELL</v>
      </c>
      <c r="N79" s="5">
        <f t="shared" si="4"/>
        <v>14556.157528737627</v>
      </c>
      <c r="O79" s="5">
        <f t="shared" si="5"/>
        <v>14521.63494252475</v>
      </c>
      <c r="P79" s="5">
        <f t="shared" si="6"/>
        <v>14544.650000000001</v>
      </c>
      <c r="Q79" s="5">
        <f t="shared" si="7"/>
        <v>11.507528737625735</v>
      </c>
      <c r="R79" s="5" t="str">
        <f t="shared" si="8"/>
        <v/>
      </c>
      <c r="S79" s="5" t="str">
        <f t="shared" si="9"/>
        <v/>
      </c>
    </row>
    <row r="80" spans="1:19" x14ac:dyDescent="0.35">
      <c r="A80">
        <v>66</v>
      </c>
      <c r="B80" s="1">
        <v>44215.430555555555</v>
      </c>
      <c r="C80" s="2">
        <v>14531.65</v>
      </c>
      <c r="D80" s="2">
        <v>14536.15</v>
      </c>
      <c r="E80" s="2">
        <v>14526.95</v>
      </c>
      <c r="F80" s="2">
        <v>14532.55</v>
      </c>
      <c r="G80">
        <f>IF(A80&lt;=$C$3,"",MAX(INDEX($D$15:$D$713,A80-$C$3):D79))</f>
        <v>14547.349999999999</v>
      </c>
      <c r="H80">
        <f>IF(A80&lt;=$C$4,"",MIN(INDEX($E$15:$E$713,A80-$C$4):E79))</f>
        <v>14528.4</v>
      </c>
      <c r="I80" s="2">
        <f t="shared" si="0"/>
        <v>8.5500000000010914</v>
      </c>
      <c r="J80">
        <f t="shared" si="10"/>
        <v>11.114713425122309</v>
      </c>
      <c r="K80" t="str">
        <f t="shared" si="1"/>
        <v>SELL</v>
      </c>
      <c r="L80">
        <f t="shared" si="2"/>
        <v>14528.4</v>
      </c>
      <c r="M80" s="5" t="str">
        <f t="shared" si="3"/>
        <v>SELL</v>
      </c>
      <c r="N80" s="5">
        <f t="shared" si="4"/>
        <v>14556.157528737627</v>
      </c>
      <c r="O80" s="5">
        <f t="shared" si="5"/>
        <v>14521.63494252475</v>
      </c>
      <c r="P80" s="5">
        <f t="shared" si="6"/>
        <v>14544.650000000001</v>
      </c>
      <c r="Q80" s="5">
        <f t="shared" si="7"/>
        <v>11.507528737625735</v>
      </c>
      <c r="R80" s="5" t="str">
        <f t="shared" si="8"/>
        <v/>
      </c>
      <c r="S80" s="5" t="str">
        <f t="shared" si="9"/>
        <v/>
      </c>
    </row>
    <row r="81" spans="1:19" x14ac:dyDescent="0.35">
      <c r="A81">
        <v>67</v>
      </c>
      <c r="B81" s="1">
        <v>44215.431250000001</v>
      </c>
      <c r="C81" s="2">
        <v>14532.15</v>
      </c>
      <c r="D81" s="2">
        <v>14539.15</v>
      </c>
      <c r="E81" s="2">
        <v>14524.949999999999</v>
      </c>
      <c r="F81" s="2">
        <v>14533.25</v>
      </c>
      <c r="G81">
        <f>IF(A81&lt;=$C$3,"",MAX(INDEX($D$15:$D$713,A81-$C$3):D80))</f>
        <v>14537.1</v>
      </c>
      <c r="H81">
        <f>IF(A81&lt;=$C$4,"",MIN(INDEX($E$15:$E$713,A81-$C$4):E80))</f>
        <v>14526.95</v>
      </c>
      <c r="I81" s="2">
        <f t="shared" si="0"/>
        <v>9.1999999999989086</v>
      </c>
      <c r="J81">
        <f t="shared" si="10"/>
        <v>11.018977753866139</v>
      </c>
      <c r="K81" t="str">
        <f t="shared" si="1"/>
        <v>BUY</v>
      </c>
      <c r="L81">
        <f t="shared" si="2"/>
        <v>14537.1</v>
      </c>
      <c r="M81" s="5" t="str">
        <f t="shared" si="3"/>
        <v>SELL</v>
      </c>
      <c r="N81" s="5">
        <f t="shared" si="4"/>
        <v>14556.157528737627</v>
      </c>
      <c r="O81" s="5">
        <f t="shared" si="5"/>
        <v>14521.63494252475</v>
      </c>
      <c r="P81" s="5">
        <f t="shared" si="6"/>
        <v>14544.650000000001</v>
      </c>
      <c r="Q81" s="5">
        <f t="shared" si="7"/>
        <v>11.507528737625735</v>
      </c>
      <c r="R81" s="5" t="str">
        <f t="shared" si="8"/>
        <v/>
      </c>
      <c r="S81" s="5" t="str">
        <f t="shared" si="9"/>
        <v/>
      </c>
    </row>
    <row r="82" spans="1:19" x14ac:dyDescent="0.35">
      <c r="A82">
        <v>68</v>
      </c>
      <c r="B82" s="1">
        <v>44215.431944444441</v>
      </c>
      <c r="C82" s="2">
        <v>14533</v>
      </c>
      <c r="D82" s="2">
        <v>14534.800000000001</v>
      </c>
      <c r="E82" s="2">
        <v>14525.4</v>
      </c>
      <c r="F82" s="2">
        <v>14527.8</v>
      </c>
      <c r="G82">
        <f>IF(A82&lt;=$C$3,"",MAX(INDEX($D$15:$D$713,A82-$C$3):D81))</f>
        <v>14539.15</v>
      </c>
      <c r="H82">
        <f>IF(A82&lt;=$C$4,"",MIN(INDEX($E$15:$E$713,A82-$C$4):E81))</f>
        <v>14524.949999999999</v>
      </c>
      <c r="I82" s="2">
        <f t="shared" ref="I82:I145" si="11">MAX(D81-E81,D81-F80,F80-E81)</f>
        <v>14.200000000000728</v>
      </c>
      <c r="J82">
        <f t="shared" si="10"/>
        <v>11.17802886617287</v>
      </c>
      <c r="K82" t="str">
        <f t="shared" si="1"/>
        <v/>
      </c>
      <c r="L82" t="str">
        <f t="shared" si="2"/>
        <v/>
      </c>
      <c r="M82" s="5" t="str">
        <f t="shared" si="3"/>
        <v>SELL</v>
      </c>
      <c r="N82" s="5">
        <f t="shared" si="4"/>
        <v>14556.157528737627</v>
      </c>
      <c r="O82" s="5">
        <f t="shared" si="5"/>
        <v>14521.63494252475</v>
      </c>
      <c r="P82" s="5">
        <f t="shared" si="6"/>
        <v>14544.650000000001</v>
      </c>
      <c r="Q82" s="5">
        <f t="shared" si="7"/>
        <v>11.507528737625735</v>
      </c>
      <c r="R82" s="5" t="str">
        <f t="shared" si="8"/>
        <v/>
      </c>
      <c r="S82" s="5" t="str">
        <f t="shared" si="9"/>
        <v/>
      </c>
    </row>
    <row r="83" spans="1:19" x14ac:dyDescent="0.35">
      <c r="A83">
        <v>69</v>
      </c>
      <c r="B83" s="1">
        <v>44215.432638888888</v>
      </c>
      <c r="C83" s="2">
        <v>14527.9</v>
      </c>
      <c r="D83" s="2">
        <v>14529.5</v>
      </c>
      <c r="E83" s="2">
        <v>14524</v>
      </c>
      <c r="F83" s="2">
        <v>14525.35</v>
      </c>
      <c r="G83">
        <f>IF(A83&lt;=$C$3,"",MAX(INDEX($D$15:$D$713,A83-$C$3):D82))</f>
        <v>14539.15</v>
      </c>
      <c r="H83">
        <f>IF(A83&lt;=$C$4,"",MIN(INDEX($E$15:$E$713,A83-$C$4):E82))</f>
        <v>14524.949999999999</v>
      </c>
      <c r="I83" s="2">
        <f t="shared" si="11"/>
        <v>9.4000000000014552</v>
      </c>
      <c r="J83">
        <f t="shared" si="10"/>
        <v>11.089127422864298</v>
      </c>
      <c r="K83" t="str">
        <f t="shared" ref="K83:K146" si="12">IF(G83&lt;=D83,"BUY",IF(H83&gt;=E83,"SELL",""))</f>
        <v>SELL</v>
      </c>
      <c r="L83">
        <f t="shared" ref="L83:L146" si="13">IF(K83="BUY",G83,IF(K83="SELL",H83,""))</f>
        <v>14524.949999999999</v>
      </c>
      <c r="M83" s="5" t="str">
        <f t="shared" si="3"/>
        <v>SELL</v>
      </c>
      <c r="N83" s="5">
        <f t="shared" si="4"/>
        <v>14556.157528737627</v>
      </c>
      <c r="O83" s="5">
        <f t="shared" si="5"/>
        <v>14521.63494252475</v>
      </c>
      <c r="P83" s="5">
        <f t="shared" si="6"/>
        <v>14544.650000000001</v>
      </c>
      <c r="Q83" s="5">
        <f t="shared" si="7"/>
        <v>11.507528737625735</v>
      </c>
      <c r="R83" s="5" t="str">
        <f t="shared" si="8"/>
        <v/>
      </c>
      <c r="S83" s="5" t="str">
        <f t="shared" si="9"/>
        <v/>
      </c>
    </row>
    <row r="84" spans="1:19" x14ac:dyDescent="0.35">
      <c r="A84">
        <v>70</v>
      </c>
      <c r="B84" s="1">
        <v>44215.433333333334</v>
      </c>
      <c r="C84" s="2">
        <v>14525</v>
      </c>
      <c r="D84" s="2">
        <v>14534.3</v>
      </c>
      <c r="E84" s="2">
        <v>14519.95</v>
      </c>
      <c r="F84" s="2">
        <v>14527.35</v>
      </c>
      <c r="G84">
        <f>IF(A84&lt;=$C$3,"",MAX(INDEX($D$15:$D$713,A84-$C$3):D83))</f>
        <v>14539.15</v>
      </c>
      <c r="H84">
        <f>IF(A84&lt;=$C$4,"",MIN(INDEX($E$15:$E$713,A84-$C$4):E83))</f>
        <v>14524</v>
      </c>
      <c r="I84" s="2">
        <f t="shared" si="11"/>
        <v>5.5</v>
      </c>
      <c r="J84">
        <f t="shared" si="10"/>
        <v>10.809671051721082</v>
      </c>
      <c r="K84" t="str">
        <f t="shared" si="12"/>
        <v>SELL</v>
      </c>
      <c r="L84">
        <f t="shared" si="13"/>
        <v>14524</v>
      </c>
      <c r="M84" s="5" t="str">
        <f t="shared" si="3"/>
        <v>TP</v>
      </c>
      <c r="N84" s="5" t="str">
        <f t="shared" si="4"/>
        <v/>
      </c>
      <c r="O84" s="5" t="str">
        <f t="shared" si="5"/>
        <v/>
      </c>
      <c r="P84" s="5" t="str">
        <f t="shared" si="6"/>
        <v/>
      </c>
      <c r="Q84" s="5" t="str">
        <f t="shared" si="7"/>
        <v/>
      </c>
      <c r="R84" s="5">
        <f t="shared" si="8"/>
        <v>23.015057475251524</v>
      </c>
      <c r="S84" s="5" t="str">
        <f t="shared" si="9"/>
        <v>S</v>
      </c>
    </row>
    <row r="85" spans="1:19" x14ac:dyDescent="0.35">
      <c r="A85">
        <v>71</v>
      </c>
      <c r="B85" s="1">
        <v>44215.434027777781</v>
      </c>
      <c r="C85" s="2">
        <v>14527.3</v>
      </c>
      <c r="D85" s="2">
        <v>14535.85</v>
      </c>
      <c r="E85" s="2">
        <v>14521.4</v>
      </c>
      <c r="F85" s="2">
        <v>14531.15</v>
      </c>
      <c r="G85">
        <f>IF(A85&lt;=$C$3,"",MAX(INDEX($D$15:$D$713,A85-$C$3):D84))</f>
        <v>14534.800000000001</v>
      </c>
      <c r="H85">
        <f>IF(A85&lt;=$C$4,"",MIN(INDEX($E$15:$E$713,A85-$C$4):E84))</f>
        <v>14519.95</v>
      </c>
      <c r="I85" s="2">
        <f t="shared" si="11"/>
        <v>14.349999999998545</v>
      </c>
      <c r="J85">
        <f t="shared" si="10"/>
        <v>10.986687499134955</v>
      </c>
      <c r="K85" t="str">
        <f t="shared" si="12"/>
        <v>BUY</v>
      </c>
      <c r="L85">
        <f t="shared" si="13"/>
        <v>14534.800000000001</v>
      </c>
      <c r="M85" s="5" t="str">
        <f t="shared" si="3"/>
        <v>BUY</v>
      </c>
      <c r="N85" s="5">
        <f t="shared" si="4"/>
        <v>14523.813312500866</v>
      </c>
      <c r="O85" s="5">
        <f t="shared" si="5"/>
        <v>14556.773374998271</v>
      </c>
      <c r="P85" s="5">
        <f t="shared" si="6"/>
        <v>14534.800000000001</v>
      </c>
      <c r="Q85" s="5">
        <f t="shared" si="7"/>
        <v>10.986687499134955</v>
      </c>
      <c r="R85" s="5" t="str">
        <f t="shared" si="8"/>
        <v/>
      </c>
      <c r="S85" s="5" t="str">
        <f t="shared" si="9"/>
        <v/>
      </c>
    </row>
    <row r="86" spans="1:19" x14ac:dyDescent="0.35">
      <c r="A86">
        <v>72</v>
      </c>
      <c r="B86" s="1">
        <v>44215.43472222222</v>
      </c>
      <c r="C86" s="2">
        <v>14530.85</v>
      </c>
      <c r="D86" s="2">
        <v>14537.95</v>
      </c>
      <c r="E86" s="2">
        <v>14521.55</v>
      </c>
      <c r="F86" s="2">
        <v>14531.35</v>
      </c>
      <c r="G86">
        <f>IF(A86&lt;=$C$3,"",MAX(INDEX($D$15:$D$713,A86-$C$3):D85))</f>
        <v>14535.85</v>
      </c>
      <c r="H86">
        <f>IF(A86&lt;=$C$4,"",MIN(INDEX($E$15:$E$713,A86-$C$4):E85))</f>
        <v>14519.95</v>
      </c>
      <c r="I86" s="2">
        <f t="shared" si="11"/>
        <v>14.450000000000728</v>
      </c>
      <c r="J86">
        <f t="shared" si="10"/>
        <v>11.159853124178245</v>
      </c>
      <c r="K86" t="str">
        <f t="shared" si="12"/>
        <v>BUY</v>
      </c>
      <c r="L86">
        <f t="shared" si="13"/>
        <v>14535.85</v>
      </c>
      <c r="M86" s="5" t="str">
        <f t="shared" si="3"/>
        <v>SL</v>
      </c>
      <c r="N86" s="5" t="str">
        <f t="shared" si="4"/>
        <v/>
      </c>
      <c r="O86" s="5" t="str">
        <f t="shared" si="5"/>
        <v/>
      </c>
      <c r="P86" s="5" t="str">
        <f t="shared" si="6"/>
        <v/>
      </c>
      <c r="Q86" s="5" t="str">
        <f t="shared" si="7"/>
        <v/>
      </c>
      <c r="R86" s="5">
        <f t="shared" si="8"/>
        <v>-10.98668749913486</v>
      </c>
      <c r="S86" s="5" t="str">
        <f t="shared" si="9"/>
        <v>B</v>
      </c>
    </row>
    <row r="87" spans="1:19" x14ac:dyDescent="0.35">
      <c r="A87">
        <v>73</v>
      </c>
      <c r="B87" s="1">
        <v>44215.435416666667</v>
      </c>
      <c r="C87" s="2">
        <v>14530.6</v>
      </c>
      <c r="D87" s="2">
        <v>14533.5</v>
      </c>
      <c r="E87" s="2">
        <v>14527.050000000001</v>
      </c>
      <c r="F87" s="2">
        <v>14530.55</v>
      </c>
      <c r="G87">
        <f>IF(A87&lt;=$C$3,"",MAX(INDEX($D$15:$D$713,A87-$C$3):D86))</f>
        <v>14537.95</v>
      </c>
      <c r="H87">
        <f>IF(A87&lt;=$C$4,"",MIN(INDEX($E$15:$E$713,A87-$C$4):E86))</f>
        <v>14519.95</v>
      </c>
      <c r="I87" s="2">
        <f t="shared" si="11"/>
        <v>16.400000000001455</v>
      </c>
      <c r="J87">
        <f t="shared" si="10"/>
        <v>11.421860467969406</v>
      </c>
      <c r="K87" t="str">
        <f t="shared" si="12"/>
        <v/>
      </c>
      <c r="L87" t="str">
        <f t="shared" si="13"/>
        <v/>
      </c>
      <c r="M87" s="5" t="str">
        <f t="shared" si="3"/>
        <v/>
      </c>
      <c r="N87" s="5" t="str">
        <f t="shared" si="4"/>
        <v/>
      </c>
      <c r="O87" s="5" t="str">
        <f t="shared" si="5"/>
        <v/>
      </c>
      <c r="P87" s="5" t="str">
        <f t="shared" si="6"/>
        <v/>
      </c>
      <c r="Q87" s="5" t="str">
        <f t="shared" si="7"/>
        <v/>
      </c>
      <c r="R87" s="5" t="str">
        <f t="shared" si="8"/>
        <v/>
      </c>
      <c r="S87" s="5" t="str">
        <f t="shared" si="9"/>
        <v/>
      </c>
    </row>
    <row r="88" spans="1:19" x14ac:dyDescent="0.35">
      <c r="A88">
        <v>74</v>
      </c>
      <c r="B88" s="1">
        <v>44215.436111111114</v>
      </c>
      <c r="C88" s="2">
        <v>14530</v>
      </c>
      <c r="D88" s="2">
        <v>14533.55</v>
      </c>
      <c r="E88" s="2">
        <v>14528.9</v>
      </c>
      <c r="F88" s="2">
        <v>14530.95</v>
      </c>
      <c r="G88">
        <f>IF(A88&lt;=$C$3,"",MAX(INDEX($D$15:$D$713,A88-$C$3):D87))</f>
        <v>14537.95</v>
      </c>
      <c r="H88">
        <f>IF(A88&lt;=$C$4,"",MIN(INDEX($E$15:$E$713,A88-$C$4):E87))</f>
        <v>14521.4</v>
      </c>
      <c r="I88" s="2">
        <f t="shared" si="11"/>
        <v>6.4499999999989086</v>
      </c>
      <c r="J88">
        <f t="shared" si="10"/>
        <v>11.173267444570881</v>
      </c>
      <c r="K88" t="str">
        <f t="shared" si="12"/>
        <v/>
      </c>
      <c r="L88" t="str">
        <f t="shared" si="13"/>
        <v/>
      </c>
      <c r="M88" s="5" t="str">
        <f t="shared" si="3"/>
        <v/>
      </c>
      <c r="N88" s="5" t="str">
        <f t="shared" si="4"/>
        <v/>
      </c>
      <c r="O88" s="5" t="str">
        <f t="shared" si="5"/>
        <v/>
      </c>
      <c r="P88" s="5" t="str">
        <f t="shared" si="6"/>
        <v/>
      </c>
      <c r="Q88" s="5" t="str">
        <f t="shared" si="7"/>
        <v/>
      </c>
      <c r="R88" s="5" t="str">
        <f t="shared" si="8"/>
        <v/>
      </c>
      <c r="S88" s="5" t="str">
        <f t="shared" si="9"/>
        <v/>
      </c>
    </row>
    <row r="89" spans="1:19" x14ac:dyDescent="0.35">
      <c r="A89">
        <v>75</v>
      </c>
      <c r="B89" s="1">
        <v>44215.436805555553</v>
      </c>
      <c r="C89" s="2">
        <v>14530.55</v>
      </c>
      <c r="D89" s="2">
        <v>14533.699999999999</v>
      </c>
      <c r="E89" s="2">
        <v>14523.849999999999</v>
      </c>
      <c r="F89" s="2">
        <v>14528.2</v>
      </c>
      <c r="G89">
        <f>IF(A89&lt;=$C$3,"",MAX(INDEX($D$15:$D$713,A89-$C$3):D88))</f>
        <v>14537.95</v>
      </c>
      <c r="H89">
        <f>IF(A89&lt;=$C$4,"",MIN(INDEX($E$15:$E$713,A89-$C$4):E88))</f>
        <v>14521.55</v>
      </c>
      <c r="I89" s="2">
        <f t="shared" si="11"/>
        <v>4.6499999999996362</v>
      </c>
      <c r="J89">
        <f t="shared" si="10"/>
        <v>10.847104072342319</v>
      </c>
      <c r="K89" t="str">
        <f t="shared" si="12"/>
        <v/>
      </c>
      <c r="L89" t="str">
        <f t="shared" si="13"/>
        <v/>
      </c>
      <c r="M89" s="5" t="str">
        <f t="shared" si="3"/>
        <v/>
      </c>
      <c r="N89" s="5" t="str">
        <f t="shared" si="4"/>
        <v/>
      </c>
      <c r="O89" s="5" t="str">
        <f t="shared" si="5"/>
        <v/>
      </c>
      <c r="P89" s="5" t="str">
        <f t="shared" si="6"/>
        <v/>
      </c>
      <c r="Q89" s="5" t="str">
        <f t="shared" si="7"/>
        <v/>
      </c>
      <c r="R89" s="5" t="str">
        <f t="shared" si="8"/>
        <v/>
      </c>
      <c r="S89" s="5" t="str">
        <f t="shared" si="9"/>
        <v/>
      </c>
    </row>
    <row r="90" spans="1:19" x14ac:dyDescent="0.35">
      <c r="A90">
        <v>76</v>
      </c>
      <c r="B90" s="1">
        <v>44215.4375</v>
      </c>
      <c r="C90" s="2">
        <v>14528.300000000001</v>
      </c>
      <c r="D90" s="2">
        <v>14530.85</v>
      </c>
      <c r="E90" s="2">
        <v>14520</v>
      </c>
      <c r="F90" s="2">
        <v>14529.75</v>
      </c>
      <c r="G90">
        <f>IF(A90&lt;=$C$3,"",MAX(INDEX($D$15:$D$713,A90-$C$3):D89))</f>
        <v>14533.699999999999</v>
      </c>
      <c r="H90">
        <f>IF(A90&lt;=$C$4,"",MIN(INDEX($E$15:$E$713,A90-$C$4):E89))</f>
        <v>14523.849999999999</v>
      </c>
      <c r="I90" s="2">
        <f t="shared" si="11"/>
        <v>9.8500000000003638</v>
      </c>
      <c r="J90">
        <f t="shared" si="10"/>
        <v>10.797248868725221</v>
      </c>
      <c r="K90" t="str">
        <f t="shared" si="12"/>
        <v>SELL</v>
      </c>
      <c r="L90">
        <f t="shared" si="13"/>
        <v>14523.849999999999</v>
      </c>
      <c r="M90" s="5" t="str">
        <f t="shared" si="3"/>
        <v>SELL</v>
      </c>
      <c r="N90" s="5">
        <f t="shared" si="4"/>
        <v>14534.647248868723</v>
      </c>
      <c r="O90" s="5">
        <f t="shared" si="5"/>
        <v>14502.255502262547</v>
      </c>
      <c r="P90" s="5">
        <f t="shared" si="6"/>
        <v>14523.849999999999</v>
      </c>
      <c r="Q90" s="5">
        <f t="shared" si="7"/>
        <v>10.797248868725221</v>
      </c>
      <c r="R90" s="5" t="str">
        <f t="shared" si="8"/>
        <v/>
      </c>
      <c r="S90" s="5" t="str">
        <f t="shared" si="9"/>
        <v/>
      </c>
    </row>
    <row r="91" spans="1:19" x14ac:dyDescent="0.35">
      <c r="A91">
        <v>77</v>
      </c>
      <c r="B91" s="1">
        <v>44215.438194444447</v>
      </c>
      <c r="C91" s="2">
        <v>14529.7</v>
      </c>
      <c r="D91" s="2">
        <v>14533.7</v>
      </c>
      <c r="E91" s="2">
        <v>14524.15</v>
      </c>
      <c r="F91" s="2">
        <v>14530.7</v>
      </c>
      <c r="G91">
        <f>IF(A91&lt;=$C$3,"",MAX(INDEX($D$15:$D$713,A91-$C$3):D90))</f>
        <v>14533.699999999999</v>
      </c>
      <c r="H91">
        <f>IF(A91&lt;=$C$4,"",MIN(INDEX($E$15:$E$713,A91-$C$4):E90))</f>
        <v>14520</v>
      </c>
      <c r="I91" s="2">
        <f t="shared" si="11"/>
        <v>10.850000000000364</v>
      </c>
      <c r="J91">
        <f t="shared" si="10"/>
        <v>10.799886425288978</v>
      </c>
      <c r="K91" t="str">
        <f t="shared" si="12"/>
        <v>BUY</v>
      </c>
      <c r="L91">
        <f t="shared" si="13"/>
        <v>14533.699999999999</v>
      </c>
      <c r="M91" s="5" t="str">
        <f t="shared" si="3"/>
        <v>SELL</v>
      </c>
      <c r="N91" s="5">
        <f t="shared" si="4"/>
        <v>14534.647248868723</v>
      </c>
      <c r="O91" s="5">
        <f t="shared" si="5"/>
        <v>14502.255502262547</v>
      </c>
      <c r="P91" s="5">
        <f t="shared" si="6"/>
        <v>14523.849999999999</v>
      </c>
      <c r="Q91" s="5">
        <f t="shared" si="7"/>
        <v>10.797248868725221</v>
      </c>
      <c r="R91" s="5" t="str">
        <f t="shared" si="8"/>
        <v/>
      </c>
      <c r="S91" s="5" t="str">
        <f t="shared" si="9"/>
        <v/>
      </c>
    </row>
    <row r="92" spans="1:19" x14ac:dyDescent="0.35">
      <c r="A92">
        <v>78</v>
      </c>
      <c r="B92" s="1">
        <v>44215.438888888886</v>
      </c>
      <c r="C92" s="2">
        <v>14531.4</v>
      </c>
      <c r="D92" s="2">
        <v>14539.35</v>
      </c>
      <c r="E92" s="2">
        <v>14524.3</v>
      </c>
      <c r="F92" s="2">
        <v>14533.85</v>
      </c>
      <c r="G92">
        <f>IF(A92&lt;=$C$3,"",MAX(INDEX($D$15:$D$713,A92-$C$3):D91))</f>
        <v>14533.7</v>
      </c>
      <c r="H92">
        <f>IF(A92&lt;=$C$4,"",MIN(INDEX($E$15:$E$713,A92-$C$4):E91))</f>
        <v>14520</v>
      </c>
      <c r="I92" s="2">
        <f t="shared" si="11"/>
        <v>9.5500000000010914</v>
      </c>
      <c r="J92">
        <f t="shared" si="10"/>
        <v>10.737392104024583</v>
      </c>
      <c r="K92" t="str">
        <f t="shared" si="12"/>
        <v>BUY</v>
      </c>
      <c r="L92">
        <f t="shared" si="13"/>
        <v>14533.7</v>
      </c>
      <c r="M92" s="5" t="str">
        <f t="shared" si="3"/>
        <v>SL</v>
      </c>
      <c r="N92" s="5" t="str">
        <f t="shared" si="4"/>
        <v/>
      </c>
      <c r="O92" s="5" t="str">
        <f t="shared" si="5"/>
        <v/>
      </c>
      <c r="P92" s="5" t="str">
        <f t="shared" si="6"/>
        <v/>
      </c>
      <c r="Q92" s="5" t="str">
        <f t="shared" si="7"/>
        <v/>
      </c>
      <c r="R92" s="5">
        <f t="shared" si="8"/>
        <v>-10.797248868724637</v>
      </c>
      <c r="S92" s="5" t="str">
        <f t="shared" si="9"/>
        <v>S</v>
      </c>
    </row>
    <row r="93" spans="1:19" x14ac:dyDescent="0.35">
      <c r="A93">
        <v>79</v>
      </c>
      <c r="B93" s="1">
        <v>44215.439583333333</v>
      </c>
      <c r="C93" s="2">
        <v>14533.85</v>
      </c>
      <c r="D93" s="2">
        <v>14541.5</v>
      </c>
      <c r="E93" s="2">
        <v>14532.25</v>
      </c>
      <c r="F93" s="2">
        <v>14536.8</v>
      </c>
      <c r="G93">
        <f>IF(A93&lt;=$C$3,"",MAX(INDEX($D$15:$D$713,A93-$C$3):D92))</f>
        <v>14539.35</v>
      </c>
      <c r="H93">
        <f>IF(A93&lt;=$C$4,"",MIN(INDEX($E$15:$E$713,A93-$C$4):E92))</f>
        <v>14520</v>
      </c>
      <c r="I93" s="2">
        <f t="shared" si="11"/>
        <v>15.050000000001091</v>
      </c>
      <c r="J93">
        <f t="shared" si="10"/>
        <v>10.953022498823408</v>
      </c>
      <c r="K93" t="str">
        <f t="shared" si="12"/>
        <v>BUY</v>
      </c>
      <c r="L93">
        <f t="shared" si="13"/>
        <v>14539.35</v>
      </c>
      <c r="M93" s="5" t="str">
        <f t="shared" si="3"/>
        <v>BUY</v>
      </c>
      <c r="N93" s="5">
        <f t="shared" si="4"/>
        <v>14528.396977501177</v>
      </c>
      <c r="O93" s="5">
        <f t="shared" si="5"/>
        <v>14561.256044997646</v>
      </c>
      <c r="P93" s="5">
        <f t="shared" si="6"/>
        <v>14539.35</v>
      </c>
      <c r="Q93" s="5">
        <f t="shared" si="7"/>
        <v>10.953022498823408</v>
      </c>
      <c r="R93" s="5" t="str">
        <f t="shared" si="8"/>
        <v/>
      </c>
      <c r="S93" s="5" t="str">
        <f t="shared" si="9"/>
        <v/>
      </c>
    </row>
    <row r="94" spans="1:19" x14ac:dyDescent="0.35">
      <c r="A94">
        <v>80</v>
      </c>
      <c r="B94" s="1">
        <v>44215.44027777778</v>
      </c>
      <c r="C94" s="2">
        <v>14536.75</v>
      </c>
      <c r="D94" s="2">
        <v>14543.15</v>
      </c>
      <c r="E94" s="2">
        <v>14527.35</v>
      </c>
      <c r="F94" s="2">
        <v>14534.1</v>
      </c>
      <c r="G94">
        <f>IF(A94&lt;=$C$3,"",MAX(INDEX($D$15:$D$713,A94-$C$3):D93))</f>
        <v>14541.5</v>
      </c>
      <c r="H94">
        <f>IF(A94&lt;=$C$4,"",MIN(INDEX($E$15:$E$713,A94-$C$4):E93))</f>
        <v>14524.15</v>
      </c>
      <c r="I94" s="2">
        <f t="shared" si="11"/>
        <v>9.25</v>
      </c>
      <c r="J94">
        <f t="shared" si="10"/>
        <v>10.867871373882238</v>
      </c>
      <c r="K94" t="str">
        <f t="shared" si="12"/>
        <v>BUY</v>
      </c>
      <c r="L94">
        <f t="shared" si="13"/>
        <v>14541.5</v>
      </c>
      <c r="M94" s="5" t="str">
        <f t="shared" si="3"/>
        <v>SL</v>
      </c>
      <c r="N94" s="5" t="str">
        <f t="shared" si="4"/>
        <v/>
      </c>
      <c r="O94" s="5" t="str">
        <f t="shared" si="5"/>
        <v/>
      </c>
      <c r="P94" s="5" t="str">
        <f t="shared" si="6"/>
        <v/>
      </c>
      <c r="Q94" s="5" t="str">
        <f t="shared" si="7"/>
        <v/>
      </c>
      <c r="R94" s="5">
        <f t="shared" si="8"/>
        <v>-10.953022498822975</v>
      </c>
      <c r="S94" s="5" t="str">
        <f t="shared" si="9"/>
        <v>B</v>
      </c>
    </row>
    <row r="95" spans="1:19" x14ac:dyDescent="0.35">
      <c r="A95">
        <v>81</v>
      </c>
      <c r="B95" s="1">
        <v>44215.440972222219</v>
      </c>
      <c r="C95" s="2">
        <v>14533.65</v>
      </c>
      <c r="D95" s="2">
        <v>14536</v>
      </c>
      <c r="E95" s="2">
        <v>14526.15</v>
      </c>
      <c r="F95" s="2">
        <v>14529.55</v>
      </c>
      <c r="G95">
        <f>IF(A95&lt;=$C$3,"",MAX(INDEX($D$15:$D$713,A95-$C$3):D94))</f>
        <v>14543.15</v>
      </c>
      <c r="H95">
        <f>IF(A95&lt;=$C$4,"",MIN(INDEX($E$15:$E$713,A95-$C$4):E94))</f>
        <v>14524.3</v>
      </c>
      <c r="I95" s="2">
        <f t="shared" si="11"/>
        <v>15.799999999999272</v>
      </c>
      <c r="J95">
        <f t="shared" si="10"/>
        <v>11.114477805188091</v>
      </c>
      <c r="K95" t="str">
        <f t="shared" si="12"/>
        <v/>
      </c>
      <c r="L95" t="str">
        <f t="shared" si="13"/>
        <v/>
      </c>
      <c r="M95" s="5" t="str">
        <f t="shared" si="3"/>
        <v/>
      </c>
      <c r="N95" s="5" t="str">
        <f t="shared" si="4"/>
        <v/>
      </c>
      <c r="O95" s="5" t="str">
        <f t="shared" si="5"/>
        <v/>
      </c>
      <c r="P95" s="5" t="str">
        <f t="shared" si="6"/>
        <v/>
      </c>
      <c r="Q95" s="5" t="str">
        <f t="shared" si="7"/>
        <v/>
      </c>
      <c r="R95" s="5" t="str">
        <f t="shared" si="8"/>
        <v/>
      </c>
      <c r="S95" s="5" t="str">
        <f t="shared" si="9"/>
        <v/>
      </c>
    </row>
    <row r="96" spans="1:19" x14ac:dyDescent="0.35">
      <c r="A96">
        <v>82</v>
      </c>
      <c r="B96" s="1">
        <v>44215.441666666666</v>
      </c>
      <c r="C96" s="2">
        <v>14529.8</v>
      </c>
      <c r="D96" s="2">
        <v>14536.7</v>
      </c>
      <c r="E96" s="2">
        <v>14520.2</v>
      </c>
      <c r="F96" s="2">
        <v>14528.75</v>
      </c>
      <c r="G96">
        <f>IF(A96&lt;=$C$3,"",MAX(INDEX($D$15:$D$713,A96-$C$3):D95))</f>
        <v>14543.15</v>
      </c>
      <c r="H96">
        <f>IF(A96&lt;=$C$4,"",MIN(INDEX($E$15:$E$713,A96-$C$4):E95))</f>
        <v>14526.15</v>
      </c>
      <c r="I96" s="2">
        <f t="shared" si="11"/>
        <v>9.8500000000003638</v>
      </c>
      <c r="J96">
        <f t="shared" si="10"/>
        <v>11.051253914928704</v>
      </c>
      <c r="K96" t="str">
        <f t="shared" si="12"/>
        <v>SELL</v>
      </c>
      <c r="L96">
        <f t="shared" si="13"/>
        <v>14526.15</v>
      </c>
      <c r="M96" s="5" t="str">
        <f t="shared" si="3"/>
        <v>SELL</v>
      </c>
      <c r="N96" s="5">
        <f t="shared" si="4"/>
        <v>14537.201253914929</v>
      </c>
      <c r="O96" s="5">
        <f t="shared" si="5"/>
        <v>14504.047492170143</v>
      </c>
      <c r="P96" s="5">
        <f t="shared" si="6"/>
        <v>14526.15</v>
      </c>
      <c r="Q96" s="5">
        <f t="shared" si="7"/>
        <v>11.051253914928704</v>
      </c>
      <c r="R96" s="5" t="str">
        <f t="shared" si="8"/>
        <v/>
      </c>
      <c r="S96" s="5" t="str">
        <f t="shared" si="9"/>
        <v/>
      </c>
    </row>
    <row r="97" spans="1:19" x14ac:dyDescent="0.35">
      <c r="A97">
        <v>83</v>
      </c>
      <c r="B97" s="1">
        <v>44215.442361111112</v>
      </c>
      <c r="C97" s="2">
        <v>14528.35</v>
      </c>
      <c r="D97" s="2">
        <v>14529.75</v>
      </c>
      <c r="E97" s="2">
        <v>14526.35</v>
      </c>
      <c r="F97" s="2">
        <v>14528.55</v>
      </c>
      <c r="G97">
        <f>IF(A97&lt;=$C$3,"",MAX(INDEX($D$15:$D$713,A97-$C$3):D96))</f>
        <v>14543.15</v>
      </c>
      <c r="H97">
        <f>IF(A97&lt;=$C$4,"",MIN(INDEX($E$15:$E$713,A97-$C$4):E96))</f>
        <v>14520.2</v>
      </c>
      <c r="I97" s="2">
        <f t="shared" si="11"/>
        <v>16.5</v>
      </c>
      <c r="J97">
        <f t="shared" si="10"/>
        <v>11.323691219182269</v>
      </c>
      <c r="K97" t="str">
        <f t="shared" si="12"/>
        <v/>
      </c>
      <c r="L97" t="str">
        <f t="shared" si="13"/>
        <v/>
      </c>
      <c r="M97" s="5" t="str">
        <f t="shared" si="3"/>
        <v>SELL</v>
      </c>
      <c r="N97" s="5">
        <f t="shared" si="4"/>
        <v>14537.201253914929</v>
      </c>
      <c r="O97" s="5">
        <f t="shared" si="5"/>
        <v>14504.047492170143</v>
      </c>
      <c r="P97" s="5">
        <f t="shared" si="6"/>
        <v>14526.15</v>
      </c>
      <c r="Q97" s="5">
        <f t="shared" si="7"/>
        <v>11.051253914928704</v>
      </c>
      <c r="R97" s="5" t="str">
        <f t="shared" si="8"/>
        <v/>
      </c>
      <c r="S97" s="5" t="str">
        <f t="shared" si="9"/>
        <v/>
      </c>
    </row>
    <row r="98" spans="1:19" x14ac:dyDescent="0.35">
      <c r="A98">
        <v>84</v>
      </c>
      <c r="B98" s="1">
        <v>44215.443055555559</v>
      </c>
      <c r="C98" s="2">
        <v>14528.55</v>
      </c>
      <c r="D98" s="2">
        <v>14537.65</v>
      </c>
      <c r="E98" s="2">
        <v>14521.1</v>
      </c>
      <c r="F98" s="2">
        <v>14526.5</v>
      </c>
      <c r="G98">
        <f>IF(A98&lt;=$C$3,"",MAX(INDEX($D$15:$D$713,A98-$C$3):D97))</f>
        <v>14536.7</v>
      </c>
      <c r="H98">
        <f>IF(A98&lt;=$C$4,"",MIN(INDEX($E$15:$E$713,A98-$C$4):E97))</f>
        <v>14520.2</v>
      </c>
      <c r="I98" s="2">
        <f t="shared" si="11"/>
        <v>3.3999999999996362</v>
      </c>
      <c r="J98">
        <f t="shared" si="10"/>
        <v>10.927506658223137</v>
      </c>
      <c r="K98" t="str">
        <f t="shared" si="12"/>
        <v>BUY</v>
      </c>
      <c r="L98">
        <f t="shared" si="13"/>
        <v>14536.7</v>
      </c>
      <c r="M98" s="5" t="str">
        <f t="shared" si="3"/>
        <v>SL</v>
      </c>
      <c r="N98" s="5" t="str">
        <f t="shared" si="4"/>
        <v/>
      </c>
      <c r="O98" s="5" t="str">
        <f t="shared" si="5"/>
        <v/>
      </c>
      <c r="P98" s="5" t="str">
        <f t="shared" si="6"/>
        <v/>
      </c>
      <c r="Q98" s="5" t="str">
        <f t="shared" si="7"/>
        <v/>
      </c>
      <c r="R98" s="5">
        <f t="shared" si="8"/>
        <v>-11.051253914929475</v>
      </c>
      <c r="S98" s="5" t="str">
        <f t="shared" si="9"/>
        <v>S</v>
      </c>
    </row>
    <row r="99" spans="1:19" x14ac:dyDescent="0.35">
      <c r="A99">
        <v>85</v>
      </c>
      <c r="B99" s="1">
        <v>44215.443749999999</v>
      </c>
      <c r="C99" s="2">
        <v>14526.1</v>
      </c>
      <c r="D99" s="2">
        <v>14529.1</v>
      </c>
      <c r="E99" s="2">
        <v>14519.6</v>
      </c>
      <c r="F99" s="2">
        <v>14525.5</v>
      </c>
      <c r="G99">
        <f>IF(A99&lt;=$C$3,"",MAX(INDEX($D$15:$D$713,A99-$C$3):D98))</f>
        <v>14537.65</v>
      </c>
      <c r="H99">
        <f>IF(A99&lt;=$C$4,"",MIN(INDEX($E$15:$E$713,A99-$C$4):E98))</f>
        <v>14520.2</v>
      </c>
      <c r="I99" s="2">
        <f t="shared" si="11"/>
        <v>16.549999999999272</v>
      </c>
      <c r="J99">
        <f t="shared" si="10"/>
        <v>11.208631325311945</v>
      </c>
      <c r="K99" t="str">
        <f t="shared" si="12"/>
        <v>SELL</v>
      </c>
      <c r="L99">
        <f t="shared" si="13"/>
        <v>14520.2</v>
      </c>
      <c r="M99" s="5" t="str">
        <f t="shared" si="3"/>
        <v>SELL</v>
      </c>
      <c r="N99" s="5">
        <f t="shared" si="4"/>
        <v>14531.408631325312</v>
      </c>
      <c r="O99" s="5">
        <f t="shared" si="5"/>
        <v>14497.782737349376</v>
      </c>
      <c r="P99" s="5">
        <f t="shared" si="6"/>
        <v>14520.2</v>
      </c>
      <c r="Q99" s="5">
        <f t="shared" si="7"/>
        <v>11.208631325311945</v>
      </c>
      <c r="R99" s="5" t="str">
        <f t="shared" si="8"/>
        <v/>
      </c>
      <c r="S99" s="5" t="str">
        <f t="shared" si="9"/>
        <v/>
      </c>
    </row>
    <row r="100" spans="1:19" x14ac:dyDescent="0.35">
      <c r="A100">
        <v>86</v>
      </c>
      <c r="B100" s="1">
        <v>44215.444444444445</v>
      </c>
      <c r="C100" s="2">
        <v>14525.35</v>
      </c>
      <c r="D100" s="2">
        <v>14532.099999999999</v>
      </c>
      <c r="E100" s="2">
        <v>14518.55</v>
      </c>
      <c r="F100" s="2">
        <v>14530.45</v>
      </c>
      <c r="G100">
        <f>IF(A100&lt;=$C$3,"",MAX(INDEX($D$15:$D$713,A100-$C$3):D99))</f>
        <v>14537.65</v>
      </c>
      <c r="H100">
        <f>IF(A100&lt;=$C$4,"",MIN(INDEX($E$15:$E$713,A100-$C$4):E99))</f>
        <v>14519.6</v>
      </c>
      <c r="I100" s="2">
        <f t="shared" si="11"/>
        <v>9.5</v>
      </c>
      <c r="J100">
        <f t="shared" si="10"/>
        <v>11.123199759046347</v>
      </c>
      <c r="K100" t="str">
        <f t="shared" si="12"/>
        <v>SELL</v>
      </c>
      <c r="L100">
        <f t="shared" si="13"/>
        <v>14519.6</v>
      </c>
      <c r="M100" s="5" t="str">
        <f t="shared" si="3"/>
        <v>SL</v>
      </c>
      <c r="N100" s="5" t="str">
        <f t="shared" si="4"/>
        <v/>
      </c>
      <c r="O100" s="5" t="str">
        <f t="shared" si="5"/>
        <v/>
      </c>
      <c r="P100" s="5" t="str">
        <f t="shared" si="6"/>
        <v/>
      </c>
      <c r="Q100" s="5" t="str">
        <f t="shared" si="7"/>
        <v/>
      </c>
      <c r="R100" s="5">
        <f t="shared" si="8"/>
        <v>-11.208631325311217</v>
      </c>
      <c r="S100" s="5" t="str">
        <f t="shared" si="9"/>
        <v>S</v>
      </c>
    </row>
    <row r="101" spans="1:19" x14ac:dyDescent="0.35">
      <c r="A101">
        <v>87</v>
      </c>
      <c r="B101" s="1">
        <v>44215.445138888892</v>
      </c>
      <c r="C101" s="2">
        <v>14530.45</v>
      </c>
      <c r="D101" s="2">
        <v>14533.1</v>
      </c>
      <c r="E101" s="2">
        <v>14529</v>
      </c>
      <c r="F101" s="2">
        <v>14530.75</v>
      </c>
      <c r="G101">
        <f>IF(A101&lt;=$C$3,"",MAX(INDEX($D$15:$D$713,A101-$C$3):D100))</f>
        <v>14537.65</v>
      </c>
      <c r="H101">
        <f>IF(A101&lt;=$C$4,"",MIN(INDEX($E$15:$E$713,A101-$C$4):E100))</f>
        <v>14518.55</v>
      </c>
      <c r="I101" s="2">
        <f t="shared" si="11"/>
        <v>13.549999999999272</v>
      </c>
      <c r="J101">
        <f t="shared" si="10"/>
        <v>11.244539771093994</v>
      </c>
      <c r="K101" t="str">
        <f t="shared" si="12"/>
        <v/>
      </c>
      <c r="L101" t="str">
        <f t="shared" si="13"/>
        <v/>
      </c>
      <c r="M101" s="5" t="str">
        <f t="shared" ref="M101:M164" si="14">IF(OR(M100="",M100="SL",M100="TP"),K101,IF(M100="BUY",IF(E101&lt;N100,"SL",IF(D101&gt;O100,"TP",M100)),IF(M100="SELL",IF(D101&gt;N100,"SL",IF(E101&lt;O100,"TP",M100)),"")))</f>
        <v/>
      </c>
      <c r="N101" s="5" t="str">
        <f t="shared" ref="N101:N164" si="15">IF(M101="buy",P101-$C$6*Q101,IF(M101="sell",P101+$C$6*Q101,""))</f>
        <v/>
      </c>
      <c r="O101" s="5" t="str">
        <f t="shared" ref="O101:O164" si="16">IF(M101="buy",P101+$C$7*Q101,IF(M101="sell",P101-$C$7*Q101,""))</f>
        <v/>
      </c>
      <c r="P101" s="5" t="str">
        <f t="shared" ref="P101:P164" si="17">IF(M101=M100,P100,IF(OR(M101="buy",M101="sell"),L101,""))</f>
        <v/>
      </c>
      <c r="Q101" s="5" t="str">
        <f t="shared" ref="Q101:Q164" si="18">IF(M101=M100,Q100,IF(OR(M101="buy",M101="sell"),J101,""))</f>
        <v/>
      </c>
      <c r="R101" s="5" t="str">
        <f t="shared" ref="R101:R164" si="19">IF(AND(M100="buy",M101="sl"),N100-P100,IF(AND(M100="buy",M101="tp"),O100-P100,IF(AND(M100="sell",M101="sl"),P100-N100,IF(AND(M100="sell",M101="tp"),P100-O100,""))))</f>
        <v/>
      </c>
      <c r="S101" s="5" t="str">
        <f t="shared" ref="S101:S164" si="20">IF(AND(M100="buy",R101&lt;&gt;""),"B",IF(AND(M100="sell",R101&lt;&gt;""),"S",""))</f>
        <v/>
      </c>
    </row>
    <row r="102" spans="1:19" x14ac:dyDescent="0.35">
      <c r="A102">
        <v>88</v>
      </c>
      <c r="B102" s="1">
        <v>44215.445833333331</v>
      </c>
      <c r="C102" s="2">
        <v>14530.25</v>
      </c>
      <c r="D102" s="2">
        <v>14534.099999999999</v>
      </c>
      <c r="E102" s="2">
        <v>14523.9</v>
      </c>
      <c r="F102" s="2">
        <v>14528.5</v>
      </c>
      <c r="G102">
        <f>IF(A102&lt;=$C$3,"",MAX(INDEX($D$15:$D$713,A102-$C$3):D101))</f>
        <v>14533.1</v>
      </c>
      <c r="H102">
        <f>IF(A102&lt;=$C$4,"",MIN(INDEX($E$15:$E$713,A102-$C$4):E101))</f>
        <v>14518.55</v>
      </c>
      <c r="I102" s="2">
        <f t="shared" si="11"/>
        <v>4.1000000000003638</v>
      </c>
      <c r="J102">
        <f t="shared" ref="J102:J165" si="21">(J101*($C$5-1)+I102)/$C$5</f>
        <v>10.887312782539313</v>
      </c>
      <c r="K102" t="str">
        <f t="shared" si="12"/>
        <v>BUY</v>
      </c>
      <c r="L102">
        <f t="shared" si="13"/>
        <v>14533.1</v>
      </c>
      <c r="M102" s="5" t="str">
        <f t="shared" si="14"/>
        <v>BUY</v>
      </c>
      <c r="N102" s="5">
        <f t="shared" si="15"/>
        <v>14522.212687217461</v>
      </c>
      <c r="O102" s="5">
        <f t="shared" si="16"/>
        <v>14554.874625565079</v>
      </c>
      <c r="P102" s="5">
        <f t="shared" si="17"/>
        <v>14533.1</v>
      </c>
      <c r="Q102" s="5">
        <f t="shared" si="18"/>
        <v>10.887312782539313</v>
      </c>
      <c r="R102" s="5" t="str">
        <f t="shared" si="19"/>
        <v/>
      </c>
      <c r="S102" s="5" t="str">
        <f t="shared" si="20"/>
        <v/>
      </c>
    </row>
    <row r="103" spans="1:19" x14ac:dyDescent="0.35">
      <c r="A103">
        <v>89</v>
      </c>
      <c r="B103" s="1">
        <v>44215.446527777778</v>
      </c>
      <c r="C103" s="2">
        <v>14528.45</v>
      </c>
      <c r="D103" s="2">
        <v>14535.85</v>
      </c>
      <c r="E103" s="2">
        <v>14523.65</v>
      </c>
      <c r="F103" s="2">
        <v>14535</v>
      </c>
      <c r="G103">
        <f>IF(A103&lt;=$C$3,"",MAX(INDEX($D$15:$D$713,A103-$C$3):D102))</f>
        <v>14534.099999999999</v>
      </c>
      <c r="H103">
        <f>IF(A103&lt;=$C$4,"",MIN(INDEX($E$15:$E$713,A103-$C$4):E102))</f>
        <v>14518.55</v>
      </c>
      <c r="I103" s="2">
        <f t="shared" si="11"/>
        <v>10.199999999998909</v>
      </c>
      <c r="J103">
        <f t="shared" si="21"/>
        <v>10.852947143412292</v>
      </c>
      <c r="K103" t="str">
        <f t="shared" si="12"/>
        <v>BUY</v>
      </c>
      <c r="L103">
        <f t="shared" si="13"/>
        <v>14534.099999999999</v>
      </c>
      <c r="M103" s="5" t="str">
        <f t="shared" si="14"/>
        <v>BUY</v>
      </c>
      <c r="N103" s="5">
        <f t="shared" si="15"/>
        <v>14522.212687217461</v>
      </c>
      <c r="O103" s="5">
        <f t="shared" si="16"/>
        <v>14554.874625565079</v>
      </c>
      <c r="P103" s="5">
        <f t="shared" si="17"/>
        <v>14533.1</v>
      </c>
      <c r="Q103" s="5">
        <f t="shared" si="18"/>
        <v>10.887312782539313</v>
      </c>
      <c r="R103" s="5" t="str">
        <f t="shared" si="19"/>
        <v/>
      </c>
      <c r="S103" s="5" t="str">
        <f t="shared" si="20"/>
        <v/>
      </c>
    </row>
    <row r="104" spans="1:19" x14ac:dyDescent="0.35">
      <c r="A104">
        <v>90</v>
      </c>
      <c r="B104" s="1">
        <v>44215.447222222225</v>
      </c>
      <c r="C104" s="2">
        <v>14534.2</v>
      </c>
      <c r="D104" s="2">
        <v>14535.300000000001</v>
      </c>
      <c r="E104" s="2">
        <v>14531.1</v>
      </c>
      <c r="F104" s="2">
        <v>14533</v>
      </c>
      <c r="G104">
        <f>IF(A104&lt;=$C$3,"",MAX(INDEX($D$15:$D$713,A104-$C$3):D103))</f>
        <v>14535.85</v>
      </c>
      <c r="H104">
        <f>IF(A104&lt;=$C$4,"",MIN(INDEX($E$15:$E$713,A104-$C$4):E103))</f>
        <v>14523.65</v>
      </c>
      <c r="I104" s="2">
        <f t="shared" si="11"/>
        <v>12.200000000000728</v>
      </c>
      <c r="J104">
        <f t="shared" si="21"/>
        <v>10.920299786241713</v>
      </c>
      <c r="K104" t="str">
        <f t="shared" si="12"/>
        <v/>
      </c>
      <c r="L104" t="str">
        <f t="shared" si="13"/>
        <v/>
      </c>
      <c r="M104" s="5" t="str">
        <f t="shared" si="14"/>
        <v>BUY</v>
      </c>
      <c r="N104" s="5">
        <f t="shared" si="15"/>
        <v>14522.212687217461</v>
      </c>
      <c r="O104" s="5">
        <f t="shared" si="16"/>
        <v>14554.874625565079</v>
      </c>
      <c r="P104" s="5">
        <f t="shared" si="17"/>
        <v>14533.1</v>
      </c>
      <c r="Q104" s="5">
        <f t="shared" si="18"/>
        <v>10.887312782539313</v>
      </c>
      <c r="R104" s="5" t="str">
        <f t="shared" si="19"/>
        <v/>
      </c>
      <c r="S104" s="5" t="str">
        <f t="shared" si="20"/>
        <v/>
      </c>
    </row>
    <row r="105" spans="1:19" x14ac:dyDescent="0.35">
      <c r="A105">
        <v>91</v>
      </c>
      <c r="B105" s="1">
        <v>44215.447916666664</v>
      </c>
      <c r="C105" s="2">
        <v>14532.9</v>
      </c>
      <c r="D105" s="2">
        <v>14533.35</v>
      </c>
      <c r="E105" s="2">
        <v>14525.1</v>
      </c>
      <c r="F105" s="2">
        <v>14531.85</v>
      </c>
      <c r="G105">
        <f>IF(A105&lt;=$C$3,"",MAX(INDEX($D$15:$D$713,A105-$C$3):D104))</f>
        <v>14535.85</v>
      </c>
      <c r="H105">
        <f>IF(A105&lt;=$C$4,"",MIN(INDEX($E$15:$E$713,A105-$C$4):E104))</f>
        <v>14523.65</v>
      </c>
      <c r="I105" s="2">
        <f t="shared" si="11"/>
        <v>4.2000000000007276</v>
      </c>
      <c r="J105">
        <f t="shared" si="21"/>
        <v>10.584284796929664</v>
      </c>
      <c r="K105" t="str">
        <f t="shared" si="12"/>
        <v/>
      </c>
      <c r="L105" t="str">
        <f t="shared" si="13"/>
        <v/>
      </c>
      <c r="M105" s="5" t="str">
        <f t="shared" si="14"/>
        <v>BUY</v>
      </c>
      <c r="N105" s="5">
        <f t="shared" si="15"/>
        <v>14522.212687217461</v>
      </c>
      <c r="O105" s="5">
        <f t="shared" si="16"/>
        <v>14554.874625565079</v>
      </c>
      <c r="P105" s="5">
        <f t="shared" si="17"/>
        <v>14533.1</v>
      </c>
      <c r="Q105" s="5">
        <f t="shared" si="18"/>
        <v>10.887312782539313</v>
      </c>
      <c r="R105" s="5" t="str">
        <f t="shared" si="19"/>
        <v/>
      </c>
      <c r="S105" s="5" t="str">
        <f t="shared" si="20"/>
        <v/>
      </c>
    </row>
    <row r="106" spans="1:19" x14ac:dyDescent="0.35">
      <c r="A106">
        <v>92</v>
      </c>
      <c r="B106" s="1">
        <v>44215.448611111111</v>
      </c>
      <c r="C106" s="2">
        <v>14531.7</v>
      </c>
      <c r="D106" s="2">
        <v>14535</v>
      </c>
      <c r="E106" s="2">
        <v>14527.95</v>
      </c>
      <c r="F106" s="2">
        <v>14531.9</v>
      </c>
      <c r="G106">
        <f>IF(A106&lt;=$C$3,"",MAX(INDEX($D$15:$D$713,A106-$C$3):D105))</f>
        <v>14535.85</v>
      </c>
      <c r="H106">
        <f>IF(A106&lt;=$C$4,"",MIN(INDEX($E$15:$E$713,A106-$C$4):E105))</f>
        <v>14523.65</v>
      </c>
      <c r="I106" s="2">
        <f t="shared" si="11"/>
        <v>8.25</v>
      </c>
      <c r="J106">
        <f t="shared" si="21"/>
        <v>10.467570557083182</v>
      </c>
      <c r="K106" t="str">
        <f t="shared" si="12"/>
        <v/>
      </c>
      <c r="L106" t="str">
        <f t="shared" si="13"/>
        <v/>
      </c>
      <c r="M106" s="5" t="str">
        <f t="shared" si="14"/>
        <v>BUY</v>
      </c>
      <c r="N106" s="5">
        <f t="shared" si="15"/>
        <v>14522.212687217461</v>
      </c>
      <c r="O106" s="5">
        <f t="shared" si="16"/>
        <v>14554.874625565079</v>
      </c>
      <c r="P106" s="5">
        <f t="shared" si="17"/>
        <v>14533.1</v>
      </c>
      <c r="Q106" s="5">
        <f t="shared" si="18"/>
        <v>10.887312782539313</v>
      </c>
      <c r="R106" s="5" t="str">
        <f t="shared" si="19"/>
        <v/>
      </c>
      <c r="S106" s="5" t="str">
        <f t="shared" si="20"/>
        <v/>
      </c>
    </row>
    <row r="107" spans="1:19" x14ac:dyDescent="0.35">
      <c r="A107">
        <v>93</v>
      </c>
      <c r="B107" s="1">
        <v>44215.449305555558</v>
      </c>
      <c r="C107" s="2">
        <v>14531.35</v>
      </c>
      <c r="D107" s="2">
        <v>14533.7</v>
      </c>
      <c r="E107" s="2">
        <v>14525.75</v>
      </c>
      <c r="F107" s="2">
        <v>14528.55</v>
      </c>
      <c r="G107">
        <f>IF(A107&lt;=$C$3,"",MAX(INDEX($D$15:$D$713,A107-$C$3):D106))</f>
        <v>14535.300000000001</v>
      </c>
      <c r="H107">
        <f>IF(A107&lt;=$C$4,"",MIN(INDEX($E$15:$E$713,A107-$C$4):E106))</f>
        <v>14525.1</v>
      </c>
      <c r="I107" s="2">
        <f t="shared" si="11"/>
        <v>7.0499999999992724</v>
      </c>
      <c r="J107">
        <f t="shared" si="21"/>
        <v>10.296692029228986</v>
      </c>
      <c r="K107" t="str">
        <f t="shared" si="12"/>
        <v/>
      </c>
      <c r="L107" t="str">
        <f t="shared" si="13"/>
        <v/>
      </c>
      <c r="M107" s="5" t="str">
        <f t="shared" si="14"/>
        <v>BUY</v>
      </c>
      <c r="N107" s="5">
        <f t="shared" si="15"/>
        <v>14522.212687217461</v>
      </c>
      <c r="O107" s="5">
        <f t="shared" si="16"/>
        <v>14554.874625565079</v>
      </c>
      <c r="P107" s="5">
        <f t="shared" si="17"/>
        <v>14533.1</v>
      </c>
      <c r="Q107" s="5">
        <f t="shared" si="18"/>
        <v>10.887312782539313</v>
      </c>
      <c r="R107" s="5" t="str">
        <f t="shared" si="19"/>
        <v/>
      </c>
      <c r="S107" s="5" t="str">
        <f t="shared" si="20"/>
        <v/>
      </c>
    </row>
    <row r="108" spans="1:19" x14ac:dyDescent="0.35">
      <c r="A108">
        <v>94</v>
      </c>
      <c r="B108" s="1">
        <v>44215.45</v>
      </c>
      <c r="C108" s="2">
        <v>14528.650000000001</v>
      </c>
      <c r="D108" s="2">
        <v>14535.949999999999</v>
      </c>
      <c r="E108" s="2">
        <v>14521.2</v>
      </c>
      <c r="F108" s="2">
        <v>14522.05</v>
      </c>
      <c r="G108">
        <f>IF(A108&lt;=$C$3,"",MAX(INDEX($D$15:$D$713,A108-$C$3):D107))</f>
        <v>14535</v>
      </c>
      <c r="H108">
        <f>IF(A108&lt;=$C$4,"",MIN(INDEX($E$15:$E$713,A108-$C$4):E107))</f>
        <v>14525.1</v>
      </c>
      <c r="I108" s="2">
        <f t="shared" si="11"/>
        <v>7.9500000000007276</v>
      </c>
      <c r="J108">
        <f t="shared" si="21"/>
        <v>10.179357427767574</v>
      </c>
      <c r="K108" t="str">
        <f t="shared" si="12"/>
        <v>BUY</v>
      </c>
      <c r="L108">
        <f t="shared" si="13"/>
        <v>14535</v>
      </c>
      <c r="M108" s="5" t="str">
        <f t="shared" si="14"/>
        <v>SL</v>
      </c>
      <c r="N108" s="5" t="str">
        <f t="shared" si="15"/>
        <v/>
      </c>
      <c r="O108" s="5" t="str">
        <f t="shared" si="16"/>
        <v/>
      </c>
      <c r="P108" s="5" t="str">
        <f t="shared" si="17"/>
        <v/>
      </c>
      <c r="Q108" s="5" t="str">
        <f t="shared" si="18"/>
        <v/>
      </c>
      <c r="R108" s="5">
        <f t="shared" si="19"/>
        <v>-10.887312782539084</v>
      </c>
      <c r="S108" s="5" t="str">
        <f t="shared" si="20"/>
        <v>B</v>
      </c>
    </row>
    <row r="109" spans="1:19" x14ac:dyDescent="0.35">
      <c r="A109">
        <v>95</v>
      </c>
      <c r="B109" s="1">
        <v>44215.450694444444</v>
      </c>
      <c r="C109" s="2">
        <v>14521.65</v>
      </c>
      <c r="D109" s="2">
        <v>14531.9</v>
      </c>
      <c r="E109" s="2">
        <v>14519.7</v>
      </c>
      <c r="F109" s="2">
        <v>14525.3</v>
      </c>
      <c r="G109">
        <f>IF(A109&lt;=$C$3,"",MAX(INDEX($D$15:$D$713,A109-$C$3):D108))</f>
        <v>14535.949999999999</v>
      </c>
      <c r="H109">
        <f>IF(A109&lt;=$C$4,"",MIN(INDEX($E$15:$E$713,A109-$C$4):E108))</f>
        <v>14521.2</v>
      </c>
      <c r="I109" s="2">
        <f t="shared" si="11"/>
        <v>14.749999999998181</v>
      </c>
      <c r="J109">
        <f t="shared" si="21"/>
        <v>10.407889556379104</v>
      </c>
      <c r="K109" t="str">
        <f t="shared" si="12"/>
        <v>SELL</v>
      </c>
      <c r="L109">
        <f t="shared" si="13"/>
        <v>14521.2</v>
      </c>
      <c r="M109" s="5" t="str">
        <f t="shared" si="14"/>
        <v>SELL</v>
      </c>
      <c r="N109" s="5">
        <f t="shared" si="15"/>
        <v>14531.607889556381</v>
      </c>
      <c r="O109" s="5">
        <f t="shared" si="16"/>
        <v>14500.384220887243</v>
      </c>
      <c r="P109" s="5">
        <f t="shared" si="17"/>
        <v>14521.2</v>
      </c>
      <c r="Q109" s="5">
        <f t="shared" si="18"/>
        <v>10.407889556379104</v>
      </c>
      <c r="R109" s="5" t="str">
        <f t="shared" si="19"/>
        <v/>
      </c>
      <c r="S109" s="5" t="str">
        <f t="shared" si="20"/>
        <v/>
      </c>
    </row>
    <row r="110" spans="1:19" x14ac:dyDescent="0.35">
      <c r="A110">
        <v>96</v>
      </c>
      <c r="B110" s="1">
        <v>44215.451388888891</v>
      </c>
      <c r="C110" s="2">
        <v>14525.45</v>
      </c>
      <c r="D110" s="2">
        <v>14535.300000000001</v>
      </c>
      <c r="E110" s="2">
        <v>14520.05</v>
      </c>
      <c r="F110" s="2">
        <v>14523.4</v>
      </c>
      <c r="G110">
        <f>IF(A110&lt;=$C$3,"",MAX(INDEX($D$15:$D$713,A110-$C$3):D109))</f>
        <v>14535.949999999999</v>
      </c>
      <c r="H110">
        <f>IF(A110&lt;=$C$4,"",MIN(INDEX($E$15:$E$713,A110-$C$4):E109))</f>
        <v>14519.7</v>
      </c>
      <c r="I110" s="2">
        <f t="shared" si="11"/>
        <v>12.199999999998909</v>
      </c>
      <c r="J110">
        <f t="shared" si="21"/>
        <v>10.497495078560094</v>
      </c>
      <c r="K110" t="str">
        <f t="shared" si="12"/>
        <v/>
      </c>
      <c r="L110" t="str">
        <f t="shared" si="13"/>
        <v/>
      </c>
      <c r="M110" s="5" t="str">
        <f t="shared" si="14"/>
        <v>SL</v>
      </c>
      <c r="N110" s="5" t="str">
        <f t="shared" si="15"/>
        <v/>
      </c>
      <c r="O110" s="5" t="str">
        <f t="shared" si="16"/>
        <v/>
      </c>
      <c r="P110" s="5" t="str">
        <f t="shared" si="17"/>
        <v/>
      </c>
      <c r="Q110" s="5" t="str">
        <f t="shared" si="18"/>
        <v/>
      </c>
      <c r="R110" s="5">
        <f t="shared" si="19"/>
        <v>-10.407889556379814</v>
      </c>
      <c r="S110" s="5" t="str">
        <f t="shared" si="20"/>
        <v>S</v>
      </c>
    </row>
    <row r="111" spans="1:19" x14ac:dyDescent="0.35">
      <c r="A111">
        <v>97</v>
      </c>
      <c r="B111" s="1">
        <v>44215.45208333333</v>
      </c>
      <c r="C111" s="2">
        <v>14523.3</v>
      </c>
      <c r="D111" s="2">
        <v>14525.75</v>
      </c>
      <c r="E111" s="2">
        <v>14520.65</v>
      </c>
      <c r="F111" s="2">
        <v>14522.95</v>
      </c>
      <c r="G111">
        <f>IF(A111&lt;=$C$3,"",MAX(INDEX($D$15:$D$713,A111-$C$3):D110))</f>
        <v>14535.949999999999</v>
      </c>
      <c r="H111">
        <f>IF(A111&lt;=$C$4,"",MIN(INDEX($E$15:$E$713,A111-$C$4):E110))</f>
        <v>14519.7</v>
      </c>
      <c r="I111" s="2">
        <f t="shared" si="11"/>
        <v>15.250000000001819</v>
      </c>
      <c r="J111">
        <f t="shared" si="21"/>
        <v>10.735120324632181</v>
      </c>
      <c r="K111" t="str">
        <f t="shared" si="12"/>
        <v/>
      </c>
      <c r="L111" t="str">
        <f t="shared" si="13"/>
        <v/>
      </c>
      <c r="M111" s="5" t="str">
        <f t="shared" si="14"/>
        <v/>
      </c>
      <c r="N111" s="5" t="str">
        <f t="shared" si="15"/>
        <v/>
      </c>
      <c r="O111" s="5" t="str">
        <f t="shared" si="16"/>
        <v/>
      </c>
      <c r="P111" s="5" t="str">
        <f t="shared" si="17"/>
        <v/>
      </c>
      <c r="Q111" s="5" t="str">
        <f t="shared" si="18"/>
        <v/>
      </c>
      <c r="R111" s="5" t="str">
        <f t="shared" si="19"/>
        <v/>
      </c>
      <c r="S111" s="5" t="str">
        <f t="shared" si="20"/>
        <v/>
      </c>
    </row>
    <row r="112" spans="1:19" x14ac:dyDescent="0.35">
      <c r="A112">
        <v>98</v>
      </c>
      <c r="B112" s="1">
        <v>44215.452777777777</v>
      </c>
      <c r="C112" s="2">
        <v>14523.050000000001</v>
      </c>
      <c r="D112" s="2">
        <v>14524.050000000001</v>
      </c>
      <c r="E112" s="2">
        <v>14516.1</v>
      </c>
      <c r="F112" s="2">
        <v>14520.05</v>
      </c>
      <c r="G112">
        <f>IF(A112&lt;=$C$3,"",MAX(INDEX($D$15:$D$713,A112-$C$3):D111))</f>
        <v>14535.300000000001</v>
      </c>
      <c r="H112">
        <f>IF(A112&lt;=$C$4,"",MIN(INDEX($E$15:$E$713,A112-$C$4):E111))</f>
        <v>14519.7</v>
      </c>
      <c r="I112" s="2">
        <f t="shared" si="11"/>
        <v>5.1000000000003638</v>
      </c>
      <c r="J112">
        <f t="shared" si="21"/>
        <v>10.453364308400591</v>
      </c>
      <c r="K112" t="str">
        <f t="shared" si="12"/>
        <v>SELL</v>
      </c>
      <c r="L112">
        <f t="shared" si="13"/>
        <v>14519.7</v>
      </c>
      <c r="M112" s="5" t="str">
        <f t="shared" si="14"/>
        <v>SELL</v>
      </c>
      <c r="N112" s="5">
        <f t="shared" si="15"/>
        <v>14530.153364308402</v>
      </c>
      <c r="O112" s="5">
        <f t="shared" si="16"/>
        <v>14498.7932713832</v>
      </c>
      <c r="P112" s="5">
        <f t="shared" si="17"/>
        <v>14519.7</v>
      </c>
      <c r="Q112" s="5">
        <f t="shared" si="18"/>
        <v>10.453364308400591</v>
      </c>
      <c r="R112" s="5" t="str">
        <f t="shared" si="19"/>
        <v/>
      </c>
      <c r="S112" s="5" t="str">
        <f t="shared" si="20"/>
        <v/>
      </c>
    </row>
    <row r="113" spans="1:19" x14ac:dyDescent="0.35">
      <c r="A113">
        <v>99</v>
      </c>
      <c r="B113" s="1">
        <v>44215.453472222223</v>
      </c>
      <c r="C113" s="2">
        <v>14520.5</v>
      </c>
      <c r="D113" s="2">
        <v>14524.8</v>
      </c>
      <c r="E113" s="2">
        <v>14513.5</v>
      </c>
      <c r="F113" s="2">
        <v>14522.1</v>
      </c>
      <c r="G113">
        <f>IF(A113&lt;=$C$3,"",MAX(INDEX($D$15:$D$713,A113-$C$3):D112))</f>
        <v>14535.300000000001</v>
      </c>
      <c r="H113">
        <f>IF(A113&lt;=$C$4,"",MIN(INDEX($E$15:$E$713,A113-$C$4):E112))</f>
        <v>14516.1</v>
      </c>
      <c r="I113" s="2">
        <f t="shared" si="11"/>
        <v>7.9500000000007276</v>
      </c>
      <c r="J113">
        <f t="shared" si="21"/>
        <v>10.328196092980598</v>
      </c>
      <c r="K113" t="str">
        <f t="shared" si="12"/>
        <v>SELL</v>
      </c>
      <c r="L113">
        <f t="shared" si="13"/>
        <v>14516.1</v>
      </c>
      <c r="M113" s="5" t="str">
        <f t="shared" si="14"/>
        <v>SELL</v>
      </c>
      <c r="N113" s="5">
        <f t="shared" si="15"/>
        <v>14530.153364308402</v>
      </c>
      <c r="O113" s="5">
        <f t="shared" si="16"/>
        <v>14498.7932713832</v>
      </c>
      <c r="P113" s="5">
        <f t="shared" si="17"/>
        <v>14519.7</v>
      </c>
      <c r="Q113" s="5">
        <f t="shared" si="18"/>
        <v>10.453364308400591</v>
      </c>
      <c r="R113" s="5" t="str">
        <f t="shared" si="19"/>
        <v/>
      </c>
      <c r="S113" s="5" t="str">
        <f t="shared" si="20"/>
        <v/>
      </c>
    </row>
    <row r="114" spans="1:19" x14ac:dyDescent="0.35">
      <c r="A114">
        <v>100</v>
      </c>
      <c r="B114" s="1">
        <v>44215.45416666667</v>
      </c>
      <c r="C114" s="2">
        <v>14521.75</v>
      </c>
      <c r="D114" s="2">
        <v>14530.550000000001</v>
      </c>
      <c r="E114" s="2">
        <v>14517.5</v>
      </c>
      <c r="F114" s="2">
        <v>14525.95</v>
      </c>
      <c r="G114">
        <f>IF(A114&lt;=$C$3,"",MAX(INDEX($D$15:$D$713,A114-$C$3):D113))</f>
        <v>14525.75</v>
      </c>
      <c r="H114">
        <f>IF(A114&lt;=$C$4,"",MIN(INDEX($E$15:$E$713,A114-$C$4):E113))</f>
        <v>14513.5</v>
      </c>
      <c r="I114" s="2">
        <f t="shared" si="11"/>
        <v>11.299999999999272</v>
      </c>
      <c r="J114">
        <f t="shared" si="21"/>
        <v>10.376786288331532</v>
      </c>
      <c r="K114" t="str">
        <f t="shared" si="12"/>
        <v>BUY</v>
      </c>
      <c r="L114">
        <f t="shared" si="13"/>
        <v>14525.75</v>
      </c>
      <c r="M114" s="5" t="str">
        <f t="shared" si="14"/>
        <v>SL</v>
      </c>
      <c r="N114" s="5" t="str">
        <f t="shared" si="15"/>
        <v/>
      </c>
      <c r="O114" s="5" t="str">
        <f t="shared" si="16"/>
        <v/>
      </c>
      <c r="P114" s="5" t="str">
        <f t="shared" si="17"/>
        <v/>
      </c>
      <c r="Q114" s="5" t="str">
        <f t="shared" si="18"/>
        <v/>
      </c>
      <c r="R114" s="5">
        <f t="shared" si="19"/>
        <v>-10.453364308401433</v>
      </c>
      <c r="S114" s="5" t="str">
        <f t="shared" si="20"/>
        <v>S</v>
      </c>
    </row>
    <row r="115" spans="1:19" x14ac:dyDescent="0.35">
      <c r="A115">
        <v>101</v>
      </c>
      <c r="B115" s="1">
        <v>44215.454861111109</v>
      </c>
      <c r="C115" s="2">
        <v>14526.400000000001</v>
      </c>
      <c r="D115" s="2">
        <v>14531.699999999999</v>
      </c>
      <c r="E115" s="2">
        <v>14520.5</v>
      </c>
      <c r="F115" s="2">
        <v>14529</v>
      </c>
      <c r="G115">
        <f>IF(A115&lt;=$C$3,"",MAX(INDEX($D$15:$D$713,A115-$C$3):D114))</f>
        <v>14530.550000000001</v>
      </c>
      <c r="H115">
        <f>IF(A115&lt;=$C$4,"",MIN(INDEX($E$15:$E$713,A115-$C$4):E114))</f>
        <v>14513.5</v>
      </c>
      <c r="I115" s="2">
        <f t="shared" si="11"/>
        <v>13.050000000001091</v>
      </c>
      <c r="J115">
        <f t="shared" si="21"/>
        <v>10.510446973915011</v>
      </c>
      <c r="K115" t="str">
        <f t="shared" si="12"/>
        <v>BUY</v>
      </c>
      <c r="L115">
        <f t="shared" si="13"/>
        <v>14530.550000000001</v>
      </c>
      <c r="M115" s="5" t="str">
        <f t="shared" si="14"/>
        <v>BUY</v>
      </c>
      <c r="N115" s="5">
        <f t="shared" si="15"/>
        <v>14520.039553026087</v>
      </c>
      <c r="O115" s="5">
        <f t="shared" si="16"/>
        <v>14551.570893947832</v>
      </c>
      <c r="P115" s="5">
        <f t="shared" si="17"/>
        <v>14530.550000000001</v>
      </c>
      <c r="Q115" s="5">
        <f t="shared" si="18"/>
        <v>10.510446973915011</v>
      </c>
      <c r="R115" s="5" t="str">
        <f t="shared" si="19"/>
        <v/>
      </c>
      <c r="S115" s="5" t="str">
        <f t="shared" si="20"/>
        <v/>
      </c>
    </row>
    <row r="116" spans="1:19" x14ac:dyDescent="0.35">
      <c r="A116">
        <v>102</v>
      </c>
      <c r="B116" s="1">
        <v>44215.455555555556</v>
      </c>
      <c r="C116" s="2">
        <v>14529.45</v>
      </c>
      <c r="D116" s="2">
        <v>14537.15</v>
      </c>
      <c r="E116" s="2">
        <v>14522.800000000001</v>
      </c>
      <c r="F116" s="2">
        <v>14531</v>
      </c>
      <c r="G116">
        <f>IF(A116&lt;=$C$3,"",MAX(INDEX($D$15:$D$713,A116-$C$3):D115))</f>
        <v>14531.699999999999</v>
      </c>
      <c r="H116">
        <f>IF(A116&lt;=$C$4,"",MIN(INDEX($E$15:$E$713,A116-$C$4):E115))</f>
        <v>14513.5</v>
      </c>
      <c r="I116" s="2">
        <f t="shared" si="11"/>
        <v>11.199999999998909</v>
      </c>
      <c r="J116">
        <f t="shared" si="21"/>
        <v>10.544924625219206</v>
      </c>
      <c r="K116" t="str">
        <f t="shared" si="12"/>
        <v>BUY</v>
      </c>
      <c r="L116">
        <f t="shared" si="13"/>
        <v>14531.699999999999</v>
      </c>
      <c r="M116" s="5" t="str">
        <f t="shared" si="14"/>
        <v>BUY</v>
      </c>
      <c r="N116" s="5">
        <f t="shared" si="15"/>
        <v>14520.039553026087</v>
      </c>
      <c r="O116" s="5">
        <f t="shared" si="16"/>
        <v>14551.570893947832</v>
      </c>
      <c r="P116" s="5">
        <f t="shared" si="17"/>
        <v>14530.550000000001</v>
      </c>
      <c r="Q116" s="5">
        <f t="shared" si="18"/>
        <v>10.510446973915011</v>
      </c>
      <c r="R116" s="5" t="str">
        <f t="shared" si="19"/>
        <v/>
      </c>
      <c r="S116" s="5" t="str">
        <f t="shared" si="20"/>
        <v/>
      </c>
    </row>
    <row r="117" spans="1:19" x14ac:dyDescent="0.35">
      <c r="A117">
        <v>103</v>
      </c>
      <c r="B117" s="1">
        <v>44215.456250000003</v>
      </c>
      <c r="C117" s="2">
        <v>14531.1</v>
      </c>
      <c r="D117" s="2">
        <v>14537.4</v>
      </c>
      <c r="E117" s="2">
        <v>14524.3</v>
      </c>
      <c r="F117" s="2">
        <v>14534.4</v>
      </c>
      <c r="G117">
        <f>IF(A117&lt;=$C$3,"",MAX(INDEX($D$15:$D$713,A117-$C$3):D116))</f>
        <v>14537.15</v>
      </c>
      <c r="H117">
        <f>IF(A117&lt;=$C$4,"",MIN(INDEX($E$15:$E$713,A117-$C$4):E116))</f>
        <v>14517.5</v>
      </c>
      <c r="I117" s="2">
        <f t="shared" si="11"/>
        <v>14.349999999998545</v>
      </c>
      <c r="J117">
        <f t="shared" si="21"/>
        <v>10.735178393958174</v>
      </c>
      <c r="K117" t="str">
        <f t="shared" si="12"/>
        <v>BUY</v>
      </c>
      <c r="L117">
        <f t="shared" si="13"/>
        <v>14537.15</v>
      </c>
      <c r="M117" s="5" t="str">
        <f t="shared" si="14"/>
        <v>BUY</v>
      </c>
      <c r="N117" s="5">
        <f t="shared" si="15"/>
        <v>14520.039553026087</v>
      </c>
      <c r="O117" s="5">
        <f t="shared" si="16"/>
        <v>14551.570893947832</v>
      </c>
      <c r="P117" s="5">
        <f t="shared" si="17"/>
        <v>14530.550000000001</v>
      </c>
      <c r="Q117" s="5">
        <f t="shared" si="18"/>
        <v>10.510446973915011</v>
      </c>
      <c r="R117" s="5" t="str">
        <f t="shared" si="19"/>
        <v/>
      </c>
      <c r="S117" s="5" t="str">
        <f t="shared" si="20"/>
        <v/>
      </c>
    </row>
    <row r="118" spans="1:19" x14ac:dyDescent="0.35">
      <c r="A118">
        <v>104</v>
      </c>
      <c r="B118" s="1">
        <v>44215.456944444442</v>
      </c>
      <c r="C118" s="2">
        <v>14534.550000000001</v>
      </c>
      <c r="D118" s="2">
        <v>14541</v>
      </c>
      <c r="E118" s="2">
        <v>14531.35</v>
      </c>
      <c r="F118" s="2">
        <v>14537.25</v>
      </c>
      <c r="G118">
        <f>IF(A118&lt;=$C$3,"",MAX(INDEX($D$15:$D$713,A118-$C$3):D117))</f>
        <v>14537.4</v>
      </c>
      <c r="H118">
        <f>IF(A118&lt;=$C$4,"",MIN(INDEX($E$15:$E$713,A118-$C$4):E117))</f>
        <v>14520.5</v>
      </c>
      <c r="I118" s="2">
        <f t="shared" si="11"/>
        <v>13.100000000000364</v>
      </c>
      <c r="J118">
        <f t="shared" si="21"/>
        <v>10.853419474260283</v>
      </c>
      <c r="K118" t="str">
        <f t="shared" si="12"/>
        <v>BUY</v>
      </c>
      <c r="L118">
        <f t="shared" si="13"/>
        <v>14537.4</v>
      </c>
      <c r="M118" s="5" t="str">
        <f t="shared" si="14"/>
        <v>BUY</v>
      </c>
      <c r="N118" s="5">
        <f t="shared" si="15"/>
        <v>14520.039553026087</v>
      </c>
      <c r="O118" s="5">
        <f t="shared" si="16"/>
        <v>14551.570893947832</v>
      </c>
      <c r="P118" s="5">
        <f t="shared" si="17"/>
        <v>14530.550000000001</v>
      </c>
      <c r="Q118" s="5">
        <f t="shared" si="18"/>
        <v>10.510446973915011</v>
      </c>
      <c r="R118" s="5" t="str">
        <f t="shared" si="19"/>
        <v/>
      </c>
      <c r="S118" s="5" t="str">
        <f t="shared" si="20"/>
        <v/>
      </c>
    </row>
    <row r="119" spans="1:19" x14ac:dyDescent="0.35">
      <c r="A119">
        <v>105</v>
      </c>
      <c r="B119" s="1">
        <v>44215.457638888889</v>
      </c>
      <c r="C119" s="2">
        <v>14537.25</v>
      </c>
      <c r="D119" s="2">
        <v>14540.75</v>
      </c>
      <c r="E119" s="2">
        <v>14531.85</v>
      </c>
      <c r="F119" s="2">
        <v>14535.5</v>
      </c>
      <c r="G119">
        <f>IF(A119&lt;=$C$3,"",MAX(INDEX($D$15:$D$713,A119-$C$3):D118))</f>
        <v>14541</v>
      </c>
      <c r="H119">
        <f>IF(A119&lt;=$C$4,"",MIN(INDEX($E$15:$E$713,A119-$C$4):E118))</f>
        <v>14522.800000000001</v>
      </c>
      <c r="I119" s="2">
        <f t="shared" si="11"/>
        <v>9.6499999999996362</v>
      </c>
      <c r="J119">
        <f t="shared" si="21"/>
        <v>10.793248500547252</v>
      </c>
      <c r="K119" t="str">
        <f t="shared" si="12"/>
        <v/>
      </c>
      <c r="L119" t="str">
        <f t="shared" si="13"/>
        <v/>
      </c>
      <c r="M119" s="5" t="str">
        <f t="shared" si="14"/>
        <v>BUY</v>
      </c>
      <c r="N119" s="5">
        <f t="shared" si="15"/>
        <v>14520.039553026087</v>
      </c>
      <c r="O119" s="5">
        <f t="shared" si="16"/>
        <v>14551.570893947832</v>
      </c>
      <c r="P119" s="5">
        <f t="shared" si="17"/>
        <v>14530.550000000001</v>
      </c>
      <c r="Q119" s="5">
        <f t="shared" si="18"/>
        <v>10.510446973915011</v>
      </c>
      <c r="R119" s="5" t="str">
        <f t="shared" si="19"/>
        <v/>
      </c>
      <c r="S119" s="5" t="str">
        <f t="shared" si="20"/>
        <v/>
      </c>
    </row>
    <row r="120" spans="1:19" x14ac:dyDescent="0.35">
      <c r="A120">
        <v>106</v>
      </c>
      <c r="B120" s="1">
        <v>44215.458333333336</v>
      </c>
      <c r="C120" s="2">
        <v>14535.55</v>
      </c>
      <c r="D120" s="2">
        <v>14537.599999999999</v>
      </c>
      <c r="E120" s="2">
        <v>14529.449999999999</v>
      </c>
      <c r="F120" s="2">
        <v>14533</v>
      </c>
      <c r="G120">
        <f>IF(A120&lt;=$C$3,"",MAX(INDEX($D$15:$D$713,A120-$C$3):D119))</f>
        <v>14541</v>
      </c>
      <c r="H120">
        <f>IF(A120&lt;=$C$4,"",MIN(INDEX($E$15:$E$713,A120-$C$4):E119))</f>
        <v>14524.3</v>
      </c>
      <c r="I120" s="2">
        <f t="shared" si="11"/>
        <v>8.8999999999996362</v>
      </c>
      <c r="J120">
        <f t="shared" si="21"/>
        <v>10.698586075519872</v>
      </c>
      <c r="K120" t="str">
        <f t="shared" si="12"/>
        <v/>
      </c>
      <c r="L120" t="str">
        <f t="shared" si="13"/>
        <v/>
      </c>
      <c r="M120" s="5" t="str">
        <f t="shared" si="14"/>
        <v>BUY</v>
      </c>
      <c r="N120" s="5">
        <f t="shared" si="15"/>
        <v>14520.039553026087</v>
      </c>
      <c r="O120" s="5">
        <f t="shared" si="16"/>
        <v>14551.570893947832</v>
      </c>
      <c r="P120" s="5">
        <f t="shared" si="17"/>
        <v>14530.550000000001</v>
      </c>
      <c r="Q120" s="5">
        <f t="shared" si="18"/>
        <v>10.510446973915011</v>
      </c>
      <c r="R120" s="5" t="str">
        <f t="shared" si="19"/>
        <v/>
      </c>
      <c r="S120" s="5" t="str">
        <f t="shared" si="20"/>
        <v/>
      </c>
    </row>
    <row r="121" spans="1:19" x14ac:dyDescent="0.35">
      <c r="A121">
        <v>107</v>
      </c>
      <c r="B121" s="1">
        <v>44215.459027777775</v>
      </c>
      <c r="C121" s="2">
        <v>14533.3</v>
      </c>
      <c r="D121" s="2">
        <v>14538.2</v>
      </c>
      <c r="E121" s="2">
        <v>14530.55</v>
      </c>
      <c r="F121" s="2">
        <v>14533.6</v>
      </c>
      <c r="G121">
        <f>IF(A121&lt;=$C$3,"",MAX(INDEX($D$15:$D$713,A121-$C$3):D120))</f>
        <v>14541</v>
      </c>
      <c r="H121">
        <f>IF(A121&lt;=$C$4,"",MIN(INDEX($E$15:$E$713,A121-$C$4):E120))</f>
        <v>14529.449999999999</v>
      </c>
      <c r="I121" s="2">
        <f t="shared" si="11"/>
        <v>8.1499999999996362</v>
      </c>
      <c r="J121">
        <f t="shared" si="21"/>
        <v>10.57115677174386</v>
      </c>
      <c r="K121" t="str">
        <f t="shared" si="12"/>
        <v/>
      </c>
      <c r="L121" t="str">
        <f t="shared" si="13"/>
        <v/>
      </c>
      <c r="M121" s="5" t="str">
        <f t="shared" si="14"/>
        <v>BUY</v>
      </c>
      <c r="N121" s="5">
        <f t="shared" si="15"/>
        <v>14520.039553026087</v>
      </c>
      <c r="O121" s="5">
        <f t="shared" si="16"/>
        <v>14551.570893947832</v>
      </c>
      <c r="P121" s="5">
        <f t="shared" si="17"/>
        <v>14530.550000000001</v>
      </c>
      <c r="Q121" s="5">
        <f t="shared" si="18"/>
        <v>10.510446973915011</v>
      </c>
      <c r="R121" s="5" t="str">
        <f t="shared" si="19"/>
        <v/>
      </c>
      <c r="S121" s="5" t="str">
        <f t="shared" si="20"/>
        <v/>
      </c>
    </row>
    <row r="122" spans="1:19" x14ac:dyDescent="0.35">
      <c r="A122">
        <v>108</v>
      </c>
      <c r="B122" s="1">
        <v>44215.459722222222</v>
      </c>
      <c r="C122" s="2">
        <v>14533.75</v>
      </c>
      <c r="D122" s="2">
        <v>14539.7</v>
      </c>
      <c r="E122" s="2">
        <v>14528.55</v>
      </c>
      <c r="F122" s="2">
        <v>14536.15</v>
      </c>
      <c r="G122">
        <f>IF(A122&lt;=$C$3,"",MAX(INDEX($D$15:$D$713,A122-$C$3):D121))</f>
        <v>14540.75</v>
      </c>
      <c r="H122">
        <f>IF(A122&lt;=$C$4,"",MIN(INDEX($E$15:$E$713,A122-$C$4):E121))</f>
        <v>14529.449999999999</v>
      </c>
      <c r="I122" s="2">
        <f t="shared" si="11"/>
        <v>7.6500000000014552</v>
      </c>
      <c r="J122">
        <f t="shared" si="21"/>
        <v>10.42509893315674</v>
      </c>
      <c r="K122" t="str">
        <f t="shared" si="12"/>
        <v>SELL</v>
      </c>
      <c r="L122">
        <f t="shared" si="13"/>
        <v>14529.449999999999</v>
      </c>
      <c r="M122" s="5" t="str">
        <f t="shared" si="14"/>
        <v>BUY</v>
      </c>
      <c r="N122" s="5">
        <f t="shared" si="15"/>
        <v>14520.039553026087</v>
      </c>
      <c r="O122" s="5">
        <f t="shared" si="16"/>
        <v>14551.570893947832</v>
      </c>
      <c r="P122" s="5">
        <f t="shared" si="17"/>
        <v>14530.550000000001</v>
      </c>
      <c r="Q122" s="5">
        <f t="shared" si="18"/>
        <v>10.510446973915011</v>
      </c>
      <c r="R122" s="5" t="str">
        <f t="shared" si="19"/>
        <v/>
      </c>
      <c r="S122" s="5" t="str">
        <f t="shared" si="20"/>
        <v/>
      </c>
    </row>
    <row r="123" spans="1:19" x14ac:dyDescent="0.35">
      <c r="A123">
        <v>109</v>
      </c>
      <c r="B123" s="1">
        <v>44215.460416666669</v>
      </c>
      <c r="C123" s="2">
        <v>14536.4</v>
      </c>
      <c r="D123" s="2">
        <v>14538.9</v>
      </c>
      <c r="E123" s="2">
        <v>14533.25</v>
      </c>
      <c r="F123" s="2">
        <v>14535.6</v>
      </c>
      <c r="G123">
        <f>IF(A123&lt;=$C$3,"",MAX(INDEX($D$15:$D$713,A123-$C$3):D122))</f>
        <v>14539.7</v>
      </c>
      <c r="H123">
        <f>IF(A123&lt;=$C$4,"",MIN(INDEX($E$15:$E$713,A123-$C$4):E122))</f>
        <v>14528.55</v>
      </c>
      <c r="I123" s="2">
        <f t="shared" si="11"/>
        <v>11.150000000001455</v>
      </c>
      <c r="J123">
        <f t="shared" si="21"/>
        <v>10.461343986498976</v>
      </c>
      <c r="K123" t="str">
        <f t="shared" si="12"/>
        <v/>
      </c>
      <c r="L123" t="str">
        <f t="shared" si="13"/>
        <v/>
      </c>
      <c r="M123" s="5" t="str">
        <f t="shared" si="14"/>
        <v>BUY</v>
      </c>
      <c r="N123" s="5">
        <f t="shared" si="15"/>
        <v>14520.039553026087</v>
      </c>
      <c r="O123" s="5">
        <f t="shared" si="16"/>
        <v>14551.570893947832</v>
      </c>
      <c r="P123" s="5">
        <f t="shared" si="17"/>
        <v>14530.550000000001</v>
      </c>
      <c r="Q123" s="5">
        <f t="shared" si="18"/>
        <v>10.510446973915011</v>
      </c>
      <c r="R123" s="5" t="str">
        <f t="shared" si="19"/>
        <v/>
      </c>
      <c r="S123" s="5" t="str">
        <f t="shared" si="20"/>
        <v/>
      </c>
    </row>
    <row r="124" spans="1:19" x14ac:dyDescent="0.35">
      <c r="A124">
        <v>110</v>
      </c>
      <c r="B124" s="1">
        <v>44215.461111111108</v>
      </c>
      <c r="C124" s="2">
        <v>14534.9</v>
      </c>
      <c r="D124" s="2">
        <v>14543.65</v>
      </c>
      <c r="E124" s="2">
        <v>14525.699999999999</v>
      </c>
      <c r="F124" s="2">
        <v>14532.35</v>
      </c>
      <c r="G124">
        <f>IF(A124&lt;=$C$3,"",MAX(INDEX($D$15:$D$713,A124-$C$3):D123))</f>
        <v>14539.7</v>
      </c>
      <c r="H124">
        <f>IF(A124&lt;=$C$4,"",MIN(INDEX($E$15:$E$713,A124-$C$4):E123))</f>
        <v>14528.55</v>
      </c>
      <c r="I124" s="2">
        <f t="shared" si="11"/>
        <v>5.6499999999996362</v>
      </c>
      <c r="J124">
        <f t="shared" si="21"/>
        <v>10.220776787174009</v>
      </c>
      <c r="K124" t="str">
        <f t="shared" si="12"/>
        <v>BUY</v>
      </c>
      <c r="L124">
        <f t="shared" si="13"/>
        <v>14539.7</v>
      </c>
      <c r="M124" s="5" t="str">
        <f t="shared" si="14"/>
        <v>BUY</v>
      </c>
      <c r="N124" s="5">
        <f t="shared" si="15"/>
        <v>14520.039553026087</v>
      </c>
      <c r="O124" s="5">
        <f t="shared" si="16"/>
        <v>14551.570893947832</v>
      </c>
      <c r="P124" s="5">
        <f t="shared" si="17"/>
        <v>14530.550000000001</v>
      </c>
      <c r="Q124" s="5">
        <f t="shared" si="18"/>
        <v>10.510446973915011</v>
      </c>
      <c r="R124" s="5" t="str">
        <f t="shared" si="19"/>
        <v/>
      </c>
      <c r="S124" s="5" t="str">
        <f t="shared" si="20"/>
        <v/>
      </c>
    </row>
    <row r="125" spans="1:19" x14ac:dyDescent="0.35">
      <c r="A125">
        <v>111</v>
      </c>
      <c r="B125" s="1">
        <v>44215.461805555555</v>
      </c>
      <c r="C125" s="2">
        <v>14532.05</v>
      </c>
      <c r="D125" s="2">
        <v>14535.5</v>
      </c>
      <c r="E125" s="2">
        <v>14525.75</v>
      </c>
      <c r="F125" s="2">
        <v>14528.4</v>
      </c>
      <c r="G125">
        <f>IF(A125&lt;=$C$3,"",MAX(INDEX($D$15:$D$713,A125-$C$3):D124))</f>
        <v>14543.65</v>
      </c>
      <c r="H125">
        <f>IF(A125&lt;=$C$4,"",MIN(INDEX($E$15:$E$713,A125-$C$4):E124))</f>
        <v>14525.699999999999</v>
      </c>
      <c r="I125" s="2">
        <f t="shared" si="11"/>
        <v>17.950000000000728</v>
      </c>
      <c r="J125">
        <f t="shared" si="21"/>
        <v>10.607237947815346</v>
      </c>
      <c r="K125" t="str">
        <f t="shared" si="12"/>
        <v/>
      </c>
      <c r="L125" t="str">
        <f t="shared" si="13"/>
        <v/>
      </c>
      <c r="M125" s="5" t="str">
        <f t="shared" si="14"/>
        <v>BUY</v>
      </c>
      <c r="N125" s="5">
        <f t="shared" si="15"/>
        <v>14520.039553026087</v>
      </c>
      <c r="O125" s="5">
        <f t="shared" si="16"/>
        <v>14551.570893947832</v>
      </c>
      <c r="P125" s="5">
        <f t="shared" si="17"/>
        <v>14530.550000000001</v>
      </c>
      <c r="Q125" s="5">
        <f t="shared" si="18"/>
        <v>10.510446973915011</v>
      </c>
      <c r="R125" s="5" t="str">
        <f t="shared" si="19"/>
        <v/>
      </c>
      <c r="S125" s="5" t="str">
        <f t="shared" si="20"/>
        <v/>
      </c>
    </row>
    <row r="126" spans="1:19" x14ac:dyDescent="0.35">
      <c r="A126">
        <v>112</v>
      </c>
      <c r="B126" s="1">
        <v>44215.462500000001</v>
      </c>
      <c r="C126" s="2">
        <v>14528.300000000001</v>
      </c>
      <c r="D126" s="2">
        <v>14531.15</v>
      </c>
      <c r="E126" s="2">
        <v>14526.949999999999</v>
      </c>
      <c r="F126" s="2">
        <v>14528.3</v>
      </c>
      <c r="G126">
        <f>IF(A126&lt;=$C$3,"",MAX(INDEX($D$15:$D$713,A126-$C$3):D125))</f>
        <v>14543.65</v>
      </c>
      <c r="H126">
        <f>IF(A126&lt;=$C$4,"",MIN(INDEX($E$15:$E$713,A126-$C$4):E125))</f>
        <v>14525.699999999999</v>
      </c>
      <c r="I126" s="2">
        <f t="shared" si="11"/>
        <v>9.75</v>
      </c>
      <c r="J126">
        <f t="shared" si="21"/>
        <v>10.564376050424579</v>
      </c>
      <c r="K126" t="str">
        <f t="shared" si="12"/>
        <v/>
      </c>
      <c r="L126" t="str">
        <f t="shared" si="13"/>
        <v/>
      </c>
      <c r="M126" s="5" t="str">
        <f t="shared" si="14"/>
        <v>BUY</v>
      </c>
      <c r="N126" s="5">
        <f t="shared" si="15"/>
        <v>14520.039553026087</v>
      </c>
      <c r="O126" s="5">
        <f t="shared" si="16"/>
        <v>14551.570893947832</v>
      </c>
      <c r="P126" s="5">
        <f t="shared" si="17"/>
        <v>14530.550000000001</v>
      </c>
      <c r="Q126" s="5">
        <f t="shared" si="18"/>
        <v>10.510446973915011</v>
      </c>
      <c r="R126" s="5" t="str">
        <f t="shared" si="19"/>
        <v/>
      </c>
      <c r="S126" s="5" t="str">
        <f t="shared" si="20"/>
        <v/>
      </c>
    </row>
    <row r="127" spans="1:19" x14ac:dyDescent="0.35">
      <c r="A127">
        <v>113</v>
      </c>
      <c r="B127" s="1">
        <v>44215.463194444441</v>
      </c>
      <c r="C127" s="2">
        <v>14528.6</v>
      </c>
      <c r="D127" s="2">
        <v>14532.7</v>
      </c>
      <c r="E127" s="2">
        <v>14523.949999999999</v>
      </c>
      <c r="F127" s="2">
        <v>14529.6</v>
      </c>
      <c r="G127">
        <f>IF(A127&lt;=$C$3,"",MAX(INDEX($D$15:$D$713,A127-$C$3):D126))</f>
        <v>14543.65</v>
      </c>
      <c r="H127">
        <f>IF(A127&lt;=$C$4,"",MIN(INDEX($E$15:$E$713,A127-$C$4):E126))</f>
        <v>14525.699999999999</v>
      </c>
      <c r="I127" s="2">
        <f t="shared" si="11"/>
        <v>4.2000000000007276</v>
      </c>
      <c r="J127">
        <f t="shared" si="21"/>
        <v>10.246157247903387</v>
      </c>
      <c r="K127" t="str">
        <f t="shared" si="12"/>
        <v>SELL</v>
      </c>
      <c r="L127">
        <f t="shared" si="13"/>
        <v>14525.699999999999</v>
      </c>
      <c r="M127" s="5" t="str">
        <f t="shared" si="14"/>
        <v>BUY</v>
      </c>
      <c r="N127" s="5">
        <f t="shared" si="15"/>
        <v>14520.039553026087</v>
      </c>
      <c r="O127" s="5">
        <f t="shared" si="16"/>
        <v>14551.570893947832</v>
      </c>
      <c r="P127" s="5">
        <f t="shared" si="17"/>
        <v>14530.550000000001</v>
      </c>
      <c r="Q127" s="5">
        <f t="shared" si="18"/>
        <v>10.510446973915011</v>
      </c>
      <c r="R127" s="5" t="str">
        <f t="shared" si="19"/>
        <v/>
      </c>
      <c r="S127" s="5" t="str">
        <f t="shared" si="20"/>
        <v/>
      </c>
    </row>
    <row r="128" spans="1:19" x14ac:dyDescent="0.35">
      <c r="A128">
        <v>114</v>
      </c>
      <c r="B128" s="1">
        <v>44215.463888888888</v>
      </c>
      <c r="C128" s="2">
        <v>14529.65</v>
      </c>
      <c r="D128" s="2">
        <v>14539.1</v>
      </c>
      <c r="E128" s="2">
        <v>14527.4</v>
      </c>
      <c r="F128" s="2">
        <v>14529.55</v>
      </c>
      <c r="G128">
        <f>IF(A128&lt;=$C$3,"",MAX(INDEX($D$15:$D$713,A128-$C$3):D127))</f>
        <v>14535.5</v>
      </c>
      <c r="H128">
        <f>IF(A128&lt;=$C$4,"",MIN(INDEX($E$15:$E$713,A128-$C$4):E127))</f>
        <v>14523.949999999999</v>
      </c>
      <c r="I128" s="2">
        <f t="shared" si="11"/>
        <v>8.750000000001819</v>
      </c>
      <c r="J128">
        <f t="shared" si="21"/>
        <v>10.171349385508309</v>
      </c>
      <c r="K128" t="str">
        <f t="shared" si="12"/>
        <v>BUY</v>
      </c>
      <c r="L128">
        <f t="shared" si="13"/>
        <v>14535.5</v>
      </c>
      <c r="M128" s="5" t="str">
        <f t="shared" si="14"/>
        <v>BUY</v>
      </c>
      <c r="N128" s="5">
        <f t="shared" si="15"/>
        <v>14520.039553026087</v>
      </c>
      <c r="O128" s="5">
        <f t="shared" si="16"/>
        <v>14551.570893947832</v>
      </c>
      <c r="P128" s="5">
        <f t="shared" si="17"/>
        <v>14530.550000000001</v>
      </c>
      <c r="Q128" s="5">
        <f t="shared" si="18"/>
        <v>10.510446973915011</v>
      </c>
      <c r="R128" s="5" t="str">
        <f t="shared" si="19"/>
        <v/>
      </c>
      <c r="S128" s="5" t="str">
        <f t="shared" si="20"/>
        <v/>
      </c>
    </row>
    <row r="129" spans="1:19" x14ac:dyDescent="0.35">
      <c r="A129">
        <v>115</v>
      </c>
      <c r="B129" s="1">
        <v>44215.464583333334</v>
      </c>
      <c r="C129" s="2">
        <v>14529.15</v>
      </c>
      <c r="D129" s="2">
        <v>14537.45</v>
      </c>
      <c r="E129" s="2">
        <v>14524.1</v>
      </c>
      <c r="F129" s="2">
        <v>14526.35</v>
      </c>
      <c r="G129">
        <f>IF(A129&lt;=$C$3,"",MAX(INDEX($D$15:$D$713,A129-$C$3):D128))</f>
        <v>14539.1</v>
      </c>
      <c r="H129">
        <f>IF(A129&lt;=$C$4,"",MIN(INDEX($E$15:$E$713,A129-$C$4):E128))</f>
        <v>14523.949999999999</v>
      </c>
      <c r="I129" s="2">
        <f t="shared" si="11"/>
        <v>11.700000000000728</v>
      </c>
      <c r="J129">
        <f t="shared" si="21"/>
        <v>10.247781916232929</v>
      </c>
      <c r="K129" t="str">
        <f t="shared" si="12"/>
        <v/>
      </c>
      <c r="L129" t="str">
        <f t="shared" si="13"/>
        <v/>
      </c>
      <c r="M129" s="5" t="str">
        <f t="shared" si="14"/>
        <v>BUY</v>
      </c>
      <c r="N129" s="5">
        <f t="shared" si="15"/>
        <v>14520.039553026087</v>
      </c>
      <c r="O129" s="5">
        <f t="shared" si="16"/>
        <v>14551.570893947832</v>
      </c>
      <c r="P129" s="5">
        <f t="shared" si="17"/>
        <v>14530.550000000001</v>
      </c>
      <c r="Q129" s="5">
        <f t="shared" si="18"/>
        <v>10.510446973915011</v>
      </c>
      <c r="R129" s="5" t="str">
        <f t="shared" si="19"/>
        <v/>
      </c>
      <c r="S129" s="5" t="str">
        <f t="shared" si="20"/>
        <v/>
      </c>
    </row>
    <row r="130" spans="1:19" x14ac:dyDescent="0.35">
      <c r="A130">
        <v>116</v>
      </c>
      <c r="B130" s="1">
        <v>44215.465277777781</v>
      </c>
      <c r="C130" s="2">
        <v>14526.199999999999</v>
      </c>
      <c r="D130" s="2">
        <v>14531</v>
      </c>
      <c r="E130" s="2">
        <v>14517.949999999999</v>
      </c>
      <c r="F130" s="2">
        <v>14529.85</v>
      </c>
      <c r="G130">
        <f>IF(A130&lt;=$C$3,"",MAX(INDEX($D$15:$D$713,A130-$C$3):D129))</f>
        <v>14539.1</v>
      </c>
      <c r="H130">
        <f>IF(A130&lt;=$C$4,"",MIN(INDEX($E$15:$E$713,A130-$C$4):E129))</f>
        <v>14523.949999999999</v>
      </c>
      <c r="I130" s="2">
        <f t="shared" si="11"/>
        <v>13.350000000000364</v>
      </c>
      <c r="J130">
        <f t="shared" si="21"/>
        <v>10.402892820421302</v>
      </c>
      <c r="K130" t="str">
        <f t="shared" si="12"/>
        <v>SELL</v>
      </c>
      <c r="L130">
        <f t="shared" si="13"/>
        <v>14523.949999999999</v>
      </c>
      <c r="M130" s="5" t="str">
        <f t="shared" si="14"/>
        <v>SL</v>
      </c>
      <c r="N130" s="5" t="str">
        <f t="shared" si="15"/>
        <v/>
      </c>
      <c r="O130" s="5" t="str">
        <f t="shared" si="16"/>
        <v/>
      </c>
      <c r="P130" s="5" t="str">
        <f t="shared" si="17"/>
        <v/>
      </c>
      <c r="Q130" s="5" t="str">
        <f t="shared" si="18"/>
        <v/>
      </c>
      <c r="R130" s="5">
        <f t="shared" si="19"/>
        <v>-10.510446973914441</v>
      </c>
      <c r="S130" s="5" t="str">
        <f t="shared" si="20"/>
        <v>B</v>
      </c>
    </row>
    <row r="131" spans="1:19" x14ac:dyDescent="0.35">
      <c r="A131">
        <v>117</v>
      </c>
      <c r="B131" s="1">
        <v>44215.46597222222</v>
      </c>
      <c r="C131" s="2">
        <v>14529.800000000001</v>
      </c>
      <c r="D131" s="2">
        <v>14537.599999999999</v>
      </c>
      <c r="E131" s="2">
        <v>14527.050000000001</v>
      </c>
      <c r="F131" s="2">
        <v>14533.1</v>
      </c>
      <c r="G131">
        <f>IF(A131&lt;=$C$3,"",MAX(INDEX($D$15:$D$713,A131-$C$3):D130))</f>
        <v>14539.1</v>
      </c>
      <c r="H131">
        <f>IF(A131&lt;=$C$4,"",MIN(INDEX($E$15:$E$713,A131-$C$4):E130))</f>
        <v>14517.949999999999</v>
      </c>
      <c r="I131" s="2">
        <f t="shared" si="11"/>
        <v>13.050000000001091</v>
      </c>
      <c r="J131">
        <f t="shared" si="21"/>
        <v>10.535248179400291</v>
      </c>
      <c r="K131" t="str">
        <f t="shared" si="12"/>
        <v/>
      </c>
      <c r="L131" t="str">
        <f t="shared" si="13"/>
        <v/>
      </c>
      <c r="M131" s="5" t="str">
        <f t="shared" si="14"/>
        <v/>
      </c>
      <c r="N131" s="5" t="str">
        <f t="shared" si="15"/>
        <v/>
      </c>
      <c r="O131" s="5" t="str">
        <f t="shared" si="16"/>
        <v/>
      </c>
      <c r="P131" s="5" t="str">
        <f t="shared" si="17"/>
        <v/>
      </c>
      <c r="Q131" s="5" t="str">
        <f t="shared" si="18"/>
        <v/>
      </c>
      <c r="R131" s="5" t="str">
        <f t="shared" si="19"/>
        <v/>
      </c>
      <c r="S131" s="5" t="str">
        <f t="shared" si="20"/>
        <v/>
      </c>
    </row>
    <row r="132" spans="1:19" x14ac:dyDescent="0.35">
      <c r="A132">
        <v>118</v>
      </c>
      <c r="B132" s="1">
        <v>44215.466666666667</v>
      </c>
      <c r="C132" s="2">
        <v>14532.7</v>
      </c>
      <c r="D132" s="2">
        <v>14542.45</v>
      </c>
      <c r="E132" s="2">
        <v>14529.9</v>
      </c>
      <c r="F132" s="2">
        <v>14538.05</v>
      </c>
      <c r="G132">
        <f>IF(A132&lt;=$C$3,"",MAX(INDEX($D$15:$D$713,A132-$C$3):D131))</f>
        <v>14537.599999999999</v>
      </c>
      <c r="H132">
        <f>IF(A132&lt;=$C$4,"",MIN(INDEX($E$15:$E$713,A132-$C$4):E131))</f>
        <v>14517.949999999999</v>
      </c>
      <c r="I132" s="2">
        <f t="shared" si="11"/>
        <v>10.549999999997453</v>
      </c>
      <c r="J132">
        <f t="shared" si="21"/>
        <v>10.535985770430148</v>
      </c>
      <c r="K132" t="str">
        <f t="shared" si="12"/>
        <v>BUY</v>
      </c>
      <c r="L132">
        <f t="shared" si="13"/>
        <v>14537.599999999999</v>
      </c>
      <c r="M132" s="5" t="str">
        <f t="shared" si="14"/>
        <v>BUY</v>
      </c>
      <c r="N132" s="5">
        <f t="shared" si="15"/>
        <v>14527.064014229569</v>
      </c>
      <c r="O132" s="5">
        <f t="shared" si="16"/>
        <v>14558.671971540858</v>
      </c>
      <c r="P132" s="5">
        <f t="shared" si="17"/>
        <v>14537.599999999999</v>
      </c>
      <c r="Q132" s="5">
        <f t="shared" si="18"/>
        <v>10.535985770430148</v>
      </c>
      <c r="R132" s="5" t="str">
        <f t="shared" si="19"/>
        <v/>
      </c>
      <c r="S132" s="5" t="str">
        <f t="shared" si="20"/>
        <v/>
      </c>
    </row>
    <row r="133" spans="1:19" x14ac:dyDescent="0.35">
      <c r="A133">
        <v>119</v>
      </c>
      <c r="B133" s="1">
        <v>44215.467361111114</v>
      </c>
      <c r="C133" s="2">
        <v>14538.6</v>
      </c>
      <c r="D133" s="2">
        <v>14541.8</v>
      </c>
      <c r="E133" s="2">
        <v>14535.85</v>
      </c>
      <c r="F133" s="2">
        <v>14538.3</v>
      </c>
      <c r="G133">
        <f>IF(A133&lt;=$C$3,"",MAX(INDEX($D$15:$D$713,A133-$C$3):D132))</f>
        <v>14542.45</v>
      </c>
      <c r="H133">
        <f>IF(A133&lt;=$C$4,"",MIN(INDEX($E$15:$E$713,A133-$C$4):E132))</f>
        <v>14517.949999999999</v>
      </c>
      <c r="I133" s="2">
        <f t="shared" si="11"/>
        <v>12.550000000001091</v>
      </c>
      <c r="J133">
        <f t="shared" si="21"/>
        <v>10.636686481908695</v>
      </c>
      <c r="K133" t="str">
        <f t="shared" si="12"/>
        <v/>
      </c>
      <c r="L133" t="str">
        <f t="shared" si="13"/>
        <v/>
      </c>
      <c r="M133" s="5" t="str">
        <f t="shared" si="14"/>
        <v>BUY</v>
      </c>
      <c r="N133" s="5">
        <f t="shared" si="15"/>
        <v>14527.064014229569</v>
      </c>
      <c r="O133" s="5">
        <f t="shared" si="16"/>
        <v>14558.671971540858</v>
      </c>
      <c r="P133" s="5">
        <f t="shared" si="17"/>
        <v>14537.599999999999</v>
      </c>
      <c r="Q133" s="5">
        <f t="shared" si="18"/>
        <v>10.535985770430148</v>
      </c>
      <c r="R133" s="5" t="str">
        <f t="shared" si="19"/>
        <v/>
      </c>
      <c r="S133" s="5" t="str">
        <f t="shared" si="20"/>
        <v/>
      </c>
    </row>
    <row r="134" spans="1:19" x14ac:dyDescent="0.35">
      <c r="A134">
        <v>120</v>
      </c>
      <c r="B134" s="1">
        <v>44215.468055555553</v>
      </c>
      <c r="C134" s="2">
        <v>14538.900000000001</v>
      </c>
      <c r="D134" s="2">
        <v>14548.550000000001</v>
      </c>
      <c r="E134" s="2">
        <v>14530.050000000001</v>
      </c>
      <c r="F134" s="2">
        <v>14536.2</v>
      </c>
      <c r="G134">
        <f>IF(A134&lt;=$C$3,"",MAX(INDEX($D$15:$D$713,A134-$C$3):D133))</f>
        <v>14542.45</v>
      </c>
      <c r="H134">
        <f>IF(A134&lt;=$C$4,"",MIN(INDEX($E$15:$E$713,A134-$C$4):E133))</f>
        <v>14527.050000000001</v>
      </c>
      <c r="I134" s="2">
        <f t="shared" si="11"/>
        <v>5.9499999999989086</v>
      </c>
      <c r="J134">
        <f t="shared" si="21"/>
        <v>10.402352157813207</v>
      </c>
      <c r="K134" t="str">
        <f t="shared" si="12"/>
        <v>BUY</v>
      </c>
      <c r="L134">
        <f t="shared" si="13"/>
        <v>14542.45</v>
      </c>
      <c r="M134" s="5" t="str">
        <f t="shared" si="14"/>
        <v>BUY</v>
      </c>
      <c r="N134" s="5">
        <f t="shared" si="15"/>
        <v>14527.064014229569</v>
      </c>
      <c r="O134" s="5">
        <f t="shared" si="16"/>
        <v>14558.671971540858</v>
      </c>
      <c r="P134" s="5">
        <f t="shared" si="17"/>
        <v>14537.599999999999</v>
      </c>
      <c r="Q134" s="5">
        <f t="shared" si="18"/>
        <v>10.535985770430148</v>
      </c>
      <c r="R134" s="5" t="str">
        <f t="shared" si="19"/>
        <v/>
      </c>
      <c r="S134" s="5" t="str">
        <f t="shared" si="20"/>
        <v/>
      </c>
    </row>
    <row r="135" spans="1:19" x14ac:dyDescent="0.35">
      <c r="A135">
        <v>121</v>
      </c>
      <c r="B135" s="1">
        <v>44215.46875</v>
      </c>
      <c r="C135" s="2">
        <v>14536.85</v>
      </c>
      <c r="D135" s="2">
        <v>14539.8</v>
      </c>
      <c r="E135" s="2">
        <v>14533.9</v>
      </c>
      <c r="F135" s="2">
        <v>14537.6</v>
      </c>
      <c r="G135">
        <f>IF(A135&lt;=$C$3,"",MAX(INDEX($D$15:$D$713,A135-$C$3):D134))</f>
        <v>14548.550000000001</v>
      </c>
      <c r="H135">
        <f>IF(A135&lt;=$C$4,"",MIN(INDEX($E$15:$E$713,A135-$C$4):E134))</f>
        <v>14529.9</v>
      </c>
      <c r="I135" s="2">
        <f t="shared" si="11"/>
        <v>18.5</v>
      </c>
      <c r="J135">
        <f t="shared" si="21"/>
        <v>10.807234549922546</v>
      </c>
      <c r="K135" t="str">
        <f t="shared" si="12"/>
        <v/>
      </c>
      <c r="L135" t="str">
        <f t="shared" si="13"/>
        <v/>
      </c>
      <c r="M135" s="5" t="str">
        <f t="shared" si="14"/>
        <v>BUY</v>
      </c>
      <c r="N135" s="5">
        <f t="shared" si="15"/>
        <v>14527.064014229569</v>
      </c>
      <c r="O135" s="5">
        <f t="shared" si="16"/>
        <v>14558.671971540858</v>
      </c>
      <c r="P135" s="5">
        <f t="shared" si="17"/>
        <v>14537.599999999999</v>
      </c>
      <c r="Q135" s="5">
        <f t="shared" si="18"/>
        <v>10.535985770430148</v>
      </c>
      <c r="R135" s="5" t="str">
        <f t="shared" si="19"/>
        <v/>
      </c>
      <c r="S135" s="5" t="str">
        <f t="shared" si="20"/>
        <v/>
      </c>
    </row>
    <row r="136" spans="1:19" x14ac:dyDescent="0.35">
      <c r="A136">
        <v>122</v>
      </c>
      <c r="B136" s="1">
        <v>44215.469444444447</v>
      </c>
      <c r="C136" s="2">
        <v>14537.5</v>
      </c>
      <c r="D136" s="2">
        <v>14539.199999999999</v>
      </c>
      <c r="E136" s="2">
        <v>14529.7</v>
      </c>
      <c r="F136" s="2">
        <v>14533.55</v>
      </c>
      <c r="G136">
        <f>IF(A136&lt;=$C$3,"",MAX(INDEX($D$15:$D$713,A136-$C$3):D135))</f>
        <v>14548.550000000001</v>
      </c>
      <c r="H136">
        <f>IF(A136&lt;=$C$4,"",MIN(INDEX($E$15:$E$713,A136-$C$4):E135))</f>
        <v>14530.050000000001</v>
      </c>
      <c r="I136" s="2">
        <f t="shared" si="11"/>
        <v>5.8999999999996362</v>
      </c>
      <c r="J136">
        <f t="shared" si="21"/>
        <v>10.5618728224264</v>
      </c>
      <c r="K136" t="str">
        <f t="shared" si="12"/>
        <v>SELL</v>
      </c>
      <c r="L136">
        <f t="shared" si="13"/>
        <v>14530.050000000001</v>
      </c>
      <c r="M136" s="5" t="str">
        <f t="shared" si="14"/>
        <v>BUY</v>
      </c>
      <c r="N136" s="5">
        <f t="shared" si="15"/>
        <v>14527.064014229569</v>
      </c>
      <c r="O136" s="5">
        <f t="shared" si="16"/>
        <v>14558.671971540858</v>
      </c>
      <c r="P136" s="5">
        <f t="shared" si="17"/>
        <v>14537.599999999999</v>
      </c>
      <c r="Q136" s="5">
        <f t="shared" si="18"/>
        <v>10.535985770430148</v>
      </c>
      <c r="R136" s="5" t="str">
        <f t="shared" si="19"/>
        <v/>
      </c>
      <c r="S136" s="5" t="str">
        <f t="shared" si="20"/>
        <v/>
      </c>
    </row>
    <row r="137" spans="1:19" x14ac:dyDescent="0.35">
      <c r="A137">
        <v>123</v>
      </c>
      <c r="B137" s="1">
        <v>44215.470138888886</v>
      </c>
      <c r="C137" s="2">
        <v>14533.550000000001</v>
      </c>
      <c r="D137" s="2">
        <v>14536.8</v>
      </c>
      <c r="E137" s="2">
        <v>14531.25</v>
      </c>
      <c r="F137" s="2">
        <v>14533.55</v>
      </c>
      <c r="G137">
        <f>IF(A137&lt;=$C$3,"",MAX(INDEX($D$15:$D$713,A137-$C$3):D136))</f>
        <v>14548.550000000001</v>
      </c>
      <c r="H137">
        <f>IF(A137&lt;=$C$4,"",MIN(INDEX($E$15:$E$713,A137-$C$4):E136))</f>
        <v>14529.7</v>
      </c>
      <c r="I137" s="2">
        <f t="shared" si="11"/>
        <v>9.499999999998181</v>
      </c>
      <c r="J137">
        <f t="shared" si="21"/>
        <v>10.508779181304989</v>
      </c>
      <c r="K137" t="str">
        <f t="shared" si="12"/>
        <v/>
      </c>
      <c r="L137" t="str">
        <f t="shared" si="13"/>
        <v/>
      </c>
      <c r="M137" s="5" t="str">
        <f t="shared" si="14"/>
        <v>BUY</v>
      </c>
      <c r="N137" s="5">
        <f t="shared" si="15"/>
        <v>14527.064014229569</v>
      </c>
      <c r="O137" s="5">
        <f t="shared" si="16"/>
        <v>14558.671971540858</v>
      </c>
      <c r="P137" s="5">
        <f t="shared" si="17"/>
        <v>14537.599999999999</v>
      </c>
      <c r="Q137" s="5">
        <f t="shared" si="18"/>
        <v>10.535985770430148</v>
      </c>
      <c r="R137" s="5" t="str">
        <f t="shared" si="19"/>
        <v/>
      </c>
      <c r="S137" s="5" t="str">
        <f t="shared" si="20"/>
        <v/>
      </c>
    </row>
    <row r="138" spans="1:19" x14ac:dyDescent="0.35">
      <c r="A138">
        <v>124</v>
      </c>
      <c r="B138" s="1">
        <v>44215.470833333333</v>
      </c>
      <c r="C138" s="2">
        <v>14533.65</v>
      </c>
      <c r="D138" s="2">
        <v>14539.050000000001</v>
      </c>
      <c r="E138" s="2">
        <v>14525.55</v>
      </c>
      <c r="F138" s="2">
        <v>14537.15</v>
      </c>
      <c r="G138">
        <f>IF(A138&lt;=$C$3,"",MAX(INDEX($D$15:$D$713,A138-$C$3):D137))</f>
        <v>14539.8</v>
      </c>
      <c r="H138">
        <f>IF(A138&lt;=$C$4,"",MIN(INDEX($E$15:$E$713,A138-$C$4):E137))</f>
        <v>14529.7</v>
      </c>
      <c r="I138" s="2">
        <f t="shared" si="11"/>
        <v>5.5499999999992724</v>
      </c>
      <c r="J138">
        <f t="shared" si="21"/>
        <v>10.260840222239704</v>
      </c>
      <c r="K138" t="str">
        <f t="shared" si="12"/>
        <v>SELL</v>
      </c>
      <c r="L138">
        <f t="shared" si="13"/>
        <v>14529.7</v>
      </c>
      <c r="M138" s="5" t="str">
        <f t="shared" si="14"/>
        <v>SL</v>
      </c>
      <c r="N138" s="5" t="str">
        <f t="shared" si="15"/>
        <v/>
      </c>
      <c r="O138" s="5" t="str">
        <f t="shared" si="16"/>
        <v/>
      </c>
      <c r="P138" s="5" t="str">
        <f t="shared" si="17"/>
        <v/>
      </c>
      <c r="Q138" s="5" t="str">
        <f t="shared" si="18"/>
        <v/>
      </c>
      <c r="R138" s="5">
        <f t="shared" si="19"/>
        <v>-10.535985770429761</v>
      </c>
      <c r="S138" s="5" t="str">
        <f t="shared" si="20"/>
        <v>B</v>
      </c>
    </row>
    <row r="139" spans="1:19" x14ac:dyDescent="0.35">
      <c r="A139">
        <v>125</v>
      </c>
      <c r="B139" s="1">
        <v>44215.47152777778</v>
      </c>
      <c r="C139" s="2">
        <v>14537.150000000001</v>
      </c>
      <c r="D139" s="2">
        <v>14539.949999999999</v>
      </c>
      <c r="E139" s="2">
        <v>14530.15</v>
      </c>
      <c r="F139" s="2">
        <v>14535.4</v>
      </c>
      <c r="G139">
        <f>IF(A139&lt;=$C$3,"",MAX(INDEX($D$15:$D$713,A139-$C$3):D138))</f>
        <v>14539.199999999999</v>
      </c>
      <c r="H139">
        <f>IF(A139&lt;=$C$4,"",MIN(INDEX($E$15:$E$713,A139-$C$4):E138))</f>
        <v>14525.55</v>
      </c>
      <c r="I139" s="2">
        <f t="shared" si="11"/>
        <v>13.500000000001819</v>
      </c>
      <c r="J139">
        <f t="shared" si="21"/>
        <v>10.422798211127809</v>
      </c>
      <c r="K139" t="str">
        <f t="shared" si="12"/>
        <v>BUY</v>
      </c>
      <c r="L139">
        <f t="shared" si="13"/>
        <v>14539.199999999999</v>
      </c>
      <c r="M139" s="5" t="str">
        <f t="shared" si="14"/>
        <v>BUY</v>
      </c>
      <c r="N139" s="5">
        <f t="shared" si="15"/>
        <v>14528.777201788871</v>
      </c>
      <c r="O139" s="5">
        <f t="shared" si="16"/>
        <v>14560.045596422255</v>
      </c>
      <c r="P139" s="5">
        <f t="shared" si="17"/>
        <v>14539.199999999999</v>
      </c>
      <c r="Q139" s="5">
        <f t="shared" si="18"/>
        <v>10.422798211127809</v>
      </c>
      <c r="R139" s="5" t="str">
        <f t="shared" si="19"/>
        <v/>
      </c>
      <c r="S139" s="5" t="str">
        <f t="shared" si="20"/>
        <v/>
      </c>
    </row>
    <row r="140" spans="1:19" x14ac:dyDescent="0.35">
      <c r="A140">
        <v>126</v>
      </c>
      <c r="B140" s="1">
        <v>44215.472222222219</v>
      </c>
      <c r="C140" s="2">
        <v>14535.45</v>
      </c>
      <c r="D140" s="2">
        <v>14541.699999999999</v>
      </c>
      <c r="E140" s="2">
        <v>14530.9</v>
      </c>
      <c r="F140" s="2">
        <v>14536.65</v>
      </c>
      <c r="G140">
        <f>IF(A140&lt;=$C$3,"",MAX(INDEX($D$15:$D$713,A140-$C$3):D139))</f>
        <v>14539.949999999999</v>
      </c>
      <c r="H140">
        <f>IF(A140&lt;=$C$4,"",MIN(INDEX($E$15:$E$713,A140-$C$4):E139))</f>
        <v>14525.55</v>
      </c>
      <c r="I140" s="2">
        <f t="shared" si="11"/>
        <v>9.7999999999992724</v>
      </c>
      <c r="J140">
        <f t="shared" si="21"/>
        <v>10.391658300571383</v>
      </c>
      <c r="K140" t="str">
        <f t="shared" si="12"/>
        <v>BUY</v>
      </c>
      <c r="L140">
        <f t="shared" si="13"/>
        <v>14539.949999999999</v>
      </c>
      <c r="M140" s="5" t="str">
        <f t="shared" si="14"/>
        <v>BUY</v>
      </c>
      <c r="N140" s="5">
        <f t="shared" si="15"/>
        <v>14528.777201788871</v>
      </c>
      <c r="O140" s="5">
        <f t="shared" si="16"/>
        <v>14560.045596422255</v>
      </c>
      <c r="P140" s="5">
        <f t="shared" si="17"/>
        <v>14539.199999999999</v>
      </c>
      <c r="Q140" s="5">
        <f t="shared" si="18"/>
        <v>10.422798211127809</v>
      </c>
      <c r="R140" s="5" t="str">
        <f t="shared" si="19"/>
        <v/>
      </c>
      <c r="S140" s="5" t="str">
        <f t="shared" si="20"/>
        <v/>
      </c>
    </row>
    <row r="141" spans="1:19" x14ac:dyDescent="0.35">
      <c r="A141">
        <v>127</v>
      </c>
      <c r="B141" s="1">
        <v>44215.472916666666</v>
      </c>
      <c r="C141" s="2">
        <v>14536</v>
      </c>
      <c r="D141" s="2">
        <v>14540.9</v>
      </c>
      <c r="E141" s="2">
        <v>14531.55</v>
      </c>
      <c r="F141" s="2">
        <v>14537.1</v>
      </c>
      <c r="G141">
        <f>IF(A141&lt;=$C$3,"",MAX(INDEX($D$15:$D$713,A141-$C$3):D140))</f>
        <v>14541.699999999999</v>
      </c>
      <c r="H141">
        <f>IF(A141&lt;=$C$4,"",MIN(INDEX($E$15:$E$713,A141-$C$4):E140))</f>
        <v>14525.55</v>
      </c>
      <c r="I141" s="2">
        <f t="shared" si="11"/>
        <v>10.799999999999272</v>
      </c>
      <c r="J141">
        <f t="shared" si="21"/>
        <v>10.412075385542776</v>
      </c>
      <c r="K141" t="str">
        <f t="shared" si="12"/>
        <v/>
      </c>
      <c r="L141" t="str">
        <f t="shared" si="13"/>
        <v/>
      </c>
      <c r="M141" s="5" t="str">
        <f t="shared" si="14"/>
        <v>BUY</v>
      </c>
      <c r="N141" s="5">
        <f t="shared" si="15"/>
        <v>14528.777201788871</v>
      </c>
      <c r="O141" s="5">
        <f t="shared" si="16"/>
        <v>14560.045596422255</v>
      </c>
      <c r="P141" s="5">
        <f t="shared" si="17"/>
        <v>14539.199999999999</v>
      </c>
      <c r="Q141" s="5">
        <f t="shared" si="18"/>
        <v>10.422798211127809</v>
      </c>
      <c r="R141" s="5" t="str">
        <f t="shared" si="19"/>
        <v/>
      </c>
      <c r="S141" s="5" t="str">
        <f t="shared" si="20"/>
        <v/>
      </c>
    </row>
    <row r="142" spans="1:19" x14ac:dyDescent="0.35">
      <c r="A142">
        <v>128</v>
      </c>
      <c r="B142" s="1">
        <v>44215.473611111112</v>
      </c>
      <c r="C142" s="2">
        <v>14537.6</v>
      </c>
      <c r="D142" s="2">
        <v>14545.4</v>
      </c>
      <c r="E142" s="2">
        <v>14535.85</v>
      </c>
      <c r="F142" s="2">
        <v>14541.15</v>
      </c>
      <c r="G142">
        <f>IF(A142&lt;=$C$3,"",MAX(INDEX($D$15:$D$713,A142-$C$3):D141))</f>
        <v>14541.699999999999</v>
      </c>
      <c r="H142">
        <f>IF(A142&lt;=$C$4,"",MIN(INDEX($E$15:$E$713,A142-$C$4):E141))</f>
        <v>14530.15</v>
      </c>
      <c r="I142" s="2">
        <f t="shared" si="11"/>
        <v>9.3500000000003638</v>
      </c>
      <c r="J142">
        <f t="shared" si="21"/>
        <v>10.358971616265656</v>
      </c>
      <c r="K142" t="str">
        <f t="shared" si="12"/>
        <v>BUY</v>
      </c>
      <c r="L142">
        <f t="shared" si="13"/>
        <v>14541.699999999999</v>
      </c>
      <c r="M142" s="5" t="str">
        <f t="shared" si="14"/>
        <v>BUY</v>
      </c>
      <c r="N142" s="5">
        <f t="shared" si="15"/>
        <v>14528.777201788871</v>
      </c>
      <c r="O142" s="5">
        <f t="shared" si="16"/>
        <v>14560.045596422255</v>
      </c>
      <c r="P142" s="5">
        <f t="shared" si="17"/>
        <v>14539.199999999999</v>
      </c>
      <c r="Q142" s="5">
        <f t="shared" si="18"/>
        <v>10.422798211127809</v>
      </c>
      <c r="R142" s="5" t="str">
        <f t="shared" si="19"/>
        <v/>
      </c>
      <c r="S142" s="5" t="str">
        <f t="shared" si="20"/>
        <v/>
      </c>
    </row>
    <row r="143" spans="1:19" x14ac:dyDescent="0.35">
      <c r="A143">
        <v>129</v>
      </c>
      <c r="B143" s="1">
        <v>44215.474305555559</v>
      </c>
      <c r="C143" s="2">
        <v>14541.449999999999</v>
      </c>
      <c r="D143" s="2">
        <v>14545.5</v>
      </c>
      <c r="E143" s="2">
        <v>14534.949999999999</v>
      </c>
      <c r="F143" s="2">
        <v>14539.7</v>
      </c>
      <c r="G143">
        <f>IF(A143&lt;=$C$3,"",MAX(INDEX($D$15:$D$713,A143-$C$3):D142))</f>
        <v>14545.4</v>
      </c>
      <c r="H143">
        <f>IF(A143&lt;=$C$4,"",MIN(INDEX($E$15:$E$713,A143-$C$4):E142))</f>
        <v>14530.9</v>
      </c>
      <c r="I143" s="2">
        <f t="shared" si="11"/>
        <v>9.5499999999992724</v>
      </c>
      <c r="J143">
        <f t="shared" si="21"/>
        <v>10.318523035452337</v>
      </c>
      <c r="K143" t="str">
        <f t="shared" si="12"/>
        <v>BUY</v>
      </c>
      <c r="L143">
        <f t="shared" si="13"/>
        <v>14545.4</v>
      </c>
      <c r="M143" s="5" t="str">
        <f t="shared" si="14"/>
        <v>BUY</v>
      </c>
      <c r="N143" s="5">
        <f t="shared" si="15"/>
        <v>14528.777201788871</v>
      </c>
      <c r="O143" s="5">
        <f t="shared" si="16"/>
        <v>14560.045596422255</v>
      </c>
      <c r="P143" s="5">
        <f t="shared" si="17"/>
        <v>14539.199999999999</v>
      </c>
      <c r="Q143" s="5">
        <f t="shared" si="18"/>
        <v>10.422798211127809</v>
      </c>
      <c r="R143" s="5" t="str">
        <f t="shared" si="19"/>
        <v/>
      </c>
      <c r="S143" s="5" t="str">
        <f t="shared" si="20"/>
        <v/>
      </c>
    </row>
    <row r="144" spans="1:19" x14ac:dyDescent="0.35">
      <c r="A144">
        <v>130</v>
      </c>
      <c r="B144" s="1">
        <v>44215.474999999999</v>
      </c>
      <c r="C144" s="2">
        <v>14539.800000000001</v>
      </c>
      <c r="D144" s="2">
        <v>14542</v>
      </c>
      <c r="E144" s="2">
        <v>14537.650000000001</v>
      </c>
      <c r="F144" s="2">
        <v>14539.4</v>
      </c>
      <c r="G144">
        <f>IF(A144&lt;=$C$3,"",MAX(INDEX($D$15:$D$713,A144-$C$3):D143))</f>
        <v>14545.5</v>
      </c>
      <c r="H144">
        <f>IF(A144&lt;=$C$4,"",MIN(INDEX($E$15:$E$713,A144-$C$4):E143))</f>
        <v>14531.55</v>
      </c>
      <c r="I144" s="2">
        <f t="shared" si="11"/>
        <v>10.550000000001091</v>
      </c>
      <c r="J144">
        <f t="shared" si="21"/>
        <v>10.330096883679776</v>
      </c>
      <c r="K144" t="str">
        <f t="shared" si="12"/>
        <v/>
      </c>
      <c r="L144" t="str">
        <f t="shared" si="13"/>
        <v/>
      </c>
      <c r="M144" s="5" t="str">
        <f t="shared" si="14"/>
        <v>BUY</v>
      </c>
      <c r="N144" s="5">
        <f t="shared" si="15"/>
        <v>14528.777201788871</v>
      </c>
      <c r="O144" s="5">
        <f t="shared" si="16"/>
        <v>14560.045596422255</v>
      </c>
      <c r="P144" s="5">
        <f t="shared" si="17"/>
        <v>14539.199999999999</v>
      </c>
      <c r="Q144" s="5">
        <f t="shared" si="18"/>
        <v>10.422798211127809</v>
      </c>
      <c r="R144" s="5" t="str">
        <f t="shared" si="19"/>
        <v/>
      </c>
      <c r="S144" s="5" t="str">
        <f t="shared" si="20"/>
        <v/>
      </c>
    </row>
    <row r="145" spans="1:19" x14ac:dyDescent="0.35">
      <c r="A145">
        <v>131</v>
      </c>
      <c r="B145" s="1">
        <v>44215.475694444445</v>
      </c>
      <c r="C145" s="2">
        <v>14539.449999999999</v>
      </c>
      <c r="D145" s="2">
        <v>14544.5</v>
      </c>
      <c r="E145" s="2">
        <v>14530.199999999999</v>
      </c>
      <c r="F145" s="2">
        <v>14542.55</v>
      </c>
      <c r="G145">
        <f>IF(A145&lt;=$C$3,"",MAX(INDEX($D$15:$D$713,A145-$C$3):D144))</f>
        <v>14545.5</v>
      </c>
      <c r="H145">
        <f>IF(A145&lt;=$C$4,"",MIN(INDEX($E$15:$E$713,A145-$C$4):E144))</f>
        <v>14534.949999999999</v>
      </c>
      <c r="I145" s="2">
        <f t="shared" si="11"/>
        <v>4.3499999999985448</v>
      </c>
      <c r="J145">
        <f t="shared" si="21"/>
        <v>10.031092039495714</v>
      </c>
      <c r="K145" t="str">
        <f t="shared" si="12"/>
        <v>SELL</v>
      </c>
      <c r="L145">
        <f t="shared" si="13"/>
        <v>14534.949999999999</v>
      </c>
      <c r="M145" s="5" t="str">
        <f t="shared" si="14"/>
        <v>BUY</v>
      </c>
      <c r="N145" s="5">
        <f t="shared" si="15"/>
        <v>14528.777201788871</v>
      </c>
      <c r="O145" s="5">
        <f t="shared" si="16"/>
        <v>14560.045596422255</v>
      </c>
      <c r="P145" s="5">
        <f t="shared" si="17"/>
        <v>14539.199999999999</v>
      </c>
      <c r="Q145" s="5">
        <f t="shared" si="18"/>
        <v>10.422798211127809</v>
      </c>
      <c r="R145" s="5" t="str">
        <f t="shared" si="19"/>
        <v/>
      </c>
      <c r="S145" s="5" t="str">
        <f t="shared" si="20"/>
        <v/>
      </c>
    </row>
    <row r="146" spans="1:19" x14ac:dyDescent="0.35">
      <c r="A146">
        <v>132</v>
      </c>
      <c r="B146" s="1">
        <v>44215.476388888892</v>
      </c>
      <c r="C146" s="2">
        <v>14542.199999999999</v>
      </c>
      <c r="D146" s="2">
        <v>14546.85</v>
      </c>
      <c r="E146" s="2">
        <v>14537.300000000001</v>
      </c>
      <c r="F146" s="2">
        <v>14542.75</v>
      </c>
      <c r="G146">
        <f>IF(A146&lt;=$C$3,"",MAX(INDEX($D$15:$D$713,A146-$C$3):D145))</f>
        <v>14545.5</v>
      </c>
      <c r="H146">
        <f>IF(A146&lt;=$C$4,"",MIN(INDEX($E$15:$E$713,A146-$C$4):E145))</f>
        <v>14530.199999999999</v>
      </c>
      <c r="I146" s="2">
        <f t="shared" ref="I146:I209" si="22">MAX(D145-E145,D145-F144,F144-E145)</f>
        <v>14.300000000001091</v>
      </c>
      <c r="J146">
        <f t="shared" si="21"/>
        <v>10.244537437520984</v>
      </c>
      <c r="K146" t="str">
        <f t="shared" si="12"/>
        <v>BUY</v>
      </c>
      <c r="L146">
        <f t="shared" si="13"/>
        <v>14545.5</v>
      </c>
      <c r="M146" s="5" t="str">
        <f t="shared" si="14"/>
        <v>BUY</v>
      </c>
      <c r="N146" s="5">
        <f t="shared" si="15"/>
        <v>14528.777201788871</v>
      </c>
      <c r="O146" s="5">
        <f t="shared" si="16"/>
        <v>14560.045596422255</v>
      </c>
      <c r="P146" s="5">
        <f t="shared" si="17"/>
        <v>14539.199999999999</v>
      </c>
      <c r="Q146" s="5">
        <f t="shared" si="18"/>
        <v>10.422798211127809</v>
      </c>
      <c r="R146" s="5" t="str">
        <f t="shared" si="19"/>
        <v/>
      </c>
      <c r="S146" s="5" t="str">
        <f t="shared" si="20"/>
        <v/>
      </c>
    </row>
    <row r="147" spans="1:19" x14ac:dyDescent="0.35">
      <c r="A147">
        <v>133</v>
      </c>
      <c r="B147" s="1">
        <v>44215.477083333331</v>
      </c>
      <c r="C147" s="2">
        <v>14542.849999999999</v>
      </c>
      <c r="D147" s="2">
        <v>14549.1</v>
      </c>
      <c r="E147" s="2">
        <v>14538.45</v>
      </c>
      <c r="F147" s="2">
        <v>14543.45</v>
      </c>
      <c r="G147">
        <f>IF(A147&lt;=$C$3,"",MAX(INDEX($D$15:$D$713,A147-$C$3):D146))</f>
        <v>14546.85</v>
      </c>
      <c r="H147">
        <f>IF(A147&lt;=$C$4,"",MIN(INDEX($E$15:$E$713,A147-$C$4):E146))</f>
        <v>14530.199999999999</v>
      </c>
      <c r="I147" s="2">
        <f t="shared" si="22"/>
        <v>9.5499999999992724</v>
      </c>
      <c r="J147">
        <f t="shared" si="21"/>
        <v>10.209810565644897</v>
      </c>
      <c r="K147" t="str">
        <f t="shared" ref="K147:K210" si="23">IF(G147&lt;=D147,"BUY",IF(H147&gt;=E147,"SELL",""))</f>
        <v>BUY</v>
      </c>
      <c r="L147">
        <f t="shared" ref="L147:L210" si="24">IF(K147="BUY",G147,IF(K147="SELL",H147,""))</f>
        <v>14546.85</v>
      </c>
      <c r="M147" s="5" t="str">
        <f t="shared" si="14"/>
        <v>BUY</v>
      </c>
      <c r="N147" s="5">
        <f t="shared" si="15"/>
        <v>14528.777201788871</v>
      </c>
      <c r="O147" s="5">
        <f t="shared" si="16"/>
        <v>14560.045596422255</v>
      </c>
      <c r="P147" s="5">
        <f t="shared" si="17"/>
        <v>14539.199999999999</v>
      </c>
      <c r="Q147" s="5">
        <f t="shared" si="18"/>
        <v>10.422798211127809</v>
      </c>
      <c r="R147" s="5" t="str">
        <f t="shared" si="19"/>
        <v/>
      </c>
      <c r="S147" s="5" t="str">
        <f t="shared" si="20"/>
        <v/>
      </c>
    </row>
    <row r="148" spans="1:19" x14ac:dyDescent="0.35">
      <c r="A148">
        <v>134</v>
      </c>
      <c r="B148" s="1">
        <v>44215.477777777778</v>
      </c>
      <c r="C148" s="2">
        <v>14543.95</v>
      </c>
      <c r="D148" s="2">
        <v>14547.25</v>
      </c>
      <c r="E148" s="2">
        <v>14535.75</v>
      </c>
      <c r="F148" s="2">
        <v>14542.15</v>
      </c>
      <c r="G148">
        <f>IF(A148&lt;=$C$3,"",MAX(INDEX($D$15:$D$713,A148-$C$3):D147))</f>
        <v>14549.1</v>
      </c>
      <c r="H148">
        <f>IF(A148&lt;=$C$4,"",MIN(INDEX($E$15:$E$713,A148-$C$4):E147))</f>
        <v>14530.199999999999</v>
      </c>
      <c r="I148" s="2">
        <f t="shared" si="22"/>
        <v>10.649999999999636</v>
      </c>
      <c r="J148">
        <f t="shared" si="21"/>
        <v>10.231820037362635</v>
      </c>
      <c r="K148" t="str">
        <f t="shared" si="23"/>
        <v/>
      </c>
      <c r="L148" t="str">
        <f t="shared" si="24"/>
        <v/>
      </c>
      <c r="M148" s="5" t="str">
        <f t="shared" si="14"/>
        <v>BUY</v>
      </c>
      <c r="N148" s="5">
        <f t="shared" si="15"/>
        <v>14528.777201788871</v>
      </c>
      <c r="O148" s="5">
        <f t="shared" si="16"/>
        <v>14560.045596422255</v>
      </c>
      <c r="P148" s="5">
        <f t="shared" si="17"/>
        <v>14539.199999999999</v>
      </c>
      <c r="Q148" s="5">
        <f t="shared" si="18"/>
        <v>10.422798211127809</v>
      </c>
      <c r="R148" s="5" t="str">
        <f t="shared" si="19"/>
        <v/>
      </c>
      <c r="S148" s="5" t="str">
        <f t="shared" si="20"/>
        <v/>
      </c>
    </row>
    <row r="149" spans="1:19" x14ac:dyDescent="0.35">
      <c r="A149">
        <v>135</v>
      </c>
      <c r="B149" s="1">
        <v>44215.478472222225</v>
      </c>
      <c r="C149" s="2">
        <v>14542.449999999999</v>
      </c>
      <c r="D149" s="2">
        <v>14547.8</v>
      </c>
      <c r="E149" s="2">
        <v>14536</v>
      </c>
      <c r="F149" s="2">
        <v>14540.4</v>
      </c>
      <c r="G149">
        <f>IF(A149&lt;=$C$3,"",MAX(INDEX($D$15:$D$713,A149-$C$3):D148))</f>
        <v>14549.1</v>
      </c>
      <c r="H149">
        <f>IF(A149&lt;=$C$4,"",MIN(INDEX($E$15:$E$713,A149-$C$4):E148))</f>
        <v>14535.75</v>
      </c>
      <c r="I149" s="2">
        <f t="shared" si="22"/>
        <v>11.5</v>
      </c>
      <c r="J149">
        <f t="shared" si="21"/>
        <v>10.295229035494504</v>
      </c>
      <c r="K149" t="str">
        <f t="shared" si="23"/>
        <v/>
      </c>
      <c r="L149" t="str">
        <f t="shared" si="24"/>
        <v/>
      </c>
      <c r="M149" s="5" t="str">
        <f t="shared" si="14"/>
        <v>BUY</v>
      </c>
      <c r="N149" s="5">
        <f t="shared" si="15"/>
        <v>14528.777201788871</v>
      </c>
      <c r="O149" s="5">
        <f t="shared" si="16"/>
        <v>14560.045596422255</v>
      </c>
      <c r="P149" s="5">
        <f t="shared" si="17"/>
        <v>14539.199999999999</v>
      </c>
      <c r="Q149" s="5">
        <f t="shared" si="18"/>
        <v>10.422798211127809</v>
      </c>
      <c r="R149" s="5" t="str">
        <f t="shared" si="19"/>
        <v/>
      </c>
      <c r="S149" s="5" t="str">
        <f t="shared" si="20"/>
        <v/>
      </c>
    </row>
    <row r="150" spans="1:19" x14ac:dyDescent="0.35">
      <c r="A150">
        <v>136</v>
      </c>
      <c r="B150" s="1">
        <v>44215.479166666664</v>
      </c>
      <c r="C150" s="2">
        <v>14540.25</v>
      </c>
      <c r="D150" s="2">
        <v>14541.15</v>
      </c>
      <c r="E150" s="2">
        <v>14532.7</v>
      </c>
      <c r="F150" s="2">
        <v>14536.9</v>
      </c>
      <c r="G150">
        <f>IF(A150&lt;=$C$3,"",MAX(INDEX($D$15:$D$713,A150-$C$3):D149))</f>
        <v>14549.1</v>
      </c>
      <c r="H150">
        <f>IF(A150&lt;=$C$4,"",MIN(INDEX($E$15:$E$713,A150-$C$4):E149))</f>
        <v>14535.75</v>
      </c>
      <c r="I150" s="2">
        <f t="shared" si="22"/>
        <v>11.799999999999272</v>
      </c>
      <c r="J150">
        <f t="shared" si="21"/>
        <v>10.370467583719742</v>
      </c>
      <c r="K150" t="str">
        <f t="shared" si="23"/>
        <v>SELL</v>
      </c>
      <c r="L150">
        <f t="shared" si="24"/>
        <v>14535.75</v>
      </c>
      <c r="M150" s="5" t="str">
        <f t="shared" si="14"/>
        <v>BUY</v>
      </c>
      <c r="N150" s="5">
        <f t="shared" si="15"/>
        <v>14528.777201788871</v>
      </c>
      <c r="O150" s="5">
        <f t="shared" si="16"/>
        <v>14560.045596422255</v>
      </c>
      <c r="P150" s="5">
        <f t="shared" si="17"/>
        <v>14539.199999999999</v>
      </c>
      <c r="Q150" s="5">
        <f t="shared" si="18"/>
        <v>10.422798211127809</v>
      </c>
      <c r="R150" s="5" t="str">
        <f t="shared" si="19"/>
        <v/>
      </c>
      <c r="S150" s="5" t="str">
        <f t="shared" si="20"/>
        <v/>
      </c>
    </row>
    <row r="151" spans="1:19" x14ac:dyDescent="0.35">
      <c r="A151">
        <v>137</v>
      </c>
      <c r="B151" s="1">
        <v>44215.479861111111</v>
      </c>
      <c r="C151" s="2">
        <v>14536.9</v>
      </c>
      <c r="D151" s="2">
        <v>14538.900000000001</v>
      </c>
      <c r="E151" s="2">
        <v>14527.15</v>
      </c>
      <c r="F151" s="2">
        <v>14535</v>
      </c>
      <c r="G151">
        <f>IF(A151&lt;=$C$3,"",MAX(INDEX($D$15:$D$713,A151-$C$3):D150))</f>
        <v>14547.8</v>
      </c>
      <c r="H151">
        <f>IF(A151&lt;=$C$4,"",MIN(INDEX($E$15:$E$713,A151-$C$4):E150))</f>
        <v>14532.7</v>
      </c>
      <c r="I151" s="2">
        <f t="shared" si="22"/>
        <v>8.4499999999989086</v>
      </c>
      <c r="J151">
        <f t="shared" si="21"/>
        <v>10.274444204533701</v>
      </c>
      <c r="K151" t="str">
        <f t="shared" si="23"/>
        <v>SELL</v>
      </c>
      <c r="L151">
        <f t="shared" si="24"/>
        <v>14532.7</v>
      </c>
      <c r="M151" s="5" t="str">
        <f t="shared" si="14"/>
        <v>SL</v>
      </c>
      <c r="N151" s="5" t="str">
        <f t="shared" si="15"/>
        <v/>
      </c>
      <c r="O151" s="5" t="str">
        <f t="shared" si="16"/>
        <v/>
      </c>
      <c r="P151" s="5" t="str">
        <f t="shared" si="17"/>
        <v/>
      </c>
      <c r="Q151" s="5" t="str">
        <f t="shared" si="18"/>
        <v/>
      </c>
      <c r="R151" s="5">
        <f t="shared" si="19"/>
        <v>-10.422798211127883</v>
      </c>
      <c r="S151" s="5" t="str">
        <f t="shared" si="20"/>
        <v>B</v>
      </c>
    </row>
    <row r="152" spans="1:19" x14ac:dyDescent="0.35">
      <c r="A152">
        <v>138</v>
      </c>
      <c r="B152" s="1">
        <v>44215.480555555558</v>
      </c>
      <c r="C152" s="2">
        <v>14535.25</v>
      </c>
      <c r="D152" s="2">
        <v>14544.5</v>
      </c>
      <c r="E152" s="2">
        <v>14531.45</v>
      </c>
      <c r="F152" s="2">
        <v>14541.8</v>
      </c>
      <c r="G152">
        <f>IF(A152&lt;=$C$3,"",MAX(INDEX($D$15:$D$713,A152-$C$3):D151))</f>
        <v>14547.8</v>
      </c>
      <c r="H152">
        <f>IF(A152&lt;=$C$4,"",MIN(INDEX($E$15:$E$713,A152-$C$4):E151))</f>
        <v>14527.15</v>
      </c>
      <c r="I152" s="2">
        <f t="shared" si="22"/>
        <v>11.750000000001819</v>
      </c>
      <c r="J152">
        <f t="shared" si="21"/>
        <v>10.348221994307107</v>
      </c>
      <c r="K152" t="str">
        <f t="shared" si="23"/>
        <v/>
      </c>
      <c r="L152" t="str">
        <f t="shared" si="24"/>
        <v/>
      </c>
      <c r="M152" s="5" t="str">
        <f t="shared" si="14"/>
        <v/>
      </c>
      <c r="N152" s="5" t="str">
        <f t="shared" si="15"/>
        <v/>
      </c>
      <c r="O152" s="5" t="str">
        <f t="shared" si="16"/>
        <v/>
      </c>
      <c r="P152" s="5" t="str">
        <f t="shared" si="17"/>
        <v/>
      </c>
      <c r="Q152" s="5" t="str">
        <f t="shared" si="18"/>
        <v/>
      </c>
      <c r="R152" s="5" t="str">
        <f t="shared" si="19"/>
        <v/>
      </c>
      <c r="S152" s="5" t="str">
        <f t="shared" si="20"/>
        <v/>
      </c>
    </row>
    <row r="153" spans="1:19" x14ac:dyDescent="0.35">
      <c r="A153">
        <v>139</v>
      </c>
      <c r="B153" s="1">
        <v>44215.481249999997</v>
      </c>
      <c r="C153" s="2">
        <v>14541.699999999999</v>
      </c>
      <c r="D153" s="2">
        <v>14546.800000000001</v>
      </c>
      <c r="E153" s="2">
        <v>14538.15</v>
      </c>
      <c r="F153" s="2">
        <v>14543.45</v>
      </c>
      <c r="G153">
        <f>IF(A153&lt;=$C$3,"",MAX(INDEX($D$15:$D$713,A153-$C$3):D152))</f>
        <v>14544.5</v>
      </c>
      <c r="H153">
        <f>IF(A153&lt;=$C$4,"",MIN(INDEX($E$15:$E$713,A153-$C$4):E152))</f>
        <v>14527.15</v>
      </c>
      <c r="I153" s="2">
        <f t="shared" si="22"/>
        <v>13.049999999999272</v>
      </c>
      <c r="J153">
        <f t="shared" si="21"/>
        <v>10.483310894591714</v>
      </c>
      <c r="K153" t="str">
        <f t="shared" si="23"/>
        <v>BUY</v>
      </c>
      <c r="L153">
        <f t="shared" si="24"/>
        <v>14544.5</v>
      </c>
      <c r="M153" s="5" t="str">
        <f t="shared" si="14"/>
        <v>BUY</v>
      </c>
      <c r="N153" s="5">
        <f t="shared" si="15"/>
        <v>14534.016689105409</v>
      </c>
      <c r="O153" s="5">
        <f t="shared" si="16"/>
        <v>14565.466621789183</v>
      </c>
      <c r="P153" s="5">
        <f t="shared" si="17"/>
        <v>14544.5</v>
      </c>
      <c r="Q153" s="5">
        <f t="shared" si="18"/>
        <v>10.483310894591714</v>
      </c>
      <c r="R153" s="5" t="str">
        <f t="shared" si="19"/>
        <v/>
      </c>
      <c r="S153" s="5" t="str">
        <f t="shared" si="20"/>
        <v/>
      </c>
    </row>
    <row r="154" spans="1:19" x14ac:dyDescent="0.35">
      <c r="A154">
        <v>140</v>
      </c>
      <c r="B154" s="1">
        <v>44215.481944444444</v>
      </c>
      <c r="C154" s="2">
        <v>14542.9</v>
      </c>
      <c r="D154" s="2">
        <v>14548.9</v>
      </c>
      <c r="E154" s="2">
        <v>14536.65</v>
      </c>
      <c r="F154" s="2">
        <v>14543.75</v>
      </c>
      <c r="G154">
        <f>IF(A154&lt;=$C$3,"",MAX(INDEX($D$15:$D$713,A154-$C$3):D153))</f>
        <v>14546.800000000001</v>
      </c>
      <c r="H154">
        <f>IF(A154&lt;=$C$4,"",MIN(INDEX($E$15:$E$713,A154-$C$4):E153))</f>
        <v>14527.15</v>
      </c>
      <c r="I154" s="2">
        <f t="shared" si="22"/>
        <v>8.6500000000014552</v>
      </c>
      <c r="J154">
        <f t="shared" si="21"/>
        <v>10.3916453498622</v>
      </c>
      <c r="K154" t="str">
        <f t="shared" si="23"/>
        <v>BUY</v>
      </c>
      <c r="L154">
        <f t="shared" si="24"/>
        <v>14546.800000000001</v>
      </c>
      <c r="M154" s="5" t="str">
        <f t="shared" si="14"/>
        <v>BUY</v>
      </c>
      <c r="N154" s="5">
        <f t="shared" si="15"/>
        <v>14534.016689105409</v>
      </c>
      <c r="O154" s="5">
        <f t="shared" si="16"/>
        <v>14565.466621789183</v>
      </c>
      <c r="P154" s="5">
        <f t="shared" si="17"/>
        <v>14544.5</v>
      </c>
      <c r="Q154" s="5">
        <f t="shared" si="18"/>
        <v>10.483310894591714</v>
      </c>
      <c r="R154" s="5" t="str">
        <f t="shared" si="19"/>
        <v/>
      </c>
      <c r="S154" s="5" t="str">
        <f t="shared" si="20"/>
        <v/>
      </c>
    </row>
    <row r="155" spans="1:19" x14ac:dyDescent="0.35">
      <c r="A155">
        <v>141</v>
      </c>
      <c r="B155" s="1">
        <v>44215.482638888891</v>
      </c>
      <c r="C155" s="2">
        <v>14544.35</v>
      </c>
      <c r="D155" s="2">
        <v>14548.300000000001</v>
      </c>
      <c r="E155" s="2">
        <v>14542.9</v>
      </c>
      <c r="F155" s="2">
        <v>14544.75</v>
      </c>
      <c r="G155">
        <f>IF(A155&lt;=$C$3,"",MAX(INDEX($D$15:$D$713,A155-$C$3):D154))</f>
        <v>14548.9</v>
      </c>
      <c r="H155">
        <f>IF(A155&lt;=$C$4,"",MIN(INDEX($E$15:$E$713,A155-$C$4):E154))</f>
        <v>14531.45</v>
      </c>
      <c r="I155" s="2">
        <f t="shared" si="22"/>
        <v>12.25</v>
      </c>
      <c r="J155">
        <f t="shared" si="21"/>
        <v>10.484563082369089</v>
      </c>
      <c r="K155" t="str">
        <f t="shared" si="23"/>
        <v/>
      </c>
      <c r="L155" t="str">
        <f t="shared" si="24"/>
        <v/>
      </c>
      <c r="M155" s="5" t="str">
        <f t="shared" si="14"/>
        <v>BUY</v>
      </c>
      <c r="N155" s="5">
        <f t="shared" si="15"/>
        <v>14534.016689105409</v>
      </c>
      <c r="O155" s="5">
        <f t="shared" si="16"/>
        <v>14565.466621789183</v>
      </c>
      <c r="P155" s="5">
        <f t="shared" si="17"/>
        <v>14544.5</v>
      </c>
      <c r="Q155" s="5">
        <f t="shared" si="18"/>
        <v>10.483310894591714</v>
      </c>
      <c r="R155" s="5" t="str">
        <f t="shared" si="19"/>
        <v/>
      </c>
      <c r="S155" s="5" t="str">
        <f t="shared" si="20"/>
        <v/>
      </c>
    </row>
    <row r="156" spans="1:19" x14ac:dyDescent="0.35">
      <c r="A156">
        <v>142</v>
      </c>
      <c r="B156" s="1">
        <v>44215.48333333333</v>
      </c>
      <c r="C156" s="2">
        <v>14544.5</v>
      </c>
      <c r="D156" s="2">
        <v>14549.25</v>
      </c>
      <c r="E156" s="2">
        <v>14540.95</v>
      </c>
      <c r="F156" s="2">
        <v>14547.75</v>
      </c>
      <c r="G156">
        <f>IF(A156&lt;=$C$3,"",MAX(INDEX($D$15:$D$713,A156-$C$3):D155))</f>
        <v>14548.9</v>
      </c>
      <c r="H156">
        <f>IF(A156&lt;=$C$4,"",MIN(INDEX($E$15:$E$713,A156-$C$4):E155))</f>
        <v>14536.65</v>
      </c>
      <c r="I156" s="2">
        <f t="shared" si="22"/>
        <v>5.4000000000014552</v>
      </c>
      <c r="J156">
        <f t="shared" si="21"/>
        <v>10.230334928250707</v>
      </c>
      <c r="K156" t="str">
        <f t="shared" si="23"/>
        <v>BUY</v>
      </c>
      <c r="L156">
        <f t="shared" si="24"/>
        <v>14548.9</v>
      </c>
      <c r="M156" s="5" t="str">
        <f t="shared" si="14"/>
        <v>BUY</v>
      </c>
      <c r="N156" s="5">
        <f t="shared" si="15"/>
        <v>14534.016689105409</v>
      </c>
      <c r="O156" s="5">
        <f t="shared" si="16"/>
        <v>14565.466621789183</v>
      </c>
      <c r="P156" s="5">
        <f t="shared" si="17"/>
        <v>14544.5</v>
      </c>
      <c r="Q156" s="5">
        <f t="shared" si="18"/>
        <v>10.483310894591714</v>
      </c>
      <c r="R156" s="5" t="str">
        <f t="shared" si="19"/>
        <v/>
      </c>
      <c r="S156" s="5" t="str">
        <f t="shared" si="20"/>
        <v/>
      </c>
    </row>
    <row r="157" spans="1:19" x14ac:dyDescent="0.35">
      <c r="A157">
        <v>143</v>
      </c>
      <c r="B157" s="1">
        <v>44215.484027777777</v>
      </c>
      <c r="C157" s="2">
        <v>14547.949999999999</v>
      </c>
      <c r="D157" s="2">
        <v>14553.25</v>
      </c>
      <c r="E157" s="2">
        <v>14539.7</v>
      </c>
      <c r="F157" s="2">
        <v>14544.2</v>
      </c>
      <c r="G157">
        <f>IF(A157&lt;=$C$3,"",MAX(INDEX($D$15:$D$713,A157-$C$3):D156))</f>
        <v>14549.25</v>
      </c>
      <c r="H157">
        <f>IF(A157&lt;=$C$4,"",MIN(INDEX($E$15:$E$713,A157-$C$4):E156))</f>
        <v>14536.65</v>
      </c>
      <c r="I157" s="2">
        <f t="shared" si="22"/>
        <v>8.2999999999992724</v>
      </c>
      <c r="J157">
        <f t="shared" si="21"/>
        <v>10.133818181838135</v>
      </c>
      <c r="K157" t="str">
        <f t="shared" si="23"/>
        <v>BUY</v>
      </c>
      <c r="L157">
        <f t="shared" si="24"/>
        <v>14549.25</v>
      </c>
      <c r="M157" s="5" t="str">
        <f t="shared" si="14"/>
        <v>BUY</v>
      </c>
      <c r="N157" s="5">
        <f t="shared" si="15"/>
        <v>14534.016689105409</v>
      </c>
      <c r="O157" s="5">
        <f t="shared" si="16"/>
        <v>14565.466621789183</v>
      </c>
      <c r="P157" s="5">
        <f t="shared" si="17"/>
        <v>14544.5</v>
      </c>
      <c r="Q157" s="5">
        <f t="shared" si="18"/>
        <v>10.483310894591714</v>
      </c>
      <c r="R157" s="5" t="str">
        <f t="shared" si="19"/>
        <v/>
      </c>
      <c r="S157" s="5" t="str">
        <f t="shared" si="20"/>
        <v/>
      </c>
    </row>
    <row r="158" spans="1:19" x14ac:dyDescent="0.35">
      <c r="A158">
        <v>144</v>
      </c>
      <c r="B158" s="1">
        <v>44215.484722222223</v>
      </c>
      <c r="C158" s="2">
        <v>14544.65</v>
      </c>
      <c r="D158" s="2">
        <v>14551.7</v>
      </c>
      <c r="E158" s="2">
        <v>14536.599999999999</v>
      </c>
      <c r="F158" s="2">
        <v>14542.75</v>
      </c>
      <c r="G158">
        <f>IF(A158&lt;=$C$3,"",MAX(INDEX($D$15:$D$713,A158-$C$3):D157))</f>
        <v>14553.25</v>
      </c>
      <c r="H158">
        <f>IF(A158&lt;=$C$4,"",MIN(INDEX($E$15:$E$713,A158-$C$4):E157))</f>
        <v>14539.7</v>
      </c>
      <c r="I158" s="2">
        <f t="shared" si="22"/>
        <v>13.549999999999272</v>
      </c>
      <c r="J158">
        <f t="shared" si="21"/>
        <v>10.304627272746192</v>
      </c>
      <c r="K158" t="str">
        <f t="shared" si="23"/>
        <v>SELL</v>
      </c>
      <c r="L158">
        <f t="shared" si="24"/>
        <v>14539.7</v>
      </c>
      <c r="M158" s="5" t="str">
        <f t="shared" si="14"/>
        <v>BUY</v>
      </c>
      <c r="N158" s="5">
        <f t="shared" si="15"/>
        <v>14534.016689105409</v>
      </c>
      <c r="O158" s="5">
        <f t="shared" si="16"/>
        <v>14565.466621789183</v>
      </c>
      <c r="P158" s="5">
        <f t="shared" si="17"/>
        <v>14544.5</v>
      </c>
      <c r="Q158" s="5">
        <f t="shared" si="18"/>
        <v>10.483310894591714</v>
      </c>
      <c r="R158" s="5" t="str">
        <f t="shared" si="19"/>
        <v/>
      </c>
      <c r="S158" s="5" t="str">
        <f t="shared" si="20"/>
        <v/>
      </c>
    </row>
    <row r="159" spans="1:19" x14ac:dyDescent="0.35">
      <c r="A159">
        <v>145</v>
      </c>
      <c r="B159" s="1">
        <v>44215.48541666667</v>
      </c>
      <c r="C159" s="2">
        <v>14542.25</v>
      </c>
      <c r="D159" s="2">
        <v>14548.4</v>
      </c>
      <c r="E159" s="2">
        <v>14533.4</v>
      </c>
      <c r="F159" s="2">
        <v>14547</v>
      </c>
      <c r="G159">
        <f>IF(A159&lt;=$C$3,"",MAX(INDEX($D$15:$D$713,A159-$C$3):D158))</f>
        <v>14553.25</v>
      </c>
      <c r="H159">
        <f>IF(A159&lt;=$C$4,"",MIN(INDEX($E$15:$E$713,A159-$C$4):E158))</f>
        <v>14536.599999999999</v>
      </c>
      <c r="I159" s="2">
        <f t="shared" si="22"/>
        <v>15.100000000002183</v>
      </c>
      <c r="J159">
        <f t="shared" si="21"/>
        <v>10.54439590910899</v>
      </c>
      <c r="K159" t="str">
        <f t="shared" si="23"/>
        <v>SELL</v>
      </c>
      <c r="L159">
        <f t="shared" si="24"/>
        <v>14536.599999999999</v>
      </c>
      <c r="M159" s="5" t="str">
        <f t="shared" si="14"/>
        <v>SL</v>
      </c>
      <c r="N159" s="5" t="str">
        <f t="shared" si="15"/>
        <v/>
      </c>
      <c r="O159" s="5" t="str">
        <f t="shared" si="16"/>
        <v/>
      </c>
      <c r="P159" s="5" t="str">
        <f t="shared" si="17"/>
        <v/>
      </c>
      <c r="Q159" s="5" t="str">
        <f t="shared" si="18"/>
        <v/>
      </c>
      <c r="R159" s="5">
        <f t="shared" si="19"/>
        <v>-10.483310894591341</v>
      </c>
      <c r="S159" s="5" t="str">
        <f t="shared" si="20"/>
        <v>B</v>
      </c>
    </row>
    <row r="160" spans="1:19" x14ac:dyDescent="0.35">
      <c r="A160">
        <v>146</v>
      </c>
      <c r="B160" s="1">
        <v>44215.486111111109</v>
      </c>
      <c r="C160" s="2">
        <v>14547.5</v>
      </c>
      <c r="D160" s="2">
        <v>14552.15</v>
      </c>
      <c r="E160" s="2">
        <v>14539.150000000001</v>
      </c>
      <c r="F160" s="2">
        <v>14540.15</v>
      </c>
      <c r="G160">
        <f>IF(A160&lt;=$C$3,"",MAX(INDEX($D$15:$D$713,A160-$C$3):D159))</f>
        <v>14553.25</v>
      </c>
      <c r="H160">
        <f>IF(A160&lt;=$C$4,"",MIN(INDEX($E$15:$E$713,A160-$C$4):E159))</f>
        <v>14533.4</v>
      </c>
      <c r="I160" s="2">
        <f t="shared" si="22"/>
        <v>15</v>
      </c>
      <c r="J160">
        <f t="shared" si="21"/>
        <v>10.767176113653541</v>
      </c>
      <c r="K160" t="str">
        <f t="shared" si="23"/>
        <v/>
      </c>
      <c r="L160" t="str">
        <f t="shared" si="24"/>
        <v/>
      </c>
      <c r="M160" s="5" t="str">
        <f t="shared" si="14"/>
        <v/>
      </c>
      <c r="N160" s="5" t="str">
        <f t="shared" si="15"/>
        <v/>
      </c>
      <c r="O160" s="5" t="str">
        <f t="shared" si="16"/>
        <v/>
      </c>
      <c r="P160" s="5" t="str">
        <f t="shared" si="17"/>
        <v/>
      </c>
      <c r="Q160" s="5" t="str">
        <f t="shared" si="18"/>
        <v/>
      </c>
      <c r="R160" s="5" t="str">
        <f t="shared" si="19"/>
        <v/>
      </c>
      <c r="S160" s="5" t="str">
        <f t="shared" si="20"/>
        <v/>
      </c>
    </row>
    <row r="161" spans="1:19" x14ac:dyDescent="0.35">
      <c r="A161">
        <v>147</v>
      </c>
      <c r="B161" s="1">
        <v>44215.486805555556</v>
      </c>
      <c r="C161" s="2">
        <v>14540.199999999999</v>
      </c>
      <c r="D161" s="2">
        <v>14548.35</v>
      </c>
      <c r="E161" s="2">
        <v>14536.849999999999</v>
      </c>
      <c r="F161" s="2">
        <v>14546.05</v>
      </c>
      <c r="G161">
        <f>IF(A161&lt;=$C$3,"",MAX(INDEX($D$15:$D$713,A161-$C$3):D160))</f>
        <v>14552.15</v>
      </c>
      <c r="H161">
        <f>IF(A161&lt;=$C$4,"",MIN(INDEX($E$15:$E$713,A161-$C$4):E160))</f>
        <v>14533.4</v>
      </c>
      <c r="I161" s="2">
        <f t="shared" si="22"/>
        <v>12.999999999998181</v>
      </c>
      <c r="J161">
        <f t="shared" si="21"/>
        <v>10.878817307970774</v>
      </c>
      <c r="K161" t="str">
        <f t="shared" si="23"/>
        <v/>
      </c>
      <c r="L161" t="str">
        <f t="shared" si="24"/>
        <v/>
      </c>
      <c r="M161" s="5" t="str">
        <f t="shared" si="14"/>
        <v/>
      </c>
      <c r="N161" s="5" t="str">
        <f t="shared" si="15"/>
        <v/>
      </c>
      <c r="O161" s="5" t="str">
        <f t="shared" si="16"/>
        <v/>
      </c>
      <c r="P161" s="5" t="str">
        <f t="shared" si="17"/>
        <v/>
      </c>
      <c r="Q161" s="5" t="str">
        <f t="shared" si="18"/>
        <v/>
      </c>
      <c r="R161" s="5" t="str">
        <f t="shared" si="19"/>
        <v/>
      </c>
      <c r="S161" s="5" t="str">
        <f t="shared" si="20"/>
        <v/>
      </c>
    </row>
    <row r="162" spans="1:19" x14ac:dyDescent="0.35">
      <c r="A162">
        <v>148</v>
      </c>
      <c r="B162" s="1">
        <v>44215.487500000003</v>
      </c>
      <c r="C162" s="2">
        <v>14546.5</v>
      </c>
      <c r="D162" s="2">
        <v>14553.800000000001</v>
      </c>
      <c r="E162" s="2">
        <v>14538.75</v>
      </c>
      <c r="F162" s="2">
        <v>14549.7</v>
      </c>
      <c r="G162">
        <f>IF(A162&lt;=$C$3,"",MAX(INDEX($D$15:$D$713,A162-$C$3):D161))</f>
        <v>14552.15</v>
      </c>
      <c r="H162">
        <f>IF(A162&lt;=$C$4,"",MIN(INDEX($E$15:$E$713,A162-$C$4):E161))</f>
        <v>14533.4</v>
      </c>
      <c r="I162" s="2">
        <f t="shared" si="22"/>
        <v>11.500000000001819</v>
      </c>
      <c r="J162">
        <f t="shared" si="21"/>
        <v>10.909876442572326</v>
      </c>
      <c r="K162" t="str">
        <f t="shared" si="23"/>
        <v>BUY</v>
      </c>
      <c r="L162">
        <f t="shared" si="24"/>
        <v>14552.15</v>
      </c>
      <c r="M162" s="5" t="str">
        <f t="shared" si="14"/>
        <v>BUY</v>
      </c>
      <c r="N162" s="5">
        <f t="shared" si="15"/>
        <v>14541.240123557427</v>
      </c>
      <c r="O162" s="5">
        <f t="shared" si="16"/>
        <v>14573.969752885145</v>
      </c>
      <c r="P162" s="5">
        <f t="shared" si="17"/>
        <v>14552.15</v>
      </c>
      <c r="Q162" s="5">
        <f t="shared" si="18"/>
        <v>10.909876442572326</v>
      </c>
      <c r="R162" s="5" t="str">
        <f t="shared" si="19"/>
        <v/>
      </c>
      <c r="S162" s="5" t="str">
        <f t="shared" si="20"/>
        <v/>
      </c>
    </row>
    <row r="163" spans="1:19" x14ac:dyDescent="0.35">
      <c r="A163">
        <v>149</v>
      </c>
      <c r="B163" s="1">
        <v>44215.488194444442</v>
      </c>
      <c r="C163" s="2">
        <v>14549.849999999999</v>
      </c>
      <c r="D163" s="2">
        <v>14552.400000000001</v>
      </c>
      <c r="E163" s="2">
        <v>14544.55</v>
      </c>
      <c r="F163" s="2">
        <v>14549.75</v>
      </c>
      <c r="G163">
        <f>IF(A163&lt;=$C$3,"",MAX(INDEX($D$15:$D$713,A163-$C$3):D162))</f>
        <v>14553.800000000001</v>
      </c>
      <c r="H163">
        <f>IF(A163&lt;=$C$4,"",MIN(INDEX($E$15:$E$713,A163-$C$4):E162))</f>
        <v>14536.849999999999</v>
      </c>
      <c r="I163" s="2">
        <f t="shared" si="22"/>
        <v>15.050000000001091</v>
      </c>
      <c r="J163">
        <f t="shared" si="21"/>
        <v>11.116882620443764</v>
      </c>
      <c r="K163" t="str">
        <f t="shared" si="23"/>
        <v/>
      </c>
      <c r="L163" t="str">
        <f t="shared" si="24"/>
        <v/>
      </c>
      <c r="M163" s="5" t="str">
        <f t="shared" si="14"/>
        <v>BUY</v>
      </c>
      <c r="N163" s="5">
        <f t="shared" si="15"/>
        <v>14541.240123557427</v>
      </c>
      <c r="O163" s="5">
        <f t="shared" si="16"/>
        <v>14573.969752885145</v>
      </c>
      <c r="P163" s="5">
        <f t="shared" si="17"/>
        <v>14552.15</v>
      </c>
      <c r="Q163" s="5">
        <f t="shared" si="18"/>
        <v>10.909876442572326</v>
      </c>
      <c r="R163" s="5" t="str">
        <f t="shared" si="19"/>
        <v/>
      </c>
      <c r="S163" s="5" t="str">
        <f t="shared" si="20"/>
        <v/>
      </c>
    </row>
    <row r="164" spans="1:19" x14ac:dyDescent="0.35">
      <c r="A164">
        <v>150</v>
      </c>
      <c r="B164" s="1">
        <v>44215.488888888889</v>
      </c>
      <c r="C164" s="2">
        <v>14549.55</v>
      </c>
      <c r="D164" s="2">
        <v>14557.45</v>
      </c>
      <c r="E164" s="2">
        <v>14546.199999999999</v>
      </c>
      <c r="F164" s="2">
        <v>14550</v>
      </c>
      <c r="G164">
        <f>IF(A164&lt;=$C$3,"",MAX(INDEX($D$15:$D$713,A164-$C$3):D163))</f>
        <v>14553.800000000001</v>
      </c>
      <c r="H164">
        <f>IF(A164&lt;=$C$4,"",MIN(INDEX($E$15:$E$713,A164-$C$4):E163))</f>
        <v>14536.849999999999</v>
      </c>
      <c r="I164" s="2">
        <f t="shared" si="22"/>
        <v>7.8500000000021828</v>
      </c>
      <c r="J164">
        <f t="shared" si="21"/>
        <v>10.953538489421685</v>
      </c>
      <c r="K164" t="str">
        <f t="shared" si="23"/>
        <v>BUY</v>
      </c>
      <c r="L164">
        <f t="shared" si="24"/>
        <v>14553.800000000001</v>
      </c>
      <c r="M164" s="5" t="str">
        <f t="shared" si="14"/>
        <v>BUY</v>
      </c>
      <c r="N164" s="5">
        <f t="shared" si="15"/>
        <v>14541.240123557427</v>
      </c>
      <c r="O164" s="5">
        <f t="shared" si="16"/>
        <v>14573.969752885145</v>
      </c>
      <c r="P164" s="5">
        <f t="shared" si="17"/>
        <v>14552.15</v>
      </c>
      <c r="Q164" s="5">
        <f t="shared" si="18"/>
        <v>10.909876442572326</v>
      </c>
      <c r="R164" s="5" t="str">
        <f t="shared" si="19"/>
        <v/>
      </c>
      <c r="S164" s="5" t="str">
        <f t="shared" si="20"/>
        <v/>
      </c>
    </row>
    <row r="165" spans="1:19" x14ac:dyDescent="0.35">
      <c r="A165">
        <v>151</v>
      </c>
      <c r="B165" s="1">
        <v>44215.489583333336</v>
      </c>
      <c r="C165" s="2">
        <v>14549.949999999999</v>
      </c>
      <c r="D165" s="2">
        <v>14554.85</v>
      </c>
      <c r="E165" s="2">
        <v>14542</v>
      </c>
      <c r="F165" s="2">
        <v>14546.1</v>
      </c>
      <c r="G165">
        <f>IF(A165&lt;=$C$3,"",MAX(INDEX($D$15:$D$713,A165-$C$3):D164))</f>
        <v>14557.45</v>
      </c>
      <c r="H165">
        <f>IF(A165&lt;=$C$4,"",MIN(INDEX($E$15:$E$713,A165-$C$4):E164))</f>
        <v>14538.75</v>
      </c>
      <c r="I165" s="2">
        <f t="shared" si="22"/>
        <v>11.250000000001819</v>
      </c>
      <c r="J165">
        <f t="shared" si="21"/>
        <v>10.968361564950692</v>
      </c>
      <c r="K165" t="str">
        <f t="shared" si="23"/>
        <v/>
      </c>
      <c r="L165" t="str">
        <f t="shared" si="24"/>
        <v/>
      </c>
      <c r="M165" s="5" t="str">
        <f t="shared" ref="M165:M228" si="25">IF(OR(M164="",M164="SL",M164="TP"),K165,IF(M164="BUY",IF(E165&lt;N164,"SL",IF(D165&gt;O164,"TP",M164)),IF(M164="SELL",IF(D165&gt;N164,"SL",IF(E165&lt;O164,"TP",M164)),"")))</f>
        <v>BUY</v>
      </c>
      <c r="N165" s="5">
        <f t="shared" ref="N165:N228" si="26">IF(M165="buy",P165-$C$6*Q165,IF(M165="sell",P165+$C$6*Q165,""))</f>
        <v>14541.240123557427</v>
      </c>
      <c r="O165" s="5">
        <f t="shared" ref="O165:O228" si="27">IF(M165="buy",P165+$C$7*Q165,IF(M165="sell",P165-$C$7*Q165,""))</f>
        <v>14573.969752885145</v>
      </c>
      <c r="P165" s="5">
        <f t="shared" ref="P165:P228" si="28">IF(M165=M164,P164,IF(OR(M165="buy",M165="sell"),L165,""))</f>
        <v>14552.15</v>
      </c>
      <c r="Q165" s="5">
        <f t="shared" ref="Q165:Q228" si="29">IF(M165=M164,Q164,IF(OR(M165="buy",M165="sell"),J165,""))</f>
        <v>10.909876442572326</v>
      </c>
      <c r="R165" s="5" t="str">
        <f t="shared" ref="R165:R228" si="30">IF(AND(M164="buy",M165="sl"),N164-P164,IF(AND(M164="buy",M165="tp"),O164-P164,IF(AND(M164="sell",M165="sl"),P164-N164,IF(AND(M164="sell",M165="tp"),P164-O164,""))))</f>
        <v/>
      </c>
      <c r="S165" s="5" t="str">
        <f t="shared" ref="S165:S228" si="31">IF(AND(M164="buy",R165&lt;&gt;""),"B",IF(AND(M164="sell",R165&lt;&gt;""),"S",""))</f>
        <v/>
      </c>
    </row>
    <row r="166" spans="1:19" x14ac:dyDescent="0.35">
      <c r="A166">
        <v>152</v>
      </c>
      <c r="B166" s="1">
        <v>44215.490277777775</v>
      </c>
      <c r="C166" s="2">
        <v>14545.75</v>
      </c>
      <c r="D166" s="2">
        <v>14549.5</v>
      </c>
      <c r="E166" s="2">
        <v>14539.05</v>
      </c>
      <c r="F166" s="2">
        <v>14548.5</v>
      </c>
      <c r="G166">
        <f>IF(A166&lt;=$C$3,"",MAX(INDEX($D$15:$D$713,A166-$C$3):D165))</f>
        <v>14557.45</v>
      </c>
      <c r="H166">
        <f>IF(A166&lt;=$C$4,"",MIN(INDEX($E$15:$E$713,A166-$C$4):E165))</f>
        <v>14542</v>
      </c>
      <c r="I166" s="2">
        <f t="shared" si="22"/>
        <v>12.850000000000364</v>
      </c>
      <c r="J166">
        <f t="shared" ref="J166:J229" si="32">(J165*($C$5-1)+I166)/$C$5</f>
        <v>11.062443486703176</v>
      </c>
      <c r="K166" t="str">
        <f t="shared" si="23"/>
        <v>SELL</v>
      </c>
      <c r="L166">
        <f t="shared" si="24"/>
        <v>14542</v>
      </c>
      <c r="M166" s="5" t="str">
        <f t="shared" si="25"/>
        <v>SL</v>
      </c>
      <c r="N166" s="5" t="str">
        <f t="shared" si="26"/>
        <v/>
      </c>
      <c r="O166" s="5" t="str">
        <f t="shared" si="27"/>
        <v/>
      </c>
      <c r="P166" s="5" t="str">
        <f t="shared" si="28"/>
        <v/>
      </c>
      <c r="Q166" s="5" t="str">
        <f t="shared" si="29"/>
        <v/>
      </c>
      <c r="R166" s="5">
        <f t="shared" si="30"/>
        <v>-10.909876442572568</v>
      </c>
      <c r="S166" s="5" t="str">
        <f t="shared" si="31"/>
        <v>B</v>
      </c>
    </row>
    <row r="167" spans="1:19" x14ac:dyDescent="0.35">
      <c r="A167">
        <v>153</v>
      </c>
      <c r="B167" s="1">
        <v>44215.490972222222</v>
      </c>
      <c r="C167" s="2">
        <v>14548.599999999999</v>
      </c>
      <c r="D167" s="2">
        <v>14556.45</v>
      </c>
      <c r="E167" s="2">
        <v>14546.300000000001</v>
      </c>
      <c r="F167" s="2">
        <v>14550.6</v>
      </c>
      <c r="G167">
        <f>IF(A167&lt;=$C$3,"",MAX(INDEX($D$15:$D$713,A167-$C$3):D166))</f>
        <v>14557.45</v>
      </c>
      <c r="H167">
        <f>IF(A167&lt;=$C$4,"",MIN(INDEX($E$15:$E$713,A167-$C$4):E166))</f>
        <v>14539.05</v>
      </c>
      <c r="I167" s="2">
        <f t="shared" si="22"/>
        <v>10.450000000000728</v>
      </c>
      <c r="J167">
        <f t="shared" si="32"/>
        <v>11.031821312368054</v>
      </c>
      <c r="K167" t="str">
        <f t="shared" si="23"/>
        <v/>
      </c>
      <c r="L167" t="str">
        <f t="shared" si="24"/>
        <v/>
      </c>
      <c r="M167" s="5" t="str">
        <f t="shared" si="25"/>
        <v/>
      </c>
      <c r="N167" s="5" t="str">
        <f t="shared" si="26"/>
        <v/>
      </c>
      <c r="O167" s="5" t="str">
        <f t="shared" si="27"/>
        <v/>
      </c>
      <c r="P167" s="5" t="str">
        <f t="shared" si="28"/>
        <v/>
      </c>
      <c r="Q167" s="5" t="str">
        <f t="shared" si="29"/>
        <v/>
      </c>
      <c r="R167" s="5" t="str">
        <f t="shared" si="30"/>
        <v/>
      </c>
      <c r="S167" s="5" t="str">
        <f t="shared" si="31"/>
        <v/>
      </c>
    </row>
    <row r="168" spans="1:19" x14ac:dyDescent="0.35">
      <c r="A168">
        <v>154</v>
      </c>
      <c r="B168" s="1">
        <v>44215.491666666669</v>
      </c>
      <c r="C168" s="2">
        <v>14550</v>
      </c>
      <c r="D168" s="2">
        <v>14556.449999999999</v>
      </c>
      <c r="E168" s="2">
        <v>14548.25</v>
      </c>
      <c r="F168" s="2">
        <v>14553.65</v>
      </c>
      <c r="G168">
        <f>IF(A168&lt;=$C$3,"",MAX(INDEX($D$15:$D$713,A168-$C$3):D167))</f>
        <v>14556.45</v>
      </c>
      <c r="H168">
        <f>IF(A168&lt;=$C$4,"",MIN(INDEX($E$15:$E$713,A168-$C$4):E167))</f>
        <v>14539.05</v>
      </c>
      <c r="I168" s="2">
        <f t="shared" si="22"/>
        <v>10.149999999999636</v>
      </c>
      <c r="J168">
        <f t="shared" si="32"/>
        <v>10.987730246749633</v>
      </c>
      <c r="K168" t="str">
        <f t="shared" si="23"/>
        <v>BUY</v>
      </c>
      <c r="L168">
        <f t="shared" si="24"/>
        <v>14556.45</v>
      </c>
      <c r="M168" s="5" t="str">
        <f t="shared" si="25"/>
        <v>BUY</v>
      </c>
      <c r="N168" s="5">
        <f t="shared" si="26"/>
        <v>14545.46226975325</v>
      </c>
      <c r="O168" s="5">
        <f t="shared" si="27"/>
        <v>14578.425460493499</v>
      </c>
      <c r="P168" s="5">
        <f t="shared" si="28"/>
        <v>14556.45</v>
      </c>
      <c r="Q168" s="5">
        <f t="shared" si="29"/>
        <v>10.987730246749633</v>
      </c>
      <c r="R168" s="5" t="str">
        <f t="shared" si="30"/>
        <v/>
      </c>
      <c r="S168" s="5" t="str">
        <f t="shared" si="31"/>
        <v/>
      </c>
    </row>
    <row r="169" spans="1:19" x14ac:dyDescent="0.35">
      <c r="A169">
        <v>155</v>
      </c>
      <c r="B169" s="1">
        <v>44215.492361111108</v>
      </c>
      <c r="C169" s="2">
        <v>14553.95</v>
      </c>
      <c r="D169" s="2">
        <v>14559.449999999999</v>
      </c>
      <c r="E169" s="2">
        <v>14548.650000000001</v>
      </c>
      <c r="F169" s="2">
        <v>14556.05</v>
      </c>
      <c r="G169">
        <f>IF(A169&lt;=$C$3,"",MAX(INDEX($D$15:$D$713,A169-$C$3):D168))</f>
        <v>14556.45</v>
      </c>
      <c r="H169">
        <f>IF(A169&lt;=$C$4,"",MIN(INDEX($E$15:$E$713,A169-$C$4):E168))</f>
        <v>14539.05</v>
      </c>
      <c r="I169" s="2">
        <f t="shared" si="22"/>
        <v>8.1999999999989086</v>
      </c>
      <c r="J169">
        <f t="shared" si="32"/>
        <v>10.848343734412097</v>
      </c>
      <c r="K169" t="str">
        <f t="shared" si="23"/>
        <v>BUY</v>
      </c>
      <c r="L169">
        <f t="shared" si="24"/>
        <v>14556.45</v>
      </c>
      <c r="M169" s="5" t="str">
        <f t="shared" si="25"/>
        <v>BUY</v>
      </c>
      <c r="N169" s="5">
        <f t="shared" si="26"/>
        <v>14545.46226975325</v>
      </c>
      <c r="O169" s="5">
        <f t="shared" si="27"/>
        <v>14578.425460493499</v>
      </c>
      <c r="P169" s="5">
        <f t="shared" si="28"/>
        <v>14556.45</v>
      </c>
      <c r="Q169" s="5">
        <f t="shared" si="29"/>
        <v>10.987730246749633</v>
      </c>
      <c r="R169" s="5" t="str">
        <f t="shared" si="30"/>
        <v/>
      </c>
      <c r="S169" s="5" t="str">
        <f t="shared" si="31"/>
        <v/>
      </c>
    </row>
    <row r="170" spans="1:19" x14ac:dyDescent="0.35">
      <c r="A170">
        <v>156</v>
      </c>
      <c r="B170" s="1">
        <v>44215.493055555555</v>
      </c>
      <c r="C170" s="2">
        <v>14556.7</v>
      </c>
      <c r="D170" s="2">
        <v>14563.7</v>
      </c>
      <c r="E170" s="2">
        <v>14547.85</v>
      </c>
      <c r="F170" s="2">
        <v>14557.35</v>
      </c>
      <c r="G170">
        <f>IF(A170&lt;=$C$3,"",MAX(INDEX($D$15:$D$713,A170-$C$3):D169))</f>
        <v>14559.449999999999</v>
      </c>
      <c r="H170">
        <f>IF(A170&lt;=$C$4,"",MIN(INDEX($E$15:$E$713,A170-$C$4):E169))</f>
        <v>14546.300000000001</v>
      </c>
      <c r="I170" s="2">
        <f t="shared" si="22"/>
        <v>10.799999999997453</v>
      </c>
      <c r="J170">
        <f t="shared" si="32"/>
        <v>10.845926547691366</v>
      </c>
      <c r="K170" t="str">
        <f t="shared" si="23"/>
        <v>BUY</v>
      </c>
      <c r="L170">
        <f t="shared" si="24"/>
        <v>14559.449999999999</v>
      </c>
      <c r="M170" s="5" t="str">
        <f t="shared" si="25"/>
        <v>BUY</v>
      </c>
      <c r="N170" s="5">
        <f t="shared" si="26"/>
        <v>14545.46226975325</v>
      </c>
      <c r="O170" s="5">
        <f t="shared" si="27"/>
        <v>14578.425460493499</v>
      </c>
      <c r="P170" s="5">
        <f t="shared" si="28"/>
        <v>14556.45</v>
      </c>
      <c r="Q170" s="5">
        <f t="shared" si="29"/>
        <v>10.987730246749633</v>
      </c>
      <c r="R170" s="5" t="str">
        <f t="shared" si="30"/>
        <v/>
      </c>
      <c r="S170" s="5" t="str">
        <f t="shared" si="31"/>
        <v/>
      </c>
    </row>
    <row r="171" spans="1:19" x14ac:dyDescent="0.35">
      <c r="A171">
        <v>157</v>
      </c>
      <c r="B171" s="1">
        <v>44215.493750000001</v>
      </c>
      <c r="C171" s="2">
        <v>14557.05</v>
      </c>
      <c r="D171" s="2">
        <v>14558.95</v>
      </c>
      <c r="E171" s="2">
        <v>14549.25</v>
      </c>
      <c r="F171" s="2">
        <v>14551.3</v>
      </c>
      <c r="G171">
        <f>IF(A171&lt;=$C$3,"",MAX(INDEX($D$15:$D$713,A171-$C$3):D170))</f>
        <v>14563.7</v>
      </c>
      <c r="H171">
        <f>IF(A171&lt;=$C$4,"",MIN(INDEX($E$15:$E$713,A171-$C$4):E170))</f>
        <v>14547.85</v>
      </c>
      <c r="I171" s="2">
        <f t="shared" si="22"/>
        <v>15.850000000000364</v>
      </c>
      <c r="J171">
        <f t="shared" si="32"/>
        <v>11.096130220306815</v>
      </c>
      <c r="K171" t="str">
        <f t="shared" si="23"/>
        <v/>
      </c>
      <c r="L171" t="str">
        <f t="shared" si="24"/>
        <v/>
      </c>
      <c r="M171" s="5" t="str">
        <f t="shared" si="25"/>
        <v>BUY</v>
      </c>
      <c r="N171" s="5">
        <f t="shared" si="26"/>
        <v>14545.46226975325</v>
      </c>
      <c r="O171" s="5">
        <f t="shared" si="27"/>
        <v>14578.425460493499</v>
      </c>
      <c r="P171" s="5">
        <f t="shared" si="28"/>
        <v>14556.45</v>
      </c>
      <c r="Q171" s="5">
        <f t="shared" si="29"/>
        <v>10.987730246749633</v>
      </c>
      <c r="R171" s="5" t="str">
        <f t="shared" si="30"/>
        <v/>
      </c>
      <c r="S171" s="5" t="str">
        <f t="shared" si="31"/>
        <v/>
      </c>
    </row>
    <row r="172" spans="1:19" x14ac:dyDescent="0.35">
      <c r="A172">
        <v>158</v>
      </c>
      <c r="B172" s="1">
        <v>44215.494444444441</v>
      </c>
      <c r="C172" s="2">
        <v>14551.35</v>
      </c>
      <c r="D172" s="2">
        <v>14553.1</v>
      </c>
      <c r="E172" s="2">
        <v>14542.05</v>
      </c>
      <c r="F172" s="2">
        <v>14548.8</v>
      </c>
      <c r="G172">
        <f>IF(A172&lt;=$C$3,"",MAX(INDEX($D$15:$D$713,A172-$C$3):D171))</f>
        <v>14563.7</v>
      </c>
      <c r="H172">
        <f>IF(A172&lt;=$C$4,"",MIN(INDEX($E$15:$E$713,A172-$C$4):E171))</f>
        <v>14547.85</v>
      </c>
      <c r="I172" s="2">
        <f t="shared" si="22"/>
        <v>9.7000000000007276</v>
      </c>
      <c r="J172">
        <f t="shared" si="32"/>
        <v>11.026323709291511</v>
      </c>
      <c r="K172" t="str">
        <f t="shared" si="23"/>
        <v>SELL</v>
      </c>
      <c r="L172">
        <f t="shared" si="24"/>
        <v>14547.85</v>
      </c>
      <c r="M172" s="5" t="str">
        <f t="shared" si="25"/>
        <v>SL</v>
      </c>
      <c r="N172" s="5" t="str">
        <f t="shared" si="26"/>
        <v/>
      </c>
      <c r="O172" s="5" t="str">
        <f t="shared" si="27"/>
        <v/>
      </c>
      <c r="P172" s="5" t="str">
        <f t="shared" si="28"/>
        <v/>
      </c>
      <c r="Q172" s="5" t="str">
        <f t="shared" si="29"/>
        <v/>
      </c>
      <c r="R172" s="5">
        <f t="shared" si="30"/>
        <v>-10.987730246750289</v>
      </c>
      <c r="S172" s="5" t="str">
        <f t="shared" si="31"/>
        <v>B</v>
      </c>
    </row>
    <row r="173" spans="1:19" x14ac:dyDescent="0.35">
      <c r="A173">
        <v>159</v>
      </c>
      <c r="B173" s="1">
        <v>44215.495138888888</v>
      </c>
      <c r="C173" s="2">
        <v>14548.9</v>
      </c>
      <c r="D173" s="2">
        <v>14556.5</v>
      </c>
      <c r="E173" s="2">
        <v>14543.05</v>
      </c>
      <c r="F173" s="2">
        <v>14548.45</v>
      </c>
      <c r="G173">
        <f>IF(A173&lt;=$C$3,"",MAX(INDEX($D$15:$D$713,A173-$C$3):D172))</f>
        <v>14563.7</v>
      </c>
      <c r="H173">
        <f>IF(A173&lt;=$C$4,"",MIN(INDEX($E$15:$E$713,A173-$C$4):E172))</f>
        <v>14542.05</v>
      </c>
      <c r="I173" s="2">
        <f t="shared" si="22"/>
        <v>11.050000000001091</v>
      </c>
      <c r="J173">
        <f t="shared" si="32"/>
        <v>11.027507523826989</v>
      </c>
      <c r="K173" t="str">
        <f t="shared" si="23"/>
        <v/>
      </c>
      <c r="L173" t="str">
        <f t="shared" si="24"/>
        <v/>
      </c>
      <c r="M173" s="5" t="str">
        <f t="shared" si="25"/>
        <v/>
      </c>
      <c r="N173" s="5" t="str">
        <f t="shared" si="26"/>
        <v/>
      </c>
      <c r="O173" s="5" t="str">
        <f t="shared" si="27"/>
        <v/>
      </c>
      <c r="P173" s="5" t="str">
        <f t="shared" si="28"/>
        <v/>
      </c>
      <c r="Q173" s="5" t="str">
        <f t="shared" si="29"/>
        <v/>
      </c>
      <c r="R173" s="5" t="str">
        <f t="shared" si="30"/>
        <v/>
      </c>
      <c r="S173" s="5" t="str">
        <f t="shared" si="31"/>
        <v/>
      </c>
    </row>
    <row r="174" spans="1:19" x14ac:dyDescent="0.35">
      <c r="A174">
        <v>160</v>
      </c>
      <c r="B174" s="1">
        <v>44215.495833333334</v>
      </c>
      <c r="C174" s="2">
        <v>14548.300000000001</v>
      </c>
      <c r="D174" s="2">
        <v>14558.15</v>
      </c>
      <c r="E174" s="2">
        <v>14544.199999999999</v>
      </c>
      <c r="F174" s="2">
        <v>14547.15</v>
      </c>
      <c r="G174">
        <f>IF(A174&lt;=$C$3,"",MAX(INDEX($D$15:$D$713,A174-$C$3):D173))</f>
        <v>14558.95</v>
      </c>
      <c r="H174">
        <f>IF(A174&lt;=$C$4,"",MIN(INDEX($E$15:$E$713,A174-$C$4):E173))</f>
        <v>14542.05</v>
      </c>
      <c r="I174" s="2">
        <f t="shared" si="22"/>
        <v>13.450000000000728</v>
      </c>
      <c r="J174">
        <f t="shared" si="32"/>
        <v>11.148632147635677</v>
      </c>
      <c r="K174" t="str">
        <f t="shared" si="23"/>
        <v/>
      </c>
      <c r="L174" t="str">
        <f t="shared" si="24"/>
        <v/>
      </c>
      <c r="M174" s="5" t="str">
        <f t="shared" si="25"/>
        <v/>
      </c>
      <c r="N174" s="5" t="str">
        <f t="shared" si="26"/>
        <v/>
      </c>
      <c r="O174" s="5" t="str">
        <f t="shared" si="27"/>
        <v/>
      </c>
      <c r="P174" s="5" t="str">
        <f t="shared" si="28"/>
        <v/>
      </c>
      <c r="Q174" s="5" t="str">
        <f t="shared" si="29"/>
        <v/>
      </c>
      <c r="R174" s="5" t="str">
        <f t="shared" si="30"/>
        <v/>
      </c>
      <c r="S174" s="5" t="str">
        <f t="shared" si="31"/>
        <v/>
      </c>
    </row>
    <row r="175" spans="1:19" x14ac:dyDescent="0.35">
      <c r="A175">
        <v>161</v>
      </c>
      <c r="B175" s="1">
        <v>44215.496527777781</v>
      </c>
      <c r="C175" s="2">
        <v>14547.05</v>
      </c>
      <c r="D175" s="2">
        <v>14556.3</v>
      </c>
      <c r="E175" s="2">
        <v>14541.55</v>
      </c>
      <c r="F175" s="2">
        <v>14547.8</v>
      </c>
      <c r="G175">
        <f>IF(A175&lt;=$C$3,"",MAX(INDEX($D$15:$D$713,A175-$C$3):D174))</f>
        <v>14558.15</v>
      </c>
      <c r="H175">
        <f>IF(A175&lt;=$C$4,"",MIN(INDEX($E$15:$E$713,A175-$C$4):E174))</f>
        <v>14542.05</v>
      </c>
      <c r="I175" s="2">
        <f t="shared" si="22"/>
        <v>13.950000000000728</v>
      </c>
      <c r="J175">
        <f t="shared" si="32"/>
        <v>11.288700540253931</v>
      </c>
      <c r="K175" t="str">
        <f t="shared" si="23"/>
        <v>SELL</v>
      </c>
      <c r="L175">
        <f t="shared" si="24"/>
        <v>14542.05</v>
      </c>
      <c r="M175" s="5" t="str">
        <f t="shared" si="25"/>
        <v>SELL</v>
      </c>
      <c r="N175" s="5">
        <f t="shared" si="26"/>
        <v>14553.338700540253</v>
      </c>
      <c r="O175" s="5">
        <f t="shared" si="27"/>
        <v>14519.472598919492</v>
      </c>
      <c r="P175" s="5">
        <f t="shared" si="28"/>
        <v>14542.05</v>
      </c>
      <c r="Q175" s="5">
        <f t="shared" si="29"/>
        <v>11.288700540253931</v>
      </c>
      <c r="R175" s="5" t="str">
        <f t="shared" si="30"/>
        <v/>
      </c>
      <c r="S175" s="5" t="str">
        <f t="shared" si="31"/>
        <v/>
      </c>
    </row>
    <row r="176" spans="1:19" x14ac:dyDescent="0.35">
      <c r="A176">
        <v>162</v>
      </c>
      <c r="B176" s="1">
        <v>44215.49722222222</v>
      </c>
      <c r="C176" s="2">
        <v>14547.900000000001</v>
      </c>
      <c r="D176" s="2">
        <v>14553.699999999999</v>
      </c>
      <c r="E176" s="2">
        <v>14540.65</v>
      </c>
      <c r="F176" s="2">
        <v>14546.35</v>
      </c>
      <c r="G176">
        <f>IF(A176&lt;=$C$3,"",MAX(INDEX($D$15:$D$713,A176-$C$3):D175))</f>
        <v>14558.15</v>
      </c>
      <c r="H176">
        <f>IF(A176&lt;=$C$4,"",MIN(INDEX($E$15:$E$713,A176-$C$4):E175))</f>
        <v>14541.55</v>
      </c>
      <c r="I176" s="2">
        <f t="shared" si="22"/>
        <v>14.75</v>
      </c>
      <c r="J176">
        <f t="shared" si="32"/>
        <v>11.461765513241234</v>
      </c>
      <c r="K176" t="str">
        <f t="shared" si="23"/>
        <v>SELL</v>
      </c>
      <c r="L176">
        <f t="shared" si="24"/>
        <v>14541.55</v>
      </c>
      <c r="M176" s="5" t="str">
        <f t="shared" si="25"/>
        <v>SL</v>
      </c>
      <c r="N176" s="5" t="str">
        <f t="shared" si="26"/>
        <v/>
      </c>
      <c r="O176" s="5" t="str">
        <f t="shared" si="27"/>
        <v/>
      </c>
      <c r="P176" s="5" t="str">
        <f t="shared" si="28"/>
        <v/>
      </c>
      <c r="Q176" s="5" t="str">
        <f t="shared" si="29"/>
        <v/>
      </c>
      <c r="R176" s="5">
        <f t="shared" si="30"/>
        <v>-11.288700540253558</v>
      </c>
      <c r="S176" s="5" t="str">
        <f t="shared" si="31"/>
        <v>S</v>
      </c>
    </row>
    <row r="177" spans="1:19" x14ac:dyDescent="0.35">
      <c r="A177">
        <v>163</v>
      </c>
      <c r="B177" s="1">
        <v>44215.497916666667</v>
      </c>
      <c r="C177" s="2">
        <v>14546.6</v>
      </c>
      <c r="D177" s="2">
        <v>14549.300000000001</v>
      </c>
      <c r="E177" s="2">
        <v>14542.65</v>
      </c>
      <c r="F177" s="2">
        <v>14545.35</v>
      </c>
      <c r="G177">
        <f>IF(A177&lt;=$C$3,"",MAX(INDEX($D$15:$D$713,A177-$C$3):D176))</f>
        <v>14558.15</v>
      </c>
      <c r="H177">
        <f>IF(A177&lt;=$C$4,"",MIN(INDEX($E$15:$E$713,A177-$C$4):E176))</f>
        <v>14540.65</v>
      </c>
      <c r="I177" s="2">
        <f t="shared" si="22"/>
        <v>13.049999999999272</v>
      </c>
      <c r="J177">
        <f t="shared" si="32"/>
        <v>11.541177237579136</v>
      </c>
      <c r="K177" t="str">
        <f t="shared" si="23"/>
        <v/>
      </c>
      <c r="L177" t="str">
        <f t="shared" si="24"/>
        <v/>
      </c>
      <c r="M177" s="5" t="str">
        <f t="shared" si="25"/>
        <v/>
      </c>
      <c r="N177" s="5" t="str">
        <f t="shared" si="26"/>
        <v/>
      </c>
      <c r="O177" s="5" t="str">
        <f t="shared" si="27"/>
        <v/>
      </c>
      <c r="P177" s="5" t="str">
        <f t="shared" si="28"/>
        <v/>
      </c>
      <c r="Q177" s="5" t="str">
        <f t="shared" si="29"/>
        <v/>
      </c>
      <c r="R177" s="5" t="str">
        <f t="shared" si="30"/>
        <v/>
      </c>
      <c r="S177" s="5" t="str">
        <f t="shared" si="31"/>
        <v/>
      </c>
    </row>
    <row r="178" spans="1:19" x14ac:dyDescent="0.35">
      <c r="A178">
        <v>164</v>
      </c>
      <c r="B178" s="1">
        <v>44215.498611111114</v>
      </c>
      <c r="C178" s="2">
        <v>14545.35</v>
      </c>
      <c r="D178" s="2">
        <v>14549.5</v>
      </c>
      <c r="E178" s="2">
        <v>14539.150000000001</v>
      </c>
      <c r="F178" s="2">
        <v>14546.25</v>
      </c>
      <c r="G178">
        <f>IF(A178&lt;=$C$3,"",MAX(INDEX($D$15:$D$713,A178-$C$3):D177))</f>
        <v>14556.3</v>
      </c>
      <c r="H178">
        <f>IF(A178&lt;=$C$4,"",MIN(INDEX($E$15:$E$713,A178-$C$4):E177))</f>
        <v>14540.65</v>
      </c>
      <c r="I178" s="2">
        <f t="shared" si="22"/>
        <v>6.6500000000014552</v>
      </c>
      <c r="J178">
        <f t="shared" si="32"/>
        <v>11.296618375700252</v>
      </c>
      <c r="K178" t="str">
        <f t="shared" si="23"/>
        <v>SELL</v>
      </c>
      <c r="L178">
        <f t="shared" si="24"/>
        <v>14540.65</v>
      </c>
      <c r="M178" s="5" t="str">
        <f t="shared" si="25"/>
        <v>SELL</v>
      </c>
      <c r="N178" s="5">
        <f t="shared" si="26"/>
        <v>14551.946618375699</v>
      </c>
      <c r="O178" s="5">
        <f t="shared" si="27"/>
        <v>14518.0567632486</v>
      </c>
      <c r="P178" s="5">
        <f t="shared" si="28"/>
        <v>14540.65</v>
      </c>
      <c r="Q178" s="5">
        <f t="shared" si="29"/>
        <v>11.296618375700252</v>
      </c>
      <c r="R178" s="5" t="str">
        <f t="shared" si="30"/>
        <v/>
      </c>
      <c r="S178" s="5" t="str">
        <f t="shared" si="31"/>
        <v/>
      </c>
    </row>
    <row r="179" spans="1:19" x14ac:dyDescent="0.35">
      <c r="A179">
        <v>165</v>
      </c>
      <c r="B179" s="1">
        <v>44215.499305555553</v>
      </c>
      <c r="C179" s="2">
        <v>14546.1</v>
      </c>
      <c r="D179" s="2">
        <v>14549.7</v>
      </c>
      <c r="E179" s="2">
        <v>14541.5</v>
      </c>
      <c r="F179" s="2">
        <v>14543.15</v>
      </c>
      <c r="G179">
        <f>IF(A179&lt;=$C$3,"",MAX(INDEX($D$15:$D$713,A179-$C$3):D178))</f>
        <v>14553.699999999999</v>
      </c>
      <c r="H179">
        <f>IF(A179&lt;=$C$4,"",MIN(INDEX($E$15:$E$713,A179-$C$4):E178))</f>
        <v>14539.150000000001</v>
      </c>
      <c r="I179" s="2">
        <f t="shared" si="22"/>
        <v>10.349999999998545</v>
      </c>
      <c r="J179">
        <f t="shared" si="32"/>
        <v>11.249287456915166</v>
      </c>
      <c r="K179" t="str">
        <f t="shared" si="23"/>
        <v/>
      </c>
      <c r="L179" t="str">
        <f t="shared" si="24"/>
        <v/>
      </c>
      <c r="M179" s="5" t="str">
        <f t="shared" si="25"/>
        <v>SELL</v>
      </c>
      <c r="N179" s="5">
        <f t="shared" si="26"/>
        <v>14551.946618375699</v>
      </c>
      <c r="O179" s="5">
        <f t="shared" si="27"/>
        <v>14518.0567632486</v>
      </c>
      <c r="P179" s="5">
        <f t="shared" si="28"/>
        <v>14540.65</v>
      </c>
      <c r="Q179" s="5">
        <f t="shared" si="29"/>
        <v>11.296618375700252</v>
      </c>
      <c r="R179" s="5" t="str">
        <f t="shared" si="30"/>
        <v/>
      </c>
      <c r="S179" s="5" t="str">
        <f t="shared" si="31"/>
        <v/>
      </c>
    </row>
    <row r="180" spans="1:19" x14ac:dyDescent="0.35">
      <c r="A180">
        <v>166</v>
      </c>
      <c r="B180" s="1">
        <v>44215.5</v>
      </c>
      <c r="C180" s="2">
        <v>14543.05</v>
      </c>
      <c r="D180" s="2">
        <v>14551.300000000001</v>
      </c>
      <c r="E180" s="2">
        <v>14538.9</v>
      </c>
      <c r="F180" s="2">
        <v>14548.75</v>
      </c>
      <c r="G180">
        <f>IF(A180&lt;=$C$3,"",MAX(INDEX($D$15:$D$713,A180-$C$3):D179))</f>
        <v>14549.7</v>
      </c>
      <c r="H180">
        <f>IF(A180&lt;=$C$4,"",MIN(INDEX($E$15:$E$713,A180-$C$4):E179))</f>
        <v>14539.150000000001</v>
      </c>
      <c r="I180" s="2">
        <f t="shared" si="22"/>
        <v>8.2000000000007276</v>
      </c>
      <c r="J180">
        <f t="shared" si="32"/>
        <v>11.096823084069445</v>
      </c>
      <c r="K180" t="str">
        <f t="shared" si="23"/>
        <v>BUY</v>
      </c>
      <c r="L180">
        <f t="shared" si="24"/>
        <v>14549.7</v>
      </c>
      <c r="M180" s="5" t="str">
        <f t="shared" si="25"/>
        <v>SELL</v>
      </c>
      <c r="N180" s="5">
        <f t="shared" si="26"/>
        <v>14551.946618375699</v>
      </c>
      <c r="O180" s="5">
        <f t="shared" si="27"/>
        <v>14518.0567632486</v>
      </c>
      <c r="P180" s="5">
        <f t="shared" si="28"/>
        <v>14540.65</v>
      </c>
      <c r="Q180" s="5">
        <f t="shared" si="29"/>
        <v>11.296618375700252</v>
      </c>
      <c r="R180" s="5" t="str">
        <f t="shared" si="30"/>
        <v/>
      </c>
      <c r="S180" s="5" t="str">
        <f t="shared" si="31"/>
        <v/>
      </c>
    </row>
    <row r="181" spans="1:19" x14ac:dyDescent="0.35">
      <c r="A181">
        <v>167</v>
      </c>
      <c r="B181" s="1">
        <v>44215.500694444447</v>
      </c>
      <c r="C181" s="2">
        <v>14548.800000000001</v>
      </c>
      <c r="D181" s="2">
        <v>14556.4</v>
      </c>
      <c r="E181" s="2">
        <v>14540.85</v>
      </c>
      <c r="F181" s="2">
        <v>14542.55</v>
      </c>
      <c r="G181">
        <f>IF(A181&lt;=$C$3,"",MAX(INDEX($D$15:$D$713,A181-$C$3):D180))</f>
        <v>14551.300000000001</v>
      </c>
      <c r="H181">
        <f>IF(A181&lt;=$C$4,"",MIN(INDEX($E$15:$E$713,A181-$C$4):E180))</f>
        <v>14538.9</v>
      </c>
      <c r="I181" s="2">
        <f t="shared" si="22"/>
        <v>12.400000000001455</v>
      </c>
      <c r="J181">
        <f t="shared" si="32"/>
        <v>11.161981929866046</v>
      </c>
      <c r="K181" t="str">
        <f t="shared" si="23"/>
        <v>BUY</v>
      </c>
      <c r="L181">
        <f t="shared" si="24"/>
        <v>14551.300000000001</v>
      </c>
      <c r="M181" s="5" t="str">
        <f t="shared" si="25"/>
        <v>SL</v>
      </c>
      <c r="N181" s="5" t="str">
        <f t="shared" si="26"/>
        <v/>
      </c>
      <c r="O181" s="5" t="str">
        <f t="shared" si="27"/>
        <v/>
      </c>
      <c r="P181" s="5" t="str">
        <f t="shared" si="28"/>
        <v/>
      </c>
      <c r="Q181" s="5" t="str">
        <f t="shared" si="29"/>
        <v/>
      </c>
      <c r="R181" s="5">
        <f t="shared" si="30"/>
        <v>-11.296618375699836</v>
      </c>
      <c r="S181" s="5" t="str">
        <f t="shared" si="31"/>
        <v>S</v>
      </c>
    </row>
    <row r="182" spans="1:19" x14ac:dyDescent="0.35">
      <c r="A182">
        <v>168</v>
      </c>
      <c r="B182" s="1">
        <v>44215.501388888886</v>
      </c>
      <c r="C182" s="2">
        <v>14542.8</v>
      </c>
      <c r="D182" s="2">
        <v>14546.9</v>
      </c>
      <c r="E182" s="2">
        <v>14535.6</v>
      </c>
      <c r="F182" s="2">
        <v>14541.15</v>
      </c>
      <c r="G182">
        <f>IF(A182&lt;=$C$3,"",MAX(INDEX($D$15:$D$713,A182-$C$3):D181))</f>
        <v>14556.4</v>
      </c>
      <c r="H182">
        <f>IF(A182&lt;=$C$4,"",MIN(INDEX($E$15:$E$713,A182-$C$4):E181))</f>
        <v>14538.9</v>
      </c>
      <c r="I182" s="2">
        <f t="shared" si="22"/>
        <v>15.549999999999272</v>
      </c>
      <c r="J182">
        <f t="shared" si="32"/>
        <v>11.381382833372708</v>
      </c>
      <c r="K182" t="str">
        <f t="shared" si="23"/>
        <v>SELL</v>
      </c>
      <c r="L182">
        <f t="shared" si="24"/>
        <v>14538.9</v>
      </c>
      <c r="M182" s="5" t="str">
        <f t="shared" si="25"/>
        <v>SELL</v>
      </c>
      <c r="N182" s="5">
        <f t="shared" si="26"/>
        <v>14550.281382833373</v>
      </c>
      <c r="O182" s="5">
        <f t="shared" si="27"/>
        <v>14516.137234333255</v>
      </c>
      <c r="P182" s="5">
        <f t="shared" si="28"/>
        <v>14538.9</v>
      </c>
      <c r="Q182" s="5">
        <f t="shared" si="29"/>
        <v>11.381382833372708</v>
      </c>
      <c r="R182" s="5" t="str">
        <f t="shared" si="30"/>
        <v/>
      </c>
      <c r="S182" s="5" t="str">
        <f t="shared" si="31"/>
        <v/>
      </c>
    </row>
    <row r="183" spans="1:19" x14ac:dyDescent="0.35">
      <c r="A183">
        <v>169</v>
      </c>
      <c r="B183" s="1">
        <v>44215.502083333333</v>
      </c>
      <c r="C183" s="2">
        <v>14541.2</v>
      </c>
      <c r="D183" s="2">
        <v>14547.95</v>
      </c>
      <c r="E183" s="2">
        <v>14538.35</v>
      </c>
      <c r="F183" s="2">
        <v>14543.25</v>
      </c>
      <c r="G183">
        <f>IF(A183&lt;=$C$3,"",MAX(INDEX($D$15:$D$713,A183-$C$3):D182))</f>
        <v>14556.4</v>
      </c>
      <c r="H183">
        <f>IF(A183&lt;=$C$4,"",MIN(INDEX($E$15:$E$713,A183-$C$4):E182))</f>
        <v>14535.6</v>
      </c>
      <c r="I183" s="2">
        <f t="shared" si="22"/>
        <v>11.299999999999272</v>
      </c>
      <c r="J183">
        <f t="shared" si="32"/>
        <v>11.377313691704035</v>
      </c>
      <c r="K183" t="str">
        <f t="shared" si="23"/>
        <v/>
      </c>
      <c r="L183" t="str">
        <f t="shared" si="24"/>
        <v/>
      </c>
      <c r="M183" s="5" t="str">
        <f t="shared" si="25"/>
        <v>SELL</v>
      </c>
      <c r="N183" s="5">
        <f t="shared" si="26"/>
        <v>14550.281382833373</v>
      </c>
      <c r="O183" s="5">
        <f t="shared" si="27"/>
        <v>14516.137234333255</v>
      </c>
      <c r="P183" s="5">
        <f t="shared" si="28"/>
        <v>14538.9</v>
      </c>
      <c r="Q183" s="5">
        <f t="shared" si="29"/>
        <v>11.381382833372708</v>
      </c>
      <c r="R183" s="5" t="str">
        <f t="shared" si="30"/>
        <v/>
      </c>
      <c r="S183" s="5" t="str">
        <f t="shared" si="31"/>
        <v/>
      </c>
    </row>
    <row r="184" spans="1:19" x14ac:dyDescent="0.35">
      <c r="A184">
        <v>170</v>
      </c>
      <c r="B184" s="1">
        <v>44215.50277777778</v>
      </c>
      <c r="C184" s="2">
        <v>14543.300000000001</v>
      </c>
      <c r="D184" s="2">
        <v>14550.15</v>
      </c>
      <c r="E184" s="2">
        <v>14540.65</v>
      </c>
      <c r="F184" s="2">
        <v>14544.1</v>
      </c>
      <c r="G184">
        <f>IF(A184&lt;=$C$3,"",MAX(INDEX($D$15:$D$713,A184-$C$3):D183))</f>
        <v>14556.4</v>
      </c>
      <c r="H184">
        <f>IF(A184&lt;=$C$4,"",MIN(INDEX($E$15:$E$713,A184-$C$4):E183))</f>
        <v>14535.6</v>
      </c>
      <c r="I184" s="2">
        <f t="shared" si="22"/>
        <v>9.6000000000003638</v>
      </c>
      <c r="J184">
        <f t="shared" si="32"/>
        <v>11.288448007118852</v>
      </c>
      <c r="K184" t="str">
        <f t="shared" si="23"/>
        <v/>
      </c>
      <c r="L184" t="str">
        <f t="shared" si="24"/>
        <v/>
      </c>
      <c r="M184" s="5" t="str">
        <f t="shared" si="25"/>
        <v>SELL</v>
      </c>
      <c r="N184" s="5">
        <f t="shared" si="26"/>
        <v>14550.281382833373</v>
      </c>
      <c r="O184" s="5">
        <f t="shared" si="27"/>
        <v>14516.137234333255</v>
      </c>
      <c r="P184" s="5">
        <f t="shared" si="28"/>
        <v>14538.9</v>
      </c>
      <c r="Q184" s="5">
        <f t="shared" si="29"/>
        <v>11.381382833372708</v>
      </c>
      <c r="R184" s="5" t="str">
        <f t="shared" si="30"/>
        <v/>
      </c>
      <c r="S184" s="5" t="str">
        <f t="shared" si="31"/>
        <v/>
      </c>
    </row>
    <row r="185" spans="1:19" x14ac:dyDescent="0.35">
      <c r="A185">
        <v>171</v>
      </c>
      <c r="B185" s="1">
        <v>44215.503472222219</v>
      </c>
      <c r="C185" s="2">
        <v>14544.099999999999</v>
      </c>
      <c r="D185" s="2">
        <v>14551.6</v>
      </c>
      <c r="E185" s="2">
        <v>14536.6</v>
      </c>
      <c r="F185" s="2">
        <v>14538</v>
      </c>
      <c r="G185">
        <f>IF(A185&lt;=$C$3,"",MAX(INDEX($D$15:$D$713,A185-$C$3):D184))</f>
        <v>14550.15</v>
      </c>
      <c r="H185">
        <f>IF(A185&lt;=$C$4,"",MIN(INDEX($E$15:$E$713,A185-$C$4):E184))</f>
        <v>14535.6</v>
      </c>
      <c r="I185" s="2">
        <f t="shared" si="22"/>
        <v>9.5</v>
      </c>
      <c r="J185">
        <f t="shared" si="32"/>
        <v>11.199025606762909</v>
      </c>
      <c r="K185" t="str">
        <f t="shared" si="23"/>
        <v>BUY</v>
      </c>
      <c r="L185">
        <f t="shared" si="24"/>
        <v>14550.15</v>
      </c>
      <c r="M185" s="5" t="str">
        <f t="shared" si="25"/>
        <v>SL</v>
      </c>
      <c r="N185" s="5" t="str">
        <f t="shared" si="26"/>
        <v/>
      </c>
      <c r="O185" s="5" t="str">
        <f t="shared" si="27"/>
        <v/>
      </c>
      <c r="P185" s="5" t="str">
        <f t="shared" si="28"/>
        <v/>
      </c>
      <c r="Q185" s="5" t="str">
        <f t="shared" si="29"/>
        <v/>
      </c>
      <c r="R185" s="5">
        <f t="shared" si="30"/>
        <v>-11.381382833373209</v>
      </c>
      <c r="S185" s="5" t="str">
        <f t="shared" si="31"/>
        <v>S</v>
      </c>
    </row>
    <row r="186" spans="1:19" x14ac:dyDescent="0.35">
      <c r="A186">
        <v>172</v>
      </c>
      <c r="B186" s="1">
        <v>44215.504166666666</v>
      </c>
      <c r="C186" s="2">
        <v>14538.25</v>
      </c>
      <c r="D186" s="2">
        <v>14540.5</v>
      </c>
      <c r="E186" s="2">
        <v>14534.1</v>
      </c>
      <c r="F186" s="2">
        <v>14537.45</v>
      </c>
      <c r="G186">
        <f>IF(A186&lt;=$C$3,"",MAX(INDEX($D$15:$D$713,A186-$C$3):D185))</f>
        <v>14551.6</v>
      </c>
      <c r="H186">
        <f>IF(A186&lt;=$C$4,"",MIN(INDEX($E$15:$E$713,A186-$C$4):E185))</f>
        <v>14536.6</v>
      </c>
      <c r="I186" s="2">
        <f t="shared" si="22"/>
        <v>15</v>
      </c>
      <c r="J186">
        <f t="shared" si="32"/>
        <v>11.389074326424764</v>
      </c>
      <c r="K186" t="str">
        <f t="shared" si="23"/>
        <v>SELL</v>
      </c>
      <c r="L186">
        <f t="shared" si="24"/>
        <v>14536.6</v>
      </c>
      <c r="M186" s="5" t="str">
        <f t="shared" si="25"/>
        <v>SELL</v>
      </c>
      <c r="N186" s="5">
        <f t="shared" si="26"/>
        <v>14547.989074326426</v>
      </c>
      <c r="O186" s="5">
        <f t="shared" si="27"/>
        <v>14513.821851347151</v>
      </c>
      <c r="P186" s="5">
        <f t="shared" si="28"/>
        <v>14536.6</v>
      </c>
      <c r="Q186" s="5">
        <f t="shared" si="29"/>
        <v>11.389074326424764</v>
      </c>
      <c r="R186" s="5" t="str">
        <f t="shared" si="30"/>
        <v/>
      </c>
      <c r="S186" s="5" t="str">
        <f t="shared" si="31"/>
        <v/>
      </c>
    </row>
    <row r="187" spans="1:19" x14ac:dyDescent="0.35">
      <c r="A187">
        <v>173</v>
      </c>
      <c r="B187" s="1">
        <v>44215.504861111112</v>
      </c>
      <c r="C187" s="2">
        <v>14537.75</v>
      </c>
      <c r="D187" s="2">
        <v>14540.8</v>
      </c>
      <c r="E187" s="2">
        <v>14532.699999999999</v>
      </c>
      <c r="F187" s="2">
        <v>14539.4</v>
      </c>
      <c r="G187">
        <f>IF(A187&lt;=$C$3,"",MAX(INDEX($D$15:$D$713,A187-$C$3):D186))</f>
        <v>14551.6</v>
      </c>
      <c r="H187">
        <f>IF(A187&lt;=$C$4,"",MIN(INDEX($E$15:$E$713,A187-$C$4):E186))</f>
        <v>14534.1</v>
      </c>
      <c r="I187" s="2">
        <f t="shared" si="22"/>
        <v>6.3999999999996362</v>
      </c>
      <c r="J187">
        <f t="shared" si="32"/>
        <v>11.139620610103508</v>
      </c>
      <c r="K187" t="str">
        <f t="shared" si="23"/>
        <v>SELL</v>
      </c>
      <c r="L187">
        <f t="shared" si="24"/>
        <v>14534.1</v>
      </c>
      <c r="M187" s="5" t="str">
        <f t="shared" si="25"/>
        <v>SELL</v>
      </c>
      <c r="N187" s="5">
        <f t="shared" si="26"/>
        <v>14547.989074326426</v>
      </c>
      <c r="O187" s="5">
        <f t="shared" si="27"/>
        <v>14513.821851347151</v>
      </c>
      <c r="P187" s="5">
        <f t="shared" si="28"/>
        <v>14536.6</v>
      </c>
      <c r="Q187" s="5">
        <f t="shared" si="29"/>
        <v>11.389074326424764</v>
      </c>
      <c r="R187" s="5" t="str">
        <f t="shared" si="30"/>
        <v/>
      </c>
      <c r="S187" s="5" t="str">
        <f t="shared" si="31"/>
        <v/>
      </c>
    </row>
    <row r="188" spans="1:19" x14ac:dyDescent="0.35">
      <c r="A188">
        <v>174</v>
      </c>
      <c r="B188" s="1">
        <v>44215.505555555559</v>
      </c>
      <c r="C188" s="2">
        <v>14538.8</v>
      </c>
      <c r="D188" s="2">
        <v>14547.25</v>
      </c>
      <c r="E188" s="2">
        <v>14533.5</v>
      </c>
      <c r="F188" s="2">
        <v>14536.5</v>
      </c>
      <c r="G188">
        <f>IF(A188&lt;=$C$3,"",MAX(INDEX($D$15:$D$713,A188-$C$3):D187))</f>
        <v>14551.6</v>
      </c>
      <c r="H188">
        <f>IF(A188&lt;=$C$4,"",MIN(INDEX($E$15:$E$713,A188-$C$4):E187))</f>
        <v>14532.699999999999</v>
      </c>
      <c r="I188" s="2">
        <f t="shared" si="22"/>
        <v>8.1000000000003638</v>
      </c>
      <c r="J188">
        <f t="shared" si="32"/>
        <v>10.987639579598351</v>
      </c>
      <c r="K188" t="str">
        <f t="shared" si="23"/>
        <v/>
      </c>
      <c r="L188" t="str">
        <f t="shared" si="24"/>
        <v/>
      </c>
      <c r="M188" s="5" t="str">
        <f t="shared" si="25"/>
        <v>SELL</v>
      </c>
      <c r="N188" s="5">
        <f t="shared" si="26"/>
        <v>14547.989074326426</v>
      </c>
      <c r="O188" s="5">
        <f t="shared" si="27"/>
        <v>14513.821851347151</v>
      </c>
      <c r="P188" s="5">
        <f t="shared" si="28"/>
        <v>14536.6</v>
      </c>
      <c r="Q188" s="5">
        <f t="shared" si="29"/>
        <v>11.389074326424764</v>
      </c>
      <c r="R188" s="5" t="str">
        <f t="shared" si="30"/>
        <v/>
      </c>
      <c r="S188" s="5" t="str">
        <f t="shared" si="31"/>
        <v/>
      </c>
    </row>
    <row r="189" spans="1:19" x14ac:dyDescent="0.35">
      <c r="A189">
        <v>175</v>
      </c>
      <c r="B189" s="1">
        <v>44215.506249999999</v>
      </c>
      <c r="C189" s="2">
        <v>14536.550000000001</v>
      </c>
      <c r="D189" s="2">
        <v>14544.25</v>
      </c>
      <c r="E189" s="2">
        <v>14530.1</v>
      </c>
      <c r="F189" s="2">
        <v>14535.4</v>
      </c>
      <c r="G189">
        <f>IF(A189&lt;=$C$3,"",MAX(INDEX($D$15:$D$713,A189-$C$3):D188))</f>
        <v>14547.25</v>
      </c>
      <c r="H189">
        <f>IF(A189&lt;=$C$4,"",MIN(INDEX($E$15:$E$713,A189-$C$4):E188))</f>
        <v>14532.699999999999</v>
      </c>
      <c r="I189" s="2">
        <f t="shared" si="22"/>
        <v>13.75</v>
      </c>
      <c r="J189">
        <f t="shared" si="32"/>
        <v>11.125757600618433</v>
      </c>
      <c r="K189" t="str">
        <f t="shared" si="23"/>
        <v>SELL</v>
      </c>
      <c r="L189">
        <f t="shared" si="24"/>
        <v>14532.699999999999</v>
      </c>
      <c r="M189" s="5" t="str">
        <f t="shared" si="25"/>
        <v>SELL</v>
      </c>
      <c r="N189" s="5">
        <f t="shared" si="26"/>
        <v>14547.989074326426</v>
      </c>
      <c r="O189" s="5">
        <f t="shared" si="27"/>
        <v>14513.821851347151</v>
      </c>
      <c r="P189" s="5">
        <f t="shared" si="28"/>
        <v>14536.6</v>
      </c>
      <c r="Q189" s="5">
        <f t="shared" si="29"/>
        <v>11.389074326424764</v>
      </c>
      <c r="R189" s="5" t="str">
        <f t="shared" si="30"/>
        <v/>
      </c>
      <c r="S189" s="5" t="str">
        <f t="shared" si="31"/>
        <v/>
      </c>
    </row>
    <row r="190" spans="1:19" x14ac:dyDescent="0.35">
      <c r="A190">
        <v>176</v>
      </c>
      <c r="B190" s="1">
        <v>44215.506944444445</v>
      </c>
      <c r="C190" s="2">
        <v>14535.65</v>
      </c>
      <c r="D190" s="2">
        <v>14544.85</v>
      </c>
      <c r="E190" s="2">
        <v>14534.050000000001</v>
      </c>
      <c r="F190" s="2">
        <v>14540.55</v>
      </c>
      <c r="G190">
        <f>IF(A190&lt;=$C$3,"",MAX(INDEX($D$15:$D$713,A190-$C$3):D189))</f>
        <v>14547.25</v>
      </c>
      <c r="H190">
        <f>IF(A190&lt;=$C$4,"",MIN(INDEX($E$15:$E$713,A190-$C$4):E189))</f>
        <v>14530.1</v>
      </c>
      <c r="I190" s="2">
        <f t="shared" si="22"/>
        <v>14.149999999999636</v>
      </c>
      <c r="J190">
        <f t="shared" si="32"/>
        <v>11.276969720587493</v>
      </c>
      <c r="K190" t="str">
        <f t="shared" si="23"/>
        <v/>
      </c>
      <c r="L190" t="str">
        <f t="shared" si="24"/>
        <v/>
      </c>
      <c r="M190" s="5" t="str">
        <f t="shared" si="25"/>
        <v>SELL</v>
      </c>
      <c r="N190" s="5">
        <f t="shared" si="26"/>
        <v>14547.989074326426</v>
      </c>
      <c r="O190" s="5">
        <f t="shared" si="27"/>
        <v>14513.821851347151</v>
      </c>
      <c r="P190" s="5">
        <f t="shared" si="28"/>
        <v>14536.6</v>
      </c>
      <c r="Q190" s="5">
        <f t="shared" si="29"/>
        <v>11.389074326424764</v>
      </c>
      <c r="R190" s="5" t="str">
        <f t="shared" si="30"/>
        <v/>
      </c>
      <c r="S190" s="5" t="str">
        <f t="shared" si="31"/>
        <v/>
      </c>
    </row>
    <row r="191" spans="1:19" x14ac:dyDescent="0.35">
      <c r="A191">
        <v>177</v>
      </c>
      <c r="B191" s="1">
        <v>44215.507638888892</v>
      </c>
      <c r="C191" s="2">
        <v>14540.6</v>
      </c>
      <c r="D191" s="2">
        <v>14550.9</v>
      </c>
      <c r="E191" s="2">
        <v>14534.15</v>
      </c>
      <c r="F191" s="2">
        <v>14548.1</v>
      </c>
      <c r="G191">
        <f>IF(A191&lt;=$C$3,"",MAX(INDEX($D$15:$D$713,A191-$C$3):D190))</f>
        <v>14547.25</v>
      </c>
      <c r="H191">
        <f>IF(A191&lt;=$C$4,"",MIN(INDEX($E$15:$E$713,A191-$C$4):E190))</f>
        <v>14530.1</v>
      </c>
      <c r="I191" s="2">
        <f t="shared" si="22"/>
        <v>10.799999999999272</v>
      </c>
      <c r="J191">
        <f t="shared" si="32"/>
        <v>11.253121234558083</v>
      </c>
      <c r="K191" t="str">
        <f t="shared" si="23"/>
        <v>BUY</v>
      </c>
      <c r="L191">
        <f t="shared" si="24"/>
        <v>14547.25</v>
      </c>
      <c r="M191" s="5" t="str">
        <f t="shared" si="25"/>
        <v>SL</v>
      </c>
      <c r="N191" s="5" t="str">
        <f t="shared" si="26"/>
        <v/>
      </c>
      <c r="O191" s="5" t="str">
        <f t="shared" si="27"/>
        <v/>
      </c>
      <c r="P191" s="5" t="str">
        <f t="shared" si="28"/>
        <v/>
      </c>
      <c r="Q191" s="5" t="str">
        <f t="shared" si="29"/>
        <v/>
      </c>
      <c r="R191" s="5">
        <f t="shared" si="30"/>
        <v>-11.389074326425543</v>
      </c>
      <c r="S191" s="5" t="str">
        <f t="shared" si="31"/>
        <v>S</v>
      </c>
    </row>
    <row r="192" spans="1:19" x14ac:dyDescent="0.35">
      <c r="A192">
        <v>178</v>
      </c>
      <c r="B192" s="1">
        <v>44215.508333333331</v>
      </c>
      <c r="C192" s="2">
        <v>14547.9</v>
      </c>
      <c r="D192" s="2">
        <v>14550.15</v>
      </c>
      <c r="E192" s="2">
        <v>14542.75</v>
      </c>
      <c r="F192" s="2">
        <v>14547.55</v>
      </c>
      <c r="G192">
        <f>IF(A192&lt;=$C$3,"",MAX(INDEX($D$15:$D$713,A192-$C$3):D191))</f>
        <v>14550.9</v>
      </c>
      <c r="H192">
        <f>IF(A192&lt;=$C$4,"",MIN(INDEX($E$15:$E$713,A192-$C$4):E191))</f>
        <v>14530.1</v>
      </c>
      <c r="I192" s="2">
        <f t="shared" si="22"/>
        <v>16.75</v>
      </c>
      <c r="J192">
        <f t="shared" si="32"/>
        <v>11.527965172830179</v>
      </c>
      <c r="K192" t="str">
        <f t="shared" si="23"/>
        <v/>
      </c>
      <c r="L192" t="str">
        <f t="shared" si="24"/>
        <v/>
      </c>
      <c r="M192" s="5" t="str">
        <f t="shared" si="25"/>
        <v/>
      </c>
      <c r="N192" s="5" t="str">
        <f t="shared" si="26"/>
        <v/>
      </c>
      <c r="O192" s="5" t="str">
        <f t="shared" si="27"/>
        <v/>
      </c>
      <c r="P192" s="5" t="str">
        <f t="shared" si="28"/>
        <v/>
      </c>
      <c r="Q192" s="5" t="str">
        <f t="shared" si="29"/>
        <v/>
      </c>
      <c r="R192" s="5" t="str">
        <f t="shared" si="30"/>
        <v/>
      </c>
      <c r="S192" s="5" t="str">
        <f t="shared" si="31"/>
        <v/>
      </c>
    </row>
    <row r="193" spans="1:19" x14ac:dyDescent="0.35">
      <c r="A193">
        <v>179</v>
      </c>
      <c r="B193" s="1">
        <v>44215.509027777778</v>
      </c>
      <c r="C193" s="2">
        <v>14547.5</v>
      </c>
      <c r="D193" s="2">
        <v>14549.650000000001</v>
      </c>
      <c r="E193" s="2">
        <v>14543.650000000001</v>
      </c>
      <c r="F193" s="2">
        <v>14546.6</v>
      </c>
      <c r="G193">
        <f>IF(A193&lt;=$C$3,"",MAX(INDEX($D$15:$D$713,A193-$C$3):D192))</f>
        <v>14550.9</v>
      </c>
      <c r="H193">
        <f>IF(A193&lt;=$C$4,"",MIN(INDEX($E$15:$E$713,A193-$C$4):E192))</f>
        <v>14534.050000000001</v>
      </c>
      <c r="I193" s="2">
        <f t="shared" si="22"/>
        <v>7.3999999999996362</v>
      </c>
      <c r="J193">
        <f t="shared" si="32"/>
        <v>11.321566914188651</v>
      </c>
      <c r="K193" t="str">
        <f t="shared" si="23"/>
        <v/>
      </c>
      <c r="L193" t="str">
        <f t="shared" si="24"/>
        <v/>
      </c>
      <c r="M193" s="5" t="str">
        <f t="shared" si="25"/>
        <v/>
      </c>
      <c r="N193" s="5" t="str">
        <f t="shared" si="26"/>
        <v/>
      </c>
      <c r="O193" s="5" t="str">
        <f t="shared" si="27"/>
        <v/>
      </c>
      <c r="P193" s="5" t="str">
        <f t="shared" si="28"/>
        <v/>
      </c>
      <c r="Q193" s="5" t="str">
        <f t="shared" si="29"/>
        <v/>
      </c>
      <c r="R193" s="5" t="str">
        <f t="shared" si="30"/>
        <v/>
      </c>
      <c r="S193" s="5" t="str">
        <f t="shared" si="31"/>
        <v/>
      </c>
    </row>
    <row r="194" spans="1:19" x14ac:dyDescent="0.35">
      <c r="A194">
        <v>180</v>
      </c>
      <c r="B194" s="1">
        <v>44215.509722222225</v>
      </c>
      <c r="C194" s="2">
        <v>14546.75</v>
      </c>
      <c r="D194" s="2">
        <v>14553.8</v>
      </c>
      <c r="E194" s="2">
        <v>14544.199999999999</v>
      </c>
      <c r="F194" s="2">
        <v>14549.5</v>
      </c>
      <c r="G194">
        <f>IF(A194&lt;=$C$3,"",MAX(INDEX($D$15:$D$713,A194-$C$3):D193))</f>
        <v>14550.9</v>
      </c>
      <c r="H194">
        <f>IF(A194&lt;=$C$4,"",MIN(INDEX($E$15:$E$713,A194-$C$4):E193))</f>
        <v>14534.15</v>
      </c>
      <c r="I194" s="2">
        <f t="shared" si="22"/>
        <v>6</v>
      </c>
      <c r="J194">
        <f t="shared" si="32"/>
        <v>11.055488568479218</v>
      </c>
      <c r="K194" t="str">
        <f t="shared" si="23"/>
        <v>BUY</v>
      </c>
      <c r="L194">
        <f t="shared" si="24"/>
        <v>14550.9</v>
      </c>
      <c r="M194" s="5" t="str">
        <f t="shared" si="25"/>
        <v>BUY</v>
      </c>
      <c r="N194" s="5">
        <f t="shared" si="26"/>
        <v>14539.84451143152</v>
      </c>
      <c r="O194" s="5">
        <f t="shared" si="27"/>
        <v>14573.010977136959</v>
      </c>
      <c r="P194" s="5">
        <f t="shared" si="28"/>
        <v>14550.9</v>
      </c>
      <c r="Q194" s="5">
        <f t="shared" si="29"/>
        <v>11.055488568479218</v>
      </c>
      <c r="R194" s="5" t="str">
        <f t="shared" si="30"/>
        <v/>
      </c>
      <c r="S194" s="5" t="str">
        <f t="shared" si="31"/>
        <v/>
      </c>
    </row>
    <row r="195" spans="1:19" x14ac:dyDescent="0.35">
      <c r="A195">
        <v>181</v>
      </c>
      <c r="B195" s="1">
        <v>44215.510416666664</v>
      </c>
      <c r="C195" s="2">
        <v>14549.050000000001</v>
      </c>
      <c r="D195" s="2">
        <v>14555.6</v>
      </c>
      <c r="E195" s="2">
        <v>14541.25</v>
      </c>
      <c r="F195" s="2">
        <v>14550.7</v>
      </c>
      <c r="G195">
        <f>IF(A195&lt;=$C$3,"",MAX(INDEX($D$15:$D$713,A195-$C$3):D194))</f>
        <v>14553.8</v>
      </c>
      <c r="H195">
        <f>IF(A195&lt;=$C$4,"",MIN(INDEX($E$15:$E$713,A195-$C$4):E194))</f>
        <v>14542.75</v>
      </c>
      <c r="I195" s="2">
        <f t="shared" si="22"/>
        <v>9.6000000000003638</v>
      </c>
      <c r="J195">
        <f t="shared" si="32"/>
        <v>10.982714140055275</v>
      </c>
      <c r="K195" t="str">
        <f t="shared" si="23"/>
        <v>BUY</v>
      </c>
      <c r="L195">
        <f t="shared" si="24"/>
        <v>14553.8</v>
      </c>
      <c r="M195" s="5" t="str">
        <f t="shared" si="25"/>
        <v>BUY</v>
      </c>
      <c r="N195" s="5">
        <f t="shared" si="26"/>
        <v>14539.84451143152</v>
      </c>
      <c r="O195" s="5">
        <f t="shared" si="27"/>
        <v>14573.010977136959</v>
      </c>
      <c r="P195" s="5">
        <f t="shared" si="28"/>
        <v>14550.9</v>
      </c>
      <c r="Q195" s="5">
        <f t="shared" si="29"/>
        <v>11.055488568479218</v>
      </c>
      <c r="R195" s="5" t="str">
        <f t="shared" si="30"/>
        <v/>
      </c>
      <c r="S195" s="5" t="str">
        <f t="shared" si="31"/>
        <v/>
      </c>
    </row>
    <row r="196" spans="1:19" x14ac:dyDescent="0.35">
      <c r="A196">
        <v>182</v>
      </c>
      <c r="B196" s="1">
        <v>44215.511111111111</v>
      </c>
      <c r="C196" s="2">
        <v>14550.800000000001</v>
      </c>
      <c r="D196" s="2">
        <v>14559.949999999999</v>
      </c>
      <c r="E196" s="2">
        <v>14548.050000000001</v>
      </c>
      <c r="F196" s="2">
        <v>14552.2</v>
      </c>
      <c r="G196">
        <f>IF(A196&lt;=$C$3,"",MAX(INDEX($D$15:$D$713,A196-$C$3):D195))</f>
        <v>14555.6</v>
      </c>
      <c r="H196">
        <f>IF(A196&lt;=$C$4,"",MIN(INDEX($E$15:$E$713,A196-$C$4):E195))</f>
        <v>14541.25</v>
      </c>
      <c r="I196" s="2">
        <f t="shared" si="22"/>
        <v>14.350000000000364</v>
      </c>
      <c r="J196">
        <f t="shared" si="32"/>
        <v>11.151078433052529</v>
      </c>
      <c r="K196" t="str">
        <f t="shared" si="23"/>
        <v>BUY</v>
      </c>
      <c r="L196">
        <f t="shared" si="24"/>
        <v>14555.6</v>
      </c>
      <c r="M196" s="5" t="str">
        <f t="shared" si="25"/>
        <v>BUY</v>
      </c>
      <c r="N196" s="5">
        <f t="shared" si="26"/>
        <v>14539.84451143152</v>
      </c>
      <c r="O196" s="5">
        <f t="shared" si="27"/>
        <v>14573.010977136959</v>
      </c>
      <c r="P196" s="5">
        <f t="shared" si="28"/>
        <v>14550.9</v>
      </c>
      <c r="Q196" s="5">
        <f t="shared" si="29"/>
        <v>11.055488568479218</v>
      </c>
      <c r="R196" s="5" t="str">
        <f t="shared" si="30"/>
        <v/>
      </c>
      <c r="S196" s="5" t="str">
        <f t="shared" si="31"/>
        <v/>
      </c>
    </row>
    <row r="197" spans="1:19" x14ac:dyDescent="0.35">
      <c r="A197">
        <v>183</v>
      </c>
      <c r="B197" s="1">
        <v>44215.511805555558</v>
      </c>
      <c r="C197" s="2">
        <v>14552.8</v>
      </c>
      <c r="D197" s="2">
        <v>14556.8</v>
      </c>
      <c r="E197" s="2">
        <v>14548.4</v>
      </c>
      <c r="F197" s="2">
        <v>14552.15</v>
      </c>
      <c r="G197">
        <f>IF(A197&lt;=$C$3,"",MAX(INDEX($D$15:$D$713,A197-$C$3):D196))</f>
        <v>14559.949999999999</v>
      </c>
      <c r="H197">
        <f>IF(A197&lt;=$C$4,"",MIN(INDEX($E$15:$E$713,A197-$C$4):E196))</f>
        <v>14541.25</v>
      </c>
      <c r="I197" s="2">
        <f t="shared" si="22"/>
        <v>11.899999999997817</v>
      </c>
      <c r="J197">
        <f t="shared" si="32"/>
        <v>11.188524511399795</v>
      </c>
      <c r="K197" t="str">
        <f t="shared" si="23"/>
        <v/>
      </c>
      <c r="L197" t="str">
        <f t="shared" si="24"/>
        <v/>
      </c>
      <c r="M197" s="5" t="str">
        <f t="shared" si="25"/>
        <v>BUY</v>
      </c>
      <c r="N197" s="5">
        <f t="shared" si="26"/>
        <v>14539.84451143152</v>
      </c>
      <c r="O197" s="5">
        <f t="shared" si="27"/>
        <v>14573.010977136959</v>
      </c>
      <c r="P197" s="5">
        <f t="shared" si="28"/>
        <v>14550.9</v>
      </c>
      <c r="Q197" s="5">
        <f t="shared" si="29"/>
        <v>11.055488568479218</v>
      </c>
      <c r="R197" s="5" t="str">
        <f t="shared" si="30"/>
        <v/>
      </c>
      <c r="S197" s="5" t="str">
        <f t="shared" si="31"/>
        <v/>
      </c>
    </row>
    <row r="198" spans="1:19" x14ac:dyDescent="0.35">
      <c r="A198">
        <v>184</v>
      </c>
      <c r="B198" s="1">
        <v>44215.512499999997</v>
      </c>
      <c r="C198" s="2">
        <v>14552.800000000001</v>
      </c>
      <c r="D198" s="2">
        <v>14558.2</v>
      </c>
      <c r="E198" s="2">
        <v>14545.449999999999</v>
      </c>
      <c r="F198" s="2">
        <v>14547.1</v>
      </c>
      <c r="G198">
        <f>IF(A198&lt;=$C$3,"",MAX(INDEX($D$15:$D$713,A198-$C$3):D197))</f>
        <v>14559.949999999999</v>
      </c>
      <c r="H198">
        <f>IF(A198&lt;=$C$4,"",MIN(INDEX($E$15:$E$713,A198-$C$4):E197))</f>
        <v>14541.25</v>
      </c>
      <c r="I198" s="2">
        <f t="shared" si="22"/>
        <v>8.3999999999996362</v>
      </c>
      <c r="J198">
        <f t="shared" si="32"/>
        <v>11.049098285829787</v>
      </c>
      <c r="K198" t="str">
        <f t="shared" si="23"/>
        <v/>
      </c>
      <c r="L198" t="str">
        <f t="shared" si="24"/>
        <v/>
      </c>
      <c r="M198" s="5" t="str">
        <f t="shared" si="25"/>
        <v>BUY</v>
      </c>
      <c r="N198" s="5">
        <f t="shared" si="26"/>
        <v>14539.84451143152</v>
      </c>
      <c r="O198" s="5">
        <f t="shared" si="27"/>
        <v>14573.010977136959</v>
      </c>
      <c r="P198" s="5">
        <f t="shared" si="28"/>
        <v>14550.9</v>
      </c>
      <c r="Q198" s="5">
        <f t="shared" si="29"/>
        <v>11.055488568479218</v>
      </c>
      <c r="R198" s="5" t="str">
        <f t="shared" si="30"/>
        <v/>
      </c>
      <c r="S198" s="5" t="str">
        <f t="shared" si="31"/>
        <v/>
      </c>
    </row>
    <row r="199" spans="1:19" x14ac:dyDescent="0.35">
      <c r="A199">
        <v>185</v>
      </c>
      <c r="B199" s="1">
        <v>44215.513194444444</v>
      </c>
      <c r="C199" s="2">
        <v>14547.050000000001</v>
      </c>
      <c r="D199" s="2">
        <v>14554.1</v>
      </c>
      <c r="E199" s="2">
        <v>14545.650000000001</v>
      </c>
      <c r="F199" s="2">
        <v>14548.95</v>
      </c>
      <c r="G199">
        <f>IF(A199&lt;=$C$3,"",MAX(INDEX($D$15:$D$713,A199-$C$3):D198))</f>
        <v>14559.949999999999</v>
      </c>
      <c r="H199">
        <f>IF(A199&lt;=$C$4,"",MIN(INDEX($E$15:$E$713,A199-$C$4):E198))</f>
        <v>14545.449999999999</v>
      </c>
      <c r="I199" s="2">
        <f t="shared" si="22"/>
        <v>12.750000000001819</v>
      </c>
      <c r="J199">
        <f t="shared" si="32"/>
        <v>11.134143371538389</v>
      </c>
      <c r="K199" t="str">
        <f t="shared" si="23"/>
        <v/>
      </c>
      <c r="L199" t="str">
        <f t="shared" si="24"/>
        <v/>
      </c>
      <c r="M199" s="5" t="str">
        <f t="shared" si="25"/>
        <v>BUY</v>
      </c>
      <c r="N199" s="5">
        <f t="shared" si="26"/>
        <v>14539.84451143152</v>
      </c>
      <c r="O199" s="5">
        <f t="shared" si="27"/>
        <v>14573.010977136959</v>
      </c>
      <c r="P199" s="5">
        <f t="shared" si="28"/>
        <v>14550.9</v>
      </c>
      <c r="Q199" s="5">
        <f t="shared" si="29"/>
        <v>11.055488568479218</v>
      </c>
      <c r="R199" s="5" t="str">
        <f t="shared" si="30"/>
        <v/>
      </c>
      <c r="S199" s="5" t="str">
        <f t="shared" si="31"/>
        <v/>
      </c>
    </row>
    <row r="200" spans="1:19" x14ac:dyDescent="0.35">
      <c r="A200">
        <v>186</v>
      </c>
      <c r="B200" s="1">
        <v>44215.513888888891</v>
      </c>
      <c r="C200" s="2">
        <v>14548.85</v>
      </c>
      <c r="D200" s="2">
        <v>14557.5</v>
      </c>
      <c r="E200" s="2">
        <v>14542.05</v>
      </c>
      <c r="F200" s="2">
        <v>14545.85</v>
      </c>
      <c r="G200">
        <f>IF(A200&lt;=$C$3,"",MAX(INDEX($D$15:$D$713,A200-$C$3):D199))</f>
        <v>14558.2</v>
      </c>
      <c r="H200">
        <f>IF(A200&lt;=$C$4,"",MIN(INDEX($E$15:$E$713,A200-$C$4):E199))</f>
        <v>14545.449999999999</v>
      </c>
      <c r="I200" s="2">
        <f t="shared" si="22"/>
        <v>8.4499999999989086</v>
      </c>
      <c r="J200">
        <f t="shared" si="32"/>
        <v>10.999936202961415</v>
      </c>
      <c r="K200" t="str">
        <f t="shared" si="23"/>
        <v>SELL</v>
      </c>
      <c r="L200">
        <f t="shared" si="24"/>
        <v>14545.449999999999</v>
      </c>
      <c r="M200" s="5" t="str">
        <f t="shared" si="25"/>
        <v>BUY</v>
      </c>
      <c r="N200" s="5">
        <f t="shared" si="26"/>
        <v>14539.84451143152</v>
      </c>
      <c r="O200" s="5">
        <f t="shared" si="27"/>
        <v>14573.010977136959</v>
      </c>
      <c r="P200" s="5">
        <f t="shared" si="28"/>
        <v>14550.9</v>
      </c>
      <c r="Q200" s="5">
        <f t="shared" si="29"/>
        <v>11.055488568479218</v>
      </c>
      <c r="R200" s="5" t="str">
        <f t="shared" si="30"/>
        <v/>
      </c>
      <c r="S200" s="5" t="str">
        <f t="shared" si="31"/>
        <v/>
      </c>
    </row>
    <row r="201" spans="1:19" x14ac:dyDescent="0.35">
      <c r="A201">
        <v>187</v>
      </c>
      <c r="B201" s="1">
        <v>44215.51458333333</v>
      </c>
      <c r="C201" s="2">
        <v>14546.2</v>
      </c>
      <c r="D201" s="2">
        <v>14554.7</v>
      </c>
      <c r="E201" s="2">
        <v>14541.3</v>
      </c>
      <c r="F201" s="2">
        <v>14548.65</v>
      </c>
      <c r="G201">
        <f>IF(A201&lt;=$C$3,"",MAX(INDEX($D$15:$D$713,A201-$C$3):D200))</f>
        <v>14558.2</v>
      </c>
      <c r="H201">
        <f>IF(A201&lt;=$C$4,"",MIN(INDEX($E$15:$E$713,A201-$C$4):E200))</f>
        <v>14542.05</v>
      </c>
      <c r="I201" s="2">
        <f t="shared" si="22"/>
        <v>15.450000000000728</v>
      </c>
      <c r="J201">
        <f t="shared" si="32"/>
        <v>11.222439392813381</v>
      </c>
      <c r="K201" t="str">
        <f t="shared" si="23"/>
        <v>SELL</v>
      </c>
      <c r="L201">
        <f t="shared" si="24"/>
        <v>14542.05</v>
      </c>
      <c r="M201" s="5" t="str">
        <f t="shared" si="25"/>
        <v>BUY</v>
      </c>
      <c r="N201" s="5">
        <f t="shared" si="26"/>
        <v>14539.84451143152</v>
      </c>
      <c r="O201" s="5">
        <f t="shared" si="27"/>
        <v>14573.010977136959</v>
      </c>
      <c r="P201" s="5">
        <f t="shared" si="28"/>
        <v>14550.9</v>
      </c>
      <c r="Q201" s="5">
        <f t="shared" si="29"/>
        <v>11.055488568479218</v>
      </c>
      <c r="R201" s="5" t="str">
        <f t="shared" si="30"/>
        <v/>
      </c>
      <c r="S201" s="5" t="str">
        <f t="shared" si="31"/>
        <v/>
      </c>
    </row>
    <row r="202" spans="1:19" x14ac:dyDescent="0.35">
      <c r="A202">
        <v>188</v>
      </c>
      <c r="B202" s="1">
        <v>44215.515277777777</v>
      </c>
      <c r="C202" s="2">
        <v>14548.300000000001</v>
      </c>
      <c r="D202" s="2">
        <v>14554.6</v>
      </c>
      <c r="E202" s="2">
        <v>14541.85</v>
      </c>
      <c r="F202" s="2">
        <v>14545.95</v>
      </c>
      <c r="G202">
        <f>IF(A202&lt;=$C$3,"",MAX(INDEX($D$15:$D$713,A202-$C$3):D201))</f>
        <v>14557.5</v>
      </c>
      <c r="H202">
        <f>IF(A202&lt;=$C$4,"",MIN(INDEX($E$15:$E$713,A202-$C$4):E201))</f>
        <v>14541.3</v>
      </c>
      <c r="I202" s="2">
        <f t="shared" si="22"/>
        <v>13.400000000001455</v>
      </c>
      <c r="J202">
        <f t="shared" si="32"/>
        <v>11.331317423172786</v>
      </c>
      <c r="K202" t="str">
        <f t="shared" si="23"/>
        <v/>
      </c>
      <c r="L202" t="str">
        <f t="shared" si="24"/>
        <v/>
      </c>
      <c r="M202" s="5" t="str">
        <f t="shared" si="25"/>
        <v>BUY</v>
      </c>
      <c r="N202" s="5">
        <f t="shared" si="26"/>
        <v>14539.84451143152</v>
      </c>
      <c r="O202" s="5">
        <f t="shared" si="27"/>
        <v>14573.010977136959</v>
      </c>
      <c r="P202" s="5">
        <f t="shared" si="28"/>
        <v>14550.9</v>
      </c>
      <c r="Q202" s="5">
        <f t="shared" si="29"/>
        <v>11.055488568479218</v>
      </c>
      <c r="R202" s="5" t="str">
        <f t="shared" si="30"/>
        <v/>
      </c>
      <c r="S202" s="5" t="str">
        <f t="shared" si="31"/>
        <v/>
      </c>
    </row>
    <row r="203" spans="1:19" x14ac:dyDescent="0.35">
      <c r="A203">
        <v>189</v>
      </c>
      <c r="B203" s="1">
        <v>44215.515972222223</v>
      </c>
      <c r="C203" s="2">
        <v>14546.25</v>
      </c>
      <c r="D203" s="2">
        <v>14548.199999999999</v>
      </c>
      <c r="E203" s="2">
        <v>14538.150000000001</v>
      </c>
      <c r="F203" s="2">
        <v>14543.4</v>
      </c>
      <c r="G203">
        <f>IF(A203&lt;=$C$3,"",MAX(INDEX($D$15:$D$713,A203-$C$3):D202))</f>
        <v>14557.5</v>
      </c>
      <c r="H203">
        <f>IF(A203&lt;=$C$4,"",MIN(INDEX($E$15:$E$713,A203-$C$4):E202))</f>
        <v>14541.3</v>
      </c>
      <c r="I203" s="2">
        <f t="shared" si="22"/>
        <v>12.75</v>
      </c>
      <c r="J203">
        <f t="shared" si="32"/>
        <v>11.402251552014146</v>
      </c>
      <c r="K203" t="str">
        <f t="shared" si="23"/>
        <v>SELL</v>
      </c>
      <c r="L203">
        <f t="shared" si="24"/>
        <v>14541.3</v>
      </c>
      <c r="M203" s="5" t="str">
        <f t="shared" si="25"/>
        <v>SL</v>
      </c>
      <c r="N203" s="5" t="str">
        <f t="shared" si="26"/>
        <v/>
      </c>
      <c r="O203" s="5" t="str">
        <f t="shared" si="27"/>
        <v/>
      </c>
      <c r="P203" s="5" t="str">
        <f t="shared" si="28"/>
        <v/>
      </c>
      <c r="Q203" s="5" t="str">
        <f t="shared" si="29"/>
        <v/>
      </c>
      <c r="R203" s="5">
        <f t="shared" si="30"/>
        <v>-11.055488568479632</v>
      </c>
      <c r="S203" s="5" t="str">
        <f t="shared" si="31"/>
        <v>B</v>
      </c>
    </row>
    <row r="204" spans="1:19" x14ac:dyDescent="0.35">
      <c r="A204">
        <v>190</v>
      </c>
      <c r="B204" s="1">
        <v>44215.51666666667</v>
      </c>
      <c r="C204" s="2">
        <v>14543.099999999999</v>
      </c>
      <c r="D204" s="2">
        <v>14544.4</v>
      </c>
      <c r="E204" s="2">
        <v>14541.75</v>
      </c>
      <c r="F204" s="2">
        <v>14542.75</v>
      </c>
      <c r="G204">
        <f>IF(A204&lt;=$C$3,"",MAX(INDEX($D$15:$D$713,A204-$C$3):D203))</f>
        <v>14554.7</v>
      </c>
      <c r="H204">
        <f>IF(A204&lt;=$C$4,"",MIN(INDEX($E$15:$E$713,A204-$C$4):E203))</f>
        <v>14538.150000000001</v>
      </c>
      <c r="I204" s="2">
        <f t="shared" si="22"/>
        <v>10.049999999997453</v>
      </c>
      <c r="J204">
        <f t="shared" si="32"/>
        <v>11.334638974413313</v>
      </c>
      <c r="K204" t="str">
        <f t="shared" si="23"/>
        <v/>
      </c>
      <c r="L204" t="str">
        <f t="shared" si="24"/>
        <v/>
      </c>
      <c r="M204" s="5" t="str">
        <f t="shared" si="25"/>
        <v/>
      </c>
      <c r="N204" s="5" t="str">
        <f t="shared" si="26"/>
        <v/>
      </c>
      <c r="O204" s="5" t="str">
        <f t="shared" si="27"/>
        <v/>
      </c>
      <c r="P204" s="5" t="str">
        <f t="shared" si="28"/>
        <v/>
      </c>
      <c r="Q204" s="5" t="str">
        <f t="shared" si="29"/>
        <v/>
      </c>
      <c r="R204" s="5" t="str">
        <f t="shared" si="30"/>
        <v/>
      </c>
      <c r="S204" s="5" t="str">
        <f t="shared" si="31"/>
        <v/>
      </c>
    </row>
    <row r="205" spans="1:19" x14ac:dyDescent="0.35">
      <c r="A205">
        <v>191</v>
      </c>
      <c r="B205" s="1">
        <v>44215.517361111109</v>
      </c>
      <c r="C205" s="2">
        <v>14542.449999999999</v>
      </c>
      <c r="D205" s="2">
        <v>14547.65</v>
      </c>
      <c r="E205" s="2">
        <v>14534.1</v>
      </c>
      <c r="F205" s="2">
        <v>14537.55</v>
      </c>
      <c r="G205">
        <f>IF(A205&lt;=$C$3,"",MAX(INDEX($D$15:$D$713,A205-$C$3):D204))</f>
        <v>14554.6</v>
      </c>
      <c r="H205">
        <f>IF(A205&lt;=$C$4,"",MIN(INDEX($E$15:$E$713,A205-$C$4):E204))</f>
        <v>14538.150000000001</v>
      </c>
      <c r="I205" s="2">
        <f t="shared" si="22"/>
        <v>2.6499999999996362</v>
      </c>
      <c r="J205">
        <f t="shared" si="32"/>
        <v>10.900407025692628</v>
      </c>
      <c r="K205" t="str">
        <f t="shared" si="23"/>
        <v>SELL</v>
      </c>
      <c r="L205">
        <f t="shared" si="24"/>
        <v>14538.150000000001</v>
      </c>
      <c r="M205" s="5" t="str">
        <f t="shared" si="25"/>
        <v>SELL</v>
      </c>
      <c r="N205" s="5">
        <f t="shared" si="26"/>
        <v>14549.050407025694</v>
      </c>
      <c r="O205" s="5">
        <f t="shared" si="27"/>
        <v>14516.349185948617</v>
      </c>
      <c r="P205" s="5">
        <f t="shared" si="28"/>
        <v>14538.150000000001</v>
      </c>
      <c r="Q205" s="5">
        <f t="shared" si="29"/>
        <v>10.900407025692628</v>
      </c>
      <c r="R205" s="5" t="str">
        <f t="shared" si="30"/>
        <v/>
      </c>
      <c r="S205" s="5" t="str">
        <f t="shared" si="31"/>
        <v/>
      </c>
    </row>
    <row r="206" spans="1:19" x14ac:dyDescent="0.35">
      <c r="A206">
        <v>192</v>
      </c>
      <c r="B206" s="1">
        <v>44215.518055555556</v>
      </c>
      <c r="C206" s="2">
        <v>14537.35</v>
      </c>
      <c r="D206" s="2">
        <v>14541.1</v>
      </c>
      <c r="E206" s="2">
        <v>14531.85</v>
      </c>
      <c r="F206" s="2">
        <v>14536.95</v>
      </c>
      <c r="G206">
        <f>IF(A206&lt;=$C$3,"",MAX(INDEX($D$15:$D$713,A206-$C$3):D205))</f>
        <v>14548.199999999999</v>
      </c>
      <c r="H206">
        <f>IF(A206&lt;=$C$4,"",MIN(INDEX($E$15:$E$713,A206-$C$4):E205))</f>
        <v>14534.1</v>
      </c>
      <c r="I206" s="2">
        <f t="shared" si="22"/>
        <v>13.549999999999272</v>
      </c>
      <c r="J206">
        <f t="shared" si="32"/>
        <v>11.03288667440796</v>
      </c>
      <c r="K206" t="str">
        <f t="shared" si="23"/>
        <v>SELL</v>
      </c>
      <c r="L206">
        <f t="shared" si="24"/>
        <v>14534.1</v>
      </c>
      <c r="M206" s="5" t="str">
        <f t="shared" si="25"/>
        <v>SELL</v>
      </c>
      <c r="N206" s="5">
        <f t="shared" si="26"/>
        <v>14549.050407025694</v>
      </c>
      <c r="O206" s="5">
        <f t="shared" si="27"/>
        <v>14516.349185948617</v>
      </c>
      <c r="P206" s="5">
        <f t="shared" si="28"/>
        <v>14538.150000000001</v>
      </c>
      <c r="Q206" s="5">
        <f t="shared" si="29"/>
        <v>10.900407025692628</v>
      </c>
      <c r="R206" s="5" t="str">
        <f t="shared" si="30"/>
        <v/>
      </c>
      <c r="S206" s="5" t="str">
        <f t="shared" si="31"/>
        <v/>
      </c>
    </row>
    <row r="207" spans="1:19" x14ac:dyDescent="0.35">
      <c r="A207">
        <v>193</v>
      </c>
      <c r="B207" s="1">
        <v>44215.518750000003</v>
      </c>
      <c r="C207" s="2">
        <v>14537.3</v>
      </c>
      <c r="D207" s="2">
        <v>14543.1</v>
      </c>
      <c r="E207" s="2">
        <v>14529.8</v>
      </c>
      <c r="F207" s="2">
        <v>14531.95</v>
      </c>
      <c r="G207">
        <f>IF(A207&lt;=$C$3,"",MAX(INDEX($D$15:$D$713,A207-$C$3):D206))</f>
        <v>14547.65</v>
      </c>
      <c r="H207">
        <f>IF(A207&lt;=$C$4,"",MIN(INDEX($E$15:$E$713,A207-$C$4):E206))</f>
        <v>14531.85</v>
      </c>
      <c r="I207" s="2">
        <f t="shared" si="22"/>
        <v>9.25</v>
      </c>
      <c r="J207">
        <f t="shared" si="32"/>
        <v>10.943742340687562</v>
      </c>
      <c r="K207" t="str">
        <f t="shared" si="23"/>
        <v>SELL</v>
      </c>
      <c r="L207">
        <f t="shared" si="24"/>
        <v>14531.85</v>
      </c>
      <c r="M207" s="5" t="str">
        <f t="shared" si="25"/>
        <v>SELL</v>
      </c>
      <c r="N207" s="5">
        <f t="shared" si="26"/>
        <v>14549.050407025694</v>
      </c>
      <c r="O207" s="5">
        <f t="shared" si="27"/>
        <v>14516.349185948617</v>
      </c>
      <c r="P207" s="5">
        <f t="shared" si="28"/>
        <v>14538.150000000001</v>
      </c>
      <c r="Q207" s="5">
        <f t="shared" si="29"/>
        <v>10.900407025692628</v>
      </c>
      <c r="R207" s="5" t="str">
        <f t="shared" si="30"/>
        <v/>
      </c>
      <c r="S207" s="5" t="str">
        <f t="shared" si="31"/>
        <v/>
      </c>
    </row>
    <row r="208" spans="1:19" x14ac:dyDescent="0.35">
      <c r="A208">
        <v>194</v>
      </c>
      <c r="B208" s="1">
        <v>44215.519444444442</v>
      </c>
      <c r="C208" s="2">
        <v>14532.25</v>
      </c>
      <c r="D208" s="2">
        <v>14540.55</v>
      </c>
      <c r="E208" s="2">
        <v>14529</v>
      </c>
      <c r="F208" s="2">
        <v>14536.35</v>
      </c>
      <c r="G208">
        <f>IF(A208&lt;=$C$3,"",MAX(INDEX($D$15:$D$713,A208-$C$3):D207))</f>
        <v>14547.65</v>
      </c>
      <c r="H208">
        <f>IF(A208&lt;=$C$4,"",MIN(INDEX($E$15:$E$713,A208-$C$4):E207))</f>
        <v>14529.8</v>
      </c>
      <c r="I208" s="2">
        <f t="shared" si="22"/>
        <v>13.300000000001091</v>
      </c>
      <c r="J208">
        <f t="shared" si="32"/>
        <v>11.061555223653238</v>
      </c>
      <c r="K208" t="str">
        <f t="shared" si="23"/>
        <v>SELL</v>
      </c>
      <c r="L208">
        <f t="shared" si="24"/>
        <v>14529.8</v>
      </c>
      <c r="M208" s="5" t="str">
        <f t="shared" si="25"/>
        <v>SELL</v>
      </c>
      <c r="N208" s="5">
        <f t="shared" si="26"/>
        <v>14549.050407025694</v>
      </c>
      <c r="O208" s="5">
        <f t="shared" si="27"/>
        <v>14516.349185948617</v>
      </c>
      <c r="P208" s="5">
        <f t="shared" si="28"/>
        <v>14538.150000000001</v>
      </c>
      <c r="Q208" s="5">
        <f t="shared" si="29"/>
        <v>10.900407025692628</v>
      </c>
      <c r="R208" s="5" t="str">
        <f t="shared" si="30"/>
        <v/>
      </c>
      <c r="S208" s="5" t="str">
        <f t="shared" si="31"/>
        <v/>
      </c>
    </row>
    <row r="209" spans="1:19" x14ac:dyDescent="0.35">
      <c r="A209">
        <v>195</v>
      </c>
      <c r="B209" s="1">
        <v>44215.520138888889</v>
      </c>
      <c r="C209" s="2">
        <v>14536.55</v>
      </c>
      <c r="D209" s="2">
        <v>14544.75</v>
      </c>
      <c r="E209" s="2">
        <v>14532.050000000001</v>
      </c>
      <c r="F209" s="2">
        <v>14542.3</v>
      </c>
      <c r="G209">
        <f>IF(A209&lt;=$C$3,"",MAX(INDEX($D$15:$D$713,A209-$C$3):D208))</f>
        <v>14543.1</v>
      </c>
      <c r="H209">
        <f>IF(A209&lt;=$C$4,"",MIN(INDEX($E$15:$E$713,A209-$C$4):E208))</f>
        <v>14529</v>
      </c>
      <c r="I209" s="2">
        <f t="shared" si="22"/>
        <v>11.549999999999272</v>
      </c>
      <c r="J209">
        <f t="shared" si="32"/>
        <v>11.08597746247054</v>
      </c>
      <c r="K209" t="str">
        <f t="shared" si="23"/>
        <v>BUY</v>
      </c>
      <c r="L209">
        <f t="shared" si="24"/>
        <v>14543.1</v>
      </c>
      <c r="M209" s="5" t="str">
        <f t="shared" si="25"/>
        <v>SELL</v>
      </c>
      <c r="N209" s="5">
        <f t="shared" si="26"/>
        <v>14549.050407025694</v>
      </c>
      <c r="O209" s="5">
        <f t="shared" si="27"/>
        <v>14516.349185948617</v>
      </c>
      <c r="P209" s="5">
        <f t="shared" si="28"/>
        <v>14538.150000000001</v>
      </c>
      <c r="Q209" s="5">
        <f t="shared" si="29"/>
        <v>10.900407025692628</v>
      </c>
      <c r="R209" s="5" t="str">
        <f t="shared" si="30"/>
        <v/>
      </c>
      <c r="S209" s="5" t="str">
        <f t="shared" si="31"/>
        <v/>
      </c>
    </row>
    <row r="210" spans="1:19" x14ac:dyDescent="0.35">
      <c r="A210">
        <v>196</v>
      </c>
      <c r="B210" s="1">
        <v>44215.520833333336</v>
      </c>
      <c r="C210" s="2">
        <v>14543</v>
      </c>
      <c r="D210" s="2">
        <v>14550</v>
      </c>
      <c r="E210" s="2">
        <v>14540.85</v>
      </c>
      <c r="F210" s="2">
        <v>14544.75</v>
      </c>
      <c r="G210">
        <f>IF(A210&lt;=$C$3,"",MAX(INDEX($D$15:$D$713,A210-$C$3):D209))</f>
        <v>14544.75</v>
      </c>
      <c r="H210">
        <f>IF(A210&lt;=$C$4,"",MIN(INDEX($E$15:$E$713,A210-$C$4):E209))</f>
        <v>14529</v>
      </c>
      <c r="I210" s="2">
        <f t="shared" ref="I210:I273" si="33">MAX(D209-E209,D209-F208,F208-E209)</f>
        <v>12.699999999998909</v>
      </c>
      <c r="J210">
        <f t="shared" si="32"/>
        <v>11.166678589346958</v>
      </c>
      <c r="K210" t="str">
        <f t="shared" si="23"/>
        <v>BUY</v>
      </c>
      <c r="L210">
        <f t="shared" si="24"/>
        <v>14544.75</v>
      </c>
      <c r="M210" s="5" t="str">
        <f t="shared" si="25"/>
        <v>SL</v>
      </c>
      <c r="N210" s="5" t="str">
        <f t="shared" si="26"/>
        <v/>
      </c>
      <c r="O210" s="5" t="str">
        <f t="shared" si="27"/>
        <v/>
      </c>
      <c r="P210" s="5" t="str">
        <f t="shared" si="28"/>
        <v/>
      </c>
      <c r="Q210" s="5" t="str">
        <f t="shared" si="29"/>
        <v/>
      </c>
      <c r="R210" s="5">
        <f t="shared" si="30"/>
        <v>-10.900407025692402</v>
      </c>
      <c r="S210" s="5" t="str">
        <f t="shared" si="31"/>
        <v>S</v>
      </c>
    </row>
    <row r="211" spans="1:19" x14ac:dyDescent="0.35">
      <c r="A211">
        <v>197</v>
      </c>
      <c r="B211" s="1">
        <v>44215.521527777775</v>
      </c>
      <c r="C211" s="2">
        <v>14544.45</v>
      </c>
      <c r="D211" s="2">
        <v>14547.300000000001</v>
      </c>
      <c r="E211" s="2">
        <v>14534.75</v>
      </c>
      <c r="F211" s="2">
        <v>14538.5</v>
      </c>
      <c r="G211">
        <f>IF(A211&lt;=$C$3,"",MAX(INDEX($D$15:$D$713,A211-$C$3):D210))</f>
        <v>14550</v>
      </c>
      <c r="H211">
        <f>IF(A211&lt;=$C$4,"",MIN(INDEX($E$15:$E$713,A211-$C$4):E210))</f>
        <v>14529</v>
      </c>
      <c r="I211" s="2">
        <f t="shared" si="33"/>
        <v>9.1499999999996362</v>
      </c>
      <c r="J211">
        <f t="shared" si="32"/>
        <v>11.065844659879591</v>
      </c>
      <c r="K211" t="str">
        <f t="shared" ref="K211:K274" si="34">IF(G211&lt;=D211,"BUY",IF(H211&gt;=E211,"SELL",""))</f>
        <v/>
      </c>
      <c r="L211" t="str">
        <f t="shared" ref="L211:L274" si="35">IF(K211="BUY",G211,IF(K211="SELL",H211,""))</f>
        <v/>
      </c>
      <c r="M211" s="5" t="str">
        <f t="shared" si="25"/>
        <v/>
      </c>
      <c r="N211" s="5" t="str">
        <f t="shared" si="26"/>
        <v/>
      </c>
      <c r="O211" s="5" t="str">
        <f t="shared" si="27"/>
        <v/>
      </c>
      <c r="P211" s="5" t="str">
        <f t="shared" si="28"/>
        <v/>
      </c>
      <c r="Q211" s="5" t="str">
        <f t="shared" si="29"/>
        <v/>
      </c>
      <c r="R211" s="5" t="str">
        <f t="shared" si="30"/>
        <v/>
      </c>
      <c r="S211" s="5" t="str">
        <f t="shared" si="31"/>
        <v/>
      </c>
    </row>
    <row r="212" spans="1:19" x14ac:dyDescent="0.35">
      <c r="A212">
        <v>198</v>
      </c>
      <c r="B212" s="1">
        <v>44215.522222222222</v>
      </c>
      <c r="C212" s="2">
        <v>14538.45</v>
      </c>
      <c r="D212" s="2">
        <v>14545.5</v>
      </c>
      <c r="E212" s="2">
        <v>14534.5</v>
      </c>
      <c r="F212" s="2">
        <v>14539.2</v>
      </c>
      <c r="G212">
        <f>IF(A212&lt;=$C$3,"",MAX(INDEX($D$15:$D$713,A212-$C$3):D211))</f>
        <v>14550</v>
      </c>
      <c r="H212">
        <f>IF(A212&lt;=$C$4,"",MIN(INDEX($E$15:$E$713,A212-$C$4):E211))</f>
        <v>14532.050000000001</v>
      </c>
      <c r="I212" s="2">
        <f t="shared" si="33"/>
        <v>12.550000000001091</v>
      </c>
      <c r="J212">
        <f t="shared" si="32"/>
        <v>11.140052426885665</v>
      </c>
      <c r="K212" t="str">
        <f t="shared" si="34"/>
        <v/>
      </c>
      <c r="L212" t="str">
        <f t="shared" si="35"/>
        <v/>
      </c>
      <c r="M212" s="5" t="str">
        <f t="shared" si="25"/>
        <v/>
      </c>
      <c r="N212" s="5" t="str">
        <f t="shared" si="26"/>
        <v/>
      </c>
      <c r="O212" s="5" t="str">
        <f t="shared" si="27"/>
        <v/>
      </c>
      <c r="P212" s="5" t="str">
        <f t="shared" si="28"/>
        <v/>
      </c>
      <c r="Q212" s="5" t="str">
        <f t="shared" si="29"/>
        <v/>
      </c>
      <c r="R212" s="5" t="str">
        <f t="shared" si="30"/>
        <v/>
      </c>
      <c r="S212" s="5" t="str">
        <f t="shared" si="31"/>
        <v/>
      </c>
    </row>
    <row r="213" spans="1:19" x14ac:dyDescent="0.35">
      <c r="A213">
        <v>199</v>
      </c>
      <c r="B213" s="1">
        <v>44215.522916666669</v>
      </c>
      <c r="C213" s="2">
        <v>14539.45</v>
      </c>
      <c r="D213" s="2">
        <v>14549.45</v>
      </c>
      <c r="E213" s="2">
        <v>14535.45</v>
      </c>
      <c r="F213" s="2">
        <v>14546.15</v>
      </c>
      <c r="G213">
        <f>IF(A213&lt;=$C$3,"",MAX(INDEX($D$15:$D$713,A213-$C$3):D212))</f>
        <v>14550</v>
      </c>
      <c r="H213">
        <f>IF(A213&lt;=$C$4,"",MIN(INDEX($E$15:$E$713,A213-$C$4):E212))</f>
        <v>14534.5</v>
      </c>
      <c r="I213" s="2">
        <f t="shared" si="33"/>
        <v>11</v>
      </c>
      <c r="J213">
        <f t="shared" si="32"/>
        <v>11.133049805541383</v>
      </c>
      <c r="K213" t="str">
        <f t="shared" si="34"/>
        <v/>
      </c>
      <c r="L213" t="str">
        <f t="shared" si="35"/>
        <v/>
      </c>
      <c r="M213" s="5" t="str">
        <f t="shared" si="25"/>
        <v/>
      </c>
      <c r="N213" s="5" t="str">
        <f t="shared" si="26"/>
        <v/>
      </c>
      <c r="O213" s="5" t="str">
        <f t="shared" si="27"/>
        <v/>
      </c>
      <c r="P213" s="5" t="str">
        <f t="shared" si="28"/>
        <v/>
      </c>
      <c r="Q213" s="5" t="str">
        <f t="shared" si="29"/>
        <v/>
      </c>
      <c r="R213" s="5" t="str">
        <f t="shared" si="30"/>
        <v/>
      </c>
      <c r="S213" s="5" t="str">
        <f t="shared" si="31"/>
        <v/>
      </c>
    </row>
    <row r="214" spans="1:19" x14ac:dyDescent="0.35">
      <c r="A214">
        <v>200</v>
      </c>
      <c r="B214" s="1">
        <v>44215.523611111108</v>
      </c>
      <c r="C214" s="2">
        <v>14545.45</v>
      </c>
      <c r="D214" s="2">
        <v>14551.25</v>
      </c>
      <c r="E214" s="2">
        <v>14541.1</v>
      </c>
      <c r="F214" s="2">
        <v>14544.2</v>
      </c>
      <c r="G214">
        <f>IF(A214&lt;=$C$3,"",MAX(INDEX($D$15:$D$713,A214-$C$3):D213))</f>
        <v>14549.45</v>
      </c>
      <c r="H214">
        <f>IF(A214&lt;=$C$4,"",MIN(INDEX($E$15:$E$713,A214-$C$4):E213))</f>
        <v>14534.5</v>
      </c>
      <c r="I214" s="2">
        <f t="shared" si="33"/>
        <v>14</v>
      </c>
      <c r="J214">
        <f t="shared" si="32"/>
        <v>11.276397315264314</v>
      </c>
      <c r="K214" t="str">
        <f t="shared" si="34"/>
        <v>BUY</v>
      </c>
      <c r="L214">
        <f t="shared" si="35"/>
        <v>14549.45</v>
      </c>
      <c r="M214" s="5" t="str">
        <f t="shared" si="25"/>
        <v>BUY</v>
      </c>
      <c r="N214" s="5">
        <f t="shared" si="26"/>
        <v>14538.173602684736</v>
      </c>
      <c r="O214" s="5">
        <f t="shared" si="27"/>
        <v>14572.002794630529</v>
      </c>
      <c r="P214" s="5">
        <f t="shared" si="28"/>
        <v>14549.45</v>
      </c>
      <c r="Q214" s="5">
        <f t="shared" si="29"/>
        <v>11.276397315264314</v>
      </c>
      <c r="R214" s="5" t="str">
        <f t="shared" si="30"/>
        <v/>
      </c>
      <c r="S214" s="5" t="str">
        <f t="shared" si="31"/>
        <v/>
      </c>
    </row>
    <row r="215" spans="1:19" x14ac:dyDescent="0.35">
      <c r="A215">
        <v>201</v>
      </c>
      <c r="B215" s="1">
        <v>44215.524305555555</v>
      </c>
      <c r="C215" s="2">
        <v>14544.550000000001</v>
      </c>
      <c r="D215" s="2">
        <v>14552.3</v>
      </c>
      <c r="E215" s="2">
        <v>14540</v>
      </c>
      <c r="F215" s="2">
        <v>14544.45</v>
      </c>
      <c r="G215">
        <f>IF(A215&lt;=$C$3,"",MAX(INDEX($D$15:$D$713,A215-$C$3):D214))</f>
        <v>14551.25</v>
      </c>
      <c r="H215">
        <f>IF(A215&lt;=$C$4,"",MIN(INDEX($E$15:$E$713,A215-$C$4):E214))</f>
        <v>14534.5</v>
      </c>
      <c r="I215" s="2">
        <f t="shared" si="33"/>
        <v>10.149999999999636</v>
      </c>
      <c r="J215">
        <f t="shared" si="32"/>
        <v>11.22007744950108</v>
      </c>
      <c r="K215" t="str">
        <f t="shared" si="34"/>
        <v>BUY</v>
      </c>
      <c r="L215">
        <f t="shared" si="35"/>
        <v>14551.25</v>
      </c>
      <c r="M215" s="5" t="str">
        <f t="shared" si="25"/>
        <v>BUY</v>
      </c>
      <c r="N215" s="5">
        <f t="shared" si="26"/>
        <v>14538.173602684736</v>
      </c>
      <c r="O215" s="5">
        <f t="shared" si="27"/>
        <v>14572.002794630529</v>
      </c>
      <c r="P215" s="5">
        <f t="shared" si="28"/>
        <v>14549.45</v>
      </c>
      <c r="Q215" s="5">
        <f t="shared" si="29"/>
        <v>11.276397315264314</v>
      </c>
      <c r="R215" s="5" t="str">
        <f t="shared" si="30"/>
        <v/>
      </c>
      <c r="S215" s="5" t="str">
        <f t="shared" si="31"/>
        <v/>
      </c>
    </row>
    <row r="216" spans="1:19" x14ac:dyDescent="0.35">
      <c r="A216">
        <v>202</v>
      </c>
      <c r="B216" s="1">
        <v>44215.525000000001</v>
      </c>
      <c r="C216" s="2">
        <v>14544.6</v>
      </c>
      <c r="D216" s="2">
        <v>14548.6</v>
      </c>
      <c r="E216" s="2">
        <v>14538.9</v>
      </c>
      <c r="F216" s="2">
        <v>14540.8</v>
      </c>
      <c r="G216">
        <f>IF(A216&lt;=$C$3,"",MAX(INDEX($D$15:$D$713,A216-$C$3):D215))</f>
        <v>14552.3</v>
      </c>
      <c r="H216">
        <f>IF(A216&lt;=$C$4,"",MIN(INDEX($E$15:$E$713,A216-$C$4):E215))</f>
        <v>14535.45</v>
      </c>
      <c r="I216" s="2">
        <f t="shared" si="33"/>
        <v>12.299999999999272</v>
      </c>
      <c r="J216">
        <f t="shared" si="32"/>
        <v>11.274073577025989</v>
      </c>
      <c r="K216" t="str">
        <f t="shared" si="34"/>
        <v/>
      </c>
      <c r="L216" t="str">
        <f t="shared" si="35"/>
        <v/>
      </c>
      <c r="M216" s="5" t="str">
        <f t="shared" si="25"/>
        <v>BUY</v>
      </c>
      <c r="N216" s="5">
        <f t="shared" si="26"/>
        <v>14538.173602684736</v>
      </c>
      <c r="O216" s="5">
        <f t="shared" si="27"/>
        <v>14572.002794630529</v>
      </c>
      <c r="P216" s="5">
        <f t="shared" si="28"/>
        <v>14549.45</v>
      </c>
      <c r="Q216" s="5">
        <f t="shared" si="29"/>
        <v>11.276397315264314</v>
      </c>
      <c r="R216" s="5" t="str">
        <f t="shared" si="30"/>
        <v/>
      </c>
      <c r="S216" s="5" t="str">
        <f t="shared" si="31"/>
        <v/>
      </c>
    </row>
    <row r="217" spans="1:19" x14ac:dyDescent="0.35">
      <c r="A217">
        <v>203</v>
      </c>
      <c r="B217" s="1">
        <v>44215.525694444441</v>
      </c>
      <c r="C217" s="2">
        <v>14541</v>
      </c>
      <c r="D217" s="2">
        <v>14550.45</v>
      </c>
      <c r="E217" s="2">
        <v>14535.95</v>
      </c>
      <c r="F217" s="2">
        <v>14541.6</v>
      </c>
      <c r="G217">
        <f>IF(A217&lt;=$C$3,"",MAX(INDEX($D$15:$D$713,A217-$C$3):D216))</f>
        <v>14552.3</v>
      </c>
      <c r="H217">
        <f>IF(A217&lt;=$C$4,"",MIN(INDEX($E$15:$E$713,A217-$C$4):E216))</f>
        <v>14538.9</v>
      </c>
      <c r="I217" s="2">
        <f t="shared" si="33"/>
        <v>9.7000000000007276</v>
      </c>
      <c r="J217">
        <f t="shared" si="32"/>
        <v>11.195369898174727</v>
      </c>
      <c r="K217" t="str">
        <f t="shared" si="34"/>
        <v>SELL</v>
      </c>
      <c r="L217">
        <f t="shared" si="35"/>
        <v>14538.9</v>
      </c>
      <c r="M217" s="5" t="str">
        <f t="shared" si="25"/>
        <v>SL</v>
      </c>
      <c r="N217" s="5" t="str">
        <f t="shared" si="26"/>
        <v/>
      </c>
      <c r="O217" s="5" t="str">
        <f t="shared" si="27"/>
        <v/>
      </c>
      <c r="P217" s="5" t="str">
        <f t="shared" si="28"/>
        <v/>
      </c>
      <c r="Q217" s="5" t="str">
        <f t="shared" si="29"/>
        <v/>
      </c>
      <c r="R217" s="5">
        <f t="shared" si="30"/>
        <v>-11.276397315265058</v>
      </c>
      <c r="S217" s="5" t="str">
        <f t="shared" si="31"/>
        <v>B</v>
      </c>
    </row>
    <row r="218" spans="1:19" x14ac:dyDescent="0.35">
      <c r="A218">
        <v>204</v>
      </c>
      <c r="B218" s="1">
        <v>44215.526388888888</v>
      </c>
      <c r="C218" s="2">
        <v>14541.45</v>
      </c>
      <c r="D218" s="2">
        <v>14545.1</v>
      </c>
      <c r="E218" s="2">
        <v>14537.1</v>
      </c>
      <c r="F218" s="2">
        <v>14540.35</v>
      </c>
      <c r="G218">
        <f>IF(A218&lt;=$C$3,"",MAX(INDEX($D$15:$D$713,A218-$C$3):D217))</f>
        <v>14552.3</v>
      </c>
      <c r="H218">
        <f>IF(A218&lt;=$C$4,"",MIN(INDEX($E$15:$E$713,A218-$C$4):E217))</f>
        <v>14535.95</v>
      </c>
      <c r="I218" s="2">
        <f t="shared" si="33"/>
        <v>14.5</v>
      </c>
      <c r="J218">
        <f t="shared" si="32"/>
        <v>11.36060140326599</v>
      </c>
      <c r="K218" t="str">
        <f t="shared" si="34"/>
        <v/>
      </c>
      <c r="L218" t="str">
        <f t="shared" si="35"/>
        <v/>
      </c>
      <c r="M218" s="5" t="str">
        <f t="shared" si="25"/>
        <v/>
      </c>
      <c r="N218" s="5" t="str">
        <f t="shared" si="26"/>
        <v/>
      </c>
      <c r="O218" s="5" t="str">
        <f t="shared" si="27"/>
        <v/>
      </c>
      <c r="P218" s="5" t="str">
        <f t="shared" si="28"/>
        <v/>
      </c>
      <c r="Q218" s="5" t="str">
        <f t="shared" si="29"/>
        <v/>
      </c>
      <c r="R218" s="5" t="str">
        <f t="shared" si="30"/>
        <v/>
      </c>
      <c r="S218" s="5" t="str">
        <f t="shared" si="31"/>
        <v/>
      </c>
    </row>
    <row r="219" spans="1:19" x14ac:dyDescent="0.35">
      <c r="A219">
        <v>205</v>
      </c>
      <c r="B219" s="1">
        <v>44215.527083333334</v>
      </c>
      <c r="C219" s="2">
        <v>14540.45</v>
      </c>
      <c r="D219" s="2">
        <v>14546.699999999999</v>
      </c>
      <c r="E219" s="2">
        <v>14533.15</v>
      </c>
      <c r="F219" s="2">
        <v>14539.95</v>
      </c>
      <c r="G219">
        <f>IF(A219&lt;=$C$3,"",MAX(INDEX($D$15:$D$713,A219-$C$3):D218))</f>
        <v>14550.45</v>
      </c>
      <c r="H219">
        <f>IF(A219&lt;=$C$4,"",MIN(INDEX($E$15:$E$713,A219-$C$4):E218))</f>
        <v>14535.95</v>
      </c>
      <c r="I219" s="2">
        <f t="shared" si="33"/>
        <v>8</v>
      </c>
      <c r="J219">
        <f t="shared" si="32"/>
        <v>11.192571333102691</v>
      </c>
      <c r="K219" t="str">
        <f t="shared" si="34"/>
        <v>SELL</v>
      </c>
      <c r="L219">
        <f t="shared" si="35"/>
        <v>14535.95</v>
      </c>
      <c r="M219" s="5" t="str">
        <f t="shared" si="25"/>
        <v>SELL</v>
      </c>
      <c r="N219" s="5">
        <f t="shared" si="26"/>
        <v>14547.142571333103</v>
      </c>
      <c r="O219" s="5">
        <f t="shared" si="27"/>
        <v>14513.564857333795</v>
      </c>
      <c r="P219" s="5">
        <f t="shared" si="28"/>
        <v>14535.95</v>
      </c>
      <c r="Q219" s="5">
        <f t="shared" si="29"/>
        <v>11.192571333102691</v>
      </c>
      <c r="R219" s="5" t="str">
        <f t="shared" si="30"/>
        <v/>
      </c>
      <c r="S219" s="5" t="str">
        <f t="shared" si="31"/>
        <v/>
      </c>
    </row>
    <row r="220" spans="1:19" x14ac:dyDescent="0.35">
      <c r="A220">
        <v>206</v>
      </c>
      <c r="B220" s="1">
        <v>44215.527777777781</v>
      </c>
      <c r="C220" s="2">
        <v>14539.75</v>
      </c>
      <c r="D220" s="2">
        <v>14548.9</v>
      </c>
      <c r="E220" s="2">
        <v>14530.35</v>
      </c>
      <c r="F220" s="2">
        <v>14544.85</v>
      </c>
      <c r="G220">
        <f>IF(A220&lt;=$C$3,"",MAX(INDEX($D$15:$D$713,A220-$C$3):D219))</f>
        <v>14550.45</v>
      </c>
      <c r="H220">
        <f>IF(A220&lt;=$C$4,"",MIN(INDEX($E$15:$E$713,A220-$C$4):E219))</f>
        <v>14533.15</v>
      </c>
      <c r="I220" s="2">
        <f t="shared" si="33"/>
        <v>13.549999999999272</v>
      </c>
      <c r="J220">
        <f t="shared" si="32"/>
        <v>11.310442766447519</v>
      </c>
      <c r="K220" t="str">
        <f t="shared" si="34"/>
        <v>SELL</v>
      </c>
      <c r="L220">
        <f t="shared" si="35"/>
        <v>14533.15</v>
      </c>
      <c r="M220" s="5" t="str">
        <f t="shared" si="25"/>
        <v>SL</v>
      </c>
      <c r="N220" s="5" t="str">
        <f t="shared" si="26"/>
        <v/>
      </c>
      <c r="O220" s="5" t="str">
        <f t="shared" si="27"/>
        <v/>
      </c>
      <c r="P220" s="5" t="str">
        <f t="shared" si="28"/>
        <v/>
      </c>
      <c r="Q220" s="5" t="str">
        <f t="shared" si="29"/>
        <v/>
      </c>
      <c r="R220" s="5">
        <f t="shared" si="30"/>
        <v>-11.192571333102023</v>
      </c>
      <c r="S220" s="5" t="str">
        <f t="shared" si="31"/>
        <v>S</v>
      </c>
    </row>
    <row r="221" spans="1:19" x14ac:dyDescent="0.35">
      <c r="A221">
        <v>207</v>
      </c>
      <c r="B221" s="1">
        <v>44215.52847222222</v>
      </c>
      <c r="C221" s="2">
        <v>14544.7</v>
      </c>
      <c r="D221" s="2">
        <v>14551.5</v>
      </c>
      <c r="E221" s="2">
        <v>14539.65</v>
      </c>
      <c r="F221" s="2">
        <v>14544.55</v>
      </c>
      <c r="G221">
        <f>IF(A221&lt;=$C$3,"",MAX(INDEX($D$15:$D$713,A221-$C$3):D220))</f>
        <v>14548.9</v>
      </c>
      <c r="H221">
        <f>IF(A221&lt;=$C$4,"",MIN(INDEX($E$15:$E$713,A221-$C$4):E220))</f>
        <v>14530.35</v>
      </c>
      <c r="I221" s="2">
        <f t="shared" si="33"/>
        <v>18.549999999999272</v>
      </c>
      <c r="J221">
        <f t="shared" si="32"/>
        <v>11.672420628125106</v>
      </c>
      <c r="K221" t="str">
        <f t="shared" si="34"/>
        <v>BUY</v>
      </c>
      <c r="L221">
        <f t="shared" si="35"/>
        <v>14548.9</v>
      </c>
      <c r="M221" s="5" t="str">
        <f t="shared" si="25"/>
        <v>BUY</v>
      </c>
      <c r="N221" s="5">
        <f t="shared" si="26"/>
        <v>14537.227579371875</v>
      </c>
      <c r="O221" s="5">
        <f t="shared" si="27"/>
        <v>14572.24484125625</v>
      </c>
      <c r="P221" s="5">
        <f t="shared" si="28"/>
        <v>14548.9</v>
      </c>
      <c r="Q221" s="5">
        <f t="shared" si="29"/>
        <v>11.672420628125106</v>
      </c>
      <c r="R221" s="5" t="str">
        <f t="shared" si="30"/>
        <v/>
      </c>
      <c r="S221" s="5" t="str">
        <f t="shared" si="31"/>
        <v/>
      </c>
    </row>
    <row r="222" spans="1:19" x14ac:dyDescent="0.35">
      <c r="A222">
        <v>208</v>
      </c>
      <c r="B222" s="1">
        <v>44215.529166666667</v>
      </c>
      <c r="C222" s="2">
        <v>14544.949999999999</v>
      </c>
      <c r="D222" s="2">
        <v>14552</v>
      </c>
      <c r="E222" s="2">
        <v>14537.95</v>
      </c>
      <c r="F222" s="2">
        <v>14547.35</v>
      </c>
      <c r="G222">
        <f>IF(A222&lt;=$C$3,"",MAX(INDEX($D$15:$D$713,A222-$C$3):D221))</f>
        <v>14551.5</v>
      </c>
      <c r="H222">
        <f>IF(A222&lt;=$C$4,"",MIN(INDEX($E$15:$E$713,A222-$C$4):E221))</f>
        <v>14530.35</v>
      </c>
      <c r="I222" s="2">
        <f t="shared" si="33"/>
        <v>11.850000000000364</v>
      </c>
      <c r="J222">
        <f t="shared" si="32"/>
        <v>11.681299596718869</v>
      </c>
      <c r="K222" t="str">
        <f t="shared" si="34"/>
        <v>BUY</v>
      </c>
      <c r="L222">
        <f t="shared" si="35"/>
        <v>14551.5</v>
      </c>
      <c r="M222" s="5" t="str">
        <f t="shared" si="25"/>
        <v>BUY</v>
      </c>
      <c r="N222" s="5">
        <f t="shared" si="26"/>
        <v>14537.227579371875</v>
      </c>
      <c r="O222" s="5">
        <f t="shared" si="27"/>
        <v>14572.24484125625</v>
      </c>
      <c r="P222" s="5">
        <f t="shared" si="28"/>
        <v>14548.9</v>
      </c>
      <c r="Q222" s="5">
        <f t="shared" si="29"/>
        <v>11.672420628125106</v>
      </c>
      <c r="R222" s="5" t="str">
        <f t="shared" si="30"/>
        <v/>
      </c>
      <c r="S222" s="5" t="str">
        <f t="shared" si="31"/>
        <v/>
      </c>
    </row>
    <row r="223" spans="1:19" x14ac:dyDescent="0.35">
      <c r="A223">
        <v>209</v>
      </c>
      <c r="B223" s="1">
        <v>44215.529861111114</v>
      </c>
      <c r="C223" s="2">
        <v>14547.1</v>
      </c>
      <c r="D223" s="2">
        <v>14552.199999999999</v>
      </c>
      <c r="E223" s="2">
        <v>14539.3</v>
      </c>
      <c r="F223" s="2">
        <v>14548.85</v>
      </c>
      <c r="G223">
        <f>IF(A223&lt;=$C$3,"",MAX(INDEX($D$15:$D$713,A223-$C$3):D222))</f>
        <v>14552</v>
      </c>
      <c r="H223">
        <f>IF(A223&lt;=$C$4,"",MIN(INDEX($E$15:$E$713,A223-$C$4):E222))</f>
        <v>14530.35</v>
      </c>
      <c r="I223" s="2">
        <f t="shared" si="33"/>
        <v>14.049999999999272</v>
      </c>
      <c r="J223">
        <f t="shared" si="32"/>
        <v>11.79973461688289</v>
      </c>
      <c r="K223" t="str">
        <f t="shared" si="34"/>
        <v>BUY</v>
      </c>
      <c r="L223">
        <f t="shared" si="35"/>
        <v>14552</v>
      </c>
      <c r="M223" s="5" t="str">
        <f t="shared" si="25"/>
        <v>BUY</v>
      </c>
      <c r="N223" s="5">
        <f t="shared" si="26"/>
        <v>14537.227579371875</v>
      </c>
      <c r="O223" s="5">
        <f t="shared" si="27"/>
        <v>14572.24484125625</v>
      </c>
      <c r="P223" s="5">
        <f t="shared" si="28"/>
        <v>14548.9</v>
      </c>
      <c r="Q223" s="5">
        <f t="shared" si="29"/>
        <v>11.672420628125106</v>
      </c>
      <c r="R223" s="5" t="str">
        <f t="shared" si="30"/>
        <v/>
      </c>
      <c r="S223" s="5" t="str">
        <f t="shared" si="31"/>
        <v/>
      </c>
    </row>
    <row r="224" spans="1:19" x14ac:dyDescent="0.35">
      <c r="A224">
        <v>210</v>
      </c>
      <c r="B224" s="1">
        <v>44215.530555555553</v>
      </c>
      <c r="C224" s="2">
        <v>14548.5</v>
      </c>
      <c r="D224" s="2">
        <v>14551.15</v>
      </c>
      <c r="E224" s="2">
        <v>14541.050000000001</v>
      </c>
      <c r="F224" s="2">
        <v>14543.7</v>
      </c>
      <c r="G224">
        <f>IF(A224&lt;=$C$3,"",MAX(INDEX($D$15:$D$713,A224-$C$3):D223))</f>
        <v>14552.199999999999</v>
      </c>
      <c r="H224">
        <f>IF(A224&lt;=$C$4,"",MIN(INDEX($E$15:$E$713,A224-$C$4):E223))</f>
        <v>14537.95</v>
      </c>
      <c r="I224" s="2">
        <f t="shared" si="33"/>
        <v>12.899999999999636</v>
      </c>
      <c r="J224">
        <f t="shared" si="32"/>
        <v>11.854747886038727</v>
      </c>
      <c r="K224" t="str">
        <f t="shared" si="34"/>
        <v/>
      </c>
      <c r="L224" t="str">
        <f t="shared" si="35"/>
        <v/>
      </c>
      <c r="M224" s="5" t="str">
        <f t="shared" si="25"/>
        <v>BUY</v>
      </c>
      <c r="N224" s="5">
        <f t="shared" si="26"/>
        <v>14537.227579371875</v>
      </c>
      <c r="O224" s="5">
        <f t="shared" si="27"/>
        <v>14572.24484125625</v>
      </c>
      <c r="P224" s="5">
        <f t="shared" si="28"/>
        <v>14548.9</v>
      </c>
      <c r="Q224" s="5">
        <f t="shared" si="29"/>
        <v>11.672420628125106</v>
      </c>
      <c r="R224" s="5" t="str">
        <f t="shared" si="30"/>
        <v/>
      </c>
      <c r="S224" s="5" t="str">
        <f t="shared" si="31"/>
        <v/>
      </c>
    </row>
    <row r="225" spans="1:19" x14ac:dyDescent="0.35">
      <c r="A225">
        <v>211</v>
      </c>
      <c r="B225" s="1">
        <v>44215.53125</v>
      </c>
      <c r="C225" s="2">
        <v>14544</v>
      </c>
      <c r="D225" s="2">
        <v>14551.849999999999</v>
      </c>
      <c r="E225" s="2">
        <v>14539.599999999999</v>
      </c>
      <c r="F225" s="2">
        <v>14545.6</v>
      </c>
      <c r="G225">
        <f>IF(A225&lt;=$C$3,"",MAX(INDEX($D$15:$D$713,A225-$C$3):D224))</f>
        <v>14552.199999999999</v>
      </c>
      <c r="H225">
        <f>IF(A225&lt;=$C$4,"",MIN(INDEX($E$15:$E$713,A225-$C$4):E224))</f>
        <v>14537.95</v>
      </c>
      <c r="I225" s="2">
        <f t="shared" si="33"/>
        <v>10.099999999998545</v>
      </c>
      <c r="J225">
        <f t="shared" si="32"/>
        <v>11.767010491736716</v>
      </c>
      <c r="K225" t="str">
        <f t="shared" si="34"/>
        <v/>
      </c>
      <c r="L225" t="str">
        <f t="shared" si="35"/>
        <v/>
      </c>
      <c r="M225" s="5" t="str">
        <f t="shared" si="25"/>
        <v>BUY</v>
      </c>
      <c r="N225" s="5">
        <f t="shared" si="26"/>
        <v>14537.227579371875</v>
      </c>
      <c r="O225" s="5">
        <f t="shared" si="27"/>
        <v>14572.24484125625</v>
      </c>
      <c r="P225" s="5">
        <f t="shared" si="28"/>
        <v>14548.9</v>
      </c>
      <c r="Q225" s="5">
        <f t="shared" si="29"/>
        <v>11.672420628125106</v>
      </c>
      <c r="R225" s="5" t="str">
        <f t="shared" si="30"/>
        <v/>
      </c>
      <c r="S225" s="5" t="str">
        <f t="shared" si="31"/>
        <v/>
      </c>
    </row>
    <row r="226" spans="1:19" x14ac:dyDescent="0.35">
      <c r="A226">
        <v>212</v>
      </c>
      <c r="B226" s="1">
        <v>44215.531944444447</v>
      </c>
      <c r="C226" s="2">
        <v>14545.7</v>
      </c>
      <c r="D226" s="2">
        <v>14550.4</v>
      </c>
      <c r="E226" s="2">
        <v>14542.699999999999</v>
      </c>
      <c r="F226" s="2">
        <v>14546.4</v>
      </c>
      <c r="G226">
        <f>IF(A226&lt;=$C$3,"",MAX(INDEX($D$15:$D$713,A226-$C$3):D225))</f>
        <v>14552.199999999999</v>
      </c>
      <c r="H226">
        <f>IF(A226&lt;=$C$4,"",MIN(INDEX($E$15:$E$713,A226-$C$4):E225))</f>
        <v>14539.3</v>
      </c>
      <c r="I226" s="2">
        <f t="shared" si="33"/>
        <v>12.25</v>
      </c>
      <c r="J226">
        <f t="shared" si="32"/>
        <v>11.791159967149881</v>
      </c>
      <c r="K226" t="str">
        <f t="shared" si="34"/>
        <v/>
      </c>
      <c r="L226" t="str">
        <f t="shared" si="35"/>
        <v/>
      </c>
      <c r="M226" s="5" t="str">
        <f t="shared" si="25"/>
        <v>BUY</v>
      </c>
      <c r="N226" s="5">
        <f t="shared" si="26"/>
        <v>14537.227579371875</v>
      </c>
      <c r="O226" s="5">
        <f t="shared" si="27"/>
        <v>14572.24484125625</v>
      </c>
      <c r="P226" s="5">
        <f t="shared" si="28"/>
        <v>14548.9</v>
      </c>
      <c r="Q226" s="5">
        <f t="shared" si="29"/>
        <v>11.672420628125106</v>
      </c>
      <c r="R226" s="5" t="str">
        <f t="shared" si="30"/>
        <v/>
      </c>
      <c r="S226" s="5" t="str">
        <f t="shared" si="31"/>
        <v/>
      </c>
    </row>
    <row r="227" spans="1:19" x14ac:dyDescent="0.35">
      <c r="A227">
        <v>213</v>
      </c>
      <c r="B227" s="1">
        <v>44215.532638888886</v>
      </c>
      <c r="C227" s="2">
        <v>14547</v>
      </c>
      <c r="D227" s="2">
        <v>14555.45</v>
      </c>
      <c r="E227" s="2">
        <v>14544.349999999999</v>
      </c>
      <c r="F227" s="2">
        <v>14552.45</v>
      </c>
      <c r="G227">
        <f>IF(A227&lt;=$C$3,"",MAX(INDEX($D$15:$D$713,A227-$C$3):D226))</f>
        <v>14551.849999999999</v>
      </c>
      <c r="H227">
        <f>IF(A227&lt;=$C$4,"",MIN(INDEX($E$15:$E$713,A227-$C$4):E226))</f>
        <v>14539.599999999999</v>
      </c>
      <c r="I227" s="2">
        <f t="shared" si="33"/>
        <v>7.7000000000007276</v>
      </c>
      <c r="J227">
        <f t="shared" si="32"/>
        <v>11.586601968792422</v>
      </c>
      <c r="K227" t="str">
        <f t="shared" si="34"/>
        <v>BUY</v>
      </c>
      <c r="L227">
        <f t="shared" si="35"/>
        <v>14551.849999999999</v>
      </c>
      <c r="M227" s="5" t="str">
        <f t="shared" si="25"/>
        <v>BUY</v>
      </c>
      <c r="N227" s="5">
        <f t="shared" si="26"/>
        <v>14537.227579371875</v>
      </c>
      <c r="O227" s="5">
        <f t="shared" si="27"/>
        <v>14572.24484125625</v>
      </c>
      <c r="P227" s="5">
        <f t="shared" si="28"/>
        <v>14548.9</v>
      </c>
      <c r="Q227" s="5">
        <f t="shared" si="29"/>
        <v>11.672420628125106</v>
      </c>
      <c r="R227" s="5" t="str">
        <f t="shared" si="30"/>
        <v/>
      </c>
      <c r="S227" s="5" t="str">
        <f t="shared" si="31"/>
        <v/>
      </c>
    </row>
    <row r="228" spans="1:19" x14ac:dyDescent="0.35">
      <c r="A228">
        <v>214</v>
      </c>
      <c r="B228" s="1">
        <v>44215.533333333333</v>
      </c>
      <c r="C228" s="2">
        <v>14552.3</v>
      </c>
      <c r="D228" s="2">
        <v>14559.35</v>
      </c>
      <c r="E228" s="2">
        <v>14550.9</v>
      </c>
      <c r="F228" s="2">
        <v>14558.15</v>
      </c>
      <c r="G228">
        <f>IF(A228&lt;=$C$3,"",MAX(INDEX($D$15:$D$713,A228-$C$3):D227))</f>
        <v>14555.45</v>
      </c>
      <c r="H228">
        <f>IF(A228&lt;=$C$4,"",MIN(INDEX($E$15:$E$713,A228-$C$4):E227))</f>
        <v>14539.599999999999</v>
      </c>
      <c r="I228" s="2">
        <f t="shared" si="33"/>
        <v>11.100000000002183</v>
      </c>
      <c r="J228">
        <f t="shared" si="32"/>
        <v>11.562271870352911</v>
      </c>
      <c r="K228" t="str">
        <f t="shared" si="34"/>
        <v>BUY</v>
      </c>
      <c r="L228">
        <f t="shared" si="35"/>
        <v>14555.45</v>
      </c>
      <c r="M228" s="5" t="str">
        <f t="shared" si="25"/>
        <v>BUY</v>
      </c>
      <c r="N228" s="5">
        <f t="shared" si="26"/>
        <v>14537.227579371875</v>
      </c>
      <c r="O228" s="5">
        <f t="shared" si="27"/>
        <v>14572.24484125625</v>
      </c>
      <c r="P228" s="5">
        <f t="shared" si="28"/>
        <v>14548.9</v>
      </c>
      <c r="Q228" s="5">
        <f t="shared" si="29"/>
        <v>11.672420628125106</v>
      </c>
      <c r="R228" s="5" t="str">
        <f t="shared" si="30"/>
        <v/>
      </c>
      <c r="S228" s="5" t="str">
        <f t="shared" si="31"/>
        <v/>
      </c>
    </row>
    <row r="229" spans="1:19" x14ac:dyDescent="0.35">
      <c r="A229">
        <v>215</v>
      </c>
      <c r="B229" s="1">
        <v>44215.53402777778</v>
      </c>
      <c r="C229" s="2">
        <v>14558.1</v>
      </c>
      <c r="D229" s="2">
        <v>14566.449999999999</v>
      </c>
      <c r="E229" s="2">
        <v>14549.1</v>
      </c>
      <c r="F229" s="2">
        <v>14554</v>
      </c>
      <c r="G229">
        <f>IF(A229&lt;=$C$3,"",MAX(INDEX($D$15:$D$713,A229-$C$3):D228))</f>
        <v>14559.35</v>
      </c>
      <c r="H229">
        <f>IF(A229&lt;=$C$4,"",MIN(INDEX($E$15:$E$713,A229-$C$4):E228))</f>
        <v>14542.699999999999</v>
      </c>
      <c r="I229" s="2">
        <f t="shared" si="33"/>
        <v>8.4500000000007276</v>
      </c>
      <c r="J229">
        <f t="shared" si="32"/>
        <v>11.406658276835302</v>
      </c>
      <c r="K229" t="str">
        <f t="shared" si="34"/>
        <v>BUY</v>
      </c>
      <c r="L229">
        <f t="shared" si="35"/>
        <v>14559.35</v>
      </c>
      <c r="M229" s="5" t="str">
        <f t="shared" ref="M229:M292" si="36">IF(OR(M228="",M228="SL",M228="TP"),K229,IF(M228="BUY",IF(E229&lt;N228,"SL",IF(D229&gt;O228,"TP",M228)),IF(M228="SELL",IF(D229&gt;N228,"SL",IF(E229&lt;O228,"TP",M228)),"")))</f>
        <v>BUY</v>
      </c>
      <c r="N229" s="5">
        <f t="shared" ref="N229:N292" si="37">IF(M229="buy",P229-$C$6*Q229,IF(M229="sell",P229+$C$6*Q229,""))</f>
        <v>14537.227579371875</v>
      </c>
      <c r="O229" s="5">
        <f t="shared" ref="O229:O292" si="38">IF(M229="buy",P229+$C$7*Q229,IF(M229="sell",P229-$C$7*Q229,""))</f>
        <v>14572.24484125625</v>
      </c>
      <c r="P229" s="5">
        <f t="shared" ref="P229:P292" si="39">IF(M229=M228,P228,IF(OR(M229="buy",M229="sell"),L229,""))</f>
        <v>14548.9</v>
      </c>
      <c r="Q229" s="5">
        <f t="shared" ref="Q229:Q292" si="40">IF(M229=M228,Q228,IF(OR(M229="buy",M229="sell"),J229,""))</f>
        <v>11.672420628125106</v>
      </c>
      <c r="R229" s="5" t="str">
        <f t="shared" ref="R229:R292" si="41">IF(AND(M228="buy",M229="sl"),N228-P228,IF(AND(M228="buy",M229="tp"),O228-P228,IF(AND(M228="sell",M229="sl"),P228-N228,IF(AND(M228="sell",M229="tp"),P228-O228,""))))</f>
        <v/>
      </c>
      <c r="S229" s="5" t="str">
        <f t="shared" ref="S229:S292" si="42">IF(AND(M228="buy",R229&lt;&gt;""),"B",IF(AND(M228="sell",R229&lt;&gt;""),"S",""))</f>
        <v/>
      </c>
    </row>
    <row r="230" spans="1:19" x14ac:dyDescent="0.35">
      <c r="A230">
        <v>216</v>
      </c>
      <c r="B230" s="1">
        <v>44215.534722222219</v>
      </c>
      <c r="C230" s="2">
        <v>14554.1</v>
      </c>
      <c r="D230" s="2">
        <v>14563.75</v>
      </c>
      <c r="E230" s="2">
        <v>14546.7</v>
      </c>
      <c r="F230" s="2">
        <v>14549.8</v>
      </c>
      <c r="G230">
        <f>IF(A230&lt;=$C$3,"",MAX(INDEX($D$15:$D$713,A230-$C$3):D229))</f>
        <v>14566.449999999999</v>
      </c>
      <c r="H230">
        <f>IF(A230&lt;=$C$4,"",MIN(INDEX($E$15:$E$713,A230-$C$4):E229))</f>
        <v>14544.349999999999</v>
      </c>
      <c r="I230" s="2">
        <f t="shared" si="33"/>
        <v>17.349999999998545</v>
      </c>
      <c r="J230">
        <f t="shared" ref="J230:J293" si="43">(J229*($C$5-1)+I230)/$C$5</f>
        <v>11.703825362993465</v>
      </c>
      <c r="K230" t="str">
        <f t="shared" si="34"/>
        <v/>
      </c>
      <c r="L230" t="str">
        <f t="shared" si="35"/>
        <v/>
      </c>
      <c r="M230" s="5" t="str">
        <f t="shared" si="36"/>
        <v>BUY</v>
      </c>
      <c r="N230" s="5">
        <f t="shared" si="37"/>
        <v>14537.227579371875</v>
      </c>
      <c r="O230" s="5">
        <f t="shared" si="38"/>
        <v>14572.24484125625</v>
      </c>
      <c r="P230" s="5">
        <f t="shared" si="39"/>
        <v>14548.9</v>
      </c>
      <c r="Q230" s="5">
        <f t="shared" si="40"/>
        <v>11.672420628125106</v>
      </c>
      <c r="R230" s="5" t="str">
        <f t="shared" si="41"/>
        <v/>
      </c>
      <c r="S230" s="5" t="str">
        <f t="shared" si="42"/>
        <v/>
      </c>
    </row>
    <row r="231" spans="1:19" x14ac:dyDescent="0.35">
      <c r="A231">
        <v>217</v>
      </c>
      <c r="B231" s="1">
        <v>44215.535416666666</v>
      </c>
      <c r="C231" s="2">
        <v>14550.4</v>
      </c>
      <c r="D231" s="2">
        <v>14557.050000000001</v>
      </c>
      <c r="E231" s="2">
        <v>14548.3</v>
      </c>
      <c r="F231" s="2">
        <v>14555.05</v>
      </c>
      <c r="G231">
        <f>IF(A231&lt;=$C$3,"",MAX(INDEX($D$15:$D$713,A231-$C$3):D230))</f>
        <v>14566.449999999999</v>
      </c>
      <c r="H231">
        <f>IF(A231&lt;=$C$4,"",MIN(INDEX($E$15:$E$713,A231-$C$4):E230))</f>
        <v>14546.7</v>
      </c>
      <c r="I231" s="2">
        <f t="shared" si="33"/>
        <v>17.049999999999272</v>
      </c>
      <c r="J231">
        <f t="shared" si="43"/>
        <v>11.971134094843755</v>
      </c>
      <c r="K231" t="str">
        <f t="shared" si="34"/>
        <v/>
      </c>
      <c r="L231" t="str">
        <f t="shared" si="35"/>
        <v/>
      </c>
      <c r="M231" s="5" t="str">
        <f t="shared" si="36"/>
        <v>BUY</v>
      </c>
      <c r="N231" s="5">
        <f t="shared" si="37"/>
        <v>14537.227579371875</v>
      </c>
      <c r="O231" s="5">
        <f t="shared" si="38"/>
        <v>14572.24484125625</v>
      </c>
      <c r="P231" s="5">
        <f t="shared" si="39"/>
        <v>14548.9</v>
      </c>
      <c r="Q231" s="5">
        <f t="shared" si="40"/>
        <v>11.672420628125106</v>
      </c>
      <c r="R231" s="5" t="str">
        <f t="shared" si="41"/>
        <v/>
      </c>
      <c r="S231" s="5" t="str">
        <f t="shared" si="42"/>
        <v/>
      </c>
    </row>
    <row r="232" spans="1:19" x14ac:dyDescent="0.35">
      <c r="A232">
        <v>218</v>
      </c>
      <c r="B232" s="1">
        <v>44215.536111111112</v>
      </c>
      <c r="C232" s="2">
        <v>14554.900000000001</v>
      </c>
      <c r="D232" s="2">
        <v>14563.800000000001</v>
      </c>
      <c r="E232" s="2">
        <v>14548.95</v>
      </c>
      <c r="F232" s="2">
        <v>14558.55</v>
      </c>
      <c r="G232">
        <f>IF(A232&lt;=$C$3,"",MAX(INDEX($D$15:$D$713,A232-$C$3):D231))</f>
        <v>14566.449999999999</v>
      </c>
      <c r="H232">
        <f>IF(A232&lt;=$C$4,"",MIN(INDEX($E$15:$E$713,A232-$C$4):E231))</f>
        <v>14546.7</v>
      </c>
      <c r="I232" s="2">
        <f t="shared" si="33"/>
        <v>8.750000000001819</v>
      </c>
      <c r="J232">
        <f t="shared" si="43"/>
        <v>11.810077390101657</v>
      </c>
      <c r="K232" t="str">
        <f t="shared" si="34"/>
        <v/>
      </c>
      <c r="L232" t="str">
        <f t="shared" si="35"/>
        <v/>
      </c>
      <c r="M232" s="5" t="str">
        <f t="shared" si="36"/>
        <v>BUY</v>
      </c>
      <c r="N232" s="5">
        <f t="shared" si="37"/>
        <v>14537.227579371875</v>
      </c>
      <c r="O232" s="5">
        <f t="shared" si="38"/>
        <v>14572.24484125625</v>
      </c>
      <c r="P232" s="5">
        <f t="shared" si="39"/>
        <v>14548.9</v>
      </c>
      <c r="Q232" s="5">
        <f t="shared" si="40"/>
        <v>11.672420628125106</v>
      </c>
      <c r="R232" s="5" t="str">
        <f t="shared" si="41"/>
        <v/>
      </c>
      <c r="S232" s="5" t="str">
        <f t="shared" si="42"/>
        <v/>
      </c>
    </row>
    <row r="233" spans="1:19" x14ac:dyDescent="0.35">
      <c r="A233">
        <v>219</v>
      </c>
      <c r="B233" s="1">
        <v>44215.536805555559</v>
      </c>
      <c r="C233" s="2">
        <v>14558.9</v>
      </c>
      <c r="D233" s="2">
        <v>14564.699999999999</v>
      </c>
      <c r="E233" s="2">
        <v>14548.75</v>
      </c>
      <c r="F233" s="2">
        <v>14558.45</v>
      </c>
      <c r="G233">
        <f>IF(A233&lt;=$C$3,"",MAX(INDEX($D$15:$D$713,A233-$C$3):D232))</f>
        <v>14563.800000000001</v>
      </c>
      <c r="H233">
        <f>IF(A233&lt;=$C$4,"",MIN(INDEX($E$15:$E$713,A233-$C$4):E232))</f>
        <v>14546.7</v>
      </c>
      <c r="I233" s="2">
        <f t="shared" si="33"/>
        <v>14.850000000000364</v>
      </c>
      <c r="J233">
        <f t="shared" si="43"/>
        <v>11.962073520596594</v>
      </c>
      <c r="K233" t="str">
        <f t="shared" si="34"/>
        <v>BUY</v>
      </c>
      <c r="L233">
        <f t="shared" si="35"/>
        <v>14563.800000000001</v>
      </c>
      <c r="M233" s="5" t="str">
        <f t="shared" si="36"/>
        <v>BUY</v>
      </c>
      <c r="N233" s="5">
        <f t="shared" si="37"/>
        <v>14537.227579371875</v>
      </c>
      <c r="O233" s="5">
        <f t="shared" si="38"/>
        <v>14572.24484125625</v>
      </c>
      <c r="P233" s="5">
        <f t="shared" si="39"/>
        <v>14548.9</v>
      </c>
      <c r="Q233" s="5">
        <f t="shared" si="40"/>
        <v>11.672420628125106</v>
      </c>
      <c r="R233" s="5" t="str">
        <f t="shared" si="41"/>
        <v/>
      </c>
      <c r="S233" s="5" t="str">
        <f t="shared" si="42"/>
        <v/>
      </c>
    </row>
    <row r="234" spans="1:19" x14ac:dyDescent="0.35">
      <c r="A234">
        <v>220</v>
      </c>
      <c r="B234" s="1">
        <v>44215.537499999999</v>
      </c>
      <c r="C234" s="2">
        <v>14557.85</v>
      </c>
      <c r="D234" s="2">
        <v>14559.55</v>
      </c>
      <c r="E234" s="2">
        <v>14555.55</v>
      </c>
      <c r="F234" s="2">
        <v>14556.95</v>
      </c>
      <c r="G234">
        <f>IF(A234&lt;=$C$3,"",MAX(INDEX($D$15:$D$713,A234-$C$3):D233))</f>
        <v>14564.699999999999</v>
      </c>
      <c r="H234">
        <f>IF(A234&lt;=$C$4,"",MIN(INDEX($E$15:$E$713,A234-$C$4):E233))</f>
        <v>14548.3</v>
      </c>
      <c r="I234" s="2">
        <f t="shared" si="33"/>
        <v>15.949999999998909</v>
      </c>
      <c r="J234">
        <f t="shared" si="43"/>
        <v>12.161469844566708</v>
      </c>
      <c r="K234" t="str">
        <f t="shared" si="34"/>
        <v/>
      </c>
      <c r="L234" t="str">
        <f t="shared" si="35"/>
        <v/>
      </c>
      <c r="M234" s="5" t="str">
        <f t="shared" si="36"/>
        <v>BUY</v>
      </c>
      <c r="N234" s="5">
        <f t="shared" si="37"/>
        <v>14537.227579371875</v>
      </c>
      <c r="O234" s="5">
        <f t="shared" si="38"/>
        <v>14572.24484125625</v>
      </c>
      <c r="P234" s="5">
        <f t="shared" si="39"/>
        <v>14548.9</v>
      </c>
      <c r="Q234" s="5">
        <f t="shared" si="40"/>
        <v>11.672420628125106</v>
      </c>
      <c r="R234" s="5" t="str">
        <f t="shared" si="41"/>
        <v/>
      </c>
      <c r="S234" s="5" t="str">
        <f t="shared" si="42"/>
        <v/>
      </c>
    </row>
    <row r="235" spans="1:19" x14ac:dyDescent="0.35">
      <c r="A235">
        <v>221</v>
      </c>
      <c r="B235" s="1">
        <v>44215.538194444445</v>
      </c>
      <c r="C235" s="2">
        <v>14556.45</v>
      </c>
      <c r="D235" s="2">
        <v>14562.55</v>
      </c>
      <c r="E235" s="2">
        <v>14548.25</v>
      </c>
      <c r="F235" s="2">
        <v>14553.1</v>
      </c>
      <c r="G235">
        <f>IF(A235&lt;=$C$3,"",MAX(INDEX($D$15:$D$713,A235-$C$3):D234))</f>
        <v>14564.699999999999</v>
      </c>
      <c r="H235">
        <f>IF(A235&lt;=$C$4,"",MIN(INDEX($E$15:$E$713,A235-$C$4):E234))</f>
        <v>14548.75</v>
      </c>
      <c r="I235" s="2">
        <f t="shared" si="33"/>
        <v>4</v>
      </c>
      <c r="J235">
        <f t="shared" si="43"/>
        <v>11.753396352338374</v>
      </c>
      <c r="K235" t="str">
        <f t="shared" si="34"/>
        <v>SELL</v>
      </c>
      <c r="L235">
        <f t="shared" si="35"/>
        <v>14548.75</v>
      </c>
      <c r="M235" s="5" t="str">
        <f t="shared" si="36"/>
        <v>BUY</v>
      </c>
      <c r="N235" s="5">
        <f t="shared" si="37"/>
        <v>14537.227579371875</v>
      </c>
      <c r="O235" s="5">
        <f t="shared" si="38"/>
        <v>14572.24484125625</v>
      </c>
      <c r="P235" s="5">
        <f t="shared" si="39"/>
        <v>14548.9</v>
      </c>
      <c r="Q235" s="5">
        <f t="shared" si="40"/>
        <v>11.672420628125106</v>
      </c>
      <c r="R235" s="5" t="str">
        <f t="shared" si="41"/>
        <v/>
      </c>
      <c r="S235" s="5" t="str">
        <f t="shared" si="42"/>
        <v/>
      </c>
    </row>
    <row r="236" spans="1:19" x14ac:dyDescent="0.35">
      <c r="A236">
        <v>222</v>
      </c>
      <c r="B236" s="1">
        <v>44215.538888888892</v>
      </c>
      <c r="C236" s="2">
        <v>14553.2</v>
      </c>
      <c r="D236" s="2">
        <v>14559.85</v>
      </c>
      <c r="E236" s="2">
        <v>14544.4</v>
      </c>
      <c r="F236" s="2">
        <v>14556.3</v>
      </c>
      <c r="G236">
        <f>IF(A236&lt;=$C$3,"",MAX(INDEX($D$15:$D$713,A236-$C$3):D235))</f>
        <v>14564.699999999999</v>
      </c>
      <c r="H236">
        <f>IF(A236&lt;=$C$4,"",MIN(INDEX($E$15:$E$713,A236-$C$4):E235))</f>
        <v>14548.25</v>
      </c>
      <c r="I236" s="2">
        <f t="shared" si="33"/>
        <v>14.299999999999272</v>
      </c>
      <c r="J236">
        <f t="shared" si="43"/>
        <v>11.880726534721418</v>
      </c>
      <c r="K236" t="str">
        <f t="shared" si="34"/>
        <v>SELL</v>
      </c>
      <c r="L236">
        <f t="shared" si="35"/>
        <v>14548.25</v>
      </c>
      <c r="M236" s="5" t="str">
        <f t="shared" si="36"/>
        <v>BUY</v>
      </c>
      <c r="N236" s="5">
        <f t="shared" si="37"/>
        <v>14537.227579371875</v>
      </c>
      <c r="O236" s="5">
        <f t="shared" si="38"/>
        <v>14572.24484125625</v>
      </c>
      <c r="P236" s="5">
        <f t="shared" si="39"/>
        <v>14548.9</v>
      </c>
      <c r="Q236" s="5">
        <f t="shared" si="40"/>
        <v>11.672420628125106</v>
      </c>
      <c r="R236" s="5" t="str">
        <f t="shared" si="41"/>
        <v/>
      </c>
      <c r="S236" s="5" t="str">
        <f t="shared" si="42"/>
        <v/>
      </c>
    </row>
    <row r="237" spans="1:19" x14ac:dyDescent="0.35">
      <c r="A237">
        <v>223</v>
      </c>
      <c r="B237" s="1">
        <v>44215.539583333331</v>
      </c>
      <c r="C237" s="2">
        <v>14556.1</v>
      </c>
      <c r="D237" s="2">
        <v>14564.25</v>
      </c>
      <c r="E237" s="2">
        <v>14553.5</v>
      </c>
      <c r="F237" s="2">
        <v>14562.25</v>
      </c>
      <c r="G237">
        <f>IF(A237&lt;=$C$3,"",MAX(INDEX($D$15:$D$713,A237-$C$3):D236))</f>
        <v>14562.55</v>
      </c>
      <c r="H237">
        <f>IF(A237&lt;=$C$4,"",MIN(INDEX($E$15:$E$713,A237-$C$4):E236))</f>
        <v>14544.4</v>
      </c>
      <c r="I237" s="2">
        <f t="shared" si="33"/>
        <v>15.450000000000728</v>
      </c>
      <c r="J237">
        <f t="shared" si="43"/>
        <v>12.059190207985385</v>
      </c>
      <c r="K237" t="str">
        <f t="shared" si="34"/>
        <v>BUY</v>
      </c>
      <c r="L237">
        <f t="shared" si="35"/>
        <v>14562.55</v>
      </c>
      <c r="M237" s="5" t="str">
        <f t="shared" si="36"/>
        <v>BUY</v>
      </c>
      <c r="N237" s="5">
        <f t="shared" si="37"/>
        <v>14537.227579371875</v>
      </c>
      <c r="O237" s="5">
        <f t="shared" si="38"/>
        <v>14572.24484125625</v>
      </c>
      <c r="P237" s="5">
        <f t="shared" si="39"/>
        <v>14548.9</v>
      </c>
      <c r="Q237" s="5">
        <f t="shared" si="40"/>
        <v>11.672420628125106</v>
      </c>
      <c r="R237" s="5" t="str">
        <f t="shared" si="41"/>
        <v/>
      </c>
      <c r="S237" s="5" t="str">
        <f t="shared" si="42"/>
        <v/>
      </c>
    </row>
    <row r="238" spans="1:19" x14ac:dyDescent="0.35">
      <c r="A238">
        <v>224</v>
      </c>
      <c r="B238" s="1">
        <v>44215.540277777778</v>
      </c>
      <c r="C238" s="2">
        <v>14562.85</v>
      </c>
      <c r="D238" s="2">
        <v>14565.949999999999</v>
      </c>
      <c r="E238" s="2">
        <v>14554.699999999999</v>
      </c>
      <c r="F238" s="2">
        <v>14560.45</v>
      </c>
      <c r="G238">
        <f>IF(A238&lt;=$C$3,"",MAX(INDEX($D$15:$D$713,A238-$C$3):D237))</f>
        <v>14564.25</v>
      </c>
      <c r="H238">
        <f>IF(A238&lt;=$C$4,"",MIN(INDEX($E$15:$E$713,A238-$C$4):E237))</f>
        <v>14544.4</v>
      </c>
      <c r="I238" s="2">
        <f t="shared" si="33"/>
        <v>10.75</v>
      </c>
      <c r="J238">
        <f t="shared" si="43"/>
        <v>11.993730697586114</v>
      </c>
      <c r="K238" t="str">
        <f t="shared" si="34"/>
        <v>BUY</v>
      </c>
      <c r="L238">
        <f t="shared" si="35"/>
        <v>14564.25</v>
      </c>
      <c r="M238" s="5" t="str">
        <f t="shared" si="36"/>
        <v>BUY</v>
      </c>
      <c r="N238" s="5">
        <f t="shared" si="37"/>
        <v>14537.227579371875</v>
      </c>
      <c r="O238" s="5">
        <f t="shared" si="38"/>
        <v>14572.24484125625</v>
      </c>
      <c r="P238" s="5">
        <f t="shared" si="39"/>
        <v>14548.9</v>
      </c>
      <c r="Q238" s="5">
        <f t="shared" si="40"/>
        <v>11.672420628125106</v>
      </c>
      <c r="R238" s="5" t="str">
        <f t="shared" si="41"/>
        <v/>
      </c>
      <c r="S238" s="5" t="str">
        <f t="shared" si="42"/>
        <v/>
      </c>
    </row>
    <row r="239" spans="1:19" x14ac:dyDescent="0.35">
      <c r="A239">
        <v>225</v>
      </c>
      <c r="B239" s="1">
        <v>44215.540972222225</v>
      </c>
      <c r="C239" s="2">
        <v>14560.5</v>
      </c>
      <c r="D239" s="2">
        <v>14562.349999999999</v>
      </c>
      <c r="E239" s="2">
        <v>14558.75</v>
      </c>
      <c r="F239" s="2">
        <v>14560.2</v>
      </c>
      <c r="G239">
        <f>IF(A239&lt;=$C$3,"",MAX(INDEX($D$15:$D$713,A239-$C$3):D238))</f>
        <v>14565.949999999999</v>
      </c>
      <c r="H239">
        <f>IF(A239&lt;=$C$4,"",MIN(INDEX($E$15:$E$713,A239-$C$4):E238))</f>
        <v>14544.4</v>
      </c>
      <c r="I239" s="2">
        <f t="shared" si="33"/>
        <v>11.25</v>
      </c>
      <c r="J239">
        <f t="shared" si="43"/>
        <v>11.956544162706809</v>
      </c>
      <c r="K239" t="str">
        <f t="shared" si="34"/>
        <v/>
      </c>
      <c r="L239" t="str">
        <f t="shared" si="35"/>
        <v/>
      </c>
      <c r="M239" s="5" t="str">
        <f t="shared" si="36"/>
        <v>BUY</v>
      </c>
      <c r="N239" s="5">
        <f t="shared" si="37"/>
        <v>14537.227579371875</v>
      </c>
      <c r="O239" s="5">
        <f t="shared" si="38"/>
        <v>14572.24484125625</v>
      </c>
      <c r="P239" s="5">
        <f t="shared" si="39"/>
        <v>14548.9</v>
      </c>
      <c r="Q239" s="5">
        <f t="shared" si="40"/>
        <v>11.672420628125106</v>
      </c>
      <c r="R239" s="5" t="str">
        <f t="shared" si="41"/>
        <v/>
      </c>
      <c r="S239" s="5" t="str">
        <f t="shared" si="42"/>
        <v/>
      </c>
    </row>
    <row r="240" spans="1:19" x14ac:dyDescent="0.35">
      <c r="A240">
        <v>226</v>
      </c>
      <c r="B240" s="1">
        <v>44215.541666666664</v>
      </c>
      <c r="C240" s="2">
        <v>14560.45</v>
      </c>
      <c r="D240" s="2">
        <v>14562.699999999999</v>
      </c>
      <c r="E240" s="2">
        <v>14557.949999999999</v>
      </c>
      <c r="F240" s="2">
        <v>14559.35</v>
      </c>
      <c r="G240">
        <f>IF(A240&lt;=$C$3,"",MAX(INDEX($D$15:$D$713,A240-$C$3):D239))</f>
        <v>14565.949999999999</v>
      </c>
      <c r="H240">
        <f>IF(A240&lt;=$C$4,"",MIN(INDEX($E$15:$E$713,A240-$C$4):E239))</f>
        <v>14553.5</v>
      </c>
      <c r="I240" s="2">
        <f t="shared" si="33"/>
        <v>3.5999999999985448</v>
      </c>
      <c r="J240">
        <f t="shared" si="43"/>
        <v>11.538716954571395</v>
      </c>
      <c r="K240" t="str">
        <f t="shared" si="34"/>
        <v/>
      </c>
      <c r="L240" t="str">
        <f t="shared" si="35"/>
        <v/>
      </c>
      <c r="M240" s="5" t="str">
        <f t="shared" si="36"/>
        <v>BUY</v>
      </c>
      <c r="N240" s="5">
        <f t="shared" si="37"/>
        <v>14537.227579371875</v>
      </c>
      <c r="O240" s="5">
        <f t="shared" si="38"/>
        <v>14572.24484125625</v>
      </c>
      <c r="P240" s="5">
        <f t="shared" si="39"/>
        <v>14548.9</v>
      </c>
      <c r="Q240" s="5">
        <f t="shared" si="40"/>
        <v>11.672420628125106</v>
      </c>
      <c r="R240" s="5" t="str">
        <f t="shared" si="41"/>
        <v/>
      </c>
      <c r="S240" s="5" t="str">
        <f t="shared" si="42"/>
        <v/>
      </c>
    </row>
    <row r="241" spans="1:19" x14ac:dyDescent="0.35">
      <c r="A241">
        <v>227</v>
      </c>
      <c r="B241" s="1">
        <v>44215.542361111111</v>
      </c>
      <c r="C241" s="2">
        <v>14558.65</v>
      </c>
      <c r="D241" s="2">
        <v>14566.7</v>
      </c>
      <c r="E241" s="2">
        <v>14551.9</v>
      </c>
      <c r="F241" s="2">
        <v>14561.75</v>
      </c>
      <c r="G241">
        <f>IF(A241&lt;=$C$3,"",MAX(INDEX($D$15:$D$713,A241-$C$3):D240))</f>
        <v>14565.949999999999</v>
      </c>
      <c r="H241">
        <f>IF(A241&lt;=$C$4,"",MIN(INDEX($E$15:$E$713,A241-$C$4):E240))</f>
        <v>14554.699999999999</v>
      </c>
      <c r="I241" s="2">
        <f t="shared" si="33"/>
        <v>4.75</v>
      </c>
      <c r="J241">
        <f t="shared" si="43"/>
        <v>11.199281106842825</v>
      </c>
      <c r="K241" t="str">
        <f t="shared" si="34"/>
        <v>BUY</v>
      </c>
      <c r="L241">
        <f t="shared" si="35"/>
        <v>14565.949999999999</v>
      </c>
      <c r="M241" s="5" t="str">
        <f t="shared" si="36"/>
        <v>BUY</v>
      </c>
      <c r="N241" s="5">
        <f t="shared" si="37"/>
        <v>14537.227579371875</v>
      </c>
      <c r="O241" s="5">
        <f t="shared" si="38"/>
        <v>14572.24484125625</v>
      </c>
      <c r="P241" s="5">
        <f t="shared" si="39"/>
        <v>14548.9</v>
      </c>
      <c r="Q241" s="5">
        <f t="shared" si="40"/>
        <v>11.672420628125106</v>
      </c>
      <c r="R241" s="5" t="str">
        <f t="shared" si="41"/>
        <v/>
      </c>
      <c r="S241" s="5" t="str">
        <f t="shared" si="42"/>
        <v/>
      </c>
    </row>
    <row r="242" spans="1:19" x14ac:dyDescent="0.35">
      <c r="A242">
        <v>228</v>
      </c>
      <c r="B242" s="1">
        <v>44215.543055555558</v>
      </c>
      <c r="C242" s="2">
        <v>14561.400000000001</v>
      </c>
      <c r="D242" s="2">
        <v>14567.2</v>
      </c>
      <c r="E242" s="2">
        <v>14553.6</v>
      </c>
      <c r="F242" s="2">
        <v>14562.35</v>
      </c>
      <c r="G242">
        <f>IF(A242&lt;=$C$3,"",MAX(INDEX($D$15:$D$713,A242-$C$3):D241))</f>
        <v>14566.7</v>
      </c>
      <c r="H242">
        <f>IF(A242&lt;=$C$4,"",MIN(INDEX($E$15:$E$713,A242-$C$4):E241))</f>
        <v>14551.9</v>
      </c>
      <c r="I242" s="2">
        <f t="shared" si="33"/>
        <v>14.800000000001091</v>
      </c>
      <c r="J242">
        <f t="shared" si="43"/>
        <v>11.379317051500738</v>
      </c>
      <c r="K242" t="str">
        <f t="shared" si="34"/>
        <v>BUY</v>
      </c>
      <c r="L242">
        <f t="shared" si="35"/>
        <v>14566.7</v>
      </c>
      <c r="M242" s="5" t="str">
        <f t="shared" si="36"/>
        <v>BUY</v>
      </c>
      <c r="N242" s="5">
        <f t="shared" si="37"/>
        <v>14537.227579371875</v>
      </c>
      <c r="O242" s="5">
        <f t="shared" si="38"/>
        <v>14572.24484125625</v>
      </c>
      <c r="P242" s="5">
        <f t="shared" si="39"/>
        <v>14548.9</v>
      </c>
      <c r="Q242" s="5">
        <f t="shared" si="40"/>
        <v>11.672420628125106</v>
      </c>
      <c r="R242" s="5" t="str">
        <f t="shared" si="41"/>
        <v/>
      </c>
      <c r="S242" s="5" t="str">
        <f t="shared" si="42"/>
        <v/>
      </c>
    </row>
    <row r="243" spans="1:19" x14ac:dyDescent="0.35">
      <c r="A243">
        <v>229</v>
      </c>
      <c r="B243" s="1">
        <v>44215.543749999997</v>
      </c>
      <c r="C243" s="2">
        <v>14562.95</v>
      </c>
      <c r="D243" s="2">
        <v>14564.7</v>
      </c>
      <c r="E243" s="2">
        <v>14559.15</v>
      </c>
      <c r="F243" s="2">
        <v>14561.9</v>
      </c>
      <c r="G243">
        <f>IF(A243&lt;=$C$3,"",MAX(INDEX($D$15:$D$713,A243-$C$3):D242))</f>
        <v>14567.2</v>
      </c>
      <c r="H243">
        <f>IF(A243&lt;=$C$4,"",MIN(INDEX($E$15:$E$713,A243-$C$4):E242))</f>
        <v>14551.9</v>
      </c>
      <c r="I243" s="2">
        <f t="shared" si="33"/>
        <v>13.600000000000364</v>
      </c>
      <c r="J243">
        <f t="shared" si="43"/>
        <v>11.490351198925719</v>
      </c>
      <c r="K243" t="str">
        <f t="shared" si="34"/>
        <v/>
      </c>
      <c r="L243" t="str">
        <f t="shared" si="35"/>
        <v/>
      </c>
      <c r="M243" s="5" t="str">
        <f t="shared" si="36"/>
        <v>BUY</v>
      </c>
      <c r="N243" s="5">
        <f t="shared" si="37"/>
        <v>14537.227579371875</v>
      </c>
      <c r="O243" s="5">
        <f t="shared" si="38"/>
        <v>14572.24484125625</v>
      </c>
      <c r="P243" s="5">
        <f t="shared" si="39"/>
        <v>14548.9</v>
      </c>
      <c r="Q243" s="5">
        <f t="shared" si="40"/>
        <v>11.672420628125106</v>
      </c>
      <c r="R243" s="5" t="str">
        <f t="shared" si="41"/>
        <v/>
      </c>
      <c r="S243" s="5" t="str">
        <f t="shared" si="42"/>
        <v/>
      </c>
    </row>
    <row r="244" spans="1:19" x14ac:dyDescent="0.35">
      <c r="A244">
        <v>230</v>
      </c>
      <c r="B244" s="1">
        <v>44215.544444444444</v>
      </c>
      <c r="C244" s="2">
        <v>14561.800000000001</v>
      </c>
      <c r="D244" s="2">
        <v>14566.65</v>
      </c>
      <c r="E244" s="2">
        <v>14560</v>
      </c>
      <c r="F244" s="2">
        <v>14561.95</v>
      </c>
      <c r="G244">
        <f>IF(A244&lt;=$C$3,"",MAX(INDEX($D$15:$D$713,A244-$C$3):D243))</f>
        <v>14567.2</v>
      </c>
      <c r="H244">
        <f>IF(A244&lt;=$C$4,"",MIN(INDEX($E$15:$E$713,A244-$C$4):E243))</f>
        <v>14551.9</v>
      </c>
      <c r="I244" s="2">
        <f t="shared" si="33"/>
        <v>5.5500000000010914</v>
      </c>
      <c r="J244">
        <f t="shared" si="43"/>
        <v>11.193333638979487</v>
      </c>
      <c r="K244" t="str">
        <f t="shared" si="34"/>
        <v/>
      </c>
      <c r="L244" t="str">
        <f t="shared" si="35"/>
        <v/>
      </c>
      <c r="M244" s="5" t="str">
        <f t="shared" si="36"/>
        <v>BUY</v>
      </c>
      <c r="N244" s="5">
        <f t="shared" si="37"/>
        <v>14537.227579371875</v>
      </c>
      <c r="O244" s="5">
        <f t="shared" si="38"/>
        <v>14572.24484125625</v>
      </c>
      <c r="P244" s="5">
        <f t="shared" si="39"/>
        <v>14548.9</v>
      </c>
      <c r="Q244" s="5">
        <f t="shared" si="40"/>
        <v>11.672420628125106</v>
      </c>
      <c r="R244" s="5" t="str">
        <f t="shared" si="41"/>
        <v/>
      </c>
      <c r="S244" s="5" t="str">
        <f t="shared" si="42"/>
        <v/>
      </c>
    </row>
    <row r="245" spans="1:19" x14ac:dyDescent="0.35">
      <c r="A245">
        <v>231</v>
      </c>
      <c r="B245" s="1">
        <v>44215.545138888891</v>
      </c>
      <c r="C245" s="2">
        <v>14562.05</v>
      </c>
      <c r="D245" s="2">
        <v>14566.9</v>
      </c>
      <c r="E245" s="2">
        <v>14552.25</v>
      </c>
      <c r="F245" s="2">
        <v>14557.1</v>
      </c>
      <c r="G245">
        <f>IF(A245&lt;=$C$3,"",MAX(INDEX($D$15:$D$713,A245-$C$3):D244))</f>
        <v>14567.2</v>
      </c>
      <c r="H245">
        <f>IF(A245&lt;=$C$4,"",MIN(INDEX($E$15:$E$713,A245-$C$4):E244))</f>
        <v>14553.6</v>
      </c>
      <c r="I245" s="2">
        <f t="shared" si="33"/>
        <v>6.6499999999996362</v>
      </c>
      <c r="J245">
        <f t="shared" si="43"/>
        <v>10.966166957030495</v>
      </c>
      <c r="K245" t="str">
        <f t="shared" si="34"/>
        <v>SELL</v>
      </c>
      <c r="L245">
        <f t="shared" si="35"/>
        <v>14553.6</v>
      </c>
      <c r="M245" s="5" t="str">
        <f t="shared" si="36"/>
        <v>BUY</v>
      </c>
      <c r="N245" s="5">
        <f t="shared" si="37"/>
        <v>14537.227579371875</v>
      </c>
      <c r="O245" s="5">
        <f t="shared" si="38"/>
        <v>14572.24484125625</v>
      </c>
      <c r="P245" s="5">
        <f t="shared" si="39"/>
        <v>14548.9</v>
      </c>
      <c r="Q245" s="5">
        <f t="shared" si="40"/>
        <v>11.672420628125106</v>
      </c>
      <c r="R245" s="5" t="str">
        <f t="shared" si="41"/>
        <v/>
      </c>
      <c r="S245" s="5" t="str">
        <f t="shared" si="42"/>
        <v/>
      </c>
    </row>
    <row r="246" spans="1:19" x14ac:dyDescent="0.35">
      <c r="A246">
        <v>232</v>
      </c>
      <c r="B246" s="1">
        <v>44215.54583333333</v>
      </c>
      <c r="C246" s="2">
        <v>14556.85</v>
      </c>
      <c r="D246" s="2">
        <v>14565.65</v>
      </c>
      <c r="E246" s="2">
        <v>14554.800000000001</v>
      </c>
      <c r="F246" s="2">
        <v>14556.9</v>
      </c>
      <c r="G246">
        <f>IF(A246&lt;=$C$3,"",MAX(INDEX($D$15:$D$713,A246-$C$3):D245))</f>
        <v>14566.9</v>
      </c>
      <c r="H246">
        <f>IF(A246&lt;=$C$4,"",MIN(INDEX($E$15:$E$713,A246-$C$4):E245))</f>
        <v>14552.25</v>
      </c>
      <c r="I246" s="2">
        <f t="shared" si="33"/>
        <v>14.649999999999636</v>
      </c>
      <c r="J246">
        <f t="shared" si="43"/>
        <v>11.150358609178951</v>
      </c>
      <c r="K246" t="str">
        <f t="shared" si="34"/>
        <v/>
      </c>
      <c r="L246" t="str">
        <f t="shared" si="35"/>
        <v/>
      </c>
      <c r="M246" s="5" t="str">
        <f t="shared" si="36"/>
        <v>BUY</v>
      </c>
      <c r="N246" s="5">
        <f t="shared" si="37"/>
        <v>14537.227579371875</v>
      </c>
      <c r="O246" s="5">
        <f t="shared" si="38"/>
        <v>14572.24484125625</v>
      </c>
      <c r="P246" s="5">
        <f t="shared" si="39"/>
        <v>14548.9</v>
      </c>
      <c r="Q246" s="5">
        <f t="shared" si="40"/>
        <v>11.672420628125106</v>
      </c>
      <c r="R246" s="5" t="str">
        <f t="shared" si="41"/>
        <v/>
      </c>
      <c r="S246" s="5" t="str">
        <f t="shared" si="42"/>
        <v/>
      </c>
    </row>
    <row r="247" spans="1:19" x14ac:dyDescent="0.35">
      <c r="A247">
        <v>233</v>
      </c>
      <c r="B247" s="1">
        <v>44215.546527777777</v>
      </c>
      <c r="C247" s="2">
        <v>14556.1</v>
      </c>
      <c r="D247" s="2">
        <v>14565.45</v>
      </c>
      <c r="E247" s="2">
        <v>14555.65</v>
      </c>
      <c r="F247" s="2">
        <v>14558.55</v>
      </c>
      <c r="G247">
        <f>IF(A247&lt;=$C$3,"",MAX(INDEX($D$15:$D$713,A247-$C$3):D246))</f>
        <v>14566.9</v>
      </c>
      <c r="H247">
        <f>IF(A247&lt;=$C$4,"",MIN(INDEX($E$15:$E$713,A247-$C$4):E246))</f>
        <v>14552.25</v>
      </c>
      <c r="I247" s="2">
        <f t="shared" si="33"/>
        <v>10.849999999998545</v>
      </c>
      <c r="J247">
        <f t="shared" si="43"/>
        <v>11.135340678719931</v>
      </c>
      <c r="K247" t="str">
        <f t="shared" si="34"/>
        <v/>
      </c>
      <c r="L247" t="str">
        <f t="shared" si="35"/>
        <v/>
      </c>
      <c r="M247" s="5" t="str">
        <f t="shared" si="36"/>
        <v>BUY</v>
      </c>
      <c r="N247" s="5">
        <f t="shared" si="37"/>
        <v>14537.227579371875</v>
      </c>
      <c r="O247" s="5">
        <f t="shared" si="38"/>
        <v>14572.24484125625</v>
      </c>
      <c r="P247" s="5">
        <f t="shared" si="39"/>
        <v>14548.9</v>
      </c>
      <c r="Q247" s="5">
        <f t="shared" si="40"/>
        <v>11.672420628125106</v>
      </c>
      <c r="R247" s="5" t="str">
        <f t="shared" si="41"/>
        <v/>
      </c>
      <c r="S247" s="5" t="str">
        <f t="shared" si="42"/>
        <v/>
      </c>
    </row>
    <row r="248" spans="1:19" x14ac:dyDescent="0.35">
      <c r="A248">
        <v>234</v>
      </c>
      <c r="B248" s="1">
        <v>44215.547222222223</v>
      </c>
      <c r="C248" s="2">
        <v>14558</v>
      </c>
      <c r="D248" s="2">
        <v>14564.35</v>
      </c>
      <c r="E248" s="2">
        <v>14555.35</v>
      </c>
      <c r="F248" s="2">
        <v>14558</v>
      </c>
      <c r="G248">
        <f>IF(A248&lt;=$C$3,"",MAX(INDEX($D$15:$D$713,A248-$C$3):D247))</f>
        <v>14566.9</v>
      </c>
      <c r="H248">
        <f>IF(A248&lt;=$C$4,"",MIN(INDEX($E$15:$E$713,A248-$C$4):E247))</f>
        <v>14552.25</v>
      </c>
      <c r="I248" s="2">
        <f t="shared" si="33"/>
        <v>9.8000000000010914</v>
      </c>
      <c r="J248">
        <f t="shared" si="43"/>
        <v>11.068573644783989</v>
      </c>
      <c r="K248" t="str">
        <f t="shared" si="34"/>
        <v/>
      </c>
      <c r="L248" t="str">
        <f t="shared" si="35"/>
        <v/>
      </c>
      <c r="M248" s="5" t="str">
        <f t="shared" si="36"/>
        <v>BUY</v>
      </c>
      <c r="N248" s="5">
        <f t="shared" si="37"/>
        <v>14537.227579371875</v>
      </c>
      <c r="O248" s="5">
        <f t="shared" si="38"/>
        <v>14572.24484125625</v>
      </c>
      <c r="P248" s="5">
        <f t="shared" si="39"/>
        <v>14548.9</v>
      </c>
      <c r="Q248" s="5">
        <f t="shared" si="40"/>
        <v>11.672420628125106</v>
      </c>
      <c r="R248" s="5" t="str">
        <f t="shared" si="41"/>
        <v/>
      </c>
      <c r="S248" s="5" t="str">
        <f t="shared" si="42"/>
        <v/>
      </c>
    </row>
    <row r="249" spans="1:19" x14ac:dyDescent="0.35">
      <c r="A249">
        <v>235</v>
      </c>
      <c r="B249" s="1">
        <v>44215.54791666667</v>
      </c>
      <c r="C249" s="2">
        <v>14558.45</v>
      </c>
      <c r="D249" s="2">
        <v>14562.2</v>
      </c>
      <c r="E249" s="2">
        <v>14556.550000000001</v>
      </c>
      <c r="F249" s="2">
        <v>14558.8</v>
      </c>
      <c r="G249">
        <f>IF(A249&lt;=$C$3,"",MAX(INDEX($D$15:$D$713,A249-$C$3):D248))</f>
        <v>14565.65</v>
      </c>
      <c r="H249">
        <f>IF(A249&lt;=$C$4,"",MIN(INDEX($E$15:$E$713,A249-$C$4):E248))</f>
        <v>14554.800000000001</v>
      </c>
      <c r="I249" s="2">
        <f t="shared" si="33"/>
        <v>9</v>
      </c>
      <c r="J249">
        <f t="shared" si="43"/>
        <v>10.965144962544789</v>
      </c>
      <c r="K249" t="str">
        <f t="shared" si="34"/>
        <v/>
      </c>
      <c r="L249" t="str">
        <f t="shared" si="35"/>
        <v/>
      </c>
      <c r="M249" s="5" t="str">
        <f t="shared" si="36"/>
        <v>BUY</v>
      </c>
      <c r="N249" s="5">
        <f t="shared" si="37"/>
        <v>14537.227579371875</v>
      </c>
      <c r="O249" s="5">
        <f t="shared" si="38"/>
        <v>14572.24484125625</v>
      </c>
      <c r="P249" s="5">
        <f t="shared" si="39"/>
        <v>14548.9</v>
      </c>
      <c r="Q249" s="5">
        <f t="shared" si="40"/>
        <v>11.672420628125106</v>
      </c>
      <c r="R249" s="5" t="str">
        <f t="shared" si="41"/>
        <v/>
      </c>
      <c r="S249" s="5" t="str">
        <f t="shared" si="42"/>
        <v/>
      </c>
    </row>
    <row r="250" spans="1:19" x14ac:dyDescent="0.35">
      <c r="A250">
        <v>236</v>
      </c>
      <c r="B250" s="1">
        <v>44215.548611111109</v>
      </c>
      <c r="C250" s="2">
        <v>14558.9</v>
      </c>
      <c r="D250" s="2">
        <v>14567.6</v>
      </c>
      <c r="E250" s="2">
        <v>14555.4</v>
      </c>
      <c r="F250" s="2">
        <v>14560.55</v>
      </c>
      <c r="G250">
        <f>IF(A250&lt;=$C$3,"",MAX(INDEX($D$15:$D$713,A250-$C$3):D249))</f>
        <v>14565.45</v>
      </c>
      <c r="H250">
        <f>IF(A250&lt;=$C$4,"",MIN(INDEX($E$15:$E$713,A250-$C$4):E249))</f>
        <v>14555.35</v>
      </c>
      <c r="I250" s="2">
        <f t="shared" si="33"/>
        <v>5.6499999999996362</v>
      </c>
      <c r="J250">
        <f t="shared" si="43"/>
        <v>10.699387714417531</v>
      </c>
      <c r="K250" t="str">
        <f t="shared" si="34"/>
        <v>BUY</v>
      </c>
      <c r="L250">
        <f t="shared" si="35"/>
        <v>14565.45</v>
      </c>
      <c r="M250" s="5" t="str">
        <f t="shared" si="36"/>
        <v>BUY</v>
      </c>
      <c r="N250" s="5">
        <f t="shared" si="37"/>
        <v>14537.227579371875</v>
      </c>
      <c r="O250" s="5">
        <f t="shared" si="38"/>
        <v>14572.24484125625</v>
      </c>
      <c r="P250" s="5">
        <f t="shared" si="39"/>
        <v>14548.9</v>
      </c>
      <c r="Q250" s="5">
        <f t="shared" si="40"/>
        <v>11.672420628125106</v>
      </c>
      <c r="R250" s="5" t="str">
        <f t="shared" si="41"/>
        <v/>
      </c>
      <c r="S250" s="5" t="str">
        <f t="shared" si="42"/>
        <v/>
      </c>
    </row>
    <row r="251" spans="1:19" x14ac:dyDescent="0.35">
      <c r="A251">
        <v>237</v>
      </c>
      <c r="B251" s="1">
        <v>44215.549305555556</v>
      </c>
      <c r="C251" s="2">
        <v>14560.4</v>
      </c>
      <c r="D251" s="2">
        <v>14566.949999999999</v>
      </c>
      <c r="E251" s="2">
        <v>14551.85</v>
      </c>
      <c r="F251" s="2">
        <v>14561.6</v>
      </c>
      <c r="G251">
        <f>IF(A251&lt;=$C$3,"",MAX(INDEX($D$15:$D$713,A251-$C$3):D250))</f>
        <v>14567.6</v>
      </c>
      <c r="H251">
        <f>IF(A251&lt;=$C$4,"",MIN(INDEX($E$15:$E$713,A251-$C$4):E250))</f>
        <v>14555.35</v>
      </c>
      <c r="I251" s="2">
        <f t="shared" si="33"/>
        <v>12.200000000000728</v>
      </c>
      <c r="J251">
        <f t="shared" si="43"/>
        <v>10.774418328696692</v>
      </c>
      <c r="K251" t="str">
        <f t="shared" si="34"/>
        <v>SELL</v>
      </c>
      <c r="L251">
        <f t="shared" si="35"/>
        <v>14555.35</v>
      </c>
      <c r="M251" s="5" t="str">
        <f t="shared" si="36"/>
        <v>BUY</v>
      </c>
      <c r="N251" s="5">
        <f t="shared" si="37"/>
        <v>14537.227579371875</v>
      </c>
      <c r="O251" s="5">
        <f t="shared" si="38"/>
        <v>14572.24484125625</v>
      </c>
      <c r="P251" s="5">
        <f t="shared" si="39"/>
        <v>14548.9</v>
      </c>
      <c r="Q251" s="5">
        <f t="shared" si="40"/>
        <v>11.672420628125106</v>
      </c>
      <c r="R251" s="5" t="str">
        <f t="shared" si="41"/>
        <v/>
      </c>
      <c r="S251" s="5" t="str">
        <f t="shared" si="42"/>
        <v/>
      </c>
    </row>
    <row r="252" spans="1:19" x14ac:dyDescent="0.35">
      <c r="A252">
        <v>238</v>
      </c>
      <c r="B252" s="1">
        <v>44215.55</v>
      </c>
      <c r="C252" s="2">
        <v>14561.55</v>
      </c>
      <c r="D252" s="2">
        <v>14567.5</v>
      </c>
      <c r="E252" s="2">
        <v>14559.75</v>
      </c>
      <c r="F252" s="2">
        <v>14563.55</v>
      </c>
      <c r="G252">
        <f>IF(A252&lt;=$C$3,"",MAX(INDEX($D$15:$D$713,A252-$C$3):D251))</f>
        <v>14567.6</v>
      </c>
      <c r="H252">
        <f>IF(A252&lt;=$C$4,"",MIN(INDEX($E$15:$E$713,A252-$C$4):E251))</f>
        <v>14551.85</v>
      </c>
      <c r="I252" s="2">
        <f t="shared" si="33"/>
        <v>15.099999999998545</v>
      </c>
      <c r="J252">
        <f t="shared" si="43"/>
        <v>10.990697412261785</v>
      </c>
      <c r="K252" t="str">
        <f t="shared" si="34"/>
        <v/>
      </c>
      <c r="L252" t="str">
        <f t="shared" si="35"/>
        <v/>
      </c>
      <c r="M252" s="5" t="str">
        <f t="shared" si="36"/>
        <v>BUY</v>
      </c>
      <c r="N252" s="5">
        <f t="shared" si="37"/>
        <v>14537.227579371875</v>
      </c>
      <c r="O252" s="5">
        <f t="shared" si="38"/>
        <v>14572.24484125625</v>
      </c>
      <c r="P252" s="5">
        <f t="shared" si="39"/>
        <v>14548.9</v>
      </c>
      <c r="Q252" s="5">
        <f t="shared" si="40"/>
        <v>11.672420628125106</v>
      </c>
      <c r="R252" s="5" t="str">
        <f t="shared" si="41"/>
        <v/>
      </c>
      <c r="S252" s="5" t="str">
        <f t="shared" si="42"/>
        <v/>
      </c>
    </row>
    <row r="253" spans="1:19" x14ac:dyDescent="0.35">
      <c r="A253">
        <v>239</v>
      </c>
      <c r="B253" s="1">
        <v>44215.550694444442</v>
      </c>
      <c r="C253" s="2">
        <v>14564.15</v>
      </c>
      <c r="D253" s="2">
        <v>14570.65</v>
      </c>
      <c r="E253" s="2">
        <v>14559.9</v>
      </c>
      <c r="F253" s="2">
        <v>14561.85</v>
      </c>
      <c r="G253">
        <f>IF(A253&lt;=$C$3,"",MAX(INDEX($D$15:$D$713,A253-$C$3):D252))</f>
        <v>14567.6</v>
      </c>
      <c r="H253">
        <f>IF(A253&lt;=$C$4,"",MIN(INDEX($E$15:$E$713,A253-$C$4):E252))</f>
        <v>14551.85</v>
      </c>
      <c r="I253" s="2">
        <f t="shared" si="33"/>
        <v>7.75</v>
      </c>
      <c r="J253">
        <f t="shared" si="43"/>
        <v>10.828662541648695</v>
      </c>
      <c r="K253" t="str">
        <f t="shared" si="34"/>
        <v>BUY</v>
      </c>
      <c r="L253">
        <f t="shared" si="35"/>
        <v>14567.6</v>
      </c>
      <c r="M253" s="5" t="str">
        <f t="shared" si="36"/>
        <v>BUY</v>
      </c>
      <c r="N253" s="5">
        <f t="shared" si="37"/>
        <v>14537.227579371875</v>
      </c>
      <c r="O253" s="5">
        <f t="shared" si="38"/>
        <v>14572.24484125625</v>
      </c>
      <c r="P253" s="5">
        <f t="shared" si="39"/>
        <v>14548.9</v>
      </c>
      <c r="Q253" s="5">
        <f t="shared" si="40"/>
        <v>11.672420628125106</v>
      </c>
      <c r="R253" s="5" t="str">
        <f t="shared" si="41"/>
        <v/>
      </c>
      <c r="S253" s="5" t="str">
        <f t="shared" si="42"/>
        <v/>
      </c>
    </row>
    <row r="254" spans="1:19" x14ac:dyDescent="0.35">
      <c r="A254">
        <v>240</v>
      </c>
      <c r="B254" s="1">
        <v>44215.551388888889</v>
      </c>
      <c r="C254" s="2">
        <v>14562.4</v>
      </c>
      <c r="D254" s="2">
        <v>14564.150000000001</v>
      </c>
      <c r="E254" s="2">
        <v>14559.25</v>
      </c>
      <c r="F254" s="2">
        <v>14561.5</v>
      </c>
      <c r="G254">
        <f>IF(A254&lt;=$C$3,"",MAX(INDEX($D$15:$D$713,A254-$C$3):D253))</f>
        <v>14570.65</v>
      </c>
      <c r="H254">
        <f>IF(A254&lt;=$C$4,"",MIN(INDEX($E$15:$E$713,A254-$C$4):E253))</f>
        <v>14551.85</v>
      </c>
      <c r="I254" s="2">
        <f t="shared" si="33"/>
        <v>10.75</v>
      </c>
      <c r="J254">
        <f t="shared" si="43"/>
        <v>10.82472941456626</v>
      </c>
      <c r="K254" t="str">
        <f t="shared" si="34"/>
        <v/>
      </c>
      <c r="L254" t="str">
        <f t="shared" si="35"/>
        <v/>
      </c>
      <c r="M254" s="5" t="str">
        <f t="shared" si="36"/>
        <v>BUY</v>
      </c>
      <c r="N254" s="5">
        <f t="shared" si="37"/>
        <v>14537.227579371875</v>
      </c>
      <c r="O254" s="5">
        <f t="shared" si="38"/>
        <v>14572.24484125625</v>
      </c>
      <c r="P254" s="5">
        <f t="shared" si="39"/>
        <v>14548.9</v>
      </c>
      <c r="Q254" s="5">
        <f t="shared" si="40"/>
        <v>11.672420628125106</v>
      </c>
      <c r="R254" s="5" t="str">
        <f t="shared" si="41"/>
        <v/>
      </c>
      <c r="S254" s="5" t="str">
        <f t="shared" si="42"/>
        <v/>
      </c>
    </row>
    <row r="255" spans="1:19" x14ac:dyDescent="0.35">
      <c r="A255">
        <v>241</v>
      </c>
      <c r="B255" s="1">
        <v>44215.552083333336</v>
      </c>
      <c r="C255" s="2">
        <v>14561.45</v>
      </c>
      <c r="D255" s="2">
        <v>14568.45</v>
      </c>
      <c r="E255" s="2">
        <v>14558.550000000001</v>
      </c>
      <c r="F255" s="2">
        <v>14565.95</v>
      </c>
      <c r="G255">
        <f>IF(A255&lt;=$C$3,"",MAX(INDEX($D$15:$D$713,A255-$C$3):D254))</f>
        <v>14570.65</v>
      </c>
      <c r="H255">
        <f>IF(A255&lt;=$C$4,"",MIN(INDEX($E$15:$E$713,A255-$C$4):E254))</f>
        <v>14559.25</v>
      </c>
      <c r="I255" s="2">
        <f t="shared" si="33"/>
        <v>4.9000000000014552</v>
      </c>
      <c r="J255">
        <f t="shared" si="43"/>
        <v>10.528492943838021</v>
      </c>
      <c r="K255" t="str">
        <f t="shared" si="34"/>
        <v>SELL</v>
      </c>
      <c r="L255">
        <f t="shared" si="35"/>
        <v>14559.25</v>
      </c>
      <c r="M255" s="5" t="str">
        <f t="shared" si="36"/>
        <v>BUY</v>
      </c>
      <c r="N255" s="5">
        <f t="shared" si="37"/>
        <v>14537.227579371875</v>
      </c>
      <c r="O255" s="5">
        <f t="shared" si="38"/>
        <v>14572.24484125625</v>
      </c>
      <c r="P255" s="5">
        <f t="shared" si="39"/>
        <v>14548.9</v>
      </c>
      <c r="Q255" s="5">
        <f t="shared" si="40"/>
        <v>11.672420628125106</v>
      </c>
      <c r="R255" s="5" t="str">
        <f t="shared" si="41"/>
        <v/>
      </c>
      <c r="S255" s="5" t="str">
        <f t="shared" si="42"/>
        <v/>
      </c>
    </row>
    <row r="256" spans="1:19" x14ac:dyDescent="0.35">
      <c r="A256">
        <v>242</v>
      </c>
      <c r="B256" s="1">
        <v>44215.552777777775</v>
      </c>
      <c r="C256" s="2">
        <v>14565.699999999999</v>
      </c>
      <c r="D256" s="2">
        <v>14571.550000000001</v>
      </c>
      <c r="E256" s="2">
        <v>14561.800000000001</v>
      </c>
      <c r="F256" s="2">
        <v>14564.3</v>
      </c>
      <c r="G256">
        <f>IF(A256&lt;=$C$3,"",MAX(INDEX($D$15:$D$713,A256-$C$3):D255))</f>
        <v>14570.65</v>
      </c>
      <c r="H256">
        <f>IF(A256&lt;=$C$4,"",MIN(INDEX($E$15:$E$713,A256-$C$4):E255))</f>
        <v>14558.550000000001</v>
      </c>
      <c r="I256" s="2">
        <f t="shared" si="33"/>
        <v>9.8999999999996362</v>
      </c>
      <c r="J256">
        <f t="shared" si="43"/>
        <v>10.497068296646102</v>
      </c>
      <c r="K256" t="str">
        <f t="shared" si="34"/>
        <v>BUY</v>
      </c>
      <c r="L256">
        <f t="shared" si="35"/>
        <v>14570.65</v>
      </c>
      <c r="M256" s="5" t="str">
        <f t="shared" si="36"/>
        <v>BUY</v>
      </c>
      <c r="N256" s="5">
        <f t="shared" si="37"/>
        <v>14537.227579371875</v>
      </c>
      <c r="O256" s="5">
        <f t="shared" si="38"/>
        <v>14572.24484125625</v>
      </c>
      <c r="P256" s="5">
        <f t="shared" si="39"/>
        <v>14548.9</v>
      </c>
      <c r="Q256" s="5">
        <f t="shared" si="40"/>
        <v>11.672420628125106</v>
      </c>
      <c r="R256" s="5" t="str">
        <f t="shared" si="41"/>
        <v/>
      </c>
      <c r="S256" s="5" t="str">
        <f t="shared" si="42"/>
        <v/>
      </c>
    </row>
    <row r="257" spans="1:19" x14ac:dyDescent="0.35">
      <c r="A257">
        <v>243</v>
      </c>
      <c r="B257" s="1">
        <v>44215.553472222222</v>
      </c>
      <c r="C257" s="2">
        <v>14564.4</v>
      </c>
      <c r="D257" s="2">
        <v>14570.949999999999</v>
      </c>
      <c r="E257" s="2">
        <v>14558.8</v>
      </c>
      <c r="F257" s="2">
        <v>14564.25</v>
      </c>
      <c r="G257">
        <f>IF(A257&lt;=$C$3,"",MAX(INDEX($D$15:$D$713,A257-$C$3):D256))</f>
        <v>14571.550000000001</v>
      </c>
      <c r="H257">
        <f>IF(A257&lt;=$C$4,"",MIN(INDEX($E$15:$E$713,A257-$C$4):E256))</f>
        <v>14558.550000000001</v>
      </c>
      <c r="I257" s="2">
        <f t="shared" si="33"/>
        <v>9.75</v>
      </c>
      <c r="J257">
        <f t="shared" si="43"/>
        <v>10.459714881813797</v>
      </c>
      <c r="K257" t="str">
        <f t="shared" si="34"/>
        <v/>
      </c>
      <c r="L257" t="str">
        <f t="shared" si="35"/>
        <v/>
      </c>
      <c r="M257" s="5" t="str">
        <f t="shared" si="36"/>
        <v>BUY</v>
      </c>
      <c r="N257" s="5">
        <f t="shared" si="37"/>
        <v>14537.227579371875</v>
      </c>
      <c r="O257" s="5">
        <f t="shared" si="38"/>
        <v>14572.24484125625</v>
      </c>
      <c r="P257" s="5">
        <f t="shared" si="39"/>
        <v>14548.9</v>
      </c>
      <c r="Q257" s="5">
        <f t="shared" si="40"/>
        <v>11.672420628125106</v>
      </c>
      <c r="R257" s="5" t="str">
        <f t="shared" si="41"/>
        <v/>
      </c>
      <c r="S257" s="5" t="str">
        <f t="shared" si="42"/>
        <v/>
      </c>
    </row>
    <row r="258" spans="1:19" x14ac:dyDescent="0.35">
      <c r="A258">
        <v>244</v>
      </c>
      <c r="B258" s="1">
        <v>44215.554166666669</v>
      </c>
      <c r="C258" s="2">
        <v>14564.45</v>
      </c>
      <c r="D258" s="2">
        <v>14573.800000000001</v>
      </c>
      <c r="E258" s="2">
        <v>14554.349999999999</v>
      </c>
      <c r="F258" s="2">
        <v>14566.65</v>
      </c>
      <c r="G258">
        <f>IF(A258&lt;=$C$3,"",MAX(INDEX($D$15:$D$713,A258-$C$3):D257))</f>
        <v>14571.550000000001</v>
      </c>
      <c r="H258">
        <f>IF(A258&lt;=$C$4,"",MIN(INDEX($E$15:$E$713,A258-$C$4):E257))</f>
        <v>14558.550000000001</v>
      </c>
      <c r="I258" s="2">
        <f t="shared" si="33"/>
        <v>12.149999999999636</v>
      </c>
      <c r="J258">
        <f t="shared" si="43"/>
        <v>10.544229137723089</v>
      </c>
      <c r="K258" t="str">
        <f t="shared" si="34"/>
        <v>BUY</v>
      </c>
      <c r="L258">
        <f t="shared" si="35"/>
        <v>14571.550000000001</v>
      </c>
      <c r="M258" s="5" t="str">
        <f t="shared" si="36"/>
        <v>TP</v>
      </c>
      <c r="N258" s="5" t="str">
        <f t="shared" si="37"/>
        <v/>
      </c>
      <c r="O258" s="5" t="str">
        <f t="shared" si="38"/>
        <v/>
      </c>
      <c r="P258" s="5" t="str">
        <f t="shared" si="39"/>
        <v/>
      </c>
      <c r="Q258" s="5" t="str">
        <f t="shared" si="40"/>
        <v/>
      </c>
      <c r="R258" s="5">
        <f t="shared" si="41"/>
        <v>23.34484125625022</v>
      </c>
      <c r="S258" s="5" t="str">
        <f t="shared" si="42"/>
        <v>B</v>
      </c>
    </row>
    <row r="259" spans="1:19" x14ac:dyDescent="0.35">
      <c r="A259">
        <v>245</v>
      </c>
      <c r="B259" s="1">
        <v>44215.554861111108</v>
      </c>
      <c r="C259" s="2">
        <v>14566.75</v>
      </c>
      <c r="D259" s="2">
        <v>14572.45</v>
      </c>
      <c r="E259" s="2">
        <v>14559.45</v>
      </c>
      <c r="F259" s="2">
        <v>14567.45</v>
      </c>
      <c r="G259">
        <f>IF(A259&lt;=$C$3,"",MAX(INDEX($D$15:$D$713,A259-$C$3):D258))</f>
        <v>14573.800000000001</v>
      </c>
      <c r="H259">
        <f>IF(A259&lt;=$C$4,"",MIN(INDEX($E$15:$E$713,A259-$C$4):E258))</f>
        <v>14554.349999999999</v>
      </c>
      <c r="I259" s="2">
        <f t="shared" si="33"/>
        <v>19.450000000002547</v>
      </c>
      <c r="J259">
        <f t="shared" si="43"/>
        <v>10.989517680837062</v>
      </c>
      <c r="K259" t="str">
        <f t="shared" si="34"/>
        <v/>
      </c>
      <c r="L259" t="str">
        <f t="shared" si="35"/>
        <v/>
      </c>
      <c r="M259" s="5" t="str">
        <f t="shared" si="36"/>
        <v/>
      </c>
      <c r="N259" s="5" t="str">
        <f t="shared" si="37"/>
        <v/>
      </c>
      <c r="O259" s="5" t="str">
        <f t="shared" si="38"/>
        <v/>
      </c>
      <c r="P259" s="5" t="str">
        <f t="shared" si="39"/>
        <v/>
      </c>
      <c r="Q259" s="5" t="str">
        <f t="shared" si="40"/>
        <v/>
      </c>
      <c r="R259" s="5" t="str">
        <f t="shared" si="41"/>
        <v/>
      </c>
      <c r="S259" s="5" t="str">
        <f t="shared" si="42"/>
        <v/>
      </c>
    </row>
    <row r="260" spans="1:19" x14ac:dyDescent="0.35">
      <c r="A260">
        <v>246</v>
      </c>
      <c r="B260" s="1">
        <v>44215.555555555555</v>
      </c>
      <c r="C260" s="2">
        <v>14567.05</v>
      </c>
      <c r="D260" s="2">
        <v>14575.900000000001</v>
      </c>
      <c r="E260" s="2">
        <v>14559.2</v>
      </c>
      <c r="F260" s="2">
        <v>14573.6</v>
      </c>
      <c r="G260">
        <f>IF(A260&lt;=$C$3,"",MAX(INDEX($D$15:$D$713,A260-$C$3):D259))</f>
        <v>14573.800000000001</v>
      </c>
      <c r="H260">
        <f>IF(A260&lt;=$C$4,"",MIN(INDEX($E$15:$E$713,A260-$C$4):E259))</f>
        <v>14554.349999999999</v>
      </c>
      <c r="I260" s="2">
        <f t="shared" si="33"/>
        <v>13</v>
      </c>
      <c r="J260">
        <f t="shared" si="43"/>
        <v>11.090041796795209</v>
      </c>
      <c r="K260" t="str">
        <f t="shared" si="34"/>
        <v>BUY</v>
      </c>
      <c r="L260">
        <f t="shared" si="35"/>
        <v>14573.800000000001</v>
      </c>
      <c r="M260" s="5" t="str">
        <f t="shared" si="36"/>
        <v>BUY</v>
      </c>
      <c r="N260" s="5">
        <f t="shared" si="37"/>
        <v>14562.709958203206</v>
      </c>
      <c r="O260" s="5">
        <f t="shared" si="38"/>
        <v>14595.980083593591</v>
      </c>
      <c r="P260" s="5">
        <f t="shared" si="39"/>
        <v>14573.800000000001</v>
      </c>
      <c r="Q260" s="5">
        <f t="shared" si="40"/>
        <v>11.090041796795209</v>
      </c>
      <c r="R260" s="5" t="str">
        <f t="shared" si="41"/>
        <v/>
      </c>
      <c r="S260" s="5" t="str">
        <f t="shared" si="42"/>
        <v/>
      </c>
    </row>
    <row r="261" spans="1:19" x14ac:dyDescent="0.35">
      <c r="A261">
        <v>247</v>
      </c>
      <c r="B261" s="1">
        <v>44215.556250000001</v>
      </c>
      <c r="C261" s="2">
        <v>14573.9</v>
      </c>
      <c r="D261" s="2">
        <v>14581.55</v>
      </c>
      <c r="E261" s="2">
        <v>14565.35</v>
      </c>
      <c r="F261" s="2">
        <v>14570.1</v>
      </c>
      <c r="G261">
        <f>IF(A261&lt;=$C$3,"",MAX(INDEX($D$15:$D$713,A261-$C$3):D260))</f>
        <v>14575.900000000001</v>
      </c>
      <c r="H261">
        <f>IF(A261&lt;=$C$4,"",MIN(INDEX($E$15:$E$713,A261-$C$4):E260))</f>
        <v>14554.349999999999</v>
      </c>
      <c r="I261" s="2">
        <f t="shared" si="33"/>
        <v>16.700000000000728</v>
      </c>
      <c r="J261">
        <f t="shared" si="43"/>
        <v>11.370539706955485</v>
      </c>
      <c r="K261" t="str">
        <f t="shared" si="34"/>
        <v>BUY</v>
      </c>
      <c r="L261">
        <f t="shared" si="35"/>
        <v>14575.900000000001</v>
      </c>
      <c r="M261" s="5" t="str">
        <f t="shared" si="36"/>
        <v>BUY</v>
      </c>
      <c r="N261" s="5">
        <f t="shared" si="37"/>
        <v>14562.709958203206</v>
      </c>
      <c r="O261" s="5">
        <f t="shared" si="38"/>
        <v>14595.980083593591</v>
      </c>
      <c r="P261" s="5">
        <f t="shared" si="39"/>
        <v>14573.800000000001</v>
      </c>
      <c r="Q261" s="5">
        <f t="shared" si="40"/>
        <v>11.090041796795209</v>
      </c>
      <c r="R261" s="5" t="str">
        <f t="shared" si="41"/>
        <v/>
      </c>
      <c r="S261" s="5" t="str">
        <f t="shared" si="42"/>
        <v/>
      </c>
    </row>
    <row r="262" spans="1:19" x14ac:dyDescent="0.35">
      <c r="A262">
        <v>248</v>
      </c>
      <c r="B262" s="1">
        <v>44215.556944444441</v>
      </c>
      <c r="C262" s="2">
        <v>14570.550000000001</v>
      </c>
      <c r="D262" s="2">
        <v>14576.050000000001</v>
      </c>
      <c r="E262" s="2">
        <v>14565.35</v>
      </c>
      <c r="F262" s="2">
        <v>14570.1</v>
      </c>
      <c r="G262">
        <f>IF(A262&lt;=$C$3,"",MAX(INDEX($D$15:$D$713,A262-$C$3):D261))</f>
        <v>14581.55</v>
      </c>
      <c r="H262">
        <f>IF(A262&lt;=$C$4,"",MIN(INDEX($E$15:$E$713,A262-$C$4):E261))</f>
        <v>14559.2</v>
      </c>
      <c r="I262" s="2">
        <f t="shared" si="33"/>
        <v>16.199999999998909</v>
      </c>
      <c r="J262">
        <f t="shared" si="43"/>
        <v>11.612012721607657</v>
      </c>
      <c r="K262" t="str">
        <f t="shared" si="34"/>
        <v/>
      </c>
      <c r="L262" t="str">
        <f t="shared" si="35"/>
        <v/>
      </c>
      <c r="M262" s="5" t="str">
        <f t="shared" si="36"/>
        <v>BUY</v>
      </c>
      <c r="N262" s="5">
        <f t="shared" si="37"/>
        <v>14562.709958203206</v>
      </c>
      <c r="O262" s="5">
        <f t="shared" si="38"/>
        <v>14595.980083593591</v>
      </c>
      <c r="P262" s="5">
        <f t="shared" si="39"/>
        <v>14573.800000000001</v>
      </c>
      <c r="Q262" s="5">
        <f t="shared" si="40"/>
        <v>11.090041796795209</v>
      </c>
      <c r="R262" s="5" t="str">
        <f t="shared" si="41"/>
        <v/>
      </c>
      <c r="S262" s="5" t="str">
        <f t="shared" si="42"/>
        <v/>
      </c>
    </row>
    <row r="263" spans="1:19" x14ac:dyDescent="0.35">
      <c r="A263">
        <v>249</v>
      </c>
      <c r="B263" s="1">
        <v>44215.557638888888</v>
      </c>
      <c r="C263" s="2">
        <v>14570.300000000001</v>
      </c>
      <c r="D263" s="2">
        <v>14577.949999999999</v>
      </c>
      <c r="E263" s="2">
        <v>14568.5</v>
      </c>
      <c r="F263" s="2">
        <v>14572.2</v>
      </c>
      <c r="G263">
        <f>IF(A263&lt;=$C$3,"",MAX(INDEX($D$15:$D$713,A263-$C$3):D262))</f>
        <v>14581.55</v>
      </c>
      <c r="H263">
        <f>IF(A263&lt;=$C$4,"",MIN(INDEX($E$15:$E$713,A263-$C$4):E262))</f>
        <v>14559.2</v>
      </c>
      <c r="I263" s="2">
        <f t="shared" si="33"/>
        <v>10.700000000000728</v>
      </c>
      <c r="J263">
        <f t="shared" si="43"/>
        <v>11.566412085527311</v>
      </c>
      <c r="K263" t="str">
        <f t="shared" si="34"/>
        <v/>
      </c>
      <c r="L263" t="str">
        <f t="shared" si="35"/>
        <v/>
      </c>
      <c r="M263" s="5" t="str">
        <f t="shared" si="36"/>
        <v>BUY</v>
      </c>
      <c r="N263" s="5">
        <f t="shared" si="37"/>
        <v>14562.709958203206</v>
      </c>
      <c r="O263" s="5">
        <f t="shared" si="38"/>
        <v>14595.980083593591</v>
      </c>
      <c r="P263" s="5">
        <f t="shared" si="39"/>
        <v>14573.800000000001</v>
      </c>
      <c r="Q263" s="5">
        <f t="shared" si="40"/>
        <v>11.090041796795209</v>
      </c>
      <c r="R263" s="5" t="str">
        <f t="shared" si="41"/>
        <v/>
      </c>
      <c r="S263" s="5" t="str">
        <f t="shared" si="42"/>
        <v/>
      </c>
    </row>
    <row r="264" spans="1:19" x14ac:dyDescent="0.35">
      <c r="A264">
        <v>250</v>
      </c>
      <c r="B264" s="1">
        <v>44215.558333333334</v>
      </c>
      <c r="C264" s="2">
        <v>14572.15</v>
      </c>
      <c r="D264" s="2">
        <v>14576.050000000001</v>
      </c>
      <c r="E264" s="2">
        <v>14567.5</v>
      </c>
      <c r="F264" s="2">
        <v>14572.35</v>
      </c>
      <c r="G264">
        <f>IF(A264&lt;=$C$3,"",MAX(INDEX($D$15:$D$713,A264-$C$3):D263))</f>
        <v>14581.55</v>
      </c>
      <c r="H264">
        <f>IF(A264&lt;=$C$4,"",MIN(INDEX($E$15:$E$713,A264-$C$4):E263))</f>
        <v>14565.35</v>
      </c>
      <c r="I264" s="2">
        <f t="shared" si="33"/>
        <v>9.4499999999989086</v>
      </c>
      <c r="J264">
        <f t="shared" si="43"/>
        <v>11.460591481250891</v>
      </c>
      <c r="K264" t="str">
        <f t="shared" si="34"/>
        <v/>
      </c>
      <c r="L264" t="str">
        <f t="shared" si="35"/>
        <v/>
      </c>
      <c r="M264" s="5" t="str">
        <f t="shared" si="36"/>
        <v>BUY</v>
      </c>
      <c r="N264" s="5">
        <f t="shared" si="37"/>
        <v>14562.709958203206</v>
      </c>
      <c r="O264" s="5">
        <f t="shared" si="38"/>
        <v>14595.980083593591</v>
      </c>
      <c r="P264" s="5">
        <f t="shared" si="39"/>
        <v>14573.800000000001</v>
      </c>
      <c r="Q264" s="5">
        <f t="shared" si="40"/>
        <v>11.090041796795209</v>
      </c>
      <c r="R264" s="5" t="str">
        <f t="shared" si="41"/>
        <v/>
      </c>
      <c r="S264" s="5" t="str">
        <f t="shared" si="42"/>
        <v/>
      </c>
    </row>
    <row r="265" spans="1:19" x14ac:dyDescent="0.35">
      <c r="A265">
        <v>251</v>
      </c>
      <c r="B265" s="1">
        <v>44215.559027777781</v>
      </c>
      <c r="C265" s="2">
        <v>14572.75</v>
      </c>
      <c r="D265" s="2">
        <v>14579.5</v>
      </c>
      <c r="E265" s="2">
        <v>14562.55</v>
      </c>
      <c r="F265" s="2">
        <v>14566.45</v>
      </c>
      <c r="G265">
        <f>IF(A265&lt;=$C$3,"",MAX(INDEX($D$15:$D$713,A265-$C$3):D264))</f>
        <v>14577.949999999999</v>
      </c>
      <c r="H265">
        <f>IF(A265&lt;=$C$4,"",MIN(INDEX($E$15:$E$713,A265-$C$4):E264))</f>
        <v>14565.35</v>
      </c>
      <c r="I265" s="2">
        <f t="shared" si="33"/>
        <v>8.5500000000010914</v>
      </c>
      <c r="J265">
        <f t="shared" si="43"/>
        <v>11.315061907188401</v>
      </c>
      <c r="K265" t="str">
        <f t="shared" si="34"/>
        <v>BUY</v>
      </c>
      <c r="L265">
        <f t="shared" si="35"/>
        <v>14577.949999999999</v>
      </c>
      <c r="M265" s="5" t="str">
        <f t="shared" si="36"/>
        <v>SL</v>
      </c>
      <c r="N265" s="5" t="str">
        <f t="shared" si="37"/>
        <v/>
      </c>
      <c r="O265" s="5" t="str">
        <f t="shared" si="38"/>
        <v/>
      </c>
      <c r="P265" s="5" t="str">
        <f t="shared" si="39"/>
        <v/>
      </c>
      <c r="Q265" s="5" t="str">
        <f t="shared" si="40"/>
        <v/>
      </c>
      <c r="R265" s="5">
        <f t="shared" si="41"/>
        <v>-11.090041796795049</v>
      </c>
      <c r="S265" s="5" t="str">
        <f t="shared" si="42"/>
        <v>B</v>
      </c>
    </row>
    <row r="266" spans="1:19" x14ac:dyDescent="0.35">
      <c r="A266">
        <v>252</v>
      </c>
      <c r="B266" s="1">
        <v>44215.55972222222</v>
      </c>
      <c r="C266" s="2">
        <v>14566.699999999999</v>
      </c>
      <c r="D266" s="2">
        <v>14567.099999999999</v>
      </c>
      <c r="E266" s="2">
        <v>14562.3</v>
      </c>
      <c r="F266" s="2">
        <v>14566.25</v>
      </c>
      <c r="G266">
        <f>IF(A266&lt;=$C$3,"",MAX(INDEX($D$15:$D$713,A266-$C$3):D265))</f>
        <v>14579.5</v>
      </c>
      <c r="H266">
        <f>IF(A266&lt;=$C$4,"",MIN(INDEX($E$15:$E$713,A266-$C$4):E265))</f>
        <v>14562.55</v>
      </c>
      <c r="I266" s="2">
        <f t="shared" si="33"/>
        <v>16.950000000000728</v>
      </c>
      <c r="J266">
        <f t="shared" si="43"/>
        <v>11.596808811829018</v>
      </c>
      <c r="K266" t="str">
        <f t="shared" si="34"/>
        <v>SELL</v>
      </c>
      <c r="L266">
        <f t="shared" si="35"/>
        <v>14562.55</v>
      </c>
      <c r="M266" s="5" t="str">
        <f t="shared" si="36"/>
        <v>SELL</v>
      </c>
      <c r="N266" s="5">
        <f t="shared" si="37"/>
        <v>14574.146808811829</v>
      </c>
      <c r="O266" s="5">
        <f t="shared" si="38"/>
        <v>14539.356382376342</v>
      </c>
      <c r="P266" s="5">
        <f t="shared" si="39"/>
        <v>14562.55</v>
      </c>
      <c r="Q266" s="5">
        <f t="shared" si="40"/>
        <v>11.596808811829018</v>
      </c>
      <c r="R266" s="5" t="str">
        <f t="shared" si="41"/>
        <v/>
      </c>
      <c r="S266" s="5" t="str">
        <f t="shared" si="42"/>
        <v/>
      </c>
    </row>
    <row r="267" spans="1:19" x14ac:dyDescent="0.35">
      <c r="A267">
        <v>253</v>
      </c>
      <c r="B267" s="1">
        <v>44215.560416666667</v>
      </c>
      <c r="C267" s="2">
        <v>14566.15</v>
      </c>
      <c r="D267" s="2">
        <v>14575.75</v>
      </c>
      <c r="E267" s="2">
        <v>14557.55</v>
      </c>
      <c r="F267" s="2">
        <v>14562.6</v>
      </c>
      <c r="G267">
        <f>IF(A267&lt;=$C$3,"",MAX(INDEX($D$15:$D$713,A267-$C$3):D266))</f>
        <v>14579.5</v>
      </c>
      <c r="H267">
        <f>IF(A267&lt;=$C$4,"",MIN(INDEX($E$15:$E$713,A267-$C$4):E266))</f>
        <v>14562.3</v>
      </c>
      <c r="I267" s="2">
        <f t="shared" si="33"/>
        <v>4.7999999999992724</v>
      </c>
      <c r="J267">
        <f t="shared" si="43"/>
        <v>11.25696837123753</v>
      </c>
      <c r="K267" t="str">
        <f t="shared" si="34"/>
        <v>SELL</v>
      </c>
      <c r="L267">
        <f t="shared" si="35"/>
        <v>14562.3</v>
      </c>
      <c r="M267" s="5" t="str">
        <f t="shared" si="36"/>
        <v>SL</v>
      </c>
      <c r="N267" s="5" t="str">
        <f t="shared" si="37"/>
        <v/>
      </c>
      <c r="O267" s="5" t="str">
        <f t="shared" si="38"/>
        <v/>
      </c>
      <c r="P267" s="5" t="str">
        <f t="shared" si="39"/>
        <v/>
      </c>
      <c r="Q267" s="5" t="str">
        <f t="shared" si="40"/>
        <v/>
      </c>
      <c r="R267" s="5">
        <f t="shared" si="41"/>
        <v>-11.59680881182976</v>
      </c>
      <c r="S267" s="5" t="str">
        <f t="shared" si="42"/>
        <v>S</v>
      </c>
    </row>
    <row r="268" spans="1:19" x14ac:dyDescent="0.35">
      <c r="A268">
        <v>254</v>
      </c>
      <c r="B268" s="1">
        <v>44215.561111111114</v>
      </c>
      <c r="C268" s="2">
        <v>14562.9</v>
      </c>
      <c r="D268" s="2">
        <v>14571.45</v>
      </c>
      <c r="E268" s="2">
        <v>14556.3</v>
      </c>
      <c r="F268" s="2">
        <v>14566.75</v>
      </c>
      <c r="G268">
        <f>IF(A268&lt;=$C$3,"",MAX(INDEX($D$15:$D$713,A268-$C$3):D267))</f>
        <v>14579.5</v>
      </c>
      <c r="H268">
        <f>IF(A268&lt;=$C$4,"",MIN(INDEX($E$15:$E$713,A268-$C$4):E267))</f>
        <v>14557.55</v>
      </c>
      <c r="I268" s="2">
        <f t="shared" si="33"/>
        <v>18.200000000000728</v>
      </c>
      <c r="J268">
        <f t="shared" si="43"/>
        <v>11.60411995267569</v>
      </c>
      <c r="K268" t="str">
        <f t="shared" si="34"/>
        <v>SELL</v>
      </c>
      <c r="L268">
        <f t="shared" si="35"/>
        <v>14557.55</v>
      </c>
      <c r="M268" s="5" t="str">
        <f t="shared" si="36"/>
        <v>SELL</v>
      </c>
      <c r="N268" s="5">
        <f t="shared" si="37"/>
        <v>14569.154119952675</v>
      </c>
      <c r="O268" s="5">
        <f t="shared" si="38"/>
        <v>14534.341760094649</v>
      </c>
      <c r="P268" s="5">
        <f t="shared" si="39"/>
        <v>14557.55</v>
      </c>
      <c r="Q268" s="5">
        <f t="shared" si="40"/>
        <v>11.60411995267569</v>
      </c>
      <c r="R268" s="5" t="str">
        <f t="shared" si="41"/>
        <v/>
      </c>
      <c r="S268" s="5" t="str">
        <f t="shared" si="42"/>
        <v/>
      </c>
    </row>
    <row r="269" spans="1:19" x14ac:dyDescent="0.35">
      <c r="A269">
        <v>255</v>
      </c>
      <c r="B269" s="1">
        <v>44215.561805555553</v>
      </c>
      <c r="C269" s="2">
        <v>14566.8</v>
      </c>
      <c r="D269" s="2">
        <v>14574.45</v>
      </c>
      <c r="E269" s="2">
        <v>14559.45</v>
      </c>
      <c r="F269" s="2">
        <v>14566.6</v>
      </c>
      <c r="G269">
        <f>IF(A269&lt;=$C$3,"",MAX(INDEX($D$15:$D$713,A269-$C$3):D268))</f>
        <v>14575.75</v>
      </c>
      <c r="H269">
        <f>IF(A269&lt;=$C$4,"",MIN(INDEX($E$15:$E$713,A269-$C$4):E268))</f>
        <v>14556.3</v>
      </c>
      <c r="I269" s="2">
        <f t="shared" si="33"/>
        <v>15.150000000001455</v>
      </c>
      <c r="J269">
        <f t="shared" si="43"/>
        <v>11.781413955041979</v>
      </c>
      <c r="K269" t="str">
        <f t="shared" si="34"/>
        <v/>
      </c>
      <c r="L269" t="str">
        <f t="shared" si="35"/>
        <v/>
      </c>
      <c r="M269" s="5" t="str">
        <f t="shared" si="36"/>
        <v>SL</v>
      </c>
      <c r="N269" s="5" t="str">
        <f t="shared" si="37"/>
        <v/>
      </c>
      <c r="O269" s="5" t="str">
        <f t="shared" si="38"/>
        <v/>
      </c>
      <c r="P269" s="5" t="str">
        <f t="shared" si="39"/>
        <v/>
      </c>
      <c r="Q269" s="5" t="str">
        <f t="shared" si="40"/>
        <v/>
      </c>
      <c r="R269" s="5">
        <f t="shared" si="41"/>
        <v>-11.604119952675319</v>
      </c>
      <c r="S269" s="5" t="str">
        <f t="shared" si="42"/>
        <v>S</v>
      </c>
    </row>
    <row r="270" spans="1:19" x14ac:dyDescent="0.35">
      <c r="A270">
        <v>256</v>
      </c>
      <c r="B270" s="1">
        <v>44215.5625</v>
      </c>
      <c r="C270" s="2">
        <v>14567.1</v>
      </c>
      <c r="D270" s="2">
        <v>14568.15</v>
      </c>
      <c r="E270" s="2">
        <v>14559.9</v>
      </c>
      <c r="F270" s="2">
        <v>14563.85</v>
      </c>
      <c r="G270">
        <f>IF(A270&lt;=$C$3,"",MAX(INDEX($D$15:$D$713,A270-$C$3):D269))</f>
        <v>14575.75</v>
      </c>
      <c r="H270">
        <f>IF(A270&lt;=$C$4,"",MIN(INDEX($E$15:$E$713,A270-$C$4):E269))</f>
        <v>14556.3</v>
      </c>
      <c r="I270" s="2">
        <f t="shared" si="33"/>
        <v>15</v>
      </c>
      <c r="J270">
        <f t="shared" si="43"/>
        <v>11.942343257289879</v>
      </c>
      <c r="K270" t="str">
        <f t="shared" si="34"/>
        <v/>
      </c>
      <c r="L270" t="str">
        <f t="shared" si="35"/>
        <v/>
      </c>
      <c r="M270" s="5" t="str">
        <f t="shared" si="36"/>
        <v/>
      </c>
      <c r="N270" s="5" t="str">
        <f t="shared" si="37"/>
        <v/>
      </c>
      <c r="O270" s="5" t="str">
        <f t="shared" si="38"/>
        <v/>
      </c>
      <c r="P270" s="5" t="str">
        <f t="shared" si="39"/>
        <v/>
      </c>
      <c r="Q270" s="5" t="str">
        <f t="shared" si="40"/>
        <v/>
      </c>
      <c r="R270" s="5" t="str">
        <f t="shared" si="41"/>
        <v/>
      </c>
      <c r="S270" s="5" t="str">
        <f t="shared" si="42"/>
        <v/>
      </c>
    </row>
    <row r="271" spans="1:19" x14ac:dyDescent="0.35">
      <c r="A271">
        <v>257</v>
      </c>
      <c r="B271" s="1">
        <v>44215.563194444447</v>
      </c>
      <c r="C271" s="2">
        <v>14563.8</v>
      </c>
      <c r="D271" s="2">
        <v>14571.3</v>
      </c>
      <c r="E271" s="2">
        <v>14562.3</v>
      </c>
      <c r="F271" s="2">
        <v>14566.65</v>
      </c>
      <c r="G271">
        <f>IF(A271&lt;=$C$3,"",MAX(INDEX($D$15:$D$713,A271-$C$3):D270))</f>
        <v>14574.45</v>
      </c>
      <c r="H271">
        <f>IF(A271&lt;=$C$4,"",MIN(INDEX($E$15:$E$713,A271-$C$4):E270))</f>
        <v>14556.3</v>
      </c>
      <c r="I271" s="2">
        <f t="shared" si="33"/>
        <v>8.25</v>
      </c>
      <c r="J271">
        <f t="shared" si="43"/>
        <v>11.757726094425385</v>
      </c>
      <c r="K271" t="str">
        <f t="shared" si="34"/>
        <v/>
      </c>
      <c r="L271" t="str">
        <f t="shared" si="35"/>
        <v/>
      </c>
      <c r="M271" s="5" t="str">
        <f t="shared" si="36"/>
        <v/>
      </c>
      <c r="N271" s="5" t="str">
        <f t="shared" si="37"/>
        <v/>
      </c>
      <c r="O271" s="5" t="str">
        <f t="shared" si="38"/>
        <v/>
      </c>
      <c r="P271" s="5" t="str">
        <f t="shared" si="39"/>
        <v/>
      </c>
      <c r="Q271" s="5" t="str">
        <f t="shared" si="40"/>
        <v/>
      </c>
      <c r="R271" s="5" t="str">
        <f t="shared" si="41"/>
        <v/>
      </c>
      <c r="S271" s="5" t="str">
        <f t="shared" si="42"/>
        <v/>
      </c>
    </row>
    <row r="272" spans="1:19" x14ac:dyDescent="0.35">
      <c r="A272">
        <v>258</v>
      </c>
      <c r="B272" s="1">
        <v>44215.563888888886</v>
      </c>
      <c r="C272" s="2">
        <v>14566.15</v>
      </c>
      <c r="D272" s="2">
        <v>14575.75</v>
      </c>
      <c r="E272" s="2">
        <v>14565.6</v>
      </c>
      <c r="F272" s="2">
        <v>14573</v>
      </c>
      <c r="G272">
        <f>IF(A272&lt;=$C$3,"",MAX(INDEX($D$15:$D$713,A272-$C$3):D271))</f>
        <v>14574.45</v>
      </c>
      <c r="H272">
        <f>IF(A272&lt;=$C$4,"",MIN(INDEX($E$15:$E$713,A272-$C$4):E271))</f>
        <v>14559.45</v>
      </c>
      <c r="I272" s="2">
        <f t="shared" si="33"/>
        <v>9</v>
      </c>
      <c r="J272">
        <f t="shared" si="43"/>
        <v>11.619839789704116</v>
      </c>
      <c r="K272" t="str">
        <f t="shared" si="34"/>
        <v>BUY</v>
      </c>
      <c r="L272">
        <f t="shared" si="35"/>
        <v>14574.45</v>
      </c>
      <c r="M272" s="5" t="str">
        <f t="shared" si="36"/>
        <v>BUY</v>
      </c>
      <c r="N272" s="5">
        <f t="shared" si="37"/>
        <v>14562.830160210297</v>
      </c>
      <c r="O272" s="5">
        <f t="shared" si="38"/>
        <v>14597.689679579409</v>
      </c>
      <c r="P272" s="5">
        <f t="shared" si="39"/>
        <v>14574.45</v>
      </c>
      <c r="Q272" s="5">
        <f t="shared" si="40"/>
        <v>11.619839789704116</v>
      </c>
      <c r="R272" s="5" t="str">
        <f t="shared" si="41"/>
        <v/>
      </c>
      <c r="S272" s="5" t="str">
        <f t="shared" si="42"/>
        <v/>
      </c>
    </row>
    <row r="273" spans="1:19" x14ac:dyDescent="0.35">
      <c r="A273">
        <v>259</v>
      </c>
      <c r="B273" s="1">
        <v>44215.564583333333</v>
      </c>
      <c r="C273" s="2">
        <v>14572.6</v>
      </c>
      <c r="D273" s="2">
        <v>14574.650000000001</v>
      </c>
      <c r="E273" s="2">
        <v>14564.6</v>
      </c>
      <c r="F273" s="2">
        <v>14569.8</v>
      </c>
      <c r="G273">
        <f>IF(A273&lt;=$C$3,"",MAX(INDEX($D$15:$D$713,A273-$C$3):D272))</f>
        <v>14575.75</v>
      </c>
      <c r="H273">
        <f>IF(A273&lt;=$C$4,"",MIN(INDEX($E$15:$E$713,A273-$C$4):E272))</f>
        <v>14559.9</v>
      </c>
      <c r="I273" s="2">
        <f t="shared" si="33"/>
        <v>10.149999999999636</v>
      </c>
      <c r="J273">
        <f t="shared" si="43"/>
        <v>11.546347800218893</v>
      </c>
      <c r="K273" t="str">
        <f t="shared" si="34"/>
        <v/>
      </c>
      <c r="L273" t="str">
        <f t="shared" si="35"/>
        <v/>
      </c>
      <c r="M273" s="5" t="str">
        <f t="shared" si="36"/>
        <v>BUY</v>
      </c>
      <c r="N273" s="5">
        <f t="shared" si="37"/>
        <v>14562.830160210297</v>
      </c>
      <c r="O273" s="5">
        <f t="shared" si="38"/>
        <v>14597.689679579409</v>
      </c>
      <c r="P273" s="5">
        <f t="shared" si="39"/>
        <v>14574.45</v>
      </c>
      <c r="Q273" s="5">
        <f t="shared" si="40"/>
        <v>11.619839789704116</v>
      </c>
      <c r="R273" s="5" t="str">
        <f t="shared" si="41"/>
        <v/>
      </c>
      <c r="S273" s="5" t="str">
        <f t="shared" si="42"/>
        <v/>
      </c>
    </row>
    <row r="274" spans="1:19" x14ac:dyDescent="0.35">
      <c r="A274">
        <v>260</v>
      </c>
      <c r="B274" s="1">
        <v>44215.56527777778</v>
      </c>
      <c r="C274" s="2">
        <v>14569.449999999999</v>
      </c>
      <c r="D274" s="2">
        <v>14574.95</v>
      </c>
      <c r="E274" s="2">
        <v>14565.6</v>
      </c>
      <c r="F274" s="2">
        <v>14569.6</v>
      </c>
      <c r="G274">
        <f>IF(A274&lt;=$C$3,"",MAX(INDEX($D$15:$D$713,A274-$C$3):D273))</f>
        <v>14575.75</v>
      </c>
      <c r="H274">
        <f>IF(A274&lt;=$C$4,"",MIN(INDEX($E$15:$E$713,A274-$C$4):E273))</f>
        <v>14562.3</v>
      </c>
      <c r="I274" s="2">
        <f t="shared" ref="I274:I337" si="44">MAX(D273-E273,D273-F272,F272-E273)</f>
        <v>10.050000000001091</v>
      </c>
      <c r="J274">
        <f t="shared" si="43"/>
        <v>11.471530410208002</v>
      </c>
      <c r="K274" t="str">
        <f t="shared" si="34"/>
        <v/>
      </c>
      <c r="L274" t="str">
        <f t="shared" si="35"/>
        <v/>
      </c>
      <c r="M274" s="5" t="str">
        <f t="shared" si="36"/>
        <v>BUY</v>
      </c>
      <c r="N274" s="5">
        <f t="shared" si="37"/>
        <v>14562.830160210297</v>
      </c>
      <c r="O274" s="5">
        <f t="shared" si="38"/>
        <v>14597.689679579409</v>
      </c>
      <c r="P274" s="5">
        <f t="shared" si="39"/>
        <v>14574.45</v>
      </c>
      <c r="Q274" s="5">
        <f t="shared" si="40"/>
        <v>11.619839789704116</v>
      </c>
      <c r="R274" s="5" t="str">
        <f t="shared" si="41"/>
        <v/>
      </c>
      <c r="S274" s="5" t="str">
        <f t="shared" si="42"/>
        <v/>
      </c>
    </row>
    <row r="275" spans="1:19" x14ac:dyDescent="0.35">
      <c r="A275">
        <v>261</v>
      </c>
      <c r="B275" s="1">
        <v>44215.565972222219</v>
      </c>
      <c r="C275" s="2">
        <v>14569.65</v>
      </c>
      <c r="D275" s="2">
        <v>14575</v>
      </c>
      <c r="E275" s="2">
        <v>14562.85</v>
      </c>
      <c r="F275" s="2">
        <v>14569.7</v>
      </c>
      <c r="G275">
        <f>IF(A275&lt;=$C$3,"",MAX(INDEX($D$15:$D$713,A275-$C$3):D274))</f>
        <v>14575.75</v>
      </c>
      <c r="H275">
        <f>IF(A275&lt;=$C$4,"",MIN(INDEX($E$15:$E$713,A275-$C$4):E274))</f>
        <v>14564.6</v>
      </c>
      <c r="I275" s="2">
        <f t="shared" si="44"/>
        <v>9.3500000000003638</v>
      </c>
      <c r="J275">
        <f t="shared" si="43"/>
        <v>11.365453889697621</v>
      </c>
      <c r="K275" t="str">
        <f t="shared" ref="K275:K338" si="45">IF(G275&lt;=D275,"BUY",IF(H275&gt;=E275,"SELL",""))</f>
        <v>SELL</v>
      </c>
      <c r="L275">
        <f t="shared" ref="L275:L338" si="46">IF(K275="BUY",G275,IF(K275="SELL",H275,""))</f>
        <v>14564.6</v>
      </c>
      <c r="M275" s="5" t="str">
        <f t="shared" si="36"/>
        <v>BUY</v>
      </c>
      <c r="N275" s="5">
        <f t="shared" si="37"/>
        <v>14562.830160210297</v>
      </c>
      <c r="O275" s="5">
        <f t="shared" si="38"/>
        <v>14597.689679579409</v>
      </c>
      <c r="P275" s="5">
        <f t="shared" si="39"/>
        <v>14574.45</v>
      </c>
      <c r="Q275" s="5">
        <f t="shared" si="40"/>
        <v>11.619839789704116</v>
      </c>
      <c r="R275" s="5" t="str">
        <f t="shared" si="41"/>
        <v/>
      </c>
      <c r="S275" s="5" t="str">
        <f t="shared" si="42"/>
        <v/>
      </c>
    </row>
    <row r="276" spans="1:19" x14ac:dyDescent="0.35">
      <c r="A276">
        <v>262</v>
      </c>
      <c r="B276" s="1">
        <v>44215.566666666666</v>
      </c>
      <c r="C276" s="2">
        <v>14569.6</v>
      </c>
      <c r="D276" s="2">
        <v>14574.15</v>
      </c>
      <c r="E276" s="2">
        <v>14564.25</v>
      </c>
      <c r="F276" s="2">
        <v>14570.4</v>
      </c>
      <c r="G276">
        <f>IF(A276&lt;=$C$3,"",MAX(INDEX($D$15:$D$713,A276-$C$3):D275))</f>
        <v>14575</v>
      </c>
      <c r="H276">
        <f>IF(A276&lt;=$C$4,"",MIN(INDEX($E$15:$E$713,A276-$C$4):E275))</f>
        <v>14562.85</v>
      </c>
      <c r="I276" s="2">
        <f t="shared" si="44"/>
        <v>12.149999999999636</v>
      </c>
      <c r="J276">
        <f t="shared" si="43"/>
        <v>11.404681195212721</v>
      </c>
      <c r="K276" t="str">
        <f t="shared" si="45"/>
        <v/>
      </c>
      <c r="L276" t="str">
        <f t="shared" si="46"/>
        <v/>
      </c>
      <c r="M276" s="5" t="str">
        <f t="shared" si="36"/>
        <v>BUY</v>
      </c>
      <c r="N276" s="5">
        <f t="shared" si="37"/>
        <v>14562.830160210297</v>
      </c>
      <c r="O276" s="5">
        <f t="shared" si="38"/>
        <v>14597.689679579409</v>
      </c>
      <c r="P276" s="5">
        <f t="shared" si="39"/>
        <v>14574.45</v>
      </c>
      <c r="Q276" s="5">
        <f t="shared" si="40"/>
        <v>11.619839789704116</v>
      </c>
      <c r="R276" s="5" t="str">
        <f t="shared" si="41"/>
        <v/>
      </c>
      <c r="S276" s="5" t="str">
        <f t="shared" si="42"/>
        <v/>
      </c>
    </row>
    <row r="277" spans="1:19" x14ac:dyDescent="0.35">
      <c r="A277">
        <v>263</v>
      </c>
      <c r="B277" s="1">
        <v>44215.567361111112</v>
      </c>
      <c r="C277" s="2">
        <v>14570.55</v>
      </c>
      <c r="D277" s="2">
        <v>14571.3</v>
      </c>
      <c r="E277" s="2">
        <v>14562.6</v>
      </c>
      <c r="F277" s="2">
        <v>14570.3</v>
      </c>
      <c r="G277">
        <f>IF(A277&lt;=$C$3,"",MAX(INDEX($D$15:$D$713,A277-$C$3):D276))</f>
        <v>14575</v>
      </c>
      <c r="H277">
        <f>IF(A277&lt;=$C$4,"",MIN(INDEX($E$15:$E$713,A277-$C$4):E276))</f>
        <v>14562.85</v>
      </c>
      <c r="I277" s="2">
        <f t="shared" si="44"/>
        <v>9.8999999999996362</v>
      </c>
      <c r="J277">
        <f t="shared" si="43"/>
        <v>11.329447135452067</v>
      </c>
      <c r="K277" t="str">
        <f t="shared" si="45"/>
        <v>SELL</v>
      </c>
      <c r="L277">
        <f t="shared" si="46"/>
        <v>14562.85</v>
      </c>
      <c r="M277" s="5" t="str">
        <f t="shared" si="36"/>
        <v>SL</v>
      </c>
      <c r="N277" s="5" t="str">
        <f t="shared" si="37"/>
        <v/>
      </c>
      <c r="O277" s="5" t="str">
        <f t="shared" si="38"/>
        <v/>
      </c>
      <c r="P277" s="5" t="str">
        <f t="shared" si="39"/>
        <v/>
      </c>
      <c r="Q277" s="5" t="str">
        <f t="shared" si="40"/>
        <v/>
      </c>
      <c r="R277" s="5">
        <f t="shared" si="41"/>
        <v>-11.619839789704201</v>
      </c>
      <c r="S277" s="5" t="str">
        <f t="shared" si="42"/>
        <v>B</v>
      </c>
    </row>
    <row r="278" spans="1:19" x14ac:dyDescent="0.35">
      <c r="A278">
        <v>264</v>
      </c>
      <c r="B278" s="1">
        <v>44215.568055555559</v>
      </c>
      <c r="C278" s="2">
        <v>14569.65</v>
      </c>
      <c r="D278" s="2">
        <v>14578.2</v>
      </c>
      <c r="E278" s="2">
        <v>14566.2</v>
      </c>
      <c r="F278" s="2">
        <v>14575.95</v>
      </c>
      <c r="G278">
        <f>IF(A278&lt;=$C$3,"",MAX(INDEX($D$15:$D$713,A278-$C$3):D277))</f>
        <v>14575</v>
      </c>
      <c r="H278">
        <f>IF(A278&lt;=$C$4,"",MIN(INDEX($E$15:$E$713,A278-$C$4):E277))</f>
        <v>14562.6</v>
      </c>
      <c r="I278" s="2">
        <f t="shared" si="44"/>
        <v>8.6999999999989086</v>
      </c>
      <c r="J278">
        <f t="shared" si="43"/>
        <v>11.197974778679409</v>
      </c>
      <c r="K278" t="str">
        <f t="shared" si="45"/>
        <v>BUY</v>
      </c>
      <c r="L278">
        <f t="shared" si="46"/>
        <v>14575</v>
      </c>
      <c r="M278" s="5" t="str">
        <f t="shared" si="36"/>
        <v>BUY</v>
      </c>
      <c r="N278" s="5">
        <f t="shared" si="37"/>
        <v>14563.802025221321</v>
      </c>
      <c r="O278" s="5">
        <f t="shared" si="38"/>
        <v>14597.395949557358</v>
      </c>
      <c r="P278" s="5">
        <f t="shared" si="39"/>
        <v>14575</v>
      </c>
      <c r="Q278" s="5">
        <f t="shared" si="40"/>
        <v>11.197974778679409</v>
      </c>
      <c r="R278" s="5" t="str">
        <f t="shared" si="41"/>
        <v/>
      </c>
      <c r="S278" s="5" t="str">
        <f t="shared" si="42"/>
        <v/>
      </c>
    </row>
    <row r="279" spans="1:19" x14ac:dyDescent="0.35">
      <c r="A279">
        <v>265</v>
      </c>
      <c r="B279" s="1">
        <v>44215.568749999999</v>
      </c>
      <c r="C279" s="2">
        <v>14576.199999999999</v>
      </c>
      <c r="D279" s="2">
        <v>14582</v>
      </c>
      <c r="E279" s="2">
        <v>14570.6</v>
      </c>
      <c r="F279" s="2">
        <v>14577.1</v>
      </c>
      <c r="G279">
        <f>IF(A279&lt;=$C$3,"",MAX(INDEX($D$15:$D$713,A279-$C$3):D278))</f>
        <v>14578.2</v>
      </c>
      <c r="H279">
        <f>IF(A279&lt;=$C$4,"",MIN(INDEX($E$15:$E$713,A279-$C$4):E278))</f>
        <v>14562.6</v>
      </c>
      <c r="I279" s="2">
        <f t="shared" si="44"/>
        <v>12</v>
      </c>
      <c r="J279">
        <f t="shared" si="43"/>
        <v>11.23807603974544</v>
      </c>
      <c r="K279" t="str">
        <f t="shared" si="45"/>
        <v>BUY</v>
      </c>
      <c r="L279">
        <f t="shared" si="46"/>
        <v>14578.2</v>
      </c>
      <c r="M279" s="5" t="str">
        <f t="shared" si="36"/>
        <v>BUY</v>
      </c>
      <c r="N279" s="5">
        <f t="shared" si="37"/>
        <v>14563.802025221321</v>
      </c>
      <c r="O279" s="5">
        <f t="shared" si="38"/>
        <v>14597.395949557358</v>
      </c>
      <c r="P279" s="5">
        <f t="shared" si="39"/>
        <v>14575</v>
      </c>
      <c r="Q279" s="5">
        <f t="shared" si="40"/>
        <v>11.197974778679409</v>
      </c>
      <c r="R279" s="5" t="str">
        <f t="shared" si="41"/>
        <v/>
      </c>
      <c r="S279" s="5" t="str">
        <f t="shared" si="42"/>
        <v/>
      </c>
    </row>
    <row r="280" spans="1:19" x14ac:dyDescent="0.35">
      <c r="A280">
        <v>266</v>
      </c>
      <c r="B280" s="1">
        <v>44215.569444444445</v>
      </c>
      <c r="C280" s="2">
        <v>14577.55</v>
      </c>
      <c r="D280" s="2">
        <v>14584.95</v>
      </c>
      <c r="E280" s="2">
        <v>14570.5</v>
      </c>
      <c r="F280" s="2">
        <v>14572.7</v>
      </c>
      <c r="G280">
        <f>IF(A280&lt;=$C$3,"",MAX(INDEX($D$15:$D$713,A280-$C$3):D279))</f>
        <v>14582</v>
      </c>
      <c r="H280">
        <f>IF(A280&lt;=$C$4,"",MIN(INDEX($E$15:$E$713,A280-$C$4):E279))</f>
        <v>14562.6</v>
      </c>
      <c r="I280" s="2">
        <f t="shared" si="44"/>
        <v>11.399999999999636</v>
      </c>
      <c r="J280">
        <f t="shared" si="43"/>
        <v>11.246172237758149</v>
      </c>
      <c r="K280" t="str">
        <f t="shared" si="45"/>
        <v>BUY</v>
      </c>
      <c r="L280">
        <f t="shared" si="46"/>
        <v>14582</v>
      </c>
      <c r="M280" s="5" t="str">
        <f t="shared" si="36"/>
        <v>BUY</v>
      </c>
      <c r="N280" s="5">
        <f t="shared" si="37"/>
        <v>14563.802025221321</v>
      </c>
      <c r="O280" s="5">
        <f t="shared" si="38"/>
        <v>14597.395949557358</v>
      </c>
      <c r="P280" s="5">
        <f t="shared" si="39"/>
        <v>14575</v>
      </c>
      <c r="Q280" s="5">
        <f t="shared" si="40"/>
        <v>11.197974778679409</v>
      </c>
      <c r="R280" s="5" t="str">
        <f t="shared" si="41"/>
        <v/>
      </c>
      <c r="S280" s="5" t="str">
        <f t="shared" si="42"/>
        <v/>
      </c>
    </row>
    <row r="281" spans="1:19" x14ac:dyDescent="0.35">
      <c r="A281">
        <v>267</v>
      </c>
      <c r="B281" s="1">
        <v>44215.570138888892</v>
      </c>
      <c r="C281" s="2">
        <v>14573.1</v>
      </c>
      <c r="D281" s="2">
        <v>14579.95</v>
      </c>
      <c r="E281" s="2">
        <v>14566.199999999999</v>
      </c>
      <c r="F281" s="2">
        <v>14573.05</v>
      </c>
      <c r="G281">
        <f>IF(A281&lt;=$C$3,"",MAX(INDEX($D$15:$D$713,A281-$C$3):D280))</f>
        <v>14584.95</v>
      </c>
      <c r="H281">
        <f>IF(A281&lt;=$C$4,"",MIN(INDEX($E$15:$E$713,A281-$C$4):E280))</f>
        <v>14566.2</v>
      </c>
      <c r="I281" s="2">
        <f t="shared" si="44"/>
        <v>14.450000000000728</v>
      </c>
      <c r="J281">
        <f t="shared" si="43"/>
        <v>11.406363625870277</v>
      </c>
      <c r="K281" t="str">
        <f t="shared" si="45"/>
        <v>SELL</v>
      </c>
      <c r="L281">
        <f t="shared" si="46"/>
        <v>14566.2</v>
      </c>
      <c r="M281" s="5" t="str">
        <f t="shared" si="36"/>
        <v>BUY</v>
      </c>
      <c r="N281" s="5">
        <f t="shared" si="37"/>
        <v>14563.802025221321</v>
      </c>
      <c r="O281" s="5">
        <f t="shared" si="38"/>
        <v>14597.395949557358</v>
      </c>
      <c r="P281" s="5">
        <f t="shared" si="39"/>
        <v>14575</v>
      </c>
      <c r="Q281" s="5">
        <f t="shared" si="40"/>
        <v>11.197974778679409</v>
      </c>
      <c r="R281" s="5" t="str">
        <f t="shared" si="41"/>
        <v/>
      </c>
      <c r="S281" s="5" t="str">
        <f t="shared" si="42"/>
        <v/>
      </c>
    </row>
    <row r="282" spans="1:19" x14ac:dyDescent="0.35">
      <c r="A282">
        <v>268</v>
      </c>
      <c r="B282" s="1">
        <v>44215.570833333331</v>
      </c>
      <c r="C282" s="2">
        <v>14572.75</v>
      </c>
      <c r="D282" s="2">
        <v>14574.65</v>
      </c>
      <c r="E282" s="2">
        <v>14569.35</v>
      </c>
      <c r="F282" s="2">
        <v>14572.7</v>
      </c>
      <c r="G282">
        <f>IF(A282&lt;=$C$3,"",MAX(INDEX($D$15:$D$713,A282-$C$3):D281))</f>
        <v>14584.95</v>
      </c>
      <c r="H282">
        <f>IF(A282&lt;=$C$4,"",MIN(INDEX($E$15:$E$713,A282-$C$4):E281))</f>
        <v>14566.199999999999</v>
      </c>
      <c r="I282" s="2">
        <f t="shared" si="44"/>
        <v>13.750000000001819</v>
      </c>
      <c r="J282">
        <f t="shared" si="43"/>
        <v>11.523545444576854</v>
      </c>
      <c r="K282" t="str">
        <f t="shared" si="45"/>
        <v/>
      </c>
      <c r="L282" t="str">
        <f t="shared" si="46"/>
        <v/>
      </c>
      <c r="M282" s="5" t="str">
        <f t="shared" si="36"/>
        <v>BUY</v>
      </c>
      <c r="N282" s="5">
        <f t="shared" si="37"/>
        <v>14563.802025221321</v>
      </c>
      <c r="O282" s="5">
        <f t="shared" si="38"/>
        <v>14597.395949557358</v>
      </c>
      <c r="P282" s="5">
        <f t="shared" si="39"/>
        <v>14575</v>
      </c>
      <c r="Q282" s="5">
        <f t="shared" si="40"/>
        <v>11.197974778679409</v>
      </c>
      <c r="R282" s="5" t="str">
        <f t="shared" si="41"/>
        <v/>
      </c>
      <c r="S282" s="5" t="str">
        <f t="shared" si="42"/>
        <v/>
      </c>
    </row>
    <row r="283" spans="1:19" x14ac:dyDescent="0.35">
      <c r="A283">
        <v>269</v>
      </c>
      <c r="B283" s="1">
        <v>44215.571527777778</v>
      </c>
      <c r="C283" s="2">
        <v>14572.5</v>
      </c>
      <c r="D283" s="2">
        <v>14575.6</v>
      </c>
      <c r="E283" s="2">
        <v>14565.15</v>
      </c>
      <c r="F283" s="2">
        <v>14569.45</v>
      </c>
      <c r="G283">
        <f>IF(A283&lt;=$C$3,"",MAX(INDEX($D$15:$D$713,A283-$C$3):D282))</f>
        <v>14584.95</v>
      </c>
      <c r="H283">
        <f>IF(A283&lt;=$C$4,"",MIN(INDEX($E$15:$E$713,A283-$C$4):E282))</f>
        <v>14566.199999999999</v>
      </c>
      <c r="I283" s="2">
        <f t="shared" si="44"/>
        <v>5.2999999999992724</v>
      </c>
      <c r="J283">
        <f t="shared" si="43"/>
        <v>11.212368172347976</v>
      </c>
      <c r="K283" t="str">
        <f t="shared" si="45"/>
        <v>SELL</v>
      </c>
      <c r="L283">
        <f t="shared" si="46"/>
        <v>14566.199999999999</v>
      </c>
      <c r="M283" s="5" t="str">
        <f t="shared" si="36"/>
        <v>BUY</v>
      </c>
      <c r="N283" s="5">
        <f t="shared" si="37"/>
        <v>14563.802025221321</v>
      </c>
      <c r="O283" s="5">
        <f t="shared" si="38"/>
        <v>14597.395949557358</v>
      </c>
      <c r="P283" s="5">
        <f t="shared" si="39"/>
        <v>14575</v>
      </c>
      <c r="Q283" s="5">
        <f t="shared" si="40"/>
        <v>11.197974778679409</v>
      </c>
      <c r="R283" s="5" t="str">
        <f t="shared" si="41"/>
        <v/>
      </c>
      <c r="S283" s="5" t="str">
        <f t="shared" si="42"/>
        <v/>
      </c>
    </row>
    <row r="284" spans="1:19" x14ac:dyDescent="0.35">
      <c r="A284">
        <v>270</v>
      </c>
      <c r="B284" s="1">
        <v>44215.572222222225</v>
      </c>
      <c r="C284" s="2">
        <v>14569.65</v>
      </c>
      <c r="D284" s="2">
        <v>14578</v>
      </c>
      <c r="E284" s="2">
        <v>14565.8</v>
      </c>
      <c r="F284" s="2">
        <v>14568.15</v>
      </c>
      <c r="G284">
        <f>IF(A284&lt;=$C$3,"",MAX(INDEX($D$15:$D$713,A284-$C$3):D283))</f>
        <v>14579.95</v>
      </c>
      <c r="H284">
        <f>IF(A284&lt;=$C$4,"",MIN(INDEX($E$15:$E$713,A284-$C$4):E283))</f>
        <v>14565.15</v>
      </c>
      <c r="I284" s="2">
        <f t="shared" si="44"/>
        <v>10.450000000000728</v>
      </c>
      <c r="J284">
        <f t="shared" si="43"/>
        <v>11.174249763730613</v>
      </c>
      <c r="K284" t="str">
        <f t="shared" si="45"/>
        <v/>
      </c>
      <c r="L284" t="str">
        <f t="shared" si="46"/>
        <v/>
      </c>
      <c r="M284" s="5" t="str">
        <f t="shared" si="36"/>
        <v>BUY</v>
      </c>
      <c r="N284" s="5">
        <f t="shared" si="37"/>
        <v>14563.802025221321</v>
      </c>
      <c r="O284" s="5">
        <f t="shared" si="38"/>
        <v>14597.395949557358</v>
      </c>
      <c r="P284" s="5">
        <f t="shared" si="39"/>
        <v>14575</v>
      </c>
      <c r="Q284" s="5">
        <f t="shared" si="40"/>
        <v>11.197974778679409</v>
      </c>
      <c r="R284" s="5" t="str">
        <f t="shared" si="41"/>
        <v/>
      </c>
      <c r="S284" s="5" t="str">
        <f t="shared" si="42"/>
        <v/>
      </c>
    </row>
    <row r="285" spans="1:19" x14ac:dyDescent="0.35">
      <c r="A285">
        <v>271</v>
      </c>
      <c r="B285" s="1">
        <v>44215.572916666664</v>
      </c>
      <c r="C285" s="2">
        <v>14568.1</v>
      </c>
      <c r="D285" s="2">
        <v>14569.45</v>
      </c>
      <c r="E285" s="2">
        <v>14564.2</v>
      </c>
      <c r="F285" s="2">
        <v>14567.5</v>
      </c>
      <c r="G285">
        <f>IF(A285&lt;=$C$3,"",MAX(INDEX($D$15:$D$713,A285-$C$3):D284))</f>
        <v>14578</v>
      </c>
      <c r="H285">
        <f>IF(A285&lt;=$C$4,"",MIN(INDEX($E$15:$E$713,A285-$C$4):E284))</f>
        <v>14565.15</v>
      </c>
      <c r="I285" s="2">
        <f t="shared" si="44"/>
        <v>12.200000000000728</v>
      </c>
      <c r="J285">
        <f t="shared" si="43"/>
        <v>11.225537275544118</v>
      </c>
      <c r="K285" t="str">
        <f t="shared" si="45"/>
        <v>SELL</v>
      </c>
      <c r="L285">
        <f t="shared" si="46"/>
        <v>14565.15</v>
      </c>
      <c r="M285" s="5" t="str">
        <f t="shared" si="36"/>
        <v>BUY</v>
      </c>
      <c r="N285" s="5">
        <f t="shared" si="37"/>
        <v>14563.802025221321</v>
      </c>
      <c r="O285" s="5">
        <f t="shared" si="38"/>
        <v>14597.395949557358</v>
      </c>
      <c r="P285" s="5">
        <f t="shared" si="39"/>
        <v>14575</v>
      </c>
      <c r="Q285" s="5">
        <f t="shared" si="40"/>
        <v>11.197974778679409</v>
      </c>
      <c r="R285" s="5" t="str">
        <f t="shared" si="41"/>
        <v/>
      </c>
      <c r="S285" s="5" t="str">
        <f t="shared" si="42"/>
        <v/>
      </c>
    </row>
    <row r="286" spans="1:19" x14ac:dyDescent="0.35">
      <c r="A286">
        <v>272</v>
      </c>
      <c r="B286" s="1">
        <v>44215.573611111111</v>
      </c>
      <c r="C286" s="2">
        <v>14567.4</v>
      </c>
      <c r="D286" s="2">
        <v>14573.5</v>
      </c>
      <c r="E286" s="2">
        <v>14561.849999999999</v>
      </c>
      <c r="F286" s="2">
        <v>14569.25</v>
      </c>
      <c r="G286">
        <f>IF(A286&lt;=$C$3,"",MAX(INDEX($D$15:$D$713,A286-$C$3):D285))</f>
        <v>14578</v>
      </c>
      <c r="H286">
        <f>IF(A286&lt;=$C$4,"",MIN(INDEX($E$15:$E$713,A286-$C$4):E285))</f>
        <v>14564.2</v>
      </c>
      <c r="I286" s="2">
        <f t="shared" si="44"/>
        <v>5.25</v>
      </c>
      <c r="J286">
        <f t="shared" si="43"/>
        <v>10.926760411766912</v>
      </c>
      <c r="K286" t="str">
        <f t="shared" si="45"/>
        <v>SELL</v>
      </c>
      <c r="L286">
        <f t="shared" si="46"/>
        <v>14564.2</v>
      </c>
      <c r="M286" s="5" t="str">
        <f t="shared" si="36"/>
        <v>SL</v>
      </c>
      <c r="N286" s="5" t="str">
        <f t="shared" si="37"/>
        <v/>
      </c>
      <c r="O286" s="5" t="str">
        <f t="shared" si="38"/>
        <v/>
      </c>
      <c r="P286" s="5" t="str">
        <f t="shared" si="39"/>
        <v/>
      </c>
      <c r="Q286" s="5" t="str">
        <f t="shared" si="40"/>
        <v/>
      </c>
      <c r="R286" s="5">
        <f t="shared" si="41"/>
        <v>-11.197974778679054</v>
      </c>
      <c r="S286" s="5" t="str">
        <f t="shared" si="42"/>
        <v>B</v>
      </c>
    </row>
    <row r="287" spans="1:19" x14ac:dyDescent="0.35">
      <c r="A287">
        <v>273</v>
      </c>
      <c r="B287" s="1">
        <v>44215.574305555558</v>
      </c>
      <c r="C287" s="2">
        <v>14570.05</v>
      </c>
      <c r="D287" s="2">
        <v>14579.75</v>
      </c>
      <c r="E287" s="2">
        <v>14562.8</v>
      </c>
      <c r="F287" s="2">
        <v>14571.25</v>
      </c>
      <c r="G287">
        <f>IF(A287&lt;=$C$3,"",MAX(INDEX($D$15:$D$713,A287-$C$3):D286))</f>
        <v>14578</v>
      </c>
      <c r="H287">
        <f>IF(A287&lt;=$C$4,"",MIN(INDEX($E$15:$E$713,A287-$C$4):E286))</f>
        <v>14561.849999999999</v>
      </c>
      <c r="I287" s="2">
        <f t="shared" si="44"/>
        <v>11.650000000001455</v>
      </c>
      <c r="J287">
        <f t="shared" si="43"/>
        <v>10.96292239117864</v>
      </c>
      <c r="K287" t="str">
        <f t="shared" si="45"/>
        <v>BUY</v>
      </c>
      <c r="L287">
        <f t="shared" si="46"/>
        <v>14578</v>
      </c>
      <c r="M287" s="5" t="str">
        <f t="shared" si="36"/>
        <v>BUY</v>
      </c>
      <c r="N287" s="5">
        <f t="shared" si="37"/>
        <v>14567.037077608822</v>
      </c>
      <c r="O287" s="5">
        <f t="shared" si="38"/>
        <v>14599.925844782358</v>
      </c>
      <c r="P287" s="5">
        <f t="shared" si="39"/>
        <v>14578</v>
      </c>
      <c r="Q287" s="5">
        <f t="shared" si="40"/>
        <v>10.96292239117864</v>
      </c>
      <c r="R287" s="5" t="str">
        <f t="shared" si="41"/>
        <v/>
      </c>
      <c r="S287" s="5" t="str">
        <f t="shared" si="42"/>
        <v/>
      </c>
    </row>
    <row r="288" spans="1:19" x14ac:dyDescent="0.35">
      <c r="A288">
        <v>274</v>
      </c>
      <c r="B288" s="1">
        <v>44215.574999999997</v>
      </c>
      <c r="C288" s="2">
        <v>14570.949999999999</v>
      </c>
      <c r="D288" s="2">
        <v>14572.45</v>
      </c>
      <c r="E288" s="2">
        <v>14561.45</v>
      </c>
      <c r="F288" s="2">
        <v>14565.15</v>
      </c>
      <c r="G288">
        <f>IF(A288&lt;=$C$3,"",MAX(INDEX($D$15:$D$713,A288-$C$3):D287))</f>
        <v>14579.75</v>
      </c>
      <c r="H288">
        <f>IF(A288&lt;=$C$4,"",MIN(INDEX($E$15:$E$713,A288-$C$4):E287))</f>
        <v>14561.849999999999</v>
      </c>
      <c r="I288" s="2">
        <f t="shared" si="44"/>
        <v>16.950000000000728</v>
      </c>
      <c r="J288">
        <f t="shared" si="43"/>
        <v>11.262276271619744</v>
      </c>
      <c r="K288" t="str">
        <f t="shared" si="45"/>
        <v>SELL</v>
      </c>
      <c r="L288">
        <f t="shared" si="46"/>
        <v>14561.849999999999</v>
      </c>
      <c r="M288" s="5" t="str">
        <f t="shared" si="36"/>
        <v>SL</v>
      </c>
      <c r="N288" s="5" t="str">
        <f t="shared" si="37"/>
        <v/>
      </c>
      <c r="O288" s="5" t="str">
        <f t="shared" si="38"/>
        <v/>
      </c>
      <c r="P288" s="5" t="str">
        <f t="shared" si="39"/>
        <v/>
      </c>
      <c r="Q288" s="5" t="str">
        <f t="shared" si="40"/>
        <v/>
      </c>
      <c r="R288" s="5">
        <f t="shared" si="41"/>
        <v>-10.962922391177926</v>
      </c>
      <c r="S288" s="5" t="str">
        <f t="shared" si="42"/>
        <v>B</v>
      </c>
    </row>
    <row r="289" spans="1:19" x14ac:dyDescent="0.35">
      <c r="A289">
        <v>275</v>
      </c>
      <c r="B289" s="1">
        <v>44215.575694444444</v>
      </c>
      <c r="C289" s="2">
        <v>14565.050000000001</v>
      </c>
      <c r="D289" s="2">
        <v>14572.65</v>
      </c>
      <c r="E289" s="2">
        <v>14555.949999999999</v>
      </c>
      <c r="F289" s="2">
        <v>14565.2</v>
      </c>
      <c r="G289">
        <f>IF(A289&lt;=$C$3,"",MAX(INDEX($D$15:$D$713,A289-$C$3):D288))</f>
        <v>14579.75</v>
      </c>
      <c r="H289">
        <f>IF(A289&lt;=$C$4,"",MIN(INDEX($E$15:$E$713,A289-$C$4):E288))</f>
        <v>14561.45</v>
      </c>
      <c r="I289" s="2">
        <f t="shared" si="44"/>
        <v>11</v>
      </c>
      <c r="J289">
        <f t="shared" si="43"/>
        <v>11.249162458038757</v>
      </c>
      <c r="K289" t="str">
        <f t="shared" si="45"/>
        <v>SELL</v>
      </c>
      <c r="L289">
        <f t="shared" si="46"/>
        <v>14561.45</v>
      </c>
      <c r="M289" s="5" t="str">
        <f t="shared" si="36"/>
        <v>SELL</v>
      </c>
      <c r="N289" s="5">
        <f t="shared" si="37"/>
        <v>14572.699162458039</v>
      </c>
      <c r="O289" s="5">
        <f t="shared" si="38"/>
        <v>14538.951675083923</v>
      </c>
      <c r="P289" s="5">
        <f t="shared" si="39"/>
        <v>14561.45</v>
      </c>
      <c r="Q289" s="5">
        <f t="shared" si="40"/>
        <v>11.249162458038757</v>
      </c>
      <c r="R289" s="5" t="str">
        <f t="shared" si="41"/>
        <v/>
      </c>
      <c r="S289" s="5" t="str">
        <f t="shared" si="42"/>
        <v/>
      </c>
    </row>
    <row r="290" spans="1:19" x14ac:dyDescent="0.35">
      <c r="A290">
        <v>276</v>
      </c>
      <c r="B290" s="1">
        <v>44215.576388888891</v>
      </c>
      <c r="C290" s="2">
        <v>14564.900000000001</v>
      </c>
      <c r="D290" s="2">
        <v>14574</v>
      </c>
      <c r="E290" s="2">
        <v>14559.3</v>
      </c>
      <c r="F290" s="2">
        <v>14570.45</v>
      </c>
      <c r="G290">
        <f>IF(A290&lt;=$C$3,"",MAX(INDEX($D$15:$D$713,A290-$C$3):D289))</f>
        <v>14579.75</v>
      </c>
      <c r="H290">
        <f>IF(A290&lt;=$C$4,"",MIN(INDEX($E$15:$E$713,A290-$C$4):E289))</f>
        <v>14555.949999999999</v>
      </c>
      <c r="I290" s="2">
        <f t="shared" si="44"/>
        <v>16.700000000000728</v>
      </c>
      <c r="J290">
        <f t="shared" si="43"/>
        <v>11.521704335136857</v>
      </c>
      <c r="K290" t="str">
        <f t="shared" si="45"/>
        <v/>
      </c>
      <c r="L290" t="str">
        <f t="shared" si="46"/>
        <v/>
      </c>
      <c r="M290" s="5" t="str">
        <f t="shared" si="36"/>
        <v>SL</v>
      </c>
      <c r="N290" s="5" t="str">
        <f t="shared" si="37"/>
        <v/>
      </c>
      <c r="O290" s="5" t="str">
        <f t="shared" si="38"/>
        <v/>
      </c>
      <c r="P290" s="5" t="str">
        <f t="shared" si="39"/>
        <v/>
      </c>
      <c r="Q290" s="5" t="str">
        <f t="shared" si="40"/>
        <v/>
      </c>
      <c r="R290" s="5">
        <f t="shared" si="41"/>
        <v>-11.249162458037972</v>
      </c>
      <c r="S290" s="5" t="str">
        <f t="shared" si="42"/>
        <v>S</v>
      </c>
    </row>
    <row r="291" spans="1:19" x14ac:dyDescent="0.35">
      <c r="A291">
        <v>277</v>
      </c>
      <c r="B291" s="1">
        <v>44215.57708333333</v>
      </c>
      <c r="C291" s="2">
        <v>14570.4</v>
      </c>
      <c r="D291" s="2">
        <v>14576.800000000001</v>
      </c>
      <c r="E291" s="2">
        <v>14561.15</v>
      </c>
      <c r="F291" s="2">
        <v>14562.75</v>
      </c>
      <c r="G291">
        <f>IF(A291&lt;=$C$3,"",MAX(INDEX($D$15:$D$713,A291-$C$3):D290))</f>
        <v>14574</v>
      </c>
      <c r="H291">
        <f>IF(A291&lt;=$C$4,"",MIN(INDEX($E$15:$E$713,A291-$C$4):E290))</f>
        <v>14555.949999999999</v>
      </c>
      <c r="I291" s="2">
        <f t="shared" si="44"/>
        <v>14.700000000000728</v>
      </c>
      <c r="J291">
        <f t="shared" si="43"/>
        <v>11.680619118380051</v>
      </c>
      <c r="K291" t="str">
        <f t="shared" si="45"/>
        <v>BUY</v>
      </c>
      <c r="L291">
        <f t="shared" si="46"/>
        <v>14574</v>
      </c>
      <c r="M291" s="5" t="str">
        <f t="shared" si="36"/>
        <v>BUY</v>
      </c>
      <c r="N291" s="5">
        <f t="shared" si="37"/>
        <v>14562.31938088162</v>
      </c>
      <c r="O291" s="5">
        <f t="shared" si="38"/>
        <v>14597.361238236761</v>
      </c>
      <c r="P291" s="5">
        <f t="shared" si="39"/>
        <v>14574</v>
      </c>
      <c r="Q291" s="5">
        <f t="shared" si="40"/>
        <v>11.680619118380051</v>
      </c>
      <c r="R291" s="5" t="str">
        <f t="shared" si="41"/>
        <v/>
      </c>
      <c r="S291" s="5" t="str">
        <f t="shared" si="42"/>
        <v/>
      </c>
    </row>
    <row r="292" spans="1:19" x14ac:dyDescent="0.35">
      <c r="A292">
        <v>278</v>
      </c>
      <c r="B292" s="1">
        <v>44215.577777777777</v>
      </c>
      <c r="C292" s="2">
        <v>14562.4</v>
      </c>
      <c r="D292" s="2">
        <v>14571.05</v>
      </c>
      <c r="E292" s="2">
        <v>14559.6</v>
      </c>
      <c r="F292" s="2">
        <v>14563.5</v>
      </c>
      <c r="G292">
        <f>IF(A292&lt;=$C$3,"",MAX(INDEX($D$15:$D$713,A292-$C$3):D291))</f>
        <v>14576.800000000001</v>
      </c>
      <c r="H292">
        <f>IF(A292&lt;=$C$4,"",MIN(INDEX($E$15:$E$713,A292-$C$4):E291))</f>
        <v>14555.949999999999</v>
      </c>
      <c r="I292" s="2">
        <f t="shared" si="44"/>
        <v>15.650000000001455</v>
      </c>
      <c r="J292">
        <f t="shared" si="43"/>
        <v>11.879088162461121</v>
      </c>
      <c r="K292" t="str">
        <f t="shared" si="45"/>
        <v/>
      </c>
      <c r="L292" t="str">
        <f t="shared" si="46"/>
        <v/>
      </c>
      <c r="M292" s="5" t="str">
        <f t="shared" si="36"/>
        <v>SL</v>
      </c>
      <c r="N292" s="5" t="str">
        <f t="shared" si="37"/>
        <v/>
      </c>
      <c r="O292" s="5" t="str">
        <f t="shared" si="38"/>
        <v/>
      </c>
      <c r="P292" s="5" t="str">
        <f t="shared" si="39"/>
        <v/>
      </c>
      <c r="Q292" s="5" t="str">
        <f t="shared" si="40"/>
        <v/>
      </c>
      <c r="R292" s="5">
        <f t="shared" si="41"/>
        <v>-11.680619118380491</v>
      </c>
      <c r="S292" s="5" t="str">
        <f t="shared" si="42"/>
        <v>B</v>
      </c>
    </row>
    <row r="293" spans="1:19" x14ac:dyDescent="0.35">
      <c r="A293">
        <v>279</v>
      </c>
      <c r="B293" s="1">
        <v>44215.578472222223</v>
      </c>
      <c r="C293" s="2">
        <v>14563.449999999999</v>
      </c>
      <c r="D293" s="2">
        <v>14568.85</v>
      </c>
      <c r="E293" s="2">
        <v>14554.650000000001</v>
      </c>
      <c r="F293" s="2">
        <v>14566.55</v>
      </c>
      <c r="G293">
        <f>IF(A293&lt;=$C$3,"",MAX(INDEX($D$15:$D$713,A293-$C$3):D292))</f>
        <v>14576.800000000001</v>
      </c>
      <c r="H293">
        <f>IF(A293&lt;=$C$4,"",MIN(INDEX($E$15:$E$713,A293-$C$4):E292))</f>
        <v>14559.3</v>
      </c>
      <c r="I293" s="2">
        <f t="shared" si="44"/>
        <v>11.449999999998909</v>
      </c>
      <c r="J293">
        <f t="shared" si="43"/>
        <v>11.857633754338011</v>
      </c>
      <c r="K293" t="str">
        <f t="shared" si="45"/>
        <v>SELL</v>
      </c>
      <c r="L293">
        <f t="shared" si="46"/>
        <v>14559.3</v>
      </c>
      <c r="M293" s="5" t="str">
        <f t="shared" ref="M293:M356" si="47">IF(OR(M292="",M292="SL",M292="TP"),K293,IF(M292="BUY",IF(E293&lt;N292,"SL",IF(D293&gt;O292,"TP",M292)),IF(M292="SELL",IF(D293&gt;N292,"SL",IF(E293&lt;O292,"TP",M292)),"")))</f>
        <v>SELL</v>
      </c>
      <c r="N293" s="5">
        <f t="shared" ref="N293:N356" si="48">IF(M293="buy",P293-$C$6*Q293,IF(M293="sell",P293+$C$6*Q293,""))</f>
        <v>14571.157633754337</v>
      </c>
      <c r="O293" s="5">
        <f t="shared" ref="O293:O356" si="49">IF(M293="buy",P293+$C$7*Q293,IF(M293="sell",P293-$C$7*Q293,""))</f>
        <v>14535.584732491323</v>
      </c>
      <c r="P293" s="5">
        <f t="shared" ref="P293:P356" si="50">IF(M293=M292,P292,IF(OR(M293="buy",M293="sell"),L293,""))</f>
        <v>14559.3</v>
      </c>
      <c r="Q293" s="5">
        <f t="shared" ref="Q293:Q356" si="51">IF(M293=M292,Q292,IF(OR(M293="buy",M293="sell"),J293,""))</f>
        <v>11.857633754338011</v>
      </c>
      <c r="R293" s="5" t="str">
        <f t="shared" ref="R293:R356" si="52">IF(AND(M292="buy",M293="sl"),N292-P292,IF(AND(M292="buy",M293="tp"),O292-P292,IF(AND(M292="sell",M293="sl"),P292-N292,IF(AND(M292="sell",M293="tp"),P292-O292,""))))</f>
        <v/>
      </c>
      <c r="S293" s="5" t="str">
        <f t="shared" ref="S293:S356" si="53">IF(AND(M292="buy",R293&lt;&gt;""),"B",IF(AND(M292="sell",R293&lt;&gt;""),"S",""))</f>
        <v/>
      </c>
    </row>
    <row r="294" spans="1:19" x14ac:dyDescent="0.35">
      <c r="A294">
        <v>280</v>
      </c>
      <c r="B294" s="1">
        <v>44215.57916666667</v>
      </c>
      <c r="C294" s="2">
        <v>14566.6</v>
      </c>
      <c r="D294" s="2">
        <v>14573.4</v>
      </c>
      <c r="E294" s="2">
        <v>14563.75</v>
      </c>
      <c r="F294" s="2">
        <v>14571.1</v>
      </c>
      <c r="G294">
        <f>IF(A294&lt;=$C$3,"",MAX(INDEX($D$15:$D$713,A294-$C$3):D293))</f>
        <v>14576.800000000001</v>
      </c>
      <c r="H294">
        <f>IF(A294&lt;=$C$4,"",MIN(INDEX($E$15:$E$713,A294-$C$4):E293))</f>
        <v>14554.650000000001</v>
      </c>
      <c r="I294" s="2">
        <f t="shared" si="44"/>
        <v>14.199999999998909</v>
      </c>
      <c r="J294">
        <f t="shared" ref="J294:J357" si="54">(J293*($C$5-1)+I294)/$C$5</f>
        <v>11.974752066621056</v>
      </c>
      <c r="K294" t="str">
        <f t="shared" si="45"/>
        <v/>
      </c>
      <c r="L294" t="str">
        <f t="shared" si="46"/>
        <v/>
      </c>
      <c r="M294" s="5" t="str">
        <f t="shared" si="47"/>
        <v>SL</v>
      </c>
      <c r="N294" s="5" t="str">
        <f t="shared" si="48"/>
        <v/>
      </c>
      <c r="O294" s="5" t="str">
        <f t="shared" si="49"/>
        <v/>
      </c>
      <c r="P294" s="5" t="str">
        <f t="shared" si="50"/>
        <v/>
      </c>
      <c r="Q294" s="5" t="str">
        <f t="shared" si="51"/>
        <v/>
      </c>
      <c r="R294" s="5">
        <f t="shared" si="52"/>
        <v>-11.857633754338167</v>
      </c>
      <c r="S294" s="5" t="str">
        <f t="shared" si="53"/>
        <v>S</v>
      </c>
    </row>
    <row r="295" spans="1:19" x14ac:dyDescent="0.35">
      <c r="A295">
        <v>281</v>
      </c>
      <c r="B295" s="1">
        <v>44215.579861111109</v>
      </c>
      <c r="C295" s="2">
        <v>14571.35</v>
      </c>
      <c r="D295" s="2">
        <v>14575.75</v>
      </c>
      <c r="E295" s="2">
        <v>14568.1</v>
      </c>
      <c r="F295" s="2">
        <v>14572.7</v>
      </c>
      <c r="G295">
        <f>IF(A295&lt;=$C$3,"",MAX(INDEX($D$15:$D$713,A295-$C$3):D294))</f>
        <v>14573.4</v>
      </c>
      <c r="H295">
        <f>IF(A295&lt;=$C$4,"",MIN(INDEX($E$15:$E$713,A295-$C$4):E294))</f>
        <v>14554.650000000001</v>
      </c>
      <c r="I295" s="2">
        <f t="shared" si="44"/>
        <v>9.6499999999996362</v>
      </c>
      <c r="J295">
        <f t="shared" si="54"/>
        <v>11.858514463289985</v>
      </c>
      <c r="K295" t="str">
        <f t="shared" si="45"/>
        <v>BUY</v>
      </c>
      <c r="L295">
        <f t="shared" si="46"/>
        <v>14573.4</v>
      </c>
      <c r="M295" s="5" t="str">
        <f t="shared" si="47"/>
        <v>BUY</v>
      </c>
      <c r="N295" s="5">
        <f t="shared" si="48"/>
        <v>14561.541485536709</v>
      </c>
      <c r="O295" s="5">
        <f t="shared" si="49"/>
        <v>14597.117028926579</v>
      </c>
      <c r="P295" s="5">
        <f t="shared" si="50"/>
        <v>14573.4</v>
      </c>
      <c r="Q295" s="5">
        <f t="shared" si="51"/>
        <v>11.858514463289985</v>
      </c>
      <c r="R295" s="5" t="str">
        <f t="shared" si="52"/>
        <v/>
      </c>
      <c r="S295" s="5" t="str">
        <f t="shared" si="53"/>
        <v/>
      </c>
    </row>
    <row r="296" spans="1:19" x14ac:dyDescent="0.35">
      <c r="A296">
        <v>282</v>
      </c>
      <c r="B296" s="1">
        <v>44215.580555555556</v>
      </c>
      <c r="C296" s="2">
        <v>14572.400000000001</v>
      </c>
      <c r="D296" s="2">
        <v>14574.4</v>
      </c>
      <c r="E296" s="2">
        <v>14564.949999999999</v>
      </c>
      <c r="F296" s="2">
        <v>14572.45</v>
      </c>
      <c r="G296">
        <f>IF(A296&lt;=$C$3,"",MAX(INDEX($D$15:$D$713,A296-$C$3):D295))</f>
        <v>14575.75</v>
      </c>
      <c r="H296">
        <f>IF(A296&lt;=$C$4,"",MIN(INDEX($E$15:$E$713,A296-$C$4):E295))</f>
        <v>14554.650000000001</v>
      </c>
      <c r="I296" s="2">
        <f t="shared" si="44"/>
        <v>7.6499999999996362</v>
      </c>
      <c r="J296">
        <f t="shared" si="54"/>
        <v>11.648088740125468</v>
      </c>
      <c r="K296" t="str">
        <f t="shared" si="45"/>
        <v/>
      </c>
      <c r="L296" t="str">
        <f t="shared" si="46"/>
        <v/>
      </c>
      <c r="M296" s="5" t="str">
        <f t="shared" si="47"/>
        <v>BUY</v>
      </c>
      <c r="N296" s="5">
        <f t="shared" si="48"/>
        <v>14561.541485536709</v>
      </c>
      <c r="O296" s="5">
        <f t="shared" si="49"/>
        <v>14597.117028926579</v>
      </c>
      <c r="P296" s="5">
        <f t="shared" si="50"/>
        <v>14573.4</v>
      </c>
      <c r="Q296" s="5">
        <f t="shared" si="51"/>
        <v>11.858514463289985</v>
      </c>
      <c r="R296" s="5" t="str">
        <f t="shared" si="52"/>
        <v/>
      </c>
      <c r="S296" s="5" t="str">
        <f t="shared" si="53"/>
        <v/>
      </c>
    </row>
    <row r="297" spans="1:19" x14ac:dyDescent="0.35">
      <c r="A297">
        <v>283</v>
      </c>
      <c r="B297" s="1">
        <v>44215.581250000003</v>
      </c>
      <c r="C297" s="2">
        <v>14572.300000000001</v>
      </c>
      <c r="D297" s="2">
        <v>14574.800000000001</v>
      </c>
      <c r="E297" s="2">
        <v>14564.1</v>
      </c>
      <c r="F297" s="2">
        <v>14567.8</v>
      </c>
      <c r="G297">
        <f>IF(A297&lt;=$C$3,"",MAX(INDEX($D$15:$D$713,A297-$C$3):D296))</f>
        <v>14575.75</v>
      </c>
      <c r="H297">
        <f>IF(A297&lt;=$C$4,"",MIN(INDEX($E$15:$E$713,A297-$C$4):E296))</f>
        <v>14563.75</v>
      </c>
      <c r="I297" s="2">
        <f t="shared" si="44"/>
        <v>9.4500000000007276</v>
      </c>
      <c r="J297">
        <f t="shared" si="54"/>
        <v>11.53818430311923</v>
      </c>
      <c r="K297" t="str">
        <f t="shared" si="45"/>
        <v/>
      </c>
      <c r="L297" t="str">
        <f t="shared" si="46"/>
        <v/>
      </c>
      <c r="M297" s="5" t="str">
        <f t="shared" si="47"/>
        <v>BUY</v>
      </c>
      <c r="N297" s="5">
        <f t="shared" si="48"/>
        <v>14561.541485536709</v>
      </c>
      <c r="O297" s="5">
        <f t="shared" si="49"/>
        <v>14597.117028926579</v>
      </c>
      <c r="P297" s="5">
        <f t="shared" si="50"/>
        <v>14573.4</v>
      </c>
      <c r="Q297" s="5">
        <f t="shared" si="51"/>
        <v>11.858514463289985</v>
      </c>
      <c r="R297" s="5" t="str">
        <f t="shared" si="52"/>
        <v/>
      </c>
      <c r="S297" s="5" t="str">
        <f t="shared" si="53"/>
        <v/>
      </c>
    </row>
    <row r="298" spans="1:19" x14ac:dyDescent="0.35">
      <c r="A298">
        <v>284</v>
      </c>
      <c r="B298" s="1">
        <v>44215.581944444442</v>
      </c>
      <c r="C298" s="2">
        <v>14567.55</v>
      </c>
      <c r="D298" s="2">
        <v>14571.650000000001</v>
      </c>
      <c r="E298" s="2">
        <v>14564.550000000001</v>
      </c>
      <c r="F298" s="2">
        <v>14566.15</v>
      </c>
      <c r="G298">
        <f>IF(A298&lt;=$C$3,"",MAX(INDEX($D$15:$D$713,A298-$C$3):D297))</f>
        <v>14575.75</v>
      </c>
      <c r="H298">
        <f>IF(A298&lt;=$C$4,"",MIN(INDEX($E$15:$E$713,A298-$C$4):E297))</f>
        <v>14564.1</v>
      </c>
      <c r="I298" s="2">
        <f t="shared" si="44"/>
        <v>10.700000000000728</v>
      </c>
      <c r="J298">
        <f t="shared" si="54"/>
        <v>11.496275087963305</v>
      </c>
      <c r="K298" t="str">
        <f t="shared" si="45"/>
        <v/>
      </c>
      <c r="L298" t="str">
        <f t="shared" si="46"/>
        <v/>
      </c>
      <c r="M298" s="5" t="str">
        <f t="shared" si="47"/>
        <v>BUY</v>
      </c>
      <c r="N298" s="5">
        <f t="shared" si="48"/>
        <v>14561.541485536709</v>
      </c>
      <c r="O298" s="5">
        <f t="shared" si="49"/>
        <v>14597.117028926579</v>
      </c>
      <c r="P298" s="5">
        <f t="shared" si="50"/>
        <v>14573.4</v>
      </c>
      <c r="Q298" s="5">
        <f t="shared" si="51"/>
        <v>11.858514463289985</v>
      </c>
      <c r="R298" s="5" t="str">
        <f t="shared" si="52"/>
        <v/>
      </c>
      <c r="S298" s="5" t="str">
        <f t="shared" si="53"/>
        <v/>
      </c>
    </row>
    <row r="299" spans="1:19" x14ac:dyDescent="0.35">
      <c r="A299">
        <v>285</v>
      </c>
      <c r="B299" s="1">
        <v>44215.582638888889</v>
      </c>
      <c r="C299" s="2">
        <v>14565.65</v>
      </c>
      <c r="D299" s="2">
        <v>14568</v>
      </c>
      <c r="E299" s="2">
        <v>14559.75</v>
      </c>
      <c r="F299" s="2">
        <v>14561.6</v>
      </c>
      <c r="G299">
        <f>IF(A299&lt;=$C$3,"",MAX(INDEX($D$15:$D$713,A299-$C$3):D298))</f>
        <v>14574.800000000001</v>
      </c>
      <c r="H299">
        <f>IF(A299&lt;=$C$4,"",MIN(INDEX($E$15:$E$713,A299-$C$4):E298))</f>
        <v>14564.1</v>
      </c>
      <c r="I299" s="2">
        <f t="shared" si="44"/>
        <v>7.1000000000003638</v>
      </c>
      <c r="J299">
        <f t="shared" si="54"/>
        <v>11.276461333565157</v>
      </c>
      <c r="K299" t="str">
        <f t="shared" si="45"/>
        <v>SELL</v>
      </c>
      <c r="L299">
        <f t="shared" si="46"/>
        <v>14564.1</v>
      </c>
      <c r="M299" s="5" t="str">
        <f t="shared" si="47"/>
        <v>SL</v>
      </c>
      <c r="N299" s="5" t="str">
        <f t="shared" si="48"/>
        <v/>
      </c>
      <c r="O299" s="5" t="str">
        <f t="shared" si="49"/>
        <v/>
      </c>
      <c r="P299" s="5" t="str">
        <f t="shared" si="50"/>
        <v/>
      </c>
      <c r="Q299" s="5" t="str">
        <f t="shared" si="51"/>
        <v/>
      </c>
      <c r="R299" s="5">
        <f t="shared" si="52"/>
        <v>-11.858514463290703</v>
      </c>
      <c r="S299" s="5" t="str">
        <f t="shared" si="53"/>
        <v>B</v>
      </c>
    </row>
    <row r="300" spans="1:19" x14ac:dyDescent="0.35">
      <c r="A300">
        <v>286</v>
      </c>
      <c r="B300" s="1">
        <v>44215.583333333336</v>
      </c>
      <c r="C300" s="2">
        <v>14561.2</v>
      </c>
      <c r="D300" s="2">
        <v>14566.2</v>
      </c>
      <c r="E300" s="2">
        <v>14557.3</v>
      </c>
      <c r="F300" s="2">
        <v>14560.15</v>
      </c>
      <c r="G300">
        <f>IF(A300&lt;=$C$3,"",MAX(INDEX($D$15:$D$713,A300-$C$3):D299))</f>
        <v>14574.800000000001</v>
      </c>
      <c r="H300">
        <f>IF(A300&lt;=$C$4,"",MIN(INDEX($E$15:$E$713,A300-$C$4):E299))</f>
        <v>14559.75</v>
      </c>
      <c r="I300" s="2">
        <f t="shared" si="44"/>
        <v>8.25</v>
      </c>
      <c r="J300">
        <f t="shared" si="54"/>
        <v>11.1251382668869</v>
      </c>
      <c r="K300" t="str">
        <f t="shared" si="45"/>
        <v>SELL</v>
      </c>
      <c r="L300">
        <f t="shared" si="46"/>
        <v>14559.75</v>
      </c>
      <c r="M300" s="5" t="str">
        <f t="shared" si="47"/>
        <v>SELL</v>
      </c>
      <c r="N300" s="5">
        <f t="shared" si="48"/>
        <v>14570.875138266887</v>
      </c>
      <c r="O300" s="5">
        <f t="shared" si="49"/>
        <v>14537.499723466226</v>
      </c>
      <c r="P300" s="5">
        <f t="shared" si="50"/>
        <v>14559.75</v>
      </c>
      <c r="Q300" s="5">
        <f t="shared" si="51"/>
        <v>11.1251382668869</v>
      </c>
      <c r="R300" s="5" t="str">
        <f t="shared" si="52"/>
        <v/>
      </c>
      <c r="S300" s="5" t="str">
        <f t="shared" si="53"/>
        <v/>
      </c>
    </row>
    <row r="301" spans="1:19" x14ac:dyDescent="0.35">
      <c r="A301">
        <v>287</v>
      </c>
      <c r="B301" s="1">
        <v>44215.584027777775</v>
      </c>
      <c r="C301" s="2">
        <v>14559.75</v>
      </c>
      <c r="D301" s="2">
        <v>14567.949999999999</v>
      </c>
      <c r="E301" s="2">
        <v>14555.85</v>
      </c>
      <c r="F301" s="2">
        <v>14559.3</v>
      </c>
      <c r="G301">
        <f>IF(A301&lt;=$C$3,"",MAX(INDEX($D$15:$D$713,A301-$C$3):D300))</f>
        <v>14571.650000000001</v>
      </c>
      <c r="H301">
        <f>IF(A301&lt;=$C$4,"",MIN(INDEX($E$15:$E$713,A301-$C$4):E300))</f>
        <v>14557.3</v>
      </c>
      <c r="I301" s="2">
        <f t="shared" si="44"/>
        <v>8.9000000000014552</v>
      </c>
      <c r="J301">
        <f t="shared" si="54"/>
        <v>11.013881353542628</v>
      </c>
      <c r="K301" t="str">
        <f t="shared" si="45"/>
        <v>SELL</v>
      </c>
      <c r="L301">
        <f t="shared" si="46"/>
        <v>14557.3</v>
      </c>
      <c r="M301" s="5" t="str">
        <f t="shared" si="47"/>
        <v>SELL</v>
      </c>
      <c r="N301" s="5">
        <f t="shared" si="48"/>
        <v>14570.875138266887</v>
      </c>
      <c r="O301" s="5">
        <f t="shared" si="49"/>
        <v>14537.499723466226</v>
      </c>
      <c r="P301" s="5">
        <f t="shared" si="50"/>
        <v>14559.75</v>
      </c>
      <c r="Q301" s="5">
        <f t="shared" si="51"/>
        <v>11.1251382668869</v>
      </c>
      <c r="R301" s="5" t="str">
        <f t="shared" si="52"/>
        <v/>
      </c>
      <c r="S301" s="5" t="str">
        <f t="shared" si="53"/>
        <v/>
      </c>
    </row>
    <row r="302" spans="1:19" x14ac:dyDescent="0.35">
      <c r="A302">
        <v>288</v>
      </c>
      <c r="B302" s="1">
        <v>44215.584722222222</v>
      </c>
      <c r="C302" s="2">
        <v>14559.25</v>
      </c>
      <c r="D302" s="2">
        <v>14567.050000000001</v>
      </c>
      <c r="E302" s="2">
        <v>14556.45</v>
      </c>
      <c r="F302" s="2">
        <v>14560.9</v>
      </c>
      <c r="G302">
        <f>IF(A302&lt;=$C$3,"",MAX(INDEX($D$15:$D$713,A302-$C$3):D301))</f>
        <v>14568</v>
      </c>
      <c r="H302">
        <f>IF(A302&lt;=$C$4,"",MIN(INDEX($E$15:$E$713,A302-$C$4):E301))</f>
        <v>14555.85</v>
      </c>
      <c r="I302" s="2">
        <f t="shared" si="44"/>
        <v>12.099999999998545</v>
      </c>
      <c r="J302">
        <f t="shared" si="54"/>
        <v>11.068187285865424</v>
      </c>
      <c r="K302" t="str">
        <f t="shared" si="45"/>
        <v/>
      </c>
      <c r="L302" t="str">
        <f t="shared" si="46"/>
        <v/>
      </c>
      <c r="M302" s="5" t="str">
        <f t="shared" si="47"/>
        <v>SELL</v>
      </c>
      <c r="N302" s="5">
        <f t="shared" si="48"/>
        <v>14570.875138266887</v>
      </c>
      <c r="O302" s="5">
        <f t="shared" si="49"/>
        <v>14537.499723466226</v>
      </c>
      <c r="P302" s="5">
        <f t="shared" si="50"/>
        <v>14559.75</v>
      </c>
      <c r="Q302" s="5">
        <f t="shared" si="51"/>
        <v>11.1251382668869</v>
      </c>
      <c r="R302" s="5" t="str">
        <f t="shared" si="52"/>
        <v/>
      </c>
      <c r="S302" s="5" t="str">
        <f t="shared" si="53"/>
        <v/>
      </c>
    </row>
    <row r="303" spans="1:19" x14ac:dyDescent="0.35">
      <c r="A303">
        <v>289</v>
      </c>
      <c r="B303" s="1">
        <v>44215.585416666669</v>
      </c>
      <c r="C303" s="2">
        <v>14560.75</v>
      </c>
      <c r="D303" s="2">
        <v>14568.949999999999</v>
      </c>
      <c r="E303" s="2">
        <v>14557.800000000001</v>
      </c>
      <c r="F303" s="2">
        <v>14567.55</v>
      </c>
      <c r="G303">
        <f>IF(A303&lt;=$C$3,"",MAX(INDEX($D$15:$D$713,A303-$C$3):D302))</f>
        <v>14567.949999999999</v>
      </c>
      <c r="H303">
        <f>IF(A303&lt;=$C$4,"",MIN(INDEX($E$15:$E$713,A303-$C$4):E302))</f>
        <v>14555.85</v>
      </c>
      <c r="I303" s="2">
        <f t="shared" si="44"/>
        <v>10.600000000000364</v>
      </c>
      <c r="J303">
        <f t="shared" si="54"/>
        <v>11.044777921572171</v>
      </c>
      <c r="K303" t="str">
        <f t="shared" si="45"/>
        <v>BUY</v>
      </c>
      <c r="L303">
        <f t="shared" si="46"/>
        <v>14567.949999999999</v>
      </c>
      <c r="M303" s="5" t="str">
        <f t="shared" si="47"/>
        <v>SELL</v>
      </c>
      <c r="N303" s="5">
        <f t="shared" si="48"/>
        <v>14570.875138266887</v>
      </c>
      <c r="O303" s="5">
        <f t="shared" si="49"/>
        <v>14537.499723466226</v>
      </c>
      <c r="P303" s="5">
        <f t="shared" si="50"/>
        <v>14559.75</v>
      </c>
      <c r="Q303" s="5">
        <f t="shared" si="51"/>
        <v>11.1251382668869</v>
      </c>
      <c r="R303" s="5" t="str">
        <f t="shared" si="52"/>
        <v/>
      </c>
      <c r="S303" s="5" t="str">
        <f t="shared" si="53"/>
        <v/>
      </c>
    </row>
    <row r="304" spans="1:19" x14ac:dyDescent="0.35">
      <c r="A304">
        <v>290</v>
      </c>
      <c r="B304" s="1">
        <v>44215.586111111108</v>
      </c>
      <c r="C304" s="2">
        <v>14567.449999999999</v>
      </c>
      <c r="D304" s="2">
        <v>14571.5</v>
      </c>
      <c r="E304" s="2">
        <v>14562</v>
      </c>
      <c r="F304" s="2">
        <v>14567.2</v>
      </c>
      <c r="G304">
        <f>IF(A304&lt;=$C$3,"",MAX(INDEX($D$15:$D$713,A304-$C$3):D303))</f>
        <v>14568.949999999999</v>
      </c>
      <c r="H304">
        <f>IF(A304&lt;=$C$4,"",MIN(INDEX($E$15:$E$713,A304-$C$4):E303))</f>
        <v>14555.85</v>
      </c>
      <c r="I304" s="2">
        <f t="shared" si="44"/>
        <v>11.149999999997817</v>
      </c>
      <c r="J304">
        <f t="shared" si="54"/>
        <v>11.050039025493453</v>
      </c>
      <c r="K304" t="str">
        <f t="shared" si="45"/>
        <v>BUY</v>
      </c>
      <c r="L304">
        <f t="shared" si="46"/>
        <v>14568.949999999999</v>
      </c>
      <c r="M304" s="5" t="str">
        <f t="shared" si="47"/>
        <v>SL</v>
      </c>
      <c r="N304" s="5" t="str">
        <f t="shared" si="48"/>
        <v/>
      </c>
      <c r="O304" s="5" t="str">
        <f t="shared" si="49"/>
        <v/>
      </c>
      <c r="P304" s="5" t="str">
        <f t="shared" si="50"/>
        <v/>
      </c>
      <c r="Q304" s="5" t="str">
        <f t="shared" si="51"/>
        <v/>
      </c>
      <c r="R304" s="5">
        <f t="shared" si="52"/>
        <v>-11.125138266887006</v>
      </c>
      <c r="S304" s="5" t="str">
        <f t="shared" si="53"/>
        <v>S</v>
      </c>
    </row>
    <row r="305" spans="1:19" x14ac:dyDescent="0.35">
      <c r="A305">
        <v>291</v>
      </c>
      <c r="B305" s="1">
        <v>44215.586805555555</v>
      </c>
      <c r="C305" s="2">
        <v>14567.050000000001</v>
      </c>
      <c r="D305" s="2">
        <v>14576.150000000001</v>
      </c>
      <c r="E305" s="2">
        <v>14565.400000000001</v>
      </c>
      <c r="F305" s="2">
        <v>14571.65</v>
      </c>
      <c r="G305">
        <f>IF(A305&lt;=$C$3,"",MAX(INDEX($D$15:$D$713,A305-$C$3):D304))</f>
        <v>14571.5</v>
      </c>
      <c r="H305">
        <f>IF(A305&lt;=$C$4,"",MIN(INDEX($E$15:$E$713,A305-$C$4):E304))</f>
        <v>14556.45</v>
      </c>
      <c r="I305" s="2">
        <f t="shared" si="44"/>
        <v>9.5</v>
      </c>
      <c r="J305">
        <f t="shared" si="54"/>
        <v>10.972537074218781</v>
      </c>
      <c r="K305" t="str">
        <f t="shared" si="45"/>
        <v>BUY</v>
      </c>
      <c r="L305">
        <f t="shared" si="46"/>
        <v>14571.5</v>
      </c>
      <c r="M305" s="5" t="str">
        <f t="shared" si="47"/>
        <v>BUY</v>
      </c>
      <c r="N305" s="5">
        <f t="shared" si="48"/>
        <v>14560.527462925782</v>
      </c>
      <c r="O305" s="5">
        <f t="shared" si="49"/>
        <v>14593.445074148438</v>
      </c>
      <c r="P305" s="5">
        <f t="shared" si="50"/>
        <v>14571.5</v>
      </c>
      <c r="Q305" s="5">
        <f t="shared" si="51"/>
        <v>10.972537074218781</v>
      </c>
      <c r="R305" s="5" t="str">
        <f t="shared" si="52"/>
        <v/>
      </c>
      <c r="S305" s="5" t="str">
        <f t="shared" si="53"/>
        <v/>
      </c>
    </row>
    <row r="306" spans="1:19" x14ac:dyDescent="0.35">
      <c r="A306">
        <v>292</v>
      </c>
      <c r="B306" s="1">
        <v>44215.587500000001</v>
      </c>
      <c r="C306" s="2">
        <v>14571.75</v>
      </c>
      <c r="D306" s="2">
        <v>14578.8</v>
      </c>
      <c r="E306" s="2">
        <v>14569.05</v>
      </c>
      <c r="F306" s="2">
        <v>14570.85</v>
      </c>
      <c r="G306">
        <f>IF(A306&lt;=$C$3,"",MAX(INDEX($D$15:$D$713,A306-$C$3):D305))</f>
        <v>14576.150000000001</v>
      </c>
      <c r="H306">
        <f>IF(A306&lt;=$C$4,"",MIN(INDEX($E$15:$E$713,A306-$C$4):E305))</f>
        <v>14557.800000000001</v>
      </c>
      <c r="I306" s="2">
        <f t="shared" si="44"/>
        <v>10.75</v>
      </c>
      <c r="J306">
        <f t="shared" si="54"/>
        <v>10.961410220507842</v>
      </c>
      <c r="K306" t="str">
        <f t="shared" si="45"/>
        <v>BUY</v>
      </c>
      <c r="L306">
        <f t="shared" si="46"/>
        <v>14576.150000000001</v>
      </c>
      <c r="M306" s="5" t="str">
        <f t="shared" si="47"/>
        <v>BUY</v>
      </c>
      <c r="N306" s="5">
        <f t="shared" si="48"/>
        <v>14560.527462925782</v>
      </c>
      <c r="O306" s="5">
        <f t="shared" si="49"/>
        <v>14593.445074148438</v>
      </c>
      <c r="P306" s="5">
        <f t="shared" si="50"/>
        <v>14571.5</v>
      </c>
      <c r="Q306" s="5">
        <f t="shared" si="51"/>
        <v>10.972537074218781</v>
      </c>
      <c r="R306" s="5" t="str">
        <f t="shared" si="52"/>
        <v/>
      </c>
      <c r="S306" s="5" t="str">
        <f t="shared" si="53"/>
        <v/>
      </c>
    </row>
    <row r="307" spans="1:19" x14ac:dyDescent="0.35">
      <c r="A307">
        <v>293</v>
      </c>
      <c r="B307" s="1">
        <v>44215.588194444441</v>
      </c>
      <c r="C307" s="2">
        <v>14570.85</v>
      </c>
      <c r="D307" s="2">
        <v>14577.6</v>
      </c>
      <c r="E307" s="2">
        <v>14563.05</v>
      </c>
      <c r="F307" s="2">
        <v>14571.3</v>
      </c>
      <c r="G307">
        <f>IF(A307&lt;=$C$3,"",MAX(INDEX($D$15:$D$713,A307-$C$3):D306))</f>
        <v>14578.8</v>
      </c>
      <c r="H307">
        <f>IF(A307&lt;=$C$4,"",MIN(INDEX($E$15:$E$713,A307-$C$4):E306))</f>
        <v>14562</v>
      </c>
      <c r="I307" s="2">
        <f t="shared" si="44"/>
        <v>9.75</v>
      </c>
      <c r="J307">
        <f t="shared" si="54"/>
        <v>10.900839709482451</v>
      </c>
      <c r="K307" t="str">
        <f t="shared" si="45"/>
        <v/>
      </c>
      <c r="L307" t="str">
        <f t="shared" si="46"/>
        <v/>
      </c>
      <c r="M307" s="5" t="str">
        <f t="shared" si="47"/>
        <v>BUY</v>
      </c>
      <c r="N307" s="5">
        <f t="shared" si="48"/>
        <v>14560.527462925782</v>
      </c>
      <c r="O307" s="5">
        <f t="shared" si="49"/>
        <v>14593.445074148438</v>
      </c>
      <c r="P307" s="5">
        <f t="shared" si="50"/>
        <v>14571.5</v>
      </c>
      <c r="Q307" s="5">
        <f t="shared" si="51"/>
        <v>10.972537074218781</v>
      </c>
      <c r="R307" s="5" t="str">
        <f t="shared" si="52"/>
        <v/>
      </c>
      <c r="S307" s="5" t="str">
        <f t="shared" si="53"/>
        <v/>
      </c>
    </row>
    <row r="308" spans="1:19" x14ac:dyDescent="0.35">
      <c r="A308">
        <v>294</v>
      </c>
      <c r="B308" s="1">
        <v>44215.588888888888</v>
      </c>
      <c r="C308" s="2">
        <v>14571.7</v>
      </c>
      <c r="D308" s="2">
        <v>14578.05</v>
      </c>
      <c r="E308" s="2">
        <v>14566.7</v>
      </c>
      <c r="F308" s="2">
        <v>14574.3</v>
      </c>
      <c r="G308">
        <f>IF(A308&lt;=$C$3,"",MAX(INDEX($D$15:$D$713,A308-$C$3):D307))</f>
        <v>14578.8</v>
      </c>
      <c r="H308">
        <f>IF(A308&lt;=$C$4,"",MIN(INDEX($E$15:$E$713,A308-$C$4):E307))</f>
        <v>14563.05</v>
      </c>
      <c r="I308" s="2">
        <f t="shared" si="44"/>
        <v>14.550000000001091</v>
      </c>
      <c r="J308">
        <f t="shared" si="54"/>
        <v>11.083297724008384</v>
      </c>
      <c r="K308" t="str">
        <f t="shared" si="45"/>
        <v/>
      </c>
      <c r="L308" t="str">
        <f t="shared" si="46"/>
        <v/>
      </c>
      <c r="M308" s="5" t="str">
        <f t="shared" si="47"/>
        <v>BUY</v>
      </c>
      <c r="N308" s="5">
        <f t="shared" si="48"/>
        <v>14560.527462925782</v>
      </c>
      <c r="O308" s="5">
        <f t="shared" si="49"/>
        <v>14593.445074148438</v>
      </c>
      <c r="P308" s="5">
        <f t="shared" si="50"/>
        <v>14571.5</v>
      </c>
      <c r="Q308" s="5">
        <f t="shared" si="51"/>
        <v>10.972537074218781</v>
      </c>
      <c r="R308" s="5" t="str">
        <f t="shared" si="52"/>
        <v/>
      </c>
      <c r="S308" s="5" t="str">
        <f t="shared" si="53"/>
        <v/>
      </c>
    </row>
    <row r="309" spans="1:19" x14ac:dyDescent="0.35">
      <c r="A309">
        <v>295</v>
      </c>
      <c r="B309" s="1">
        <v>44215.589583333334</v>
      </c>
      <c r="C309" s="2">
        <v>14574.5</v>
      </c>
      <c r="D309" s="2">
        <v>14576.7</v>
      </c>
      <c r="E309" s="2">
        <v>14568.449999999999</v>
      </c>
      <c r="F309" s="2">
        <v>14571.2</v>
      </c>
      <c r="G309">
        <f>IF(A309&lt;=$C$3,"",MAX(INDEX($D$15:$D$713,A309-$C$3):D308))</f>
        <v>14578.8</v>
      </c>
      <c r="H309">
        <f>IF(A309&lt;=$C$4,"",MIN(INDEX($E$15:$E$713,A309-$C$4):E308))</f>
        <v>14563.05</v>
      </c>
      <c r="I309" s="2">
        <f t="shared" si="44"/>
        <v>11.349999999998545</v>
      </c>
      <c r="J309">
        <f t="shared" si="54"/>
        <v>11.096632837807892</v>
      </c>
      <c r="K309" t="str">
        <f t="shared" si="45"/>
        <v/>
      </c>
      <c r="L309" t="str">
        <f t="shared" si="46"/>
        <v/>
      </c>
      <c r="M309" s="5" t="str">
        <f t="shared" si="47"/>
        <v>BUY</v>
      </c>
      <c r="N309" s="5">
        <f t="shared" si="48"/>
        <v>14560.527462925782</v>
      </c>
      <c r="O309" s="5">
        <f t="shared" si="49"/>
        <v>14593.445074148438</v>
      </c>
      <c r="P309" s="5">
        <f t="shared" si="50"/>
        <v>14571.5</v>
      </c>
      <c r="Q309" s="5">
        <f t="shared" si="51"/>
        <v>10.972537074218781</v>
      </c>
      <c r="R309" s="5" t="str">
        <f t="shared" si="52"/>
        <v/>
      </c>
      <c r="S309" s="5" t="str">
        <f t="shared" si="53"/>
        <v/>
      </c>
    </row>
    <row r="310" spans="1:19" x14ac:dyDescent="0.35">
      <c r="A310">
        <v>296</v>
      </c>
      <c r="B310" s="1">
        <v>44215.590277777781</v>
      </c>
      <c r="C310" s="2">
        <v>14570.95</v>
      </c>
      <c r="D310" s="2">
        <v>14574.45</v>
      </c>
      <c r="E310" s="2">
        <v>14565.449999999999</v>
      </c>
      <c r="F310" s="2">
        <v>14569.6</v>
      </c>
      <c r="G310">
        <f>IF(A310&lt;=$C$3,"",MAX(INDEX($D$15:$D$713,A310-$C$3):D309))</f>
        <v>14578.05</v>
      </c>
      <c r="H310">
        <f>IF(A310&lt;=$C$4,"",MIN(INDEX($E$15:$E$713,A310-$C$4):E309))</f>
        <v>14563.05</v>
      </c>
      <c r="I310" s="2">
        <f t="shared" si="44"/>
        <v>8.250000000001819</v>
      </c>
      <c r="J310">
        <f t="shared" si="54"/>
        <v>10.954301195917589</v>
      </c>
      <c r="K310" t="str">
        <f t="shared" si="45"/>
        <v/>
      </c>
      <c r="L310" t="str">
        <f t="shared" si="46"/>
        <v/>
      </c>
      <c r="M310" s="5" t="str">
        <f t="shared" si="47"/>
        <v>BUY</v>
      </c>
      <c r="N310" s="5">
        <f t="shared" si="48"/>
        <v>14560.527462925782</v>
      </c>
      <c r="O310" s="5">
        <f t="shared" si="49"/>
        <v>14593.445074148438</v>
      </c>
      <c r="P310" s="5">
        <f t="shared" si="50"/>
        <v>14571.5</v>
      </c>
      <c r="Q310" s="5">
        <f t="shared" si="51"/>
        <v>10.972537074218781</v>
      </c>
      <c r="R310" s="5" t="str">
        <f t="shared" si="52"/>
        <v/>
      </c>
      <c r="S310" s="5" t="str">
        <f t="shared" si="53"/>
        <v/>
      </c>
    </row>
    <row r="311" spans="1:19" x14ac:dyDescent="0.35">
      <c r="A311">
        <v>297</v>
      </c>
      <c r="B311" s="1">
        <v>44215.59097222222</v>
      </c>
      <c r="C311" s="2">
        <v>14569.6</v>
      </c>
      <c r="D311" s="2">
        <v>14573.300000000001</v>
      </c>
      <c r="E311" s="2">
        <v>14566.5</v>
      </c>
      <c r="F311" s="2">
        <v>14569.5</v>
      </c>
      <c r="G311">
        <f>IF(A311&lt;=$C$3,"",MAX(INDEX($D$15:$D$713,A311-$C$3):D310))</f>
        <v>14578.05</v>
      </c>
      <c r="H311">
        <f>IF(A311&lt;=$C$4,"",MIN(INDEX($E$15:$E$713,A311-$C$4):E310))</f>
        <v>14565.449999999999</v>
      </c>
      <c r="I311" s="2">
        <f t="shared" si="44"/>
        <v>9.000000000001819</v>
      </c>
      <c r="J311">
        <f t="shared" si="54"/>
        <v>10.8565861361218</v>
      </c>
      <c r="K311" t="str">
        <f t="shared" si="45"/>
        <v/>
      </c>
      <c r="L311" t="str">
        <f t="shared" si="46"/>
        <v/>
      </c>
      <c r="M311" s="5" t="str">
        <f t="shared" si="47"/>
        <v>BUY</v>
      </c>
      <c r="N311" s="5">
        <f t="shared" si="48"/>
        <v>14560.527462925782</v>
      </c>
      <c r="O311" s="5">
        <f t="shared" si="49"/>
        <v>14593.445074148438</v>
      </c>
      <c r="P311" s="5">
        <f t="shared" si="50"/>
        <v>14571.5</v>
      </c>
      <c r="Q311" s="5">
        <f t="shared" si="51"/>
        <v>10.972537074218781</v>
      </c>
      <c r="R311" s="5" t="str">
        <f t="shared" si="52"/>
        <v/>
      </c>
      <c r="S311" s="5" t="str">
        <f t="shared" si="53"/>
        <v/>
      </c>
    </row>
    <row r="312" spans="1:19" x14ac:dyDescent="0.35">
      <c r="A312">
        <v>298</v>
      </c>
      <c r="B312" s="1">
        <v>44215.591666666667</v>
      </c>
      <c r="C312" s="2">
        <v>14568.8</v>
      </c>
      <c r="D312" s="2">
        <v>14576.45</v>
      </c>
      <c r="E312" s="2">
        <v>14561.5</v>
      </c>
      <c r="F312" s="2">
        <v>14567.8</v>
      </c>
      <c r="G312">
        <f>IF(A312&lt;=$C$3,"",MAX(INDEX($D$15:$D$713,A312-$C$3):D311))</f>
        <v>14576.7</v>
      </c>
      <c r="H312">
        <f>IF(A312&lt;=$C$4,"",MIN(INDEX($E$15:$E$713,A312-$C$4):E311))</f>
        <v>14565.449999999999</v>
      </c>
      <c r="I312" s="2">
        <f t="shared" si="44"/>
        <v>6.8000000000010914</v>
      </c>
      <c r="J312">
        <f t="shared" si="54"/>
        <v>10.653756829315764</v>
      </c>
      <c r="K312" t="str">
        <f t="shared" si="45"/>
        <v>SELL</v>
      </c>
      <c r="L312">
        <f t="shared" si="46"/>
        <v>14565.449999999999</v>
      </c>
      <c r="M312" s="5" t="str">
        <f t="shared" si="47"/>
        <v>BUY</v>
      </c>
      <c r="N312" s="5">
        <f t="shared" si="48"/>
        <v>14560.527462925782</v>
      </c>
      <c r="O312" s="5">
        <f t="shared" si="49"/>
        <v>14593.445074148438</v>
      </c>
      <c r="P312" s="5">
        <f t="shared" si="50"/>
        <v>14571.5</v>
      </c>
      <c r="Q312" s="5">
        <f t="shared" si="51"/>
        <v>10.972537074218781</v>
      </c>
      <c r="R312" s="5" t="str">
        <f t="shared" si="52"/>
        <v/>
      </c>
      <c r="S312" s="5" t="str">
        <f t="shared" si="53"/>
        <v/>
      </c>
    </row>
    <row r="313" spans="1:19" x14ac:dyDescent="0.35">
      <c r="A313">
        <v>299</v>
      </c>
      <c r="B313" s="1">
        <v>44215.592361111114</v>
      </c>
      <c r="C313" s="2">
        <v>14567.55</v>
      </c>
      <c r="D313" s="2">
        <v>14569.25</v>
      </c>
      <c r="E313" s="2">
        <v>14558.65</v>
      </c>
      <c r="F313" s="2">
        <v>14565.2</v>
      </c>
      <c r="G313">
        <f>IF(A313&lt;=$C$3,"",MAX(INDEX($D$15:$D$713,A313-$C$3):D312))</f>
        <v>14576.45</v>
      </c>
      <c r="H313">
        <f>IF(A313&lt;=$C$4,"",MIN(INDEX($E$15:$E$713,A313-$C$4):E312))</f>
        <v>14561.5</v>
      </c>
      <c r="I313" s="2">
        <f t="shared" si="44"/>
        <v>14.950000000000728</v>
      </c>
      <c r="J313">
        <f t="shared" si="54"/>
        <v>10.868568987850013</v>
      </c>
      <c r="K313" t="str">
        <f t="shared" si="45"/>
        <v>SELL</v>
      </c>
      <c r="L313">
        <f t="shared" si="46"/>
        <v>14561.5</v>
      </c>
      <c r="M313" s="5" t="str">
        <f t="shared" si="47"/>
        <v>SL</v>
      </c>
      <c r="N313" s="5" t="str">
        <f t="shared" si="48"/>
        <v/>
      </c>
      <c r="O313" s="5" t="str">
        <f t="shared" si="49"/>
        <v/>
      </c>
      <c r="P313" s="5" t="str">
        <f t="shared" si="50"/>
        <v/>
      </c>
      <c r="Q313" s="5" t="str">
        <f t="shared" si="51"/>
        <v/>
      </c>
      <c r="R313" s="5">
        <f t="shared" si="52"/>
        <v>-10.972537074218053</v>
      </c>
      <c r="S313" s="5" t="str">
        <f t="shared" si="53"/>
        <v>B</v>
      </c>
    </row>
    <row r="314" spans="1:19" x14ac:dyDescent="0.35">
      <c r="A314">
        <v>300</v>
      </c>
      <c r="B314" s="1">
        <v>44215.593055555553</v>
      </c>
      <c r="C314" s="2">
        <v>14564.85</v>
      </c>
      <c r="D314" s="2">
        <v>14570</v>
      </c>
      <c r="E314" s="2">
        <v>14562.949999999999</v>
      </c>
      <c r="F314" s="2">
        <v>14567.7</v>
      </c>
      <c r="G314">
        <f>IF(A314&lt;=$C$3,"",MAX(INDEX($D$15:$D$713,A314-$C$3):D313))</f>
        <v>14576.45</v>
      </c>
      <c r="H314">
        <f>IF(A314&lt;=$C$4,"",MIN(INDEX($E$15:$E$713,A314-$C$4):E313))</f>
        <v>14558.65</v>
      </c>
      <c r="I314" s="2">
        <f t="shared" si="44"/>
        <v>10.600000000000364</v>
      </c>
      <c r="J314">
        <f t="shared" si="54"/>
        <v>10.85514053845753</v>
      </c>
      <c r="K314" t="str">
        <f t="shared" si="45"/>
        <v/>
      </c>
      <c r="L314" t="str">
        <f t="shared" si="46"/>
        <v/>
      </c>
      <c r="M314" s="5" t="str">
        <f t="shared" si="47"/>
        <v/>
      </c>
      <c r="N314" s="5" t="str">
        <f t="shared" si="48"/>
        <v/>
      </c>
      <c r="O314" s="5" t="str">
        <f t="shared" si="49"/>
        <v/>
      </c>
      <c r="P314" s="5" t="str">
        <f t="shared" si="50"/>
        <v/>
      </c>
      <c r="Q314" s="5" t="str">
        <f t="shared" si="51"/>
        <v/>
      </c>
      <c r="R314" s="5" t="str">
        <f t="shared" si="52"/>
        <v/>
      </c>
      <c r="S314" s="5" t="str">
        <f t="shared" si="53"/>
        <v/>
      </c>
    </row>
    <row r="315" spans="1:19" x14ac:dyDescent="0.35">
      <c r="A315">
        <v>301</v>
      </c>
      <c r="B315" s="1">
        <v>44215.59375</v>
      </c>
      <c r="C315" s="2">
        <v>14567.349999999999</v>
      </c>
      <c r="D315" s="2">
        <v>14570.15</v>
      </c>
      <c r="E315" s="2">
        <v>14562.5</v>
      </c>
      <c r="F315" s="2">
        <v>14565.9</v>
      </c>
      <c r="G315">
        <f>IF(A315&lt;=$C$3,"",MAX(INDEX($D$15:$D$713,A315-$C$3):D314))</f>
        <v>14576.45</v>
      </c>
      <c r="H315">
        <f>IF(A315&lt;=$C$4,"",MIN(INDEX($E$15:$E$713,A315-$C$4):E314))</f>
        <v>14558.65</v>
      </c>
      <c r="I315" s="2">
        <f t="shared" si="44"/>
        <v>7.0500000000010914</v>
      </c>
      <c r="J315">
        <f t="shared" si="54"/>
        <v>10.664883511534708</v>
      </c>
      <c r="K315" t="str">
        <f t="shared" si="45"/>
        <v/>
      </c>
      <c r="L315" t="str">
        <f t="shared" si="46"/>
        <v/>
      </c>
      <c r="M315" s="5" t="str">
        <f t="shared" si="47"/>
        <v/>
      </c>
      <c r="N315" s="5" t="str">
        <f t="shared" si="48"/>
        <v/>
      </c>
      <c r="O315" s="5" t="str">
        <f t="shared" si="49"/>
        <v/>
      </c>
      <c r="P315" s="5" t="str">
        <f t="shared" si="50"/>
        <v/>
      </c>
      <c r="Q315" s="5" t="str">
        <f t="shared" si="51"/>
        <v/>
      </c>
      <c r="R315" s="5" t="str">
        <f t="shared" si="52"/>
        <v/>
      </c>
      <c r="S315" s="5" t="str">
        <f t="shared" si="53"/>
        <v/>
      </c>
    </row>
    <row r="316" spans="1:19" x14ac:dyDescent="0.35">
      <c r="A316">
        <v>302</v>
      </c>
      <c r="B316" s="1">
        <v>44215.594444444447</v>
      </c>
      <c r="C316" s="2">
        <v>14565.5</v>
      </c>
      <c r="D316" s="2">
        <v>14573.25</v>
      </c>
      <c r="E316" s="2">
        <v>14561.85</v>
      </c>
      <c r="F316" s="2">
        <v>14568.05</v>
      </c>
      <c r="G316">
        <f>IF(A316&lt;=$C$3,"",MAX(INDEX($D$15:$D$713,A316-$C$3):D315))</f>
        <v>14570.15</v>
      </c>
      <c r="H316">
        <f>IF(A316&lt;=$C$4,"",MIN(INDEX($E$15:$E$713,A316-$C$4):E315))</f>
        <v>14558.65</v>
      </c>
      <c r="I316" s="2">
        <f t="shared" si="44"/>
        <v>7.6499999999996362</v>
      </c>
      <c r="J316">
        <f t="shared" si="54"/>
        <v>10.514139335957953</v>
      </c>
      <c r="K316" t="str">
        <f t="shared" si="45"/>
        <v>BUY</v>
      </c>
      <c r="L316">
        <f t="shared" si="46"/>
        <v>14570.15</v>
      </c>
      <c r="M316" s="5" t="str">
        <f t="shared" si="47"/>
        <v>BUY</v>
      </c>
      <c r="N316" s="5">
        <f t="shared" si="48"/>
        <v>14559.635860664042</v>
      </c>
      <c r="O316" s="5">
        <f t="shared" si="49"/>
        <v>14591.178278671916</v>
      </c>
      <c r="P316" s="5">
        <f t="shared" si="50"/>
        <v>14570.15</v>
      </c>
      <c r="Q316" s="5">
        <f t="shared" si="51"/>
        <v>10.514139335957953</v>
      </c>
      <c r="R316" s="5" t="str">
        <f t="shared" si="52"/>
        <v/>
      </c>
      <c r="S316" s="5" t="str">
        <f t="shared" si="53"/>
        <v/>
      </c>
    </row>
    <row r="317" spans="1:19" x14ac:dyDescent="0.35">
      <c r="A317">
        <v>303</v>
      </c>
      <c r="B317" s="1">
        <v>44215.595138888886</v>
      </c>
      <c r="C317" s="2">
        <v>14567.8</v>
      </c>
      <c r="D317" s="2">
        <v>14572.95</v>
      </c>
      <c r="E317" s="2">
        <v>14560.25</v>
      </c>
      <c r="F317" s="2">
        <v>14564.6</v>
      </c>
      <c r="G317">
        <f>IF(A317&lt;=$C$3,"",MAX(INDEX($D$15:$D$713,A317-$C$3):D316))</f>
        <v>14573.25</v>
      </c>
      <c r="H317">
        <f>IF(A317&lt;=$C$4,"",MIN(INDEX($E$15:$E$713,A317-$C$4):E316))</f>
        <v>14561.85</v>
      </c>
      <c r="I317" s="2">
        <f t="shared" si="44"/>
        <v>11.399999999999636</v>
      </c>
      <c r="J317">
        <f t="shared" si="54"/>
        <v>10.558432369160037</v>
      </c>
      <c r="K317" t="str">
        <f t="shared" si="45"/>
        <v>SELL</v>
      </c>
      <c r="L317">
        <f t="shared" si="46"/>
        <v>14561.85</v>
      </c>
      <c r="M317" s="5" t="str">
        <f t="shared" si="47"/>
        <v>BUY</v>
      </c>
      <c r="N317" s="5">
        <f t="shared" si="48"/>
        <v>14559.635860664042</v>
      </c>
      <c r="O317" s="5">
        <f t="shared" si="49"/>
        <v>14591.178278671916</v>
      </c>
      <c r="P317" s="5">
        <f t="shared" si="50"/>
        <v>14570.15</v>
      </c>
      <c r="Q317" s="5">
        <f t="shared" si="51"/>
        <v>10.514139335957953</v>
      </c>
      <c r="R317" s="5" t="str">
        <f t="shared" si="52"/>
        <v/>
      </c>
      <c r="S317" s="5" t="str">
        <f t="shared" si="53"/>
        <v/>
      </c>
    </row>
    <row r="318" spans="1:19" x14ac:dyDescent="0.35">
      <c r="A318">
        <v>304</v>
      </c>
      <c r="B318" s="1">
        <v>44215.595833333333</v>
      </c>
      <c r="C318" s="2">
        <v>14564.6</v>
      </c>
      <c r="D318" s="2">
        <v>14570.25</v>
      </c>
      <c r="E318" s="2">
        <v>14556</v>
      </c>
      <c r="F318" s="2">
        <v>14559.7</v>
      </c>
      <c r="G318">
        <f>IF(A318&lt;=$C$3,"",MAX(INDEX($D$15:$D$713,A318-$C$3):D317))</f>
        <v>14573.25</v>
      </c>
      <c r="H318">
        <f>IF(A318&lt;=$C$4,"",MIN(INDEX($E$15:$E$713,A318-$C$4):E317))</f>
        <v>14560.25</v>
      </c>
      <c r="I318" s="2">
        <f t="shared" si="44"/>
        <v>12.700000000000728</v>
      </c>
      <c r="J318">
        <f t="shared" si="54"/>
        <v>10.665510750702072</v>
      </c>
      <c r="K318" t="str">
        <f t="shared" si="45"/>
        <v>SELL</v>
      </c>
      <c r="L318">
        <f t="shared" si="46"/>
        <v>14560.25</v>
      </c>
      <c r="M318" s="5" t="str">
        <f t="shared" si="47"/>
        <v>SL</v>
      </c>
      <c r="N318" s="5" t="str">
        <f t="shared" si="48"/>
        <v/>
      </c>
      <c r="O318" s="5" t="str">
        <f t="shared" si="49"/>
        <v/>
      </c>
      <c r="P318" s="5" t="str">
        <f t="shared" si="50"/>
        <v/>
      </c>
      <c r="Q318" s="5" t="str">
        <f t="shared" si="51"/>
        <v/>
      </c>
      <c r="R318" s="5">
        <f t="shared" si="52"/>
        <v>-10.514139335957225</v>
      </c>
      <c r="S318" s="5" t="str">
        <f t="shared" si="53"/>
        <v>B</v>
      </c>
    </row>
    <row r="319" spans="1:19" x14ac:dyDescent="0.35">
      <c r="A319">
        <v>305</v>
      </c>
      <c r="B319" s="1">
        <v>44215.59652777778</v>
      </c>
      <c r="C319" s="2">
        <v>14560.1</v>
      </c>
      <c r="D319" s="2">
        <v>14568.5</v>
      </c>
      <c r="E319" s="2">
        <v>14552.949999999999</v>
      </c>
      <c r="F319" s="2">
        <v>14564.8</v>
      </c>
      <c r="G319">
        <f>IF(A319&lt;=$C$3,"",MAX(INDEX($D$15:$D$713,A319-$C$3):D318))</f>
        <v>14573.25</v>
      </c>
      <c r="H319">
        <f>IF(A319&lt;=$C$4,"",MIN(INDEX($E$15:$E$713,A319-$C$4):E318))</f>
        <v>14556</v>
      </c>
      <c r="I319" s="2">
        <f t="shared" si="44"/>
        <v>14.25</v>
      </c>
      <c r="J319">
        <f t="shared" si="54"/>
        <v>10.844735213166969</v>
      </c>
      <c r="K319" t="str">
        <f t="shared" si="45"/>
        <v>SELL</v>
      </c>
      <c r="L319">
        <f t="shared" si="46"/>
        <v>14556</v>
      </c>
      <c r="M319" s="5" t="str">
        <f t="shared" si="47"/>
        <v>SELL</v>
      </c>
      <c r="N319" s="5">
        <f t="shared" si="48"/>
        <v>14566.844735213166</v>
      </c>
      <c r="O319" s="5">
        <f t="shared" si="49"/>
        <v>14534.310529573666</v>
      </c>
      <c r="P319" s="5">
        <f t="shared" si="50"/>
        <v>14556</v>
      </c>
      <c r="Q319" s="5">
        <f t="shared" si="51"/>
        <v>10.844735213166969</v>
      </c>
      <c r="R319" s="5" t="str">
        <f t="shared" si="52"/>
        <v/>
      </c>
      <c r="S319" s="5" t="str">
        <f t="shared" si="53"/>
        <v/>
      </c>
    </row>
    <row r="320" spans="1:19" x14ac:dyDescent="0.35">
      <c r="A320">
        <v>306</v>
      </c>
      <c r="B320" s="1">
        <v>44215.597222222219</v>
      </c>
      <c r="C320" s="2">
        <v>14565.2</v>
      </c>
      <c r="D320" s="2">
        <v>14571</v>
      </c>
      <c r="E320" s="2">
        <v>14556.5</v>
      </c>
      <c r="F320" s="2">
        <v>14566.6</v>
      </c>
      <c r="G320">
        <f>IF(A320&lt;=$C$3,"",MAX(INDEX($D$15:$D$713,A320-$C$3):D319))</f>
        <v>14572.95</v>
      </c>
      <c r="H320">
        <f>IF(A320&lt;=$C$4,"",MIN(INDEX($E$15:$E$713,A320-$C$4):E319))</f>
        <v>14552.949999999999</v>
      </c>
      <c r="I320" s="2">
        <f t="shared" si="44"/>
        <v>15.550000000001091</v>
      </c>
      <c r="J320">
        <f t="shared" si="54"/>
        <v>11.079998452508674</v>
      </c>
      <c r="K320" t="str">
        <f t="shared" si="45"/>
        <v/>
      </c>
      <c r="L320" t="str">
        <f t="shared" si="46"/>
        <v/>
      </c>
      <c r="M320" s="5" t="str">
        <f t="shared" si="47"/>
        <v>SL</v>
      </c>
      <c r="N320" s="5" t="str">
        <f t="shared" si="48"/>
        <v/>
      </c>
      <c r="O320" s="5" t="str">
        <f t="shared" si="49"/>
        <v/>
      </c>
      <c r="P320" s="5" t="str">
        <f t="shared" si="50"/>
        <v/>
      </c>
      <c r="Q320" s="5" t="str">
        <f t="shared" si="51"/>
        <v/>
      </c>
      <c r="R320" s="5">
        <f t="shared" si="52"/>
        <v>-10.844735213166132</v>
      </c>
      <c r="S320" s="5" t="str">
        <f t="shared" si="53"/>
        <v>S</v>
      </c>
    </row>
    <row r="321" spans="1:19" x14ac:dyDescent="0.35">
      <c r="A321">
        <v>307</v>
      </c>
      <c r="B321" s="1">
        <v>44215.597916666666</v>
      </c>
      <c r="C321" s="2">
        <v>14567</v>
      </c>
      <c r="D321" s="2">
        <v>14571.45</v>
      </c>
      <c r="E321" s="2">
        <v>14564.550000000001</v>
      </c>
      <c r="F321" s="2">
        <v>14569.95</v>
      </c>
      <c r="G321">
        <f>IF(A321&lt;=$C$3,"",MAX(INDEX($D$15:$D$713,A321-$C$3):D320))</f>
        <v>14571</v>
      </c>
      <c r="H321">
        <f>IF(A321&lt;=$C$4,"",MIN(INDEX($E$15:$E$713,A321-$C$4):E320))</f>
        <v>14552.949999999999</v>
      </c>
      <c r="I321" s="2">
        <f t="shared" si="44"/>
        <v>14.5</v>
      </c>
      <c r="J321">
        <f t="shared" si="54"/>
        <v>11.25099852988324</v>
      </c>
      <c r="K321" t="str">
        <f t="shared" si="45"/>
        <v>BUY</v>
      </c>
      <c r="L321">
        <f t="shared" si="46"/>
        <v>14571</v>
      </c>
      <c r="M321" s="5" t="str">
        <f t="shared" si="47"/>
        <v>BUY</v>
      </c>
      <c r="N321" s="5">
        <f t="shared" si="48"/>
        <v>14559.749001470116</v>
      </c>
      <c r="O321" s="5">
        <f t="shared" si="49"/>
        <v>14593.501997059766</v>
      </c>
      <c r="P321" s="5">
        <f t="shared" si="50"/>
        <v>14571</v>
      </c>
      <c r="Q321" s="5">
        <f t="shared" si="51"/>
        <v>11.25099852988324</v>
      </c>
      <c r="R321" s="5" t="str">
        <f t="shared" si="52"/>
        <v/>
      </c>
      <c r="S321" s="5" t="str">
        <f t="shared" si="53"/>
        <v/>
      </c>
    </row>
    <row r="322" spans="1:19" x14ac:dyDescent="0.35">
      <c r="A322">
        <v>308</v>
      </c>
      <c r="B322" s="1">
        <v>44215.598611111112</v>
      </c>
      <c r="C322" s="2">
        <v>14569.8</v>
      </c>
      <c r="D322" s="2">
        <v>14577.6</v>
      </c>
      <c r="E322" s="2">
        <v>14566.25</v>
      </c>
      <c r="F322" s="2">
        <v>14574.35</v>
      </c>
      <c r="G322">
        <f>IF(A322&lt;=$C$3,"",MAX(INDEX($D$15:$D$713,A322-$C$3):D321))</f>
        <v>14571.45</v>
      </c>
      <c r="H322">
        <f>IF(A322&lt;=$C$4,"",MIN(INDEX($E$15:$E$713,A322-$C$4):E321))</f>
        <v>14552.949999999999</v>
      </c>
      <c r="I322" s="2">
        <f t="shared" si="44"/>
        <v>6.8999999999996362</v>
      </c>
      <c r="J322">
        <f t="shared" si="54"/>
        <v>11.03344860338906</v>
      </c>
      <c r="K322" t="str">
        <f t="shared" si="45"/>
        <v>BUY</v>
      </c>
      <c r="L322">
        <f t="shared" si="46"/>
        <v>14571.45</v>
      </c>
      <c r="M322" s="5" t="str">
        <f t="shared" si="47"/>
        <v>BUY</v>
      </c>
      <c r="N322" s="5">
        <f t="shared" si="48"/>
        <v>14559.749001470116</v>
      </c>
      <c r="O322" s="5">
        <f t="shared" si="49"/>
        <v>14593.501997059766</v>
      </c>
      <c r="P322" s="5">
        <f t="shared" si="50"/>
        <v>14571</v>
      </c>
      <c r="Q322" s="5">
        <f t="shared" si="51"/>
        <v>11.25099852988324</v>
      </c>
      <c r="R322" s="5" t="str">
        <f t="shared" si="52"/>
        <v/>
      </c>
      <c r="S322" s="5" t="str">
        <f t="shared" si="53"/>
        <v/>
      </c>
    </row>
    <row r="323" spans="1:19" x14ac:dyDescent="0.35">
      <c r="A323">
        <v>309</v>
      </c>
      <c r="B323" s="1">
        <v>44215.599305555559</v>
      </c>
      <c r="C323" s="2">
        <v>14574</v>
      </c>
      <c r="D323" s="2">
        <v>14580.45</v>
      </c>
      <c r="E323" s="2">
        <v>14568.900000000001</v>
      </c>
      <c r="F323" s="2">
        <v>14572.35</v>
      </c>
      <c r="G323">
        <f>IF(A323&lt;=$C$3,"",MAX(INDEX($D$15:$D$713,A323-$C$3):D322))</f>
        <v>14577.6</v>
      </c>
      <c r="H323">
        <f>IF(A323&lt;=$C$4,"",MIN(INDEX($E$15:$E$713,A323-$C$4):E322))</f>
        <v>14556.5</v>
      </c>
      <c r="I323" s="2">
        <f t="shared" si="44"/>
        <v>11.350000000000364</v>
      </c>
      <c r="J323">
        <f t="shared" si="54"/>
        <v>11.049276173219624</v>
      </c>
      <c r="K323" t="str">
        <f t="shared" si="45"/>
        <v>BUY</v>
      </c>
      <c r="L323">
        <f t="shared" si="46"/>
        <v>14577.6</v>
      </c>
      <c r="M323" s="5" t="str">
        <f t="shared" si="47"/>
        <v>BUY</v>
      </c>
      <c r="N323" s="5">
        <f t="shared" si="48"/>
        <v>14559.749001470116</v>
      </c>
      <c r="O323" s="5">
        <f t="shared" si="49"/>
        <v>14593.501997059766</v>
      </c>
      <c r="P323" s="5">
        <f t="shared" si="50"/>
        <v>14571</v>
      </c>
      <c r="Q323" s="5">
        <f t="shared" si="51"/>
        <v>11.25099852988324</v>
      </c>
      <c r="R323" s="5" t="str">
        <f t="shared" si="52"/>
        <v/>
      </c>
      <c r="S323" s="5" t="str">
        <f t="shared" si="53"/>
        <v/>
      </c>
    </row>
    <row r="324" spans="1:19" x14ac:dyDescent="0.35">
      <c r="A324">
        <v>310</v>
      </c>
      <c r="B324" s="1">
        <v>44215.6</v>
      </c>
      <c r="C324" s="2">
        <v>14572.699999999999</v>
      </c>
      <c r="D324" s="2">
        <v>14576.95</v>
      </c>
      <c r="E324" s="2">
        <v>14569.8</v>
      </c>
      <c r="F324" s="2">
        <v>14573.7</v>
      </c>
      <c r="G324">
        <f>IF(A324&lt;=$C$3,"",MAX(INDEX($D$15:$D$713,A324-$C$3):D323))</f>
        <v>14580.45</v>
      </c>
      <c r="H324">
        <f>IF(A324&lt;=$C$4,"",MIN(INDEX($E$15:$E$713,A324-$C$4):E323))</f>
        <v>14564.550000000001</v>
      </c>
      <c r="I324" s="2">
        <f t="shared" si="44"/>
        <v>11.549999999999272</v>
      </c>
      <c r="J324">
        <f t="shared" si="54"/>
        <v>11.074312364558606</v>
      </c>
      <c r="K324" t="str">
        <f t="shared" si="45"/>
        <v/>
      </c>
      <c r="L324" t="str">
        <f t="shared" si="46"/>
        <v/>
      </c>
      <c r="M324" s="5" t="str">
        <f t="shared" si="47"/>
        <v>BUY</v>
      </c>
      <c r="N324" s="5">
        <f t="shared" si="48"/>
        <v>14559.749001470116</v>
      </c>
      <c r="O324" s="5">
        <f t="shared" si="49"/>
        <v>14593.501997059766</v>
      </c>
      <c r="P324" s="5">
        <f t="shared" si="50"/>
        <v>14571</v>
      </c>
      <c r="Q324" s="5">
        <f t="shared" si="51"/>
        <v>11.25099852988324</v>
      </c>
      <c r="R324" s="5" t="str">
        <f t="shared" si="52"/>
        <v/>
      </c>
      <c r="S324" s="5" t="str">
        <f t="shared" si="53"/>
        <v/>
      </c>
    </row>
    <row r="325" spans="1:19" x14ac:dyDescent="0.35">
      <c r="A325">
        <v>311</v>
      </c>
      <c r="B325" s="1">
        <v>44215.600694444445</v>
      </c>
      <c r="C325" s="2">
        <v>14573.400000000001</v>
      </c>
      <c r="D325" s="2">
        <v>14579.6</v>
      </c>
      <c r="E325" s="2">
        <v>14567</v>
      </c>
      <c r="F325" s="2">
        <v>14574.4</v>
      </c>
      <c r="G325">
        <f>IF(A325&lt;=$C$3,"",MAX(INDEX($D$15:$D$713,A325-$C$3):D324))</f>
        <v>14580.45</v>
      </c>
      <c r="H325">
        <f>IF(A325&lt;=$C$4,"",MIN(INDEX($E$15:$E$713,A325-$C$4):E324))</f>
        <v>14566.25</v>
      </c>
      <c r="I325" s="2">
        <f t="shared" si="44"/>
        <v>7.1500000000014552</v>
      </c>
      <c r="J325">
        <f t="shared" si="54"/>
        <v>10.878096746330749</v>
      </c>
      <c r="K325" t="str">
        <f t="shared" si="45"/>
        <v/>
      </c>
      <c r="L325" t="str">
        <f t="shared" si="46"/>
        <v/>
      </c>
      <c r="M325" s="5" t="str">
        <f t="shared" si="47"/>
        <v>BUY</v>
      </c>
      <c r="N325" s="5">
        <f t="shared" si="48"/>
        <v>14559.749001470116</v>
      </c>
      <c r="O325" s="5">
        <f t="shared" si="49"/>
        <v>14593.501997059766</v>
      </c>
      <c r="P325" s="5">
        <f t="shared" si="50"/>
        <v>14571</v>
      </c>
      <c r="Q325" s="5">
        <f t="shared" si="51"/>
        <v>11.25099852988324</v>
      </c>
      <c r="R325" s="5" t="str">
        <f t="shared" si="52"/>
        <v/>
      </c>
      <c r="S325" s="5" t="str">
        <f t="shared" si="53"/>
        <v/>
      </c>
    </row>
    <row r="326" spans="1:19" x14ac:dyDescent="0.35">
      <c r="A326">
        <v>312</v>
      </c>
      <c r="B326" s="1">
        <v>44215.601388888892</v>
      </c>
      <c r="C326" s="2">
        <v>14573.9</v>
      </c>
      <c r="D326" s="2">
        <v>14577.4</v>
      </c>
      <c r="E326" s="2">
        <v>14568.75</v>
      </c>
      <c r="F326" s="2">
        <v>14574.75</v>
      </c>
      <c r="G326">
        <f>IF(A326&lt;=$C$3,"",MAX(INDEX($D$15:$D$713,A326-$C$3):D325))</f>
        <v>14580.45</v>
      </c>
      <c r="H326">
        <f>IF(A326&lt;=$C$4,"",MIN(INDEX($E$15:$E$713,A326-$C$4):E325))</f>
        <v>14567</v>
      </c>
      <c r="I326" s="2">
        <f t="shared" si="44"/>
        <v>12.600000000000364</v>
      </c>
      <c r="J326">
        <f t="shared" si="54"/>
        <v>10.964191909014229</v>
      </c>
      <c r="K326" t="str">
        <f t="shared" si="45"/>
        <v/>
      </c>
      <c r="L326" t="str">
        <f t="shared" si="46"/>
        <v/>
      </c>
      <c r="M326" s="5" t="str">
        <f t="shared" si="47"/>
        <v>BUY</v>
      </c>
      <c r="N326" s="5">
        <f t="shared" si="48"/>
        <v>14559.749001470116</v>
      </c>
      <c r="O326" s="5">
        <f t="shared" si="49"/>
        <v>14593.501997059766</v>
      </c>
      <c r="P326" s="5">
        <f t="shared" si="50"/>
        <v>14571</v>
      </c>
      <c r="Q326" s="5">
        <f t="shared" si="51"/>
        <v>11.25099852988324</v>
      </c>
      <c r="R326" s="5" t="str">
        <f t="shared" si="52"/>
        <v/>
      </c>
      <c r="S326" s="5" t="str">
        <f t="shared" si="53"/>
        <v/>
      </c>
    </row>
    <row r="327" spans="1:19" x14ac:dyDescent="0.35">
      <c r="A327">
        <v>313</v>
      </c>
      <c r="B327" s="1">
        <v>44215.602083333331</v>
      </c>
      <c r="C327" s="2">
        <v>14575</v>
      </c>
      <c r="D327" s="2">
        <v>14583.050000000001</v>
      </c>
      <c r="E327" s="2">
        <v>14566.85</v>
      </c>
      <c r="F327" s="2">
        <v>14571.05</v>
      </c>
      <c r="G327">
        <f>IF(A327&lt;=$C$3,"",MAX(INDEX($D$15:$D$713,A327-$C$3):D326))</f>
        <v>14579.6</v>
      </c>
      <c r="H327">
        <f>IF(A327&lt;=$C$4,"",MIN(INDEX($E$15:$E$713,A327-$C$4):E326))</f>
        <v>14567</v>
      </c>
      <c r="I327" s="2">
        <f t="shared" si="44"/>
        <v>8.6499999999996362</v>
      </c>
      <c r="J327">
        <f t="shared" si="54"/>
        <v>10.848482313563499</v>
      </c>
      <c r="K327" t="str">
        <f t="shared" si="45"/>
        <v>BUY</v>
      </c>
      <c r="L327">
        <f t="shared" si="46"/>
        <v>14579.6</v>
      </c>
      <c r="M327" s="5" t="str">
        <f t="shared" si="47"/>
        <v>BUY</v>
      </c>
      <c r="N327" s="5">
        <f t="shared" si="48"/>
        <v>14559.749001470116</v>
      </c>
      <c r="O327" s="5">
        <f t="shared" si="49"/>
        <v>14593.501997059766</v>
      </c>
      <c r="P327" s="5">
        <f t="shared" si="50"/>
        <v>14571</v>
      </c>
      <c r="Q327" s="5">
        <f t="shared" si="51"/>
        <v>11.25099852988324</v>
      </c>
      <c r="R327" s="5" t="str">
        <f t="shared" si="52"/>
        <v/>
      </c>
      <c r="S327" s="5" t="str">
        <f t="shared" si="53"/>
        <v/>
      </c>
    </row>
    <row r="328" spans="1:19" x14ac:dyDescent="0.35">
      <c r="A328">
        <v>314</v>
      </c>
      <c r="B328" s="1">
        <v>44215.602777777778</v>
      </c>
      <c r="C328" s="2">
        <v>14571.150000000001</v>
      </c>
      <c r="D328" s="2">
        <v>14579.150000000001</v>
      </c>
      <c r="E328" s="2">
        <v>14568.099999999999</v>
      </c>
      <c r="F328" s="2">
        <v>14571</v>
      </c>
      <c r="G328">
        <f>IF(A328&lt;=$C$3,"",MAX(INDEX($D$15:$D$713,A328-$C$3):D327))</f>
        <v>14583.050000000001</v>
      </c>
      <c r="H328">
        <f>IF(A328&lt;=$C$4,"",MIN(INDEX($E$15:$E$713,A328-$C$4):E327))</f>
        <v>14566.85</v>
      </c>
      <c r="I328" s="2">
        <f t="shared" si="44"/>
        <v>16.200000000000728</v>
      </c>
      <c r="J328">
        <f t="shared" si="54"/>
        <v>11.116058197885362</v>
      </c>
      <c r="K328" t="str">
        <f t="shared" si="45"/>
        <v/>
      </c>
      <c r="L328" t="str">
        <f t="shared" si="46"/>
        <v/>
      </c>
      <c r="M328" s="5" t="str">
        <f t="shared" si="47"/>
        <v>BUY</v>
      </c>
      <c r="N328" s="5">
        <f t="shared" si="48"/>
        <v>14559.749001470116</v>
      </c>
      <c r="O328" s="5">
        <f t="shared" si="49"/>
        <v>14593.501997059766</v>
      </c>
      <c r="P328" s="5">
        <f t="shared" si="50"/>
        <v>14571</v>
      </c>
      <c r="Q328" s="5">
        <f t="shared" si="51"/>
        <v>11.25099852988324</v>
      </c>
      <c r="R328" s="5" t="str">
        <f t="shared" si="52"/>
        <v/>
      </c>
      <c r="S328" s="5" t="str">
        <f t="shared" si="53"/>
        <v/>
      </c>
    </row>
    <row r="329" spans="1:19" x14ac:dyDescent="0.35">
      <c r="A329">
        <v>315</v>
      </c>
      <c r="B329" s="1">
        <v>44215.603472222225</v>
      </c>
      <c r="C329" s="2">
        <v>14570.75</v>
      </c>
      <c r="D329" s="2">
        <v>14574.65</v>
      </c>
      <c r="E329" s="2">
        <v>14566.199999999999</v>
      </c>
      <c r="F329" s="2">
        <v>14569</v>
      </c>
      <c r="G329">
        <f>IF(A329&lt;=$C$3,"",MAX(INDEX($D$15:$D$713,A329-$C$3):D328))</f>
        <v>14583.050000000001</v>
      </c>
      <c r="H329">
        <f>IF(A329&lt;=$C$4,"",MIN(INDEX($E$15:$E$713,A329-$C$4):E328))</f>
        <v>14566.85</v>
      </c>
      <c r="I329" s="2">
        <f t="shared" si="44"/>
        <v>11.05000000000291</v>
      </c>
      <c r="J329">
        <f t="shared" si="54"/>
        <v>11.11275528799124</v>
      </c>
      <c r="K329" t="str">
        <f t="shared" si="45"/>
        <v>SELL</v>
      </c>
      <c r="L329">
        <f t="shared" si="46"/>
        <v>14566.85</v>
      </c>
      <c r="M329" s="5" t="str">
        <f t="shared" si="47"/>
        <v>BUY</v>
      </c>
      <c r="N329" s="5">
        <f t="shared" si="48"/>
        <v>14559.749001470116</v>
      </c>
      <c r="O329" s="5">
        <f t="shared" si="49"/>
        <v>14593.501997059766</v>
      </c>
      <c r="P329" s="5">
        <f t="shared" si="50"/>
        <v>14571</v>
      </c>
      <c r="Q329" s="5">
        <f t="shared" si="51"/>
        <v>11.25099852988324</v>
      </c>
      <c r="R329" s="5" t="str">
        <f t="shared" si="52"/>
        <v/>
      </c>
      <c r="S329" s="5" t="str">
        <f t="shared" si="53"/>
        <v/>
      </c>
    </row>
    <row r="330" spans="1:19" x14ac:dyDescent="0.35">
      <c r="A330">
        <v>316</v>
      </c>
      <c r="B330" s="1">
        <v>44215.604166666664</v>
      </c>
      <c r="C330" s="2">
        <v>14568.65</v>
      </c>
      <c r="D330" s="2">
        <v>14570.7</v>
      </c>
      <c r="E330" s="2">
        <v>14567.15</v>
      </c>
      <c r="F330" s="2">
        <v>14569.15</v>
      </c>
      <c r="G330">
        <f>IF(A330&lt;=$C$3,"",MAX(INDEX($D$15:$D$713,A330-$C$3):D329))</f>
        <v>14583.050000000001</v>
      </c>
      <c r="H330">
        <f>IF(A330&lt;=$C$4,"",MIN(INDEX($E$15:$E$713,A330-$C$4):E329))</f>
        <v>14566.199999999999</v>
      </c>
      <c r="I330" s="2">
        <f t="shared" si="44"/>
        <v>8.4500000000007276</v>
      </c>
      <c r="J330">
        <f t="shared" si="54"/>
        <v>10.979617523591715</v>
      </c>
      <c r="K330" t="str">
        <f t="shared" si="45"/>
        <v/>
      </c>
      <c r="L330" t="str">
        <f t="shared" si="46"/>
        <v/>
      </c>
      <c r="M330" s="5" t="str">
        <f t="shared" si="47"/>
        <v>BUY</v>
      </c>
      <c r="N330" s="5">
        <f t="shared" si="48"/>
        <v>14559.749001470116</v>
      </c>
      <c r="O330" s="5">
        <f t="shared" si="49"/>
        <v>14593.501997059766</v>
      </c>
      <c r="P330" s="5">
        <f t="shared" si="50"/>
        <v>14571</v>
      </c>
      <c r="Q330" s="5">
        <f t="shared" si="51"/>
        <v>11.25099852988324</v>
      </c>
      <c r="R330" s="5" t="str">
        <f t="shared" si="52"/>
        <v/>
      </c>
      <c r="S330" s="5" t="str">
        <f t="shared" si="53"/>
        <v/>
      </c>
    </row>
    <row r="331" spans="1:19" x14ac:dyDescent="0.35">
      <c r="A331">
        <v>317</v>
      </c>
      <c r="B331" s="1">
        <v>44215.604861111111</v>
      </c>
      <c r="C331" s="2">
        <v>14569.25</v>
      </c>
      <c r="D331" s="2">
        <v>14573.9</v>
      </c>
      <c r="E331" s="2">
        <v>14566.2</v>
      </c>
      <c r="F331" s="2">
        <v>14569.05</v>
      </c>
      <c r="G331">
        <f>IF(A331&lt;=$C$3,"",MAX(INDEX($D$15:$D$713,A331-$C$3):D330))</f>
        <v>14579.150000000001</v>
      </c>
      <c r="H331">
        <f>IF(A331&lt;=$C$4,"",MIN(INDEX($E$15:$E$713,A331-$C$4):E330))</f>
        <v>14566.199999999999</v>
      </c>
      <c r="I331" s="2">
        <f t="shared" si="44"/>
        <v>3.5500000000010914</v>
      </c>
      <c r="J331">
        <f t="shared" si="54"/>
        <v>10.608136647412184</v>
      </c>
      <c r="K331" t="str">
        <f t="shared" si="45"/>
        <v>SELL</v>
      </c>
      <c r="L331">
        <f t="shared" si="46"/>
        <v>14566.199999999999</v>
      </c>
      <c r="M331" s="5" t="str">
        <f t="shared" si="47"/>
        <v>BUY</v>
      </c>
      <c r="N331" s="5">
        <f t="shared" si="48"/>
        <v>14559.749001470116</v>
      </c>
      <c r="O331" s="5">
        <f t="shared" si="49"/>
        <v>14593.501997059766</v>
      </c>
      <c r="P331" s="5">
        <f t="shared" si="50"/>
        <v>14571</v>
      </c>
      <c r="Q331" s="5">
        <f t="shared" si="51"/>
        <v>11.25099852988324</v>
      </c>
      <c r="R331" s="5" t="str">
        <f t="shared" si="52"/>
        <v/>
      </c>
      <c r="S331" s="5" t="str">
        <f t="shared" si="53"/>
        <v/>
      </c>
    </row>
    <row r="332" spans="1:19" x14ac:dyDescent="0.35">
      <c r="A332">
        <v>318</v>
      </c>
      <c r="B332" s="1">
        <v>44215.605555555558</v>
      </c>
      <c r="C332" s="2">
        <v>14569.45</v>
      </c>
      <c r="D332" s="2">
        <v>14576.949999999999</v>
      </c>
      <c r="E332" s="2">
        <v>14564.099999999999</v>
      </c>
      <c r="F332" s="2">
        <v>14574.05</v>
      </c>
      <c r="G332">
        <f>IF(A332&lt;=$C$3,"",MAX(INDEX($D$15:$D$713,A332-$C$3):D331))</f>
        <v>14574.65</v>
      </c>
      <c r="H332">
        <f>IF(A332&lt;=$C$4,"",MIN(INDEX($E$15:$E$713,A332-$C$4):E331))</f>
        <v>14566.199999999999</v>
      </c>
      <c r="I332" s="2">
        <f t="shared" si="44"/>
        <v>7.6999999999989086</v>
      </c>
      <c r="J332">
        <f t="shared" si="54"/>
        <v>10.46272981504152</v>
      </c>
      <c r="K332" t="str">
        <f t="shared" si="45"/>
        <v>BUY</v>
      </c>
      <c r="L332">
        <f t="shared" si="46"/>
        <v>14574.65</v>
      </c>
      <c r="M332" s="5" t="str">
        <f t="shared" si="47"/>
        <v>BUY</v>
      </c>
      <c r="N332" s="5">
        <f t="shared" si="48"/>
        <v>14559.749001470116</v>
      </c>
      <c r="O332" s="5">
        <f t="shared" si="49"/>
        <v>14593.501997059766</v>
      </c>
      <c r="P332" s="5">
        <f t="shared" si="50"/>
        <v>14571</v>
      </c>
      <c r="Q332" s="5">
        <f t="shared" si="51"/>
        <v>11.25099852988324</v>
      </c>
      <c r="R332" s="5" t="str">
        <f t="shared" si="52"/>
        <v/>
      </c>
      <c r="S332" s="5" t="str">
        <f t="shared" si="53"/>
        <v/>
      </c>
    </row>
    <row r="333" spans="1:19" x14ac:dyDescent="0.35">
      <c r="A333">
        <v>319</v>
      </c>
      <c r="B333" s="1">
        <v>44215.606249999997</v>
      </c>
      <c r="C333" s="2">
        <v>14574.199999999999</v>
      </c>
      <c r="D333" s="2">
        <v>14582.05</v>
      </c>
      <c r="E333" s="2">
        <v>14569.55</v>
      </c>
      <c r="F333" s="2">
        <v>14577.05</v>
      </c>
      <c r="G333">
        <f>IF(A333&lt;=$C$3,"",MAX(INDEX($D$15:$D$713,A333-$C$3):D332))</f>
        <v>14576.949999999999</v>
      </c>
      <c r="H333">
        <f>IF(A333&lt;=$C$4,"",MIN(INDEX($E$15:$E$713,A333-$C$4):E332))</f>
        <v>14564.099999999999</v>
      </c>
      <c r="I333" s="2">
        <f t="shared" si="44"/>
        <v>12.850000000000364</v>
      </c>
      <c r="J333">
        <f t="shared" si="54"/>
        <v>10.582093324289463</v>
      </c>
      <c r="K333" t="str">
        <f t="shared" si="45"/>
        <v>BUY</v>
      </c>
      <c r="L333">
        <f t="shared" si="46"/>
        <v>14576.949999999999</v>
      </c>
      <c r="M333" s="5" t="str">
        <f t="shared" si="47"/>
        <v>BUY</v>
      </c>
      <c r="N333" s="5">
        <f t="shared" si="48"/>
        <v>14559.749001470116</v>
      </c>
      <c r="O333" s="5">
        <f t="shared" si="49"/>
        <v>14593.501997059766</v>
      </c>
      <c r="P333" s="5">
        <f t="shared" si="50"/>
        <v>14571</v>
      </c>
      <c r="Q333" s="5">
        <f t="shared" si="51"/>
        <v>11.25099852988324</v>
      </c>
      <c r="R333" s="5" t="str">
        <f t="shared" si="52"/>
        <v/>
      </c>
      <c r="S333" s="5" t="str">
        <f t="shared" si="53"/>
        <v/>
      </c>
    </row>
    <row r="334" spans="1:19" x14ac:dyDescent="0.35">
      <c r="A334">
        <v>320</v>
      </c>
      <c r="B334" s="1">
        <v>44215.606944444444</v>
      </c>
      <c r="C334" s="2">
        <v>14577</v>
      </c>
      <c r="D334" s="2">
        <v>14585.3</v>
      </c>
      <c r="E334" s="2">
        <v>14575.1</v>
      </c>
      <c r="F334" s="2">
        <v>14576.9</v>
      </c>
      <c r="G334">
        <f>IF(A334&lt;=$C$3,"",MAX(INDEX($D$15:$D$713,A334-$C$3):D333))</f>
        <v>14582.05</v>
      </c>
      <c r="H334">
        <f>IF(A334&lt;=$C$4,"",MIN(INDEX($E$15:$E$713,A334-$C$4):E333))</f>
        <v>14564.099999999999</v>
      </c>
      <c r="I334" s="2">
        <f t="shared" si="44"/>
        <v>12.5</v>
      </c>
      <c r="J334">
        <f t="shared" si="54"/>
        <v>10.677988658074991</v>
      </c>
      <c r="K334" t="str">
        <f t="shared" si="45"/>
        <v>BUY</v>
      </c>
      <c r="L334">
        <f t="shared" si="46"/>
        <v>14582.05</v>
      </c>
      <c r="M334" s="5" t="str">
        <f t="shared" si="47"/>
        <v>BUY</v>
      </c>
      <c r="N334" s="5">
        <f t="shared" si="48"/>
        <v>14559.749001470116</v>
      </c>
      <c r="O334" s="5">
        <f t="shared" si="49"/>
        <v>14593.501997059766</v>
      </c>
      <c r="P334" s="5">
        <f t="shared" si="50"/>
        <v>14571</v>
      </c>
      <c r="Q334" s="5">
        <f t="shared" si="51"/>
        <v>11.25099852988324</v>
      </c>
      <c r="R334" s="5" t="str">
        <f t="shared" si="52"/>
        <v/>
      </c>
      <c r="S334" s="5" t="str">
        <f t="shared" si="53"/>
        <v/>
      </c>
    </row>
    <row r="335" spans="1:19" x14ac:dyDescent="0.35">
      <c r="A335">
        <v>321</v>
      </c>
      <c r="B335" s="1">
        <v>44215.607638888891</v>
      </c>
      <c r="C335" s="2">
        <v>14576.65</v>
      </c>
      <c r="D335" s="2">
        <v>14580.099999999999</v>
      </c>
      <c r="E335" s="2">
        <v>14567.150000000001</v>
      </c>
      <c r="F335" s="2">
        <v>14577.4</v>
      </c>
      <c r="G335">
        <f>IF(A335&lt;=$C$3,"",MAX(INDEX($D$15:$D$713,A335-$C$3):D334))</f>
        <v>14585.3</v>
      </c>
      <c r="H335">
        <f>IF(A335&lt;=$C$4,"",MIN(INDEX($E$15:$E$713,A335-$C$4):E334))</f>
        <v>14564.099999999999</v>
      </c>
      <c r="I335" s="2">
        <f t="shared" si="44"/>
        <v>10.199999999998909</v>
      </c>
      <c r="J335">
        <f t="shared" si="54"/>
        <v>10.654089225171187</v>
      </c>
      <c r="K335" t="str">
        <f t="shared" si="45"/>
        <v/>
      </c>
      <c r="L335" t="str">
        <f t="shared" si="46"/>
        <v/>
      </c>
      <c r="M335" s="5" t="str">
        <f t="shared" si="47"/>
        <v>BUY</v>
      </c>
      <c r="N335" s="5">
        <f t="shared" si="48"/>
        <v>14559.749001470116</v>
      </c>
      <c r="O335" s="5">
        <f t="shared" si="49"/>
        <v>14593.501997059766</v>
      </c>
      <c r="P335" s="5">
        <f t="shared" si="50"/>
        <v>14571</v>
      </c>
      <c r="Q335" s="5">
        <f t="shared" si="51"/>
        <v>11.25099852988324</v>
      </c>
      <c r="R335" s="5" t="str">
        <f t="shared" si="52"/>
        <v/>
      </c>
      <c r="S335" s="5" t="str">
        <f t="shared" si="53"/>
        <v/>
      </c>
    </row>
    <row r="336" spans="1:19" x14ac:dyDescent="0.35">
      <c r="A336">
        <v>322</v>
      </c>
      <c r="B336" s="1">
        <v>44215.60833333333</v>
      </c>
      <c r="C336" s="2">
        <v>14577.2</v>
      </c>
      <c r="D336" s="2">
        <v>14579.199999999999</v>
      </c>
      <c r="E336" s="2">
        <v>14571.35</v>
      </c>
      <c r="F336" s="2">
        <v>14574</v>
      </c>
      <c r="G336">
        <f>IF(A336&lt;=$C$3,"",MAX(INDEX($D$15:$D$713,A336-$C$3):D335))</f>
        <v>14585.3</v>
      </c>
      <c r="H336">
        <f>IF(A336&lt;=$C$4,"",MIN(INDEX($E$15:$E$713,A336-$C$4):E335))</f>
        <v>14567.150000000001</v>
      </c>
      <c r="I336" s="2">
        <f t="shared" si="44"/>
        <v>12.94999999999709</v>
      </c>
      <c r="J336">
        <f t="shared" si="54"/>
        <v>10.768884763912483</v>
      </c>
      <c r="K336" t="str">
        <f t="shared" si="45"/>
        <v/>
      </c>
      <c r="L336" t="str">
        <f t="shared" si="46"/>
        <v/>
      </c>
      <c r="M336" s="5" t="str">
        <f t="shared" si="47"/>
        <v>BUY</v>
      </c>
      <c r="N336" s="5">
        <f t="shared" si="48"/>
        <v>14559.749001470116</v>
      </c>
      <c r="O336" s="5">
        <f t="shared" si="49"/>
        <v>14593.501997059766</v>
      </c>
      <c r="P336" s="5">
        <f t="shared" si="50"/>
        <v>14571</v>
      </c>
      <c r="Q336" s="5">
        <f t="shared" si="51"/>
        <v>11.25099852988324</v>
      </c>
      <c r="R336" s="5" t="str">
        <f t="shared" si="52"/>
        <v/>
      </c>
      <c r="S336" s="5" t="str">
        <f t="shared" si="53"/>
        <v/>
      </c>
    </row>
    <row r="337" spans="1:19" x14ac:dyDescent="0.35">
      <c r="A337">
        <v>323</v>
      </c>
      <c r="B337" s="1">
        <v>44215.609027777777</v>
      </c>
      <c r="C337" s="2">
        <v>14573.949999999999</v>
      </c>
      <c r="D337" s="2">
        <v>14583.2</v>
      </c>
      <c r="E337" s="2">
        <v>14568.150000000001</v>
      </c>
      <c r="F337" s="2">
        <v>14578.65</v>
      </c>
      <c r="G337">
        <f>IF(A337&lt;=$C$3,"",MAX(INDEX($D$15:$D$713,A337-$C$3):D336))</f>
        <v>14585.3</v>
      </c>
      <c r="H337">
        <f>IF(A337&lt;=$C$4,"",MIN(INDEX($E$15:$E$713,A337-$C$4):E336))</f>
        <v>14567.150000000001</v>
      </c>
      <c r="I337" s="2">
        <f t="shared" si="44"/>
        <v>7.8499999999985448</v>
      </c>
      <c r="J337">
        <f t="shared" si="54"/>
        <v>10.622940525716787</v>
      </c>
      <c r="K337" t="str">
        <f t="shared" si="45"/>
        <v/>
      </c>
      <c r="L337" t="str">
        <f t="shared" si="46"/>
        <v/>
      </c>
      <c r="M337" s="5" t="str">
        <f t="shared" si="47"/>
        <v>BUY</v>
      </c>
      <c r="N337" s="5">
        <f t="shared" si="48"/>
        <v>14559.749001470116</v>
      </c>
      <c r="O337" s="5">
        <f t="shared" si="49"/>
        <v>14593.501997059766</v>
      </c>
      <c r="P337" s="5">
        <f t="shared" si="50"/>
        <v>14571</v>
      </c>
      <c r="Q337" s="5">
        <f t="shared" si="51"/>
        <v>11.25099852988324</v>
      </c>
      <c r="R337" s="5" t="str">
        <f t="shared" si="52"/>
        <v/>
      </c>
      <c r="S337" s="5" t="str">
        <f t="shared" si="53"/>
        <v/>
      </c>
    </row>
    <row r="338" spans="1:19" x14ac:dyDescent="0.35">
      <c r="A338">
        <v>324</v>
      </c>
      <c r="B338" s="1">
        <v>44215.609722222223</v>
      </c>
      <c r="C338" s="2">
        <v>14578.35</v>
      </c>
      <c r="D338" s="2">
        <v>14581.800000000001</v>
      </c>
      <c r="E338" s="2">
        <v>14575.15</v>
      </c>
      <c r="F338" s="2">
        <v>14577.8</v>
      </c>
      <c r="G338">
        <f>IF(A338&lt;=$C$3,"",MAX(INDEX($D$15:$D$713,A338-$C$3):D337))</f>
        <v>14583.2</v>
      </c>
      <c r="H338">
        <f>IF(A338&lt;=$C$4,"",MIN(INDEX($E$15:$E$713,A338-$C$4):E337))</f>
        <v>14567.150000000001</v>
      </c>
      <c r="I338" s="2">
        <f t="shared" ref="I338:I401" si="55">MAX(D337-E337,D337-F336,F336-E337)</f>
        <v>15.049999999999272</v>
      </c>
      <c r="J338">
        <f t="shared" si="54"/>
        <v>10.844293499430911</v>
      </c>
      <c r="K338" t="str">
        <f t="shared" si="45"/>
        <v/>
      </c>
      <c r="L338" t="str">
        <f t="shared" si="46"/>
        <v/>
      </c>
      <c r="M338" s="5" t="str">
        <f t="shared" si="47"/>
        <v>BUY</v>
      </c>
      <c r="N338" s="5">
        <f t="shared" si="48"/>
        <v>14559.749001470116</v>
      </c>
      <c r="O338" s="5">
        <f t="shared" si="49"/>
        <v>14593.501997059766</v>
      </c>
      <c r="P338" s="5">
        <f t="shared" si="50"/>
        <v>14571</v>
      </c>
      <c r="Q338" s="5">
        <f t="shared" si="51"/>
        <v>11.25099852988324</v>
      </c>
      <c r="R338" s="5" t="str">
        <f t="shared" si="52"/>
        <v/>
      </c>
      <c r="S338" s="5" t="str">
        <f t="shared" si="53"/>
        <v/>
      </c>
    </row>
    <row r="339" spans="1:19" x14ac:dyDescent="0.35">
      <c r="A339">
        <v>325</v>
      </c>
      <c r="B339" s="1">
        <v>44215.61041666667</v>
      </c>
      <c r="C339" s="2">
        <v>14577.599999999999</v>
      </c>
      <c r="D339" s="2">
        <v>14583.55</v>
      </c>
      <c r="E339" s="2">
        <v>14568.550000000001</v>
      </c>
      <c r="F339" s="2">
        <v>14571.15</v>
      </c>
      <c r="G339">
        <f>IF(A339&lt;=$C$3,"",MAX(INDEX($D$15:$D$713,A339-$C$3):D338))</f>
        <v>14583.2</v>
      </c>
      <c r="H339">
        <f>IF(A339&lt;=$C$4,"",MIN(INDEX($E$15:$E$713,A339-$C$4):E338))</f>
        <v>14568.150000000001</v>
      </c>
      <c r="I339" s="2">
        <f t="shared" si="55"/>
        <v>6.6500000000014552</v>
      </c>
      <c r="J339">
        <f t="shared" si="54"/>
        <v>10.634578824459439</v>
      </c>
      <c r="K339" t="str">
        <f t="shared" ref="K339:K402" si="56">IF(G339&lt;=D339,"BUY",IF(H339&gt;=E339,"SELL",""))</f>
        <v>BUY</v>
      </c>
      <c r="L339">
        <f t="shared" ref="L339:L402" si="57">IF(K339="BUY",G339,IF(K339="SELL",H339,""))</f>
        <v>14583.2</v>
      </c>
      <c r="M339" s="5" t="str">
        <f t="shared" si="47"/>
        <v>BUY</v>
      </c>
      <c r="N339" s="5">
        <f t="shared" si="48"/>
        <v>14559.749001470116</v>
      </c>
      <c r="O339" s="5">
        <f t="shared" si="49"/>
        <v>14593.501997059766</v>
      </c>
      <c r="P339" s="5">
        <f t="shared" si="50"/>
        <v>14571</v>
      </c>
      <c r="Q339" s="5">
        <f t="shared" si="51"/>
        <v>11.25099852988324</v>
      </c>
      <c r="R339" s="5" t="str">
        <f t="shared" si="52"/>
        <v/>
      </c>
      <c r="S339" s="5" t="str">
        <f t="shared" si="53"/>
        <v/>
      </c>
    </row>
    <row r="340" spans="1:19" x14ac:dyDescent="0.35">
      <c r="A340">
        <v>326</v>
      </c>
      <c r="B340" s="1">
        <v>44215.611111111109</v>
      </c>
      <c r="C340" s="2">
        <v>14571.400000000001</v>
      </c>
      <c r="D340" s="2">
        <v>14580.699999999999</v>
      </c>
      <c r="E340" s="2">
        <v>14562.449999999999</v>
      </c>
      <c r="F340" s="2">
        <v>14571.1</v>
      </c>
      <c r="G340">
        <f>IF(A340&lt;=$C$3,"",MAX(INDEX($D$15:$D$713,A340-$C$3):D339))</f>
        <v>14583.55</v>
      </c>
      <c r="H340">
        <f>IF(A340&lt;=$C$4,"",MIN(INDEX($E$15:$E$713,A340-$C$4):E339))</f>
        <v>14568.150000000001</v>
      </c>
      <c r="I340" s="2">
        <f t="shared" si="55"/>
        <v>14.999999999998181</v>
      </c>
      <c r="J340">
        <f t="shared" si="54"/>
        <v>10.852849883236377</v>
      </c>
      <c r="K340" t="str">
        <f t="shared" si="56"/>
        <v>SELL</v>
      </c>
      <c r="L340">
        <f t="shared" si="57"/>
        <v>14568.150000000001</v>
      </c>
      <c r="M340" s="5" t="str">
        <f t="shared" si="47"/>
        <v>BUY</v>
      </c>
      <c r="N340" s="5">
        <f t="shared" si="48"/>
        <v>14559.749001470116</v>
      </c>
      <c r="O340" s="5">
        <f t="shared" si="49"/>
        <v>14593.501997059766</v>
      </c>
      <c r="P340" s="5">
        <f t="shared" si="50"/>
        <v>14571</v>
      </c>
      <c r="Q340" s="5">
        <f t="shared" si="51"/>
        <v>11.25099852988324</v>
      </c>
      <c r="R340" s="5" t="str">
        <f t="shared" si="52"/>
        <v/>
      </c>
      <c r="S340" s="5" t="str">
        <f t="shared" si="53"/>
        <v/>
      </c>
    </row>
    <row r="341" spans="1:19" x14ac:dyDescent="0.35">
      <c r="A341">
        <v>327</v>
      </c>
      <c r="B341" s="1">
        <v>44215.611805555556</v>
      </c>
      <c r="C341" s="2">
        <v>14571.349999999999</v>
      </c>
      <c r="D341" s="2">
        <v>14577.35</v>
      </c>
      <c r="E341" s="2">
        <v>14567.550000000001</v>
      </c>
      <c r="F341" s="2">
        <v>14574.2</v>
      </c>
      <c r="G341">
        <f>IF(A341&lt;=$C$3,"",MAX(INDEX($D$15:$D$713,A341-$C$3):D340))</f>
        <v>14583.55</v>
      </c>
      <c r="H341">
        <f>IF(A341&lt;=$C$4,"",MIN(INDEX($E$15:$E$713,A341-$C$4):E340))</f>
        <v>14562.449999999999</v>
      </c>
      <c r="I341" s="2">
        <f t="shared" si="55"/>
        <v>18.25</v>
      </c>
      <c r="J341">
        <f t="shared" si="54"/>
        <v>11.222707389074559</v>
      </c>
      <c r="K341" t="str">
        <f t="shared" si="56"/>
        <v/>
      </c>
      <c r="L341" t="str">
        <f t="shared" si="57"/>
        <v/>
      </c>
      <c r="M341" s="5" t="str">
        <f t="shared" si="47"/>
        <v>BUY</v>
      </c>
      <c r="N341" s="5">
        <f t="shared" si="48"/>
        <v>14559.749001470116</v>
      </c>
      <c r="O341" s="5">
        <f t="shared" si="49"/>
        <v>14593.501997059766</v>
      </c>
      <c r="P341" s="5">
        <f t="shared" si="50"/>
        <v>14571</v>
      </c>
      <c r="Q341" s="5">
        <f t="shared" si="51"/>
        <v>11.25099852988324</v>
      </c>
      <c r="R341" s="5" t="str">
        <f t="shared" si="52"/>
        <v/>
      </c>
      <c r="S341" s="5" t="str">
        <f t="shared" si="53"/>
        <v/>
      </c>
    </row>
    <row r="342" spans="1:19" x14ac:dyDescent="0.35">
      <c r="A342">
        <v>328</v>
      </c>
      <c r="B342" s="1">
        <v>44215.612500000003</v>
      </c>
      <c r="C342" s="2">
        <v>14574.75</v>
      </c>
      <c r="D342" s="2">
        <v>14577.2</v>
      </c>
      <c r="E342" s="2">
        <v>14568.3</v>
      </c>
      <c r="F342" s="2">
        <v>14572.7</v>
      </c>
      <c r="G342">
        <f>IF(A342&lt;=$C$3,"",MAX(INDEX($D$15:$D$713,A342-$C$3):D341))</f>
        <v>14583.55</v>
      </c>
      <c r="H342">
        <f>IF(A342&lt;=$C$4,"",MIN(INDEX($E$15:$E$713,A342-$C$4):E341))</f>
        <v>14562.449999999999</v>
      </c>
      <c r="I342" s="2">
        <f t="shared" si="55"/>
        <v>9.7999999999992724</v>
      </c>
      <c r="J342">
        <f t="shared" si="54"/>
        <v>11.151572019620795</v>
      </c>
      <c r="K342" t="str">
        <f t="shared" si="56"/>
        <v/>
      </c>
      <c r="L342" t="str">
        <f t="shared" si="57"/>
        <v/>
      </c>
      <c r="M342" s="5" t="str">
        <f t="shared" si="47"/>
        <v>BUY</v>
      </c>
      <c r="N342" s="5">
        <f t="shared" si="48"/>
        <v>14559.749001470116</v>
      </c>
      <c r="O342" s="5">
        <f t="shared" si="49"/>
        <v>14593.501997059766</v>
      </c>
      <c r="P342" s="5">
        <f t="shared" si="50"/>
        <v>14571</v>
      </c>
      <c r="Q342" s="5">
        <f t="shared" si="51"/>
        <v>11.25099852988324</v>
      </c>
      <c r="R342" s="5" t="str">
        <f t="shared" si="52"/>
        <v/>
      </c>
      <c r="S342" s="5" t="str">
        <f t="shared" si="53"/>
        <v/>
      </c>
    </row>
    <row r="343" spans="1:19" x14ac:dyDescent="0.35">
      <c r="A343">
        <v>329</v>
      </c>
      <c r="B343" s="1">
        <v>44215.613194444442</v>
      </c>
      <c r="C343" s="2">
        <v>14573.25</v>
      </c>
      <c r="D343" s="2">
        <v>14576.6</v>
      </c>
      <c r="E343" s="2">
        <v>14567.5</v>
      </c>
      <c r="F343" s="2">
        <v>14569.7</v>
      </c>
      <c r="G343">
        <f>IF(A343&lt;=$C$3,"",MAX(INDEX($D$15:$D$713,A343-$C$3):D342))</f>
        <v>14580.699999999999</v>
      </c>
      <c r="H343">
        <f>IF(A343&lt;=$C$4,"",MIN(INDEX($E$15:$E$713,A343-$C$4):E342))</f>
        <v>14562.449999999999</v>
      </c>
      <c r="I343" s="2">
        <f t="shared" si="55"/>
        <v>8.9000000000014552</v>
      </c>
      <c r="J343">
        <f t="shared" si="54"/>
        <v>11.038993418639828</v>
      </c>
      <c r="K343" t="str">
        <f t="shared" si="56"/>
        <v/>
      </c>
      <c r="L343" t="str">
        <f t="shared" si="57"/>
        <v/>
      </c>
      <c r="M343" s="5" t="str">
        <f t="shared" si="47"/>
        <v>BUY</v>
      </c>
      <c r="N343" s="5">
        <f t="shared" si="48"/>
        <v>14559.749001470116</v>
      </c>
      <c r="O343" s="5">
        <f t="shared" si="49"/>
        <v>14593.501997059766</v>
      </c>
      <c r="P343" s="5">
        <f t="shared" si="50"/>
        <v>14571</v>
      </c>
      <c r="Q343" s="5">
        <f t="shared" si="51"/>
        <v>11.25099852988324</v>
      </c>
      <c r="R343" s="5" t="str">
        <f t="shared" si="52"/>
        <v/>
      </c>
      <c r="S343" s="5" t="str">
        <f t="shared" si="53"/>
        <v/>
      </c>
    </row>
    <row r="344" spans="1:19" x14ac:dyDescent="0.35">
      <c r="A344">
        <v>330</v>
      </c>
      <c r="B344" s="1">
        <v>44215.613888888889</v>
      </c>
      <c r="C344" s="2">
        <v>14570.1</v>
      </c>
      <c r="D344" s="2">
        <v>14573.85</v>
      </c>
      <c r="E344" s="2">
        <v>14566.35</v>
      </c>
      <c r="F344" s="2">
        <v>14571.7</v>
      </c>
      <c r="G344">
        <f>IF(A344&lt;=$C$3,"",MAX(INDEX($D$15:$D$713,A344-$C$3):D343))</f>
        <v>14577.35</v>
      </c>
      <c r="H344">
        <f>IF(A344&lt;=$C$4,"",MIN(INDEX($E$15:$E$713,A344-$C$4):E343))</f>
        <v>14567.5</v>
      </c>
      <c r="I344" s="2">
        <f t="shared" si="55"/>
        <v>9.1000000000003638</v>
      </c>
      <c r="J344">
        <f t="shared" si="54"/>
        <v>10.942043747707855</v>
      </c>
      <c r="K344" t="str">
        <f t="shared" si="56"/>
        <v>SELL</v>
      </c>
      <c r="L344">
        <f t="shared" si="57"/>
        <v>14567.5</v>
      </c>
      <c r="M344" s="5" t="str">
        <f t="shared" si="47"/>
        <v>BUY</v>
      </c>
      <c r="N344" s="5">
        <f t="shared" si="48"/>
        <v>14559.749001470116</v>
      </c>
      <c r="O344" s="5">
        <f t="shared" si="49"/>
        <v>14593.501997059766</v>
      </c>
      <c r="P344" s="5">
        <f t="shared" si="50"/>
        <v>14571</v>
      </c>
      <c r="Q344" s="5">
        <f t="shared" si="51"/>
        <v>11.25099852988324</v>
      </c>
      <c r="R344" s="5" t="str">
        <f t="shared" si="52"/>
        <v/>
      </c>
      <c r="S344" s="5" t="str">
        <f t="shared" si="53"/>
        <v/>
      </c>
    </row>
    <row r="345" spans="1:19" x14ac:dyDescent="0.35">
      <c r="A345">
        <v>331</v>
      </c>
      <c r="B345" s="1">
        <v>44215.614583333336</v>
      </c>
      <c r="C345" s="2">
        <v>14571</v>
      </c>
      <c r="D345" s="2">
        <v>14580</v>
      </c>
      <c r="E345" s="2">
        <v>14566.849999999999</v>
      </c>
      <c r="F345" s="2">
        <v>14571.5</v>
      </c>
      <c r="G345">
        <f>IF(A345&lt;=$C$3,"",MAX(INDEX($D$15:$D$713,A345-$C$3):D344))</f>
        <v>14577.2</v>
      </c>
      <c r="H345">
        <f>IF(A345&lt;=$C$4,"",MIN(INDEX($E$15:$E$713,A345-$C$4):E344))</f>
        <v>14566.35</v>
      </c>
      <c r="I345" s="2">
        <f t="shared" si="55"/>
        <v>7.5</v>
      </c>
      <c r="J345">
        <f t="shared" si="54"/>
        <v>10.769941560322462</v>
      </c>
      <c r="K345" t="str">
        <f t="shared" si="56"/>
        <v>BUY</v>
      </c>
      <c r="L345">
        <f t="shared" si="57"/>
        <v>14577.2</v>
      </c>
      <c r="M345" s="5" t="str">
        <f t="shared" si="47"/>
        <v>BUY</v>
      </c>
      <c r="N345" s="5">
        <f t="shared" si="48"/>
        <v>14559.749001470116</v>
      </c>
      <c r="O345" s="5">
        <f t="shared" si="49"/>
        <v>14593.501997059766</v>
      </c>
      <c r="P345" s="5">
        <f t="shared" si="50"/>
        <v>14571</v>
      </c>
      <c r="Q345" s="5">
        <f t="shared" si="51"/>
        <v>11.25099852988324</v>
      </c>
      <c r="R345" s="5" t="str">
        <f t="shared" si="52"/>
        <v/>
      </c>
      <c r="S345" s="5" t="str">
        <f t="shared" si="53"/>
        <v/>
      </c>
    </row>
    <row r="346" spans="1:19" x14ac:dyDescent="0.35">
      <c r="A346">
        <v>332</v>
      </c>
      <c r="B346" s="1">
        <v>44215.615277777775</v>
      </c>
      <c r="C346" s="2">
        <v>14571.300000000001</v>
      </c>
      <c r="D346" s="2">
        <v>14579.449999999999</v>
      </c>
      <c r="E346" s="2">
        <v>14562.65</v>
      </c>
      <c r="F346" s="2">
        <v>14572.85</v>
      </c>
      <c r="G346">
        <f>IF(A346&lt;=$C$3,"",MAX(INDEX($D$15:$D$713,A346-$C$3):D345))</f>
        <v>14580</v>
      </c>
      <c r="H346">
        <f>IF(A346&lt;=$C$4,"",MIN(INDEX($E$15:$E$713,A346-$C$4):E345))</f>
        <v>14566.35</v>
      </c>
      <c r="I346" s="2">
        <f t="shared" si="55"/>
        <v>13.150000000001455</v>
      </c>
      <c r="J346">
        <f t="shared" si="54"/>
        <v>10.88894448230641</v>
      </c>
      <c r="K346" t="str">
        <f t="shared" si="56"/>
        <v>SELL</v>
      </c>
      <c r="L346">
        <f t="shared" si="57"/>
        <v>14566.35</v>
      </c>
      <c r="M346" s="5" t="str">
        <f t="shared" si="47"/>
        <v>BUY</v>
      </c>
      <c r="N346" s="5">
        <f t="shared" si="48"/>
        <v>14559.749001470116</v>
      </c>
      <c r="O346" s="5">
        <f t="shared" si="49"/>
        <v>14593.501997059766</v>
      </c>
      <c r="P346" s="5">
        <f t="shared" si="50"/>
        <v>14571</v>
      </c>
      <c r="Q346" s="5">
        <f t="shared" si="51"/>
        <v>11.25099852988324</v>
      </c>
      <c r="R346" s="5" t="str">
        <f t="shared" si="52"/>
        <v/>
      </c>
      <c r="S346" s="5" t="str">
        <f t="shared" si="53"/>
        <v/>
      </c>
    </row>
    <row r="347" spans="1:19" x14ac:dyDescent="0.35">
      <c r="A347">
        <v>333</v>
      </c>
      <c r="B347" s="1">
        <v>44215.615972222222</v>
      </c>
      <c r="C347" s="2">
        <v>14572.6</v>
      </c>
      <c r="D347" s="2">
        <v>14575.75</v>
      </c>
      <c r="E347" s="2">
        <v>14570.1</v>
      </c>
      <c r="F347" s="2">
        <v>14571.3</v>
      </c>
      <c r="G347">
        <f>IF(A347&lt;=$C$3,"",MAX(INDEX($D$15:$D$713,A347-$C$3):D346))</f>
        <v>14580</v>
      </c>
      <c r="H347">
        <f>IF(A347&lt;=$C$4,"",MIN(INDEX($E$15:$E$713,A347-$C$4):E346))</f>
        <v>14562.65</v>
      </c>
      <c r="I347" s="2">
        <f t="shared" si="55"/>
        <v>16.799999999999272</v>
      </c>
      <c r="J347">
        <f t="shared" si="54"/>
        <v>11.184497258191055</v>
      </c>
      <c r="K347" t="str">
        <f t="shared" si="56"/>
        <v/>
      </c>
      <c r="L347" t="str">
        <f t="shared" si="57"/>
        <v/>
      </c>
      <c r="M347" s="5" t="str">
        <f t="shared" si="47"/>
        <v>BUY</v>
      </c>
      <c r="N347" s="5">
        <f t="shared" si="48"/>
        <v>14559.749001470116</v>
      </c>
      <c r="O347" s="5">
        <f t="shared" si="49"/>
        <v>14593.501997059766</v>
      </c>
      <c r="P347" s="5">
        <f t="shared" si="50"/>
        <v>14571</v>
      </c>
      <c r="Q347" s="5">
        <f t="shared" si="51"/>
        <v>11.25099852988324</v>
      </c>
      <c r="R347" s="5" t="str">
        <f t="shared" si="52"/>
        <v/>
      </c>
      <c r="S347" s="5" t="str">
        <f t="shared" si="53"/>
        <v/>
      </c>
    </row>
    <row r="348" spans="1:19" x14ac:dyDescent="0.35">
      <c r="A348">
        <v>334</v>
      </c>
      <c r="B348" s="1">
        <v>44215.616666666669</v>
      </c>
      <c r="C348" s="2">
        <v>14572.150000000001</v>
      </c>
      <c r="D348" s="2">
        <v>14580.3</v>
      </c>
      <c r="E348" s="2">
        <v>14566.35</v>
      </c>
      <c r="F348" s="2">
        <v>14578.5</v>
      </c>
      <c r="G348">
        <f>IF(A348&lt;=$C$3,"",MAX(INDEX($D$15:$D$713,A348-$C$3):D347))</f>
        <v>14580</v>
      </c>
      <c r="H348">
        <f>IF(A348&lt;=$C$4,"",MIN(INDEX($E$15:$E$713,A348-$C$4):E347))</f>
        <v>14562.65</v>
      </c>
      <c r="I348" s="2">
        <f t="shared" si="55"/>
        <v>5.6499999999996362</v>
      </c>
      <c r="J348">
        <f t="shared" si="54"/>
        <v>10.907772395281484</v>
      </c>
      <c r="K348" t="str">
        <f t="shared" si="56"/>
        <v>BUY</v>
      </c>
      <c r="L348">
        <f t="shared" si="57"/>
        <v>14580</v>
      </c>
      <c r="M348" s="5" t="str">
        <f t="shared" si="47"/>
        <v>BUY</v>
      </c>
      <c r="N348" s="5">
        <f t="shared" si="48"/>
        <v>14559.749001470116</v>
      </c>
      <c r="O348" s="5">
        <f t="shared" si="49"/>
        <v>14593.501997059766</v>
      </c>
      <c r="P348" s="5">
        <f t="shared" si="50"/>
        <v>14571</v>
      </c>
      <c r="Q348" s="5">
        <f t="shared" si="51"/>
        <v>11.25099852988324</v>
      </c>
      <c r="R348" s="5" t="str">
        <f t="shared" si="52"/>
        <v/>
      </c>
      <c r="S348" s="5" t="str">
        <f t="shared" si="53"/>
        <v/>
      </c>
    </row>
    <row r="349" spans="1:19" x14ac:dyDescent="0.35">
      <c r="A349">
        <v>335</v>
      </c>
      <c r="B349" s="1">
        <v>44215.617361111108</v>
      </c>
      <c r="C349" s="2">
        <v>14579.05</v>
      </c>
      <c r="D349" s="2">
        <v>14583.15</v>
      </c>
      <c r="E349" s="2">
        <v>14576.85</v>
      </c>
      <c r="F349" s="2">
        <v>14578.7</v>
      </c>
      <c r="G349">
        <f>IF(A349&lt;=$C$3,"",MAX(INDEX($D$15:$D$713,A349-$C$3):D348))</f>
        <v>14580.3</v>
      </c>
      <c r="H349">
        <f>IF(A349&lt;=$C$4,"",MIN(INDEX($E$15:$E$713,A349-$C$4):E348))</f>
        <v>14562.65</v>
      </c>
      <c r="I349" s="2">
        <f t="shared" si="55"/>
        <v>13.949999999998909</v>
      </c>
      <c r="J349">
        <f t="shared" si="54"/>
        <v>11.059883775517354</v>
      </c>
      <c r="K349" t="str">
        <f t="shared" si="56"/>
        <v>BUY</v>
      </c>
      <c r="L349">
        <f t="shared" si="57"/>
        <v>14580.3</v>
      </c>
      <c r="M349" s="5" t="str">
        <f t="shared" si="47"/>
        <v>BUY</v>
      </c>
      <c r="N349" s="5">
        <f t="shared" si="48"/>
        <v>14559.749001470116</v>
      </c>
      <c r="O349" s="5">
        <f t="shared" si="49"/>
        <v>14593.501997059766</v>
      </c>
      <c r="P349" s="5">
        <f t="shared" si="50"/>
        <v>14571</v>
      </c>
      <c r="Q349" s="5">
        <f t="shared" si="51"/>
        <v>11.25099852988324</v>
      </c>
      <c r="R349" s="5" t="str">
        <f t="shared" si="52"/>
        <v/>
      </c>
      <c r="S349" s="5" t="str">
        <f t="shared" si="53"/>
        <v/>
      </c>
    </row>
    <row r="350" spans="1:19" x14ac:dyDescent="0.35">
      <c r="A350">
        <v>336</v>
      </c>
      <c r="B350" s="1">
        <v>44215.618055555555</v>
      </c>
      <c r="C350" s="2">
        <v>14579</v>
      </c>
      <c r="D350" s="2">
        <v>14585.75</v>
      </c>
      <c r="E350" s="2">
        <v>14576.050000000001</v>
      </c>
      <c r="F350" s="2">
        <v>14578.15</v>
      </c>
      <c r="G350">
        <f>IF(A350&lt;=$C$3,"",MAX(INDEX($D$15:$D$713,A350-$C$3):D349))</f>
        <v>14583.15</v>
      </c>
      <c r="H350">
        <f>IF(A350&lt;=$C$4,"",MIN(INDEX($E$15:$E$713,A350-$C$4):E349))</f>
        <v>14566.35</v>
      </c>
      <c r="I350" s="2">
        <f t="shared" si="55"/>
        <v>6.2999999999992724</v>
      </c>
      <c r="J350">
        <f t="shared" si="54"/>
        <v>10.821889586741451</v>
      </c>
      <c r="K350" t="str">
        <f t="shared" si="56"/>
        <v>BUY</v>
      </c>
      <c r="L350">
        <f t="shared" si="57"/>
        <v>14583.15</v>
      </c>
      <c r="M350" s="5" t="str">
        <f t="shared" si="47"/>
        <v>BUY</v>
      </c>
      <c r="N350" s="5">
        <f t="shared" si="48"/>
        <v>14559.749001470116</v>
      </c>
      <c r="O350" s="5">
        <f t="shared" si="49"/>
        <v>14593.501997059766</v>
      </c>
      <c r="P350" s="5">
        <f t="shared" si="50"/>
        <v>14571</v>
      </c>
      <c r="Q350" s="5">
        <f t="shared" si="51"/>
        <v>11.25099852988324</v>
      </c>
      <c r="R350" s="5" t="str">
        <f t="shared" si="52"/>
        <v/>
      </c>
      <c r="S350" s="5" t="str">
        <f t="shared" si="53"/>
        <v/>
      </c>
    </row>
    <row r="351" spans="1:19" x14ac:dyDescent="0.35">
      <c r="A351">
        <v>337</v>
      </c>
      <c r="B351" s="1">
        <v>44215.618750000001</v>
      </c>
      <c r="C351" s="2">
        <v>14578.699999999999</v>
      </c>
      <c r="D351" s="2">
        <v>14584.900000000001</v>
      </c>
      <c r="E351" s="2">
        <v>14572.5</v>
      </c>
      <c r="F351" s="2">
        <v>14578.85</v>
      </c>
      <c r="G351">
        <f>IF(A351&lt;=$C$3,"",MAX(INDEX($D$15:$D$713,A351-$C$3):D350))</f>
        <v>14585.75</v>
      </c>
      <c r="H351">
        <f>IF(A351&lt;=$C$4,"",MIN(INDEX($E$15:$E$713,A351-$C$4):E350))</f>
        <v>14566.35</v>
      </c>
      <c r="I351" s="2">
        <f t="shared" si="55"/>
        <v>9.6999999999989086</v>
      </c>
      <c r="J351">
        <f t="shared" si="54"/>
        <v>10.765795107404324</v>
      </c>
      <c r="K351" t="str">
        <f t="shared" si="56"/>
        <v/>
      </c>
      <c r="L351" t="str">
        <f t="shared" si="57"/>
        <v/>
      </c>
      <c r="M351" s="5" t="str">
        <f t="shared" si="47"/>
        <v>BUY</v>
      </c>
      <c r="N351" s="5">
        <f t="shared" si="48"/>
        <v>14559.749001470116</v>
      </c>
      <c r="O351" s="5">
        <f t="shared" si="49"/>
        <v>14593.501997059766</v>
      </c>
      <c r="P351" s="5">
        <f t="shared" si="50"/>
        <v>14571</v>
      </c>
      <c r="Q351" s="5">
        <f t="shared" si="51"/>
        <v>11.25099852988324</v>
      </c>
      <c r="R351" s="5" t="str">
        <f t="shared" si="52"/>
        <v/>
      </c>
      <c r="S351" s="5" t="str">
        <f t="shared" si="53"/>
        <v/>
      </c>
    </row>
    <row r="352" spans="1:19" x14ac:dyDescent="0.35">
      <c r="A352">
        <v>338</v>
      </c>
      <c r="B352" s="1">
        <v>44215.619444444441</v>
      </c>
      <c r="C352" s="2">
        <v>14579.1</v>
      </c>
      <c r="D352" s="2">
        <v>14585.650000000001</v>
      </c>
      <c r="E352" s="2">
        <v>14573.55</v>
      </c>
      <c r="F352" s="2">
        <v>14583.65</v>
      </c>
      <c r="G352">
        <f>IF(A352&lt;=$C$3,"",MAX(INDEX($D$15:$D$713,A352-$C$3):D351))</f>
        <v>14585.75</v>
      </c>
      <c r="H352">
        <f>IF(A352&lt;=$C$4,"",MIN(INDEX($E$15:$E$713,A352-$C$4):E351))</f>
        <v>14572.5</v>
      </c>
      <c r="I352" s="2">
        <f t="shared" si="55"/>
        <v>12.400000000001455</v>
      </c>
      <c r="J352">
        <f t="shared" si="54"/>
        <v>10.84750535203418</v>
      </c>
      <c r="K352" t="str">
        <f t="shared" si="56"/>
        <v/>
      </c>
      <c r="L352" t="str">
        <f t="shared" si="57"/>
        <v/>
      </c>
      <c r="M352" s="5" t="str">
        <f t="shared" si="47"/>
        <v>BUY</v>
      </c>
      <c r="N352" s="5">
        <f t="shared" si="48"/>
        <v>14559.749001470116</v>
      </c>
      <c r="O352" s="5">
        <f t="shared" si="49"/>
        <v>14593.501997059766</v>
      </c>
      <c r="P352" s="5">
        <f t="shared" si="50"/>
        <v>14571</v>
      </c>
      <c r="Q352" s="5">
        <f t="shared" si="51"/>
        <v>11.25099852988324</v>
      </c>
      <c r="R352" s="5" t="str">
        <f t="shared" si="52"/>
        <v/>
      </c>
      <c r="S352" s="5" t="str">
        <f t="shared" si="53"/>
        <v/>
      </c>
    </row>
    <row r="353" spans="1:19" x14ac:dyDescent="0.35">
      <c r="A353">
        <v>339</v>
      </c>
      <c r="B353" s="1">
        <v>44215.620138888888</v>
      </c>
      <c r="C353" s="2">
        <v>14583.2</v>
      </c>
      <c r="D353" s="2">
        <v>14585.45</v>
      </c>
      <c r="E353" s="2">
        <v>14580.6</v>
      </c>
      <c r="F353" s="2">
        <v>14583.9</v>
      </c>
      <c r="G353">
        <f>IF(A353&lt;=$C$3,"",MAX(INDEX($D$15:$D$713,A353-$C$3):D352))</f>
        <v>14585.75</v>
      </c>
      <c r="H353">
        <f>IF(A353&lt;=$C$4,"",MIN(INDEX($E$15:$E$713,A353-$C$4):E352))</f>
        <v>14572.5</v>
      </c>
      <c r="I353" s="2">
        <f t="shared" si="55"/>
        <v>12.100000000002183</v>
      </c>
      <c r="J353">
        <f t="shared" si="54"/>
        <v>10.910130084432579</v>
      </c>
      <c r="K353" t="str">
        <f t="shared" si="56"/>
        <v/>
      </c>
      <c r="L353" t="str">
        <f t="shared" si="57"/>
        <v/>
      </c>
      <c r="M353" s="5" t="str">
        <f t="shared" si="47"/>
        <v>BUY</v>
      </c>
      <c r="N353" s="5">
        <f t="shared" si="48"/>
        <v>14559.749001470116</v>
      </c>
      <c r="O353" s="5">
        <f t="shared" si="49"/>
        <v>14593.501997059766</v>
      </c>
      <c r="P353" s="5">
        <f t="shared" si="50"/>
        <v>14571</v>
      </c>
      <c r="Q353" s="5">
        <f t="shared" si="51"/>
        <v>11.25099852988324</v>
      </c>
      <c r="R353" s="5" t="str">
        <f t="shared" si="52"/>
        <v/>
      </c>
      <c r="S353" s="5" t="str">
        <f t="shared" si="53"/>
        <v/>
      </c>
    </row>
    <row r="354" spans="1:19" x14ac:dyDescent="0.35">
      <c r="A354">
        <v>340</v>
      </c>
      <c r="B354" s="1">
        <v>44215.620833333334</v>
      </c>
      <c r="C354" s="2">
        <v>14583.6</v>
      </c>
      <c r="D354" s="2">
        <v>14588.550000000001</v>
      </c>
      <c r="E354" s="2">
        <v>14581.35</v>
      </c>
      <c r="F354" s="2">
        <v>14584.65</v>
      </c>
      <c r="G354">
        <f>IF(A354&lt;=$C$3,"",MAX(INDEX($D$15:$D$713,A354-$C$3):D353))</f>
        <v>14585.650000000001</v>
      </c>
      <c r="H354">
        <f>IF(A354&lt;=$C$4,"",MIN(INDEX($E$15:$E$713,A354-$C$4):E353))</f>
        <v>14572.5</v>
      </c>
      <c r="I354" s="2">
        <f t="shared" si="55"/>
        <v>4.8500000000003638</v>
      </c>
      <c r="J354">
        <f t="shared" si="54"/>
        <v>10.607123580210969</v>
      </c>
      <c r="K354" t="str">
        <f t="shared" si="56"/>
        <v>BUY</v>
      </c>
      <c r="L354">
        <f t="shared" si="57"/>
        <v>14585.650000000001</v>
      </c>
      <c r="M354" s="5" t="str">
        <f t="shared" si="47"/>
        <v>BUY</v>
      </c>
      <c r="N354" s="5">
        <f t="shared" si="48"/>
        <v>14559.749001470116</v>
      </c>
      <c r="O354" s="5">
        <f t="shared" si="49"/>
        <v>14593.501997059766</v>
      </c>
      <c r="P354" s="5">
        <f t="shared" si="50"/>
        <v>14571</v>
      </c>
      <c r="Q354" s="5">
        <f t="shared" si="51"/>
        <v>11.25099852988324</v>
      </c>
      <c r="R354" s="5" t="str">
        <f t="shared" si="52"/>
        <v/>
      </c>
      <c r="S354" s="5" t="str">
        <f t="shared" si="53"/>
        <v/>
      </c>
    </row>
    <row r="355" spans="1:19" x14ac:dyDescent="0.35">
      <c r="A355">
        <v>341</v>
      </c>
      <c r="B355" s="1">
        <v>44215.621527777781</v>
      </c>
      <c r="C355" s="2">
        <v>14584.8</v>
      </c>
      <c r="D355" s="2">
        <v>14591.2</v>
      </c>
      <c r="E355" s="2">
        <v>14579.75</v>
      </c>
      <c r="F355" s="2">
        <v>14589.25</v>
      </c>
      <c r="G355">
        <f>IF(A355&lt;=$C$3,"",MAX(INDEX($D$15:$D$713,A355-$C$3):D354))</f>
        <v>14588.550000000001</v>
      </c>
      <c r="H355">
        <f>IF(A355&lt;=$C$4,"",MIN(INDEX($E$15:$E$713,A355-$C$4):E354))</f>
        <v>14573.55</v>
      </c>
      <c r="I355" s="2">
        <f t="shared" si="55"/>
        <v>7.2000000000007276</v>
      </c>
      <c r="J355">
        <f t="shared" si="54"/>
        <v>10.436767401200457</v>
      </c>
      <c r="K355" t="str">
        <f t="shared" si="56"/>
        <v>BUY</v>
      </c>
      <c r="L355">
        <f t="shared" si="57"/>
        <v>14588.550000000001</v>
      </c>
      <c r="M355" s="5" t="str">
        <f t="shared" si="47"/>
        <v>BUY</v>
      </c>
      <c r="N355" s="5">
        <f t="shared" si="48"/>
        <v>14559.749001470116</v>
      </c>
      <c r="O355" s="5">
        <f t="shared" si="49"/>
        <v>14593.501997059766</v>
      </c>
      <c r="P355" s="5">
        <f t="shared" si="50"/>
        <v>14571</v>
      </c>
      <c r="Q355" s="5">
        <f t="shared" si="51"/>
        <v>11.25099852988324</v>
      </c>
      <c r="R355" s="5" t="str">
        <f t="shared" si="52"/>
        <v/>
      </c>
      <c r="S355" s="5" t="str">
        <f t="shared" si="53"/>
        <v/>
      </c>
    </row>
    <row r="356" spans="1:19" x14ac:dyDescent="0.35">
      <c r="A356">
        <v>342</v>
      </c>
      <c r="B356" s="1">
        <v>44215.62222222222</v>
      </c>
      <c r="C356" s="2">
        <v>14588.85</v>
      </c>
      <c r="D356" s="2">
        <v>14596.15</v>
      </c>
      <c r="E356" s="2">
        <v>14580.2</v>
      </c>
      <c r="F356" s="2">
        <v>14591.6</v>
      </c>
      <c r="G356">
        <f>IF(A356&lt;=$C$3,"",MAX(INDEX($D$15:$D$713,A356-$C$3):D355))</f>
        <v>14591.2</v>
      </c>
      <c r="H356">
        <f>IF(A356&lt;=$C$4,"",MIN(INDEX($E$15:$E$713,A356-$C$4):E355))</f>
        <v>14579.75</v>
      </c>
      <c r="I356" s="2">
        <f t="shared" si="55"/>
        <v>11.450000000000728</v>
      </c>
      <c r="J356">
        <f t="shared" si="54"/>
        <v>10.48742903114047</v>
      </c>
      <c r="K356" t="str">
        <f t="shared" si="56"/>
        <v>BUY</v>
      </c>
      <c r="L356">
        <f t="shared" si="57"/>
        <v>14591.2</v>
      </c>
      <c r="M356" s="5" t="str">
        <f t="shared" si="47"/>
        <v>TP</v>
      </c>
      <c r="N356" s="5" t="str">
        <f t="shared" si="48"/>
        <v/>
      </c>
      <c r="O356" s="5" t="str">
        <f t="shared" si="49"/>
        <v/>
      </c>
      <c r="P356" s="5" t="str">
        <f t="shared" si="50"/>
        <v/>
      </c>
      <c r="Q356" s="5" t="str">
        <f t="shared" si="51"/>
        <v/>
      </c>
      <c r="R356" s="5">
        <f t="shared" si="52"/>
        <v>22.501997059765927</v>
      </c>
      <c r="S356" s="5" t="str">
        <f t="shared" si="53"/>
        <v>B</v>
      </c>
    </row>
    <row r="357" spans="1:19" x14ac:dyDescent="0.35">
      <c r="A357">
        <v>343</v>
      </c>
      <c r="B357" s="1">
        <v>44215.622916666667</v>
      </c>
      <c r="C357" s="2">
        <v>14592</v>
      </c>
      <c r="D357" s="2">
        <v>14594.900000000001</v>
      </c>
      <c r="E357" s="2">
        <v>14582.75</v>
      </c>
      <c r="F357" s="2">
        <v>14592.1</v>
      </c>
      <c r="G357">
        <f>IF(A357&lt;=$C$3,"",MAX(INDEX($D$15:$D$713,A357-$C$3):D356))</f>
        <v>14596.15</v>
      </c>
      <c r="H357">
        <f>IF(A357&lt;=$C$4,"",MIN(INDEX($E$15:$E$713,A357-$C$4):E356))</f>
        <v>14579.75</v>
      </c>
      <c r="I357" s="2">
        <f t="shared" si="55"/>
        <v>15.949999999998909</v>
      </c>
      <c r="J357">
        <f t="shared" si="54"/>
        <v>10.760557579583393</v>
      </c>
      <c r="K357" t="str">
        <f t="shared" si="56"/>
        <v/>
      </c>
      <c r="L357" t="str">
        <f t="shared" si="57"/>
        <v/>
      </c>
      <c r="M357" s="5" t="str">
        <f t="shared" ref="M357:M420" si="58">IF(OR(M356="",M356="SL",M356="TP"),K357,IF(M356="BUY",IF(E357&lt;N356,"SL",IF(D357&gt;O356,"TP",M356)),IF(M356="SELL",IF(D357&gt;N356,"SL",IF(E357&lt;O356,"TP",M356)),"")))</f>
        <v/>
      </c>
      <c r="N357" s="5" t="str">
        <f t="shared" ref="N357:N420" si="59">IF(M357="buy",P357-$C$6*Q357,IF(M357="sell",P357+$C$6*Q357,""))</f>
        <v/>
      </c>
      <c r="O357" s="5" t="str">
        <f t="shared" ref="O357:O420" si="60">IF(M357="buy",P357+$C$7*Q357,IF(M357="sell",P357-$C$7*Q357,""))</f>
        <v/>
      </c>
      <c r="P357" s="5" t="str">
        <f t="shared" ref="P357:P420" si="61">IF(M357=M356,P356,IF(OR(M357="buy",M357="sell"),L357,""))</f>
        <v/>
      </c>
      <c r="Q357" s="5" t="str">
        <f t="shared" ref="Q357:Q420" si="62">IF(M357=M356,Q356,IF(OR(M357="buy",M357="sell"),J357,""))</f>
        <v/>
      </c>
      <c r="R357" s="5" t="str">
        <f t="shared" ref="R357:R420" si="63">IF(AND(M356="buy",M357="sl"),N356-P356,IF(AND(M356="buy",M357="tp"),O356-P356,IF(AND(M356="sell",M357="sl"),P356-N356,IF(AND(M356="sell",M357="tp"),P356-O356,""))))</f>
        <v/>
      </c>
      <c r="S357" s="5" t="str">
        <f t="shared" ref="S357:S420" si="64">IF(AND(M356="buy",R357&lt;&gt;""),"B",IF(AND(M356="sell",R357&lt;&gt;""),"S",""))</f>
        <v/>
      </c>
    </row>
    <row r="358" spans="1:19" x14ac:dyDescent="0.35">
      <c r="A358">
        <v>344</v>
      </c>
      <c r="B358" s="1">
        <v>44215.623611111114</v>
      </c>
      <c r="C358" s="2">
        <v>14592.300000000001</v>
      </c>
      <c r="D358" s="2">
        <v>14593.7</v>
      </c>
      <c r="E358" s="2">
        <v>14583.800000000001</v>
      </c>
      <c r="F358" s="2">
        <v>14588.75</v>
      </c>
      <c r="G358">
        <f>IF(A358&lt;=$C$3,"",MAX(INDEX($D$15:$D$713,A358-$C$3):D357))</f>
        <v>14596.15</v>
      </c>
      <c r="H358">
        <f>IF(A358&lt;=$C$4,"",MIN(INDEX($E$15:$E$713,A358-$C$4):E357))</f>
        <v>14579.75</v>
      </c>
      <c r="I358" s="2">
        <f t="shared" si="55"/>
        <v>12.150000000001455</v>
      </c>
      <c r="J358">
        <f t="shared" ref="J358:J421" si="65">(J357*($C$5-1)+I358)/$C$5</f>
        <v>10.830029700604296</v>
      </c>
      <c r="K358" t="str">
        <f t="shared" si="56"/>
        <v/>
      </c>
      <c r="L358" t="str">
        <f t="shared" si="57"/>
        <v/>
      </c>
      <c r="M358" s="5" t="str">
        <f t="shared" si="58"/>
        <v/>
      </c>
      <c r="N358" s="5" t="str">
        <f t="shared" si="59"/>
        <v/>
      </c>
      <c r="O358" s="5" t="str">
        <f t="shared" si="60"/>
        <v/>
      </c>
      <c r="P358" s="5" t="str">
        <f t="shared" si="61"/>
        <v/>
      </c>
      <c r="Q358" s="5" t="str">
        <f t="shared" si="62"/>
        <v/>
      </c>
      <c r="R358" s="5" t="str">
        <f t="shared" si="63"/>
        <v/>
      </c>
      <c r="S358" s="5" t="str">
        <f t="shared" si="64"/>
        <v/>
      </c>
    </row>
    <row r="359" spans="1:19" x14ac:dyDescent="0.35">
      <c r="A359">
        <v>345</v>
      </c>
      <c r="B359" s="1">
        <v>44215.624305555553</v>
      </c>
      <c r="C359" s="2">
        <v>14589.400000000001</v>
      </c>
      <c r="D359" s="2">
        <v>14595.400000000001</v>
      </c>
      <c r="E359" s="2">
        <v>14579.449999999999</v>
      </c>
      <c r="F359" s="2">
        <v>14585.25</v>
      </c>
      <c r="G359">
        <f>IF(A359&lt;=$C$3,"",MAX(INDEX($D$15:$D$713,A359-$C$3):D358))</f>
        <v>14596.15</v>
      </c>
      <c r="H359">
        <f>IF(A359&lt;=$C$4,"",MIN(INDEX($E$15:$E$713,A359-$C$4):E358))</f>
        <v>14580.2</v>
      </c>
      <c r="I359" s="2">
        <f t="shared" si="55"/>
        <v>9.8999999999996362</v>
      </c>
      <c r="J359">
        <f t="shared" si="65"/>
        <v>10.783528215574062</v>
      </c>
      <c r="K359" t="str">
        <f t="shared" si="56"/>
        <v>SELL</v>
      </c>
      <c r="L359">
        <f t="shared" si="57"/>
        <v>14580.2</v>
      </c>
      <c r="M359" s="5" t="str">
        <f t="shared" si="58"/>
        <v>SELL</v>
      </c>
      <c r="N359" s="5">
        <f t="shared" si="59"/>
        <v>14590.983528215575</v>
      </c>
      <c r="O359" s="5">
        <f t="shared" si="60"/>
        <v>14558.632943568853</v>
      </c>
      <c r="P359" s="5">
        <f t="shared" si="61"/>
        <v>14580.2</v>
      </c>
      <c r="Q359" s="5">
        <f t="shared" si="62"/>
        <v>10.783528215574062</v>
      </c>
      <c r="R359" s="5" t="str">
        <f t="shared" si="63"/>
        <v/>
      </c>
      <c r="S359" s="5" t="str">
        <f t="shared" si="64"/>
        <v/>
      </c>
    </row>
    <row r="360" spans="1:19" x14ac:dyDescent="0.35">
      <c r="A360">
        <v>346</v>
      </c>
      <c r="B360" s="1">
        <v>44215.625</v>
      </c>
      <c r="C360" s="2">
        <v>14584.6</v>
      </c>
      <c r="D360" s="2">
        <v>14593.5</v>
      </c>
      <c r="E360" s="2">
        <v>14579.449999999999</v>
      </c>
      <c r="F360" s="2">
        <v>14585.15</v>
      </c>
      <c r="G360">
        <f>IF(A360&lt;=$C$3,"",MAX(INDEX($D$15:$D$713,A360-$C$3):D359))</f>
        <v>14595.400000000001</v>
      </c>
      <c r="H360">
        <f>IF(A360&lt;=$C$4,"",MIN(INDEX($E$15:$E$713,A360-$C$4):E359))</f>
        <v>14579.449999999999</v>
      </c>
      <c r="I360" s="2">
        <f t="shared" si="55"/>
        <v>15.950000000002547</v>
      </c>
      <c r="J360">
        <f t="shared" si="65"/>
        <v>11.041851804795487</v>
      </c>
      <c r="K360" t="str">
        <f t="shared" si="56"/>
        <v>SELL</v>
      </c>
      <c r="L360">
        <f t="shared" si="57"/>
        <v>14579.449999999999</v>
      </c>
      <c r="M360" s="5" t="str">
        <f t="shared" si="58"/>
        <v>SL</v>
      </c>
      <c r="N360" s="5" t="str">
        <f t="shared" si="59"/>
        <v/>
      </c>
      <c r="O360" s="5" t="str">
        <f t="shared" si="60"/>
        <v/>
      </c>
      <c r="P360" s="5" t="str">
        <f t="shared" si="61"/>
        <v/>
      </c>
      <c r="Q360" s="5" t="str">
        <f t="shared" si="62"/>
        <v/>
      </c>
      <c r="R360" s="5">
        <f t="shared" si="63"/>
        <v>-10.783528215573824</v>
      </c>
      <c r="S360" s="5" t="str">
        <f t="shared" si="64"/>
        <v>S</v>
      </c>
    </row>
    <row r="361" spans="1:19" x14ac:dyDescent="0.35">
      <c r="A361">
        <v>347</v>
      </c>
      <c r="B361" s="1">
        <v>44215.625694444447</v>
      </c>
      <c r="C361" s="2">
        <v>14585.800000000001</v>
      </c>
      <c r="D361" s="2">
        <v>14587.6</v>
      </c>
      <c r="E361" s="2">
        <v>14582.6</v>
      </c>
      <c r="F361" s="2">
        <v>14585.5</v>
      </c>
      <c r="G361">
        <f>IF(A361&lt;=$C$3,"",MAX(INDEX($D$15:$D$713,A361-$C$3):D360))</f>
        <v>14595.400000000001</v>
      </c>
      <c r="H361">
        <f>IF(A361&lt;=$C$4,"",MIN(INDEX($E$15:$E$713,A361-$C$4):E360))</f>
        <v>14579.449999999999</v>
      </c>
      <c r="I361" s="2">
        <f t="shared" si="55"/>
        <v>14.050000000001091</v>
      </c>
      <c r="J361">
        <f t="shared" si="65"/>
        <v>11.192259214555767</v>
      </c>
      <c r="K361" t="str">
        <f t="shared" si="56"/>
        <v/>
      </c>
      <c r="L361" t="str">
        <f t="shared" si="57"/>
        <v/>
      </c>
      <c r="M361" s="5" t="str">
        <f t="shared" si="58"/>
        <v/>
      </c>
      <c r="N361" s="5" t="str">
        <f t="shared" si="59"/>
        <v/>
      </c>
      <c r="O361" s="5" t="str">
        <f t="shared" si="60"/>
        <v/>
      </c>
      <c r="P361" s="5" t="str">
        <f t="shared" si="61"/>
        <v/>
      </c>
      <c r="Q361" s="5" t="str">
        <f t="shared" si="62"/>
        <v/>
      </c>
      <c r="R361" s="5" t="str">
        <f t="shared" si="63"/>
        <v/>
      </c>
      <c r="S361" s="5" t="str">
        <f t="shared" si="64"/>
        <v/>
      </c>
    </row>
    <row r="362" spans="1:19" x14ac:dyDescent="0.35">
      <c r="A362">
        <v>348</v>
      </c>
      <c r="B362" s="1">
        <v>44215.626388888886</v>
      </c>
      <c r="C362" s="2">
        <v>14584.699999999999</v>
      </c>
      <c r="D362" s="2">
        <v>14594.05</v>
      </c>
      <c r="E362" s="2">
        <v>14579.650000000001</v>
      </c>
      <c r="F362" s="2">
        <v>14589.55</v>
      </c>
      <c r="G362">
        <f>IF(A362&lt;=$C$3,"",MAX(INDEX($D$15:$D$713,A362-$C$3):D361))</f>
        <v>14595.400000000001</v>
      </c>
      <c r="H362">
        <f>IF(A362&lt;=$C$4,"",MIN(INDEX($E$15:$E$713,A362-$C$4):E361))</f>
        <v>14579.449999999999</v>
      </c>
      <c r="I362" s="2">
        <f t="shared" si="55"/>
        <v>5</v>
      </c>
      <c r="J362">
        <f t="shared" si="65"/>
        <v>10.882646253827978</v>
      </c>
      <c r="K362" t="str">
        <f t="shared" si="56"/>
        <v/>
      </c>
      <c r="L362" t="str">
        <f t="shared" si="57"/>
        <v/>
      </c>
      <c r="M362" s="5" t="str">
        <f t="shared" si="58"/>
        <v/>
      </c>
      <c r="N362" s="5" t="str">
        <f t="shared" si="59"/>
        <v/>
      </c>
      <c r="O362" s="5" t="str">
        <f t="shared" si="60"/>
        <v/>
      </c>
      <c r="P362" s="5" t="str">
        <f t="shared" si="61"/>
        <v/>
      </c>
      <c r="Q362" s="5" t="str">
        <f t="shared" si="62"/>
        <v/>
      </c>
      <c r="R362" s="5" t="str">
        <f t="shared" si="63"/>
        <v/>
      </c>
      <c r="S362" s="5" t="str">
        <f t="shared" si="64"/>
        <v/>
      </c>
    </row>
    <row r="363" spans="1:19" x14ac:dyDescent="0.35">
      <c r="A363">
        <v>349</v>
      </c>
      <c r="B363" s="1">
        <v>44215.627083333333</v>
      </c>
      <c r="C363" s="2">
        <v>14589.800000000001</v>
      </c>
      <c r="D363" s="2">
        <v>14590.699999999999</v>
      </c>
      <c r="E363" s="2">
        <v>14584.5</v>
      </c>
      <c r="F363" s="2">
        <v>14590</v>
      </c>
      <c r="G363">
        <f>IF(A363&lt;=$C$3,"",MAX(INDEX($D$15:$D$713,A363-$C$3):D362))</f>
        <v>14594.05</v>
      </c>
      <c r="H363">
        <f>IF(A363&lt;=$C$4,"",MIN(INDEX($E$15:$E$713,A363-$C$4):E362))</f>
        <v>14579.449999999999</v>
      </c>
      <c r="I363" s="2">
        <f t="shared" si="55"/>
        <v>14.399999999997817</v>
      </c>
      <c r="J363">
        <f t="shared" si="65"/>
        <v>11.058513941136471</v>
      </c>
      <c r="K363" t="str">
        <f t="shared" si="56"/>
        <v/>
      </c>
      <c r="L363" t="str">
        <f t="shared" si="57"/>
        <v/>
      </c>
      <c r="M363" s="5" t="str">
        <f t="shared" si="58"/>
        <v/>
      </c>
      <c r="N363" s="5" t="str">
        <f t="shared" si="59"/>
        <v/>
      </c>
      <c r="O363" s="5" t="str">
        <f t="shared" si="60"/>
        <v/>
      </c>
      <c r="P363" s="5" t="str">
        <f t="shared" si="61"/>
        <v/>
      </c>
      <c r="Q363" s="5" t="str">
        <f t="shared" si="62"/>
        <v/>
      </c>
      <c r="R363" s="5" t="str">
        <f t="shared" si="63"/>
        <v/>
      </c>
      <c r="S363" s="5" t="str">
        <f t="shared" si="64"/>
        <v/>
      </c>
    </row>
    <row r="364" spans="1:19" x14ac:dyDescent="0.35">
      <c r="A364">
        <v>350</v>
      </c>
      <c r="B364" s="1">
        <v>44215.62777777778</v>
      </c>
      <c r="C364" s="2">
        <v>14590.800000000001</v>
      </c>
      <c r="D364" s="2">
        <v>14595.15</v>
      </c>
      <c r="E364" s="2">
        <v>14584.7</v>
      </c>
      <c r="F364" s="2">
        <v>14587.15</v>
      </c>
      <c r="G364">
        <f>IF(A364&lt;=$C$3,"",MAX(INDEX($D$15:$D$713,A364-$C$3):D363))</f>
        <v>14594.05</v>
      </c>
      <c r="H364">
        <f>IF(A364&lt;=$C$4,"",MIN(INDEX($E$15:$E$713,A364-$C$4):E363))</f>
        <v>14579.650000000001</v>
      </c>
      <c r="I364" s="2">
        <f t="shared" si="55"/>
        <v>6.1999999999989086</v>
      </c>
      <c r="J364">
        <f t="shared" si="65"/>
        <v>10.815588244079594</v>
      </c>
      <c r="K364" t="str">
        <f t="shared" si="56"/>
        <v>BUY</v>
      </c>
      <c r="L364">
        <f t="shared" si="57"/>
        <v>14594.05</v>
      </c>
      <c r="M364" s="5" t="str">
        <f t="shared" si="58"/>
        <v>BUY</v>
      </c>
      <c r="N364" s="5">
        <f t="shared" si="59"/>
        <v>14583.234411755921</v>
      </c>
      <c r="O364" s="5">
        <f t="shared" si="60"/>
        <v>14615.681176488159</v>
      </c>
      <c r="P364" s="5">
        <f t="shared" si="61"/>
        <v>14594.05</v>
      </c>
      <c r="Q364" s="5">
        <f t="shared" si="62"/>
        <v>10.815588244079594</v>
      </c>
      <c r="R364" s="5" t="str">
        <f t="shared" si="63"/>
        <v/>
      </c>
      <c r="S364" s="5" t="str">
        <f t="shared" si="64"/>
        <v/>
      </c>
    </row>
    <row r="365" spans="1:19" x14ac:dyDescent="0.35">
      <c r="A365">
        <v>351</v>
      </c>
      <c r="B365" s="1">
        <v>44215.628472222219</v>
      </c>
      <c r="C365" s="2">
        <v>14586.75</v>
      </c>
      <c r="D365" s="2">
        <v>14593.7</v>
      </c>
      <c r="E365" s="2">
        <v>14580.85</v>
      </c>
      <c r="F365" s="2">
        <v>14587.6</v>
      </c>
      <c r="G365">
        <f>IF(A365&lt;=$C$3,"",MAX(INDEX($D$15:$D$713,A365-$C$3):D364))</f>
        <v>14595.15</v>
      </c>
      <c r="H365">
        <f>IF(A365&lt;=$C$4,"",MIN(INDEX($E$15:$E$713,A365-$C$4):E364))</f>
        <v>14579.650000000001</v>
      </c>
      <c r="I365" s="2">
        <f t="shared" si="55"/>
        <v>10.449999999998909</v>
      </c>
      <c r="J365">
        <f t="shared" si="65"/>
        <v>10.79730883187556</v>
      </c>
      <c r="K365" t="str">
        <f t="shared" si="56"/>
        <v/>
      </c>
      <c r="L365" t="str">
        <f t="shared" si="57"/>
        <v/>
      </c>
      <c r="M365" s="5" t="str">
        <f t="shared" si="58"/>
        <v>SL</v>
      </c>
      <c r="N365" s="5" t="str">
        <f t="shared" si="59"/>
        <v/>
      </c>
      <c r="O365" s="5" t="str">
        <f t="shared" si="60"/>
        <v/>
      </c>
      <c r="P365" s="5" t="str">
        <f t="shared" si="61"/>
        <v/>
      </c>
      <c r="Q365" s="5" t="str">
        <f t="shared" si="62"/>
        <v/>
      </c>
      <c r="R365" s="5">
        <f t="shared" si="63"/>
        <v>-10.815588244078754</v>
      </c>
      <c r="S365" s="5" t="str">
        <f t="shared" si="64"/>
        <v>B</v>
      </c>
    </row>
    <row r="366" spans="1:19" x14ac:dyDescent="0.35">
      <c r="A366">
        <v>352</v>
      </c>
      <c r="B366" s="1">
        <v>44215.629166666666</v>
      </c>
      <c r="C366" s="2">
        <v>14587.75</v>
      </c>
      <c r="D366" s="2">
        <v>14595.25</v>
      </c>
      <c r="E366" s="2">
        <v>14583.7</v>
      </c>
      <c r="F366" s="2">
        <v>14588.45</v>
      </c>
      <c r="G366">
        <f>IF(A366&lt;=$C$3,"",MAX(INDEX($D$15:$D$713,A366-$C$3):D365))</f>
        <v>14595.15</v>
      </c>
      <c r="H366">
        <f>IF(A366&lt;=$C$4,"",MIN(INDEX($E$15:$E$713,A366-$C$4):E365))</f>
        <v>14580.85</v>
      </c>
      <c r="I366" s="2">
        <f t="shared" si="55"/>
        <v>12.850000000000364</v>
      </c>
      <c r="J366">
        <f t="shared" si="65"/>
        <v>10.8999433902818</v>
      </c>
      <c r="K366" t="str">
        <f t="shared" si="56"/>
        <v>BUY</v>
      </c>
      <c r="L366">
        <f t="shared" si="57"/>
        <v>14595.15</v>
      </c>
      <c r="M366" s="5" t="str">
        <f t="shared" si="58"/>
        <v>BUY</v>
      </c>
      <c r="N366" s="5">
        <f t="shared" si="59"/>
        <v>14584.250056609719</v>
      </c>
      <c r="O366" s="5">
        <f t="shared" si="60"/>
        <v>14616.949886780563</v>
      </c>
      <c r="P366" s="5">
        <f t="shared" si="61"/>
        <v>14595.15</v>
      </c>
      <c r="Q366" s="5">
        <f t="shared" si="62"/>
        <v>10.8999433902818</v>
      </c>
      <c r="R366" s="5" t="str">
        <f t="shared" si="63"/>
        <v/>
      </c>
      <c r="S366" s="5" t="str">
        <f t="shared" si="64"/>
        <v/>
      </c>
    </row>
    <row r="367" spans="1:19" x14ac:dyDescent="0.35">
      <c r="A367">
        <v>353</v>
      </c>
      <c r="B367" s="1">
        <v>44215.629861111112</v>
      </c>
      <c r="C367" s="2">
        <v>14588.449999999999</v>
      </c>
      <c r="D367" s="2">
        <v>14594.75</v>
      </c>
      <c r="E367" s="2">
        <v>14584.6</v>
      </c>
      <c r="F367" s="2">
        <v>14592.2</v>
      </c>
      <c r="G367">
        <f>IF(A367&lt;=$C$3,"",MAX(INDEX($D$15:$D$713,A367-$C$3):D366))</f>
        <v>14595.25</v>
      </c>
      <c r="H367">
        <f>IF(A367&lt;=$C$4,"",MIN(INDEX($E$15:$E$713,A367-$C$4):E366))</f>
        <v>14580.85</v>
      </c>
      <c r="I367" s="2">
        <f t="shared" si="55"/>
        <v>11.549999999999272</v>
      </c>
      <c r="J367">
        <f t="shared" si="65"/>
        <v>10.932446220767673</v>
      </c>
      <c r="K367" t="str">
        <f t="shared" si="56"/>
        <v/>
      </c>
      <c r="L367" t="str">
        <f t="shared" si="57"/>
        <v/>
      </c>
      <c r="M367" s="5" t="str">
        <f t="shared" si="58"/>
        <v>BUY</v>
      </c>
      <c r="N367" s="5">
        <f t="shared" si="59"/>
        <v>14584.250056609719</v>
      </c>
      <c r="O367" s="5">
        <f t="shared" si="60"/>
        <v>14616.949886780563</v>
      </c>
      <c r="P367" s="5">
        <f t="shared" si="61"/>
        <v>14595.15</v>
      </c>
      <c r="Q367" s="5">
        <f t="shared" si="62"/>
        <v>10.8999433902818</v>
      </c>
      <c r="R367" s="5" t="str">
        <f t="shared" si="63"/>
        <v/>
      </c>
      <c r="S367" s="5" t="str">
        <f t="shared" si="64"/>
        <v/>
      </c>
    </row>
    <row r="368" spans="1:19" x14ac:dyDescent="0.35">
      <c r="A368">
        <v>354</v>
      </c>
      <c r="B368" s="1">
        <v>44215.630555555559</v>
      </c>
      <c r="C368" s="2">
        <v>14592.2</v>
      </c>
      <c r="D368" s="2">
        <v>14596.949999999999</v>
      </c>
      <c r="E368" s="2">
        <v>14585.95</v>
      </c>
      <c r="F368" s="2">
        <v>14589.55</v>
      </c>
      <c r="G368">
        <f>IF(A368&lt;=$C$3,"",MAX(INDEX($D$15:$D$713,A368-$C$3):D367))</f>
        <v>14595.25</v>
      </c>
      <c r="H368">
        <f>IF(A368&lt;=$C$4,"",MIN(INDEX($E$15:$E$713,A368-$C$4):E367))</f>
        <v>14580.85</v>
      </c>
      <c r="I368" s="2">
        <f t="shared" si="55"/>
        <v>10.149999999999636</v>
      </c>
      <c r="J368">
        <f t="shared" si="65"/>
        <v>10.893323909729272</v>
      </c>
      <c r="K368" t="str">
        <f t="shared" si="56"/>
        <v>BUY</v>
      </c>
      <c r="L368">
        <f t="shared" si="57"/>
        <v>14595.25</v>
      </c>
      <c r="M368" s="5" t="str">
        <f t="shared" si="58"/>
        <v>BUY</v>
      </c>
      <c r="N368" s="5">
        <f t="shared" si="59"/>
        <v>14584.250056609719</v>
      </c>
      <c r="O368" s="5">
        <f t="shared" si="60"/>
        <v>14616.949886780563</v>
      </c>
      <c r="P368" s="5">
        <f t="shared" si="61"/>
        <v>14595.15</v>
      </c>
      <c r="Q368" s="5">
        <f t="shared" si="62"/>
        <v>10.8999433902818</v>
      </c>
      <c r="R368" s="5" t="str">
        <f t="shared" si="63"/>
        <v/>
      </c>
      <c r="S368" s="5" t="str">
        <f t="shared" si="64"/>
        <v/>
      </c>
    </row>
    <row r="369" spans="1:19" x14ac:dyDescent="0.35">
      <c r="A369">
        <v>355</v>
      </c>
      <c r="B369" s="1">
        <v>44215.631249999999</v>
      </c>
      <c r="C369" s="2">
        <v>14589.25</v>
      </c>
      <c r="D369" s="2">
        <v>14597.849999999999</v>
      </c>
      <c r="E369" s="2">
        <v>14584.199999999999</v>
      </c>
      <c r="F369" s="2">
        <v>14587.95</v>
      </c>
      <c r="G369">
        <f>IF(A369&lt;=$C$3,"",MAX(INDEX($D$15:$D$713,A369-$C$3):D368))</f>
        <v>14596.949999999999</v>
      </c>
      <c r="H369">
        <f>IF(A369&lt;=$C$4,"",MIN(INDEX($E$15:$E$713,A369-$C$4):E368))</f>
        <v>14583.7</v>
      </c>
      <c r="I369" s="2">
        <f t="shared" si="55"/>
        <v>10.999999999998181</v>
      </c>
      <c r="J369">
        <f t="shared" si="65"/>
        <v>10.898657714242718</v>
      </c>
      <c r="K369" t="str">
        <f t="shared" si="56"/>
        <v>BUY</v>
      </c>
      <c r="L369">
        <f t="shared" si="57"/>
        <v>14596.949999999999</v>
      </c>
      <c r="M369" s="5" t="str">
        <f t="shared" si="58"/>
        <v>SL</v>
      </c>
      <c r="N369" s="5" t="str">
        <f t="shared" si="59"/>
        <v/>
      </c>
      <c r="O369" s="5" t="str">
        <f t="shared" si="60"/>
        <v/>
      </c>
      <c r="P369" s="5" t="str">
        <f t="shared" si="61"/>
        <v/>
      </c>
      <c r="Q369" s="5" t="str">
        <f t="shared" si="62"/>
        <v/>
      </c>
      <c r="R369" s="5">
        <f t="shared" si="63"/>
        <v>-10.899943390280896</v>
      </c>
      <c r="S369" s="5" t="str">
        <f t="shared" si="64"/>
        <v>B</v>
      </c>
    </row>
    <row r="370" spans="1:19" x14ac:dyDescent="0.35">
      <c r="A370">
        <v>356</v>
      </c>
      <c r="B370" s="1">
        <v>44215.631944444445</v>
      </c>
      <c r="C370" s="2">
        <v>14587.55</v>
      </c>
      <c r="D370" s="2">
        <v>14596.35</v>
      </c>
      <c r="E370" s="2">
        <v>14581</v>
      </c>
      <c r="F370" s="2">
        <v>14584.75</v>
      </c>
      <c r="G370">
        <f>IF(A370&lt;=$C$3,"",MAX(INDEX($D$15:$D$713,A370-$C$3):D369))</f>
        <v>14597.849999999999</v>
      </c>
      <c r="H370">
        <f>IF(A370&lt;=$C$4,"",MIN(INDEX($E$15:$E$713,A370-$C$4):E369))</f>
        <v>14584.199999999999</v>
      </c>
      <c r="I370" s="2">
        <f t="shared" si="55"/>
        <v>13.649999999999636</v>
      </c>
      <c r="J370">
        <f t="shared" si="65"/>
        <v>11.036224828530564</v>
      </c>
      <c r="K370" t="str">
        <f t="shared" si="56"/>
        <v>SELL</v>
      </c>
      <c r="L370">
        <f t="shared" si="57"/>
        <v>14584.199999999999</v>
      </c>
      <c r="M370" s="5" t="str">
        <f t="shared" si="58"/>
        <v>SELL</v>
      </c>
      <c r="N370" s="5">
        <f t="shared" si="59"/>
        <v>14595.23622482853</v>
      </c>
      <c r="O370" s="5">
        <f t="shared" si="60"/>
        <v>14562.127550342937</v>
      </c>
      <c r="P370" s="5">
        <f t="shared" si="61"/>
        <v>14584.199999999999</v>
      </c>
      <c r="Q370" s="5">
        <f t="shared" si="62"/>
        <v>11.036224828530564</v>
      </c>
      <c r="R370" s="5" t="str">
        <f t="shared" si="63"/>
        <v/>
      </c>
      <c r="S370" s="5" t="str">
        <f t="shared" si="64"/>
        <v/>
      </c>
    </row>
    <row r="371" spans="1:19" x14ac:dyDescent="0.35">
      <c r="A371">
        <v>357</v>
      </c>
      <c r="B371" s="1">
        <v>44215.632638888892</v>
      </c>
      <c r="C371" s="2">
        <v>14584.65</v>
      </c>
      <c r="D371" s="2">
        <v>14592.800000000001</v>
      </c>
      <c r="E371" s="2">
        <v>14575.35</v>
      </c>
      <c r="F371" s="2">
        <v>14585.3</v>
      </c>
      <c r="G371">
        <f>IF(A371&lt;=$C$3,"",MAX(INDEX($D$15:$D$713,A371-$C$3):D370))</f>
        <v>14597.849999999999</v>
      </c>
      <c r="H371">
        <f>IF(A371&lt;=$C$4,"",MIN(INDEX($E$15:$E$713,A371-$C$4):E370))</f>
        <v>14581</v>
      </c>
      <c r="I371" s="2">
        <f t="shared" si="55"/>
        <v>15.350000000000364</v>
      </c>
      <c r="J371">
        <f t="shared" si="65"/>
        <v>11.251913587104053</v>
      </c>
      <c r="K371" t="str">
        <f t="shared" si="56"/>
        <v>SELL</v>
      </c>
      <c r="L371">
        <f t="shared" si="57"/>
        <v>14581</v>
      </c>
      <c r="M371" s="5" t="str">
        <f t="shared" si="58"/>
        <v>SELL</v>
      </c>
      <c r="N371" s="5">
        <f t="shared" si="59"/>
        <v>14595.23622482853</v>
      </c>
      <c r="O371" s="5">
        <f t="shared" si="60"/>
        <v>14562.127550342937</v>
      </c>
      <c r="P371" s="5">
        <f t="shared" si="61"/>
        <v>14584.199999999999</v>
      </c>
      <c r="Q371" s="5">
        <f t="shared" si="62"/>
        <v>11.036224828530564</v>
      </c>
      <c r="R371" s="5" t="str">
        <f t="shared" si="63"/>
        <v/>
      </c>
      <c r="S371" s="5" t="str">
        <f t="shared" si="64"/>
        <v/>
      </c>
    </row>
    <row r="372" spans="1:19" x14ac:dyDescent="0.35">
      <c r="A372">
        <v>358</v>
      </c>
      <c r="B372" s="1">
        <v>44215.633333333331</v>
      </c>
      <c r="C372" s="2">
        <v>14585.5</v>
      </c>
      <c r="D372" s="2">
        <v>14589.800000000001</v>
      </c>
      <c r="E372" s="2">
        <v>14577.6</v>
      </c>
      <c r="F372" s="2">
        <v>14586.2</v>
      </c>
      <c r="G372">
        <f>IF(A372&lt;=$C$3,"",MAX(INDEX($D$15:$D$713,A372-$C$3):D371))</f>
        <v>14597.849999999999</v>
      </c>
      <c r="H372">
        <f>IF(A372&lt;=$C$4,"",MIN(INDEX($E$15:$E$713,A372-$C$4):E371))</f>
        <v>14575.35</v>
      </c>
      <c r="I372" s="2">
        <f t="shared" si="55"/>
        <v>17.450000000000728</v>
      </c>
      <c r="J372">
        <f t="shared" si="65"/>
        <v>11.561817907748885</v>
      </c>
      <c r="K372" t="str">
        <f t="shared" si="56"/>
        <v/>
      </c>
      <c r="L372" t="str">
        <f t="shared" si="57"/>
        <v/>
      </c>
      <c r="M372" s="5" t="str">
        <f t="shared" si="58"/>
        <v>SELL</v>
      </c>
      <c r="N372" s="5">
        <f t="shared" si="59"/>
        <v>14595.23622482853</v>
      </c>
      <c r="O372" s="5">
        <f t="shared" si="60"/>
        <v>14562.127550342937</v>
      </c>
      <c r="P372" s="5">
        <f t="shared" si="61"/>
        <v>14584.199999999999</v>
      </c>
      <c r="Q372" s="5">
        <f t="shared" si="62"/>
        <v>11.036224828530564</v>
      </c>
      <c r="R372" s="5" t="str">
        <f t="shared" si="63"/>
        <v/>
      </c>
      <c r="S372" s="5" t="str">
        <f t="shared" si="64"/>
        <v/>
      </c>
    </row>
    <row r="373" spans="1:19" x14ac:dyDescent="0.35">
      <c r="A373">
        <v>359</v>
      </c>
      <c r="B373" s="1">
        <v>44215.634027777778</v>
      </c>
      <c r="C373" s="2">
        <v>14585.8</v>
      </c>
      <c r="D373" s="2">
        <v>14592.800000000001</v>
      </c>
      <c r="E373" s="2">
        <v>14580.349999999999</v>
      </c>
      <c r="F373" s="2">
        <v>14582.45</v>
      </c>
      <c r="G373">
        <f>IF(A373&lt;=$C$3,"",MAX(INDEX($D$15:$D$713,A373-$C$3):D372))</f>
        <v>14596.35</v>
      </c>
      <c r="H373">
        <f>IF(A373&lt;=$C$4,"",MIN(INDEX($E$15:$E$713,A373-$C$4):E372))</f>
        <v>14575.35</v>
      </c>
      <c r="I373" s="2">
        <f t="shared" si="55"/>
        <v>12.200000000000728</v>
      </c>
      <c r="J373">
        <f t="shared" si="65"/>
        <v>11.593727012361478</v>
      </c>
      <c r="K373" t="str">
        <f t="shared" si="56"/>
        <v/>
      </c>
      <c r="L373" t="str">
        <f t="shared" si="57"/>
        <v/>
      </c>
      <c r="M373" s="5" t="str">
        <f t="shared" si="58"/>
        <v>SELL</v>
      </c>
      <c r="N373" s="5">
        <f t="shared" si="59"/>
        <v>14595.23622482853</v>
      </c>
      <c r="O373" s="5">
        <f t="shared" si="60"/>
        <v>14562.127550342937</v>
      </c>
      <c r="P373" s="5">
        <f t="shared" si="61"/>
        <v>14584.199999999999</v>
      </c>
      <c r="Q373" s="5">
        <f t="shared" si="62"/>
        <v>11.036224828530564</v>
      </c>
      <c r="R373" s="5" t="str">
        <f t="shared" si="63"/>
        <v/>
      </c>
      <c r="S373" s="5" t="str">
        <f t="shared" si="64"/>
        <v/>
      </c>
    </row>
    <row r="374" spans="1:19" x14ac:dyDescent="0.35">
      <c r="A374">
        <v>360</v>
      </c>
      <c r="B374" s="1">
        <v>44215.634722222225</v>
      </c>
      <c r="C374" s="2">
        <v>14582.95</v>
      </c>
      <c r="D374" s="2">
        <v>14587.95</v>
      </c>
      <c r="E374" s="2">
        <v>14574.35</v>
      </c>
      <c r="F374" s="2">
        <v>14576.9</v>
      </c>
      <c r="G374">
        <f>IF(A374&lt;=$C$3,"",MAX(INDEX($D$15:$D$713,A374-$C$3):D373))</f>
        <v>14592.800000000001</v>
      </c>
      <c r="H374">
        <f>IF(A374&lt;=$C$4,"",MIN(INDEX($E$15:$E$713,A374-$C$4):E373))</f>
        <v>14575.35</v>
      </c>
      <c r="I374" s="2">
        <f t="shared" si="55"/>
        <v>12.450000000002547</v>
      </c>
      <c r="J374">
        <f t="shared" si="65"/>
        <v>11.636540661743531</v>
      </c>
      <c r="K374" t="str">
        <f t="shared" si="56"/>
        <v>SELL</v>
      </c>
      <c r="L374">
        <f t="shared" si="57"/>
        <v>14575.35</v>
      </c>
      <c r="M374" s="5" t="str">
        <f t="shared" si="58"/>
        <v>SELL</v>
      </c>
      <c r="N374" s="5">
        <f t="shared" si="59"/>
        <v>14595.23622482853</v>
      </c>
      <c r="O374" s="5">
        <f t="shared" si="60"/>
        <v>14562.127550342937</v>
      </c>
      <c r="P374" s="5">
        <f t="shared" si="61"/>
        <v>14584.199999999999</v>
      </c>
      <c r="Q374" s="5">
        <f t="shared" si="62"/>
        <v>11.036224828530564</v>
      </c>
      <c r="R374" s="5" t="str">
        <f t="shared" si="63"/>
        <v/>
      </c>
      <c r="S374" s="5" t="str">
        <f t="shared" si="64"/>
        <v/>
      </c>
    </row>
    <row r="375" spans="1:19" x14ac:dyDescent="0.35">
      <c r="A375">
        <v>361</v>
      </c>
      <c r="B375" s="1">
        <v>44215.635416666664</v>
      </c>
      <c r="C375" s="2">
        <v>14576.550000000001</v>
      </c>
      <c r="D375" s="2">
        <v>14583.65</v>
      </c>
      <c r="E375" s="2">
        <v>14573.75</v>
      </c>
      <c r="F375" s="2">
        <v>14575.4</v>
      </c>
      <c r="G375">
        <f>IF(A375&lt;=$C$3,"",MAX(INDEX($D$15:$D$713,A375-$C$3):D374))</f>
        <v>14592.800000000001</v>
      </c>
      <c r="H375">
        <f>IF(A375&lt;=$C$4,"",MIN(INDEX($E$15:$E$713,A375-$C$4):E374))</f>
        <v>14574.35</v>
      </c>
      <c r="I375" s="2">
        <f t="shared" si="55"/>
        <v>13.600000000000364</v>
      </c>
      <c r="J375">
        <f t="shared" si="65"/>
        <v>11.734713628656372</v>
      </c>
      <c r="K375" t="str">
        <f t="shared" si="56"/>
        <v>SELL</v>
      </c>
      <c r="L375">
        <f t="shared" si="57"/>
        <v>14574.35</v>
      </c>
      <c r="M375" s="5" t="str">
        <f t="shared" si="58"/>
        <v>SELL</v>
      </c>
      <c r="N375" s="5">
        <f t="shared" si="59"/>
        <v>14595.23622482853</v>
      </c>
      <c r="O375" s="5">
        <f t="shared" si="60"/>
        <v>14562.127550342937</v>
      </c>
      <c r="P375" s="5">
        <f t="shared" si="61"/>
        <v>14584.199999999999</v>
      </c>
      <c r="Q375" s="5">
        <f t="shared" si="62"/>
        <v>11.036224828530564</v>
      </c>
      <c r="R375" s="5" t="str">
        <f t="shared" si="63"/>
        <v/>
      </c>
      <c r="S375" s="5" t="str">
        <f t="shared" si="64"/>
        <v/>
      </c>
    </row>
    <row r="376" spans="1:19" x14ac:dyDescent="0.35">
      <c r="A376">
        <v>362</v>
      </c>
      <c r="B376" s="1">
        <v>44215.636111111111</v>
      </c>
      <c r="C376" s="2">
        <v>14575.1</v>
      </c>
      <c r="D376" s="2">
        <v>14578.5</v>
      </c>
      <c r="E376" s="2">
        <v>14572.6</v>
      </c>
      <c r="F376" s="2">
        <v>14575.25</v>
      </c>
      <c r="G376">
        <f>IF(A376&lt;=$C$3,"",MAX(INDEX($D$15:$D$713,A376-$C$3):D375))</f>
        <v>14592.800000000001</v>
      </c>
      <c r="H376">
        <f>IF(A376&lt;=$C$4,"",MIN(INDEX($E$15:$E$713,A376-$C$4):E375))</f>
        <v>14573.75</v>
      </c>
      <c r="I376" s="2">
        <f t="shared" si="55"/>
        <v>9.8999999999996362</v>
      </c>
      <c r="J376">
        <f t="shared" si="65"/>
        <v>11.642977947223535</v>
      </c>
      <c r="K376" t="str">
        <f t="shared" si="56"/>
        <v>SELL</v>
      </c>
      <c r="L376">
        <f t="shared" si="57"/>
        <v>14573.75</v>
      </c>
      <c r="M376" s="5" t="str">
        <f t="shared" si="58"/>
        <v>SELL</v>
      </c>
      <c r="N376" s="5">
        <f t="shared" si="59"/>
        <v>14595.23622482853</v>
      </c>
      <c r="O376" s="5">
        <f t="shared" si="60"/>
        <v>14562.127550342937</v>
      </c>
      <c r="P376" s="5">
        <f t="shared" si="61"/>
        <v>14584.199999999999</v>
      </c>
      <c r="Q376" s="5">
        <f t="shared" si="62"/>
        <v>11.036224828530564</v>
      </c>
      <c r="R376" s="5" t="str">
        <f t="shared" si="63"/>
        <v/>
      </c>
      <c r="S376" s="5" t="str">
        <f t="shared" si="64"/>
        <v/>
      </c>
    </row>
    <row r="377" spans="1:19" x14ac:dyDescent="0.35">
      <c r="A377">
        <v>363</v>
      </c>
      <c r="B377" s="1">
        <v>44215.636805555558</v>
      </c>
      <c r="C377" s="2">
        <v>14575.1</v>
      </c>
      <c r="D377" s="2">
        <v>14579.9</v>
      </c>
      <c r="E377" s="2">
        <v>14570.650000000001</v>
      </c>
      <c r="F377" s="2">
        <v>14572.9</v>
      </c>
      <c r="G377">
        <f>IF(A377&lt;=$C$3,"",MAX(INDEX($D$15:$D$713,A377-$C$3):D376))</f>
        <v>14587.95</v>
      </c>
      <c r="H377">
        <f>IF(A377&lt;=$C$4,"",MIN(INDEX($E$15:$E$713,A377-$C$4):E376))</f>
        <v>14572.6</v>
      </c>
      <c r="I377" s="2">
        <f t="shared" si="55"/>
        <v>5.8999999999996362</v>
      </c>
      <c r="J377">
        <f t="shared" si="65"/>
        <v>11.35582904986234</v>
      </c>
      <c r="K377" t="str">
        <f t="shared" si="56"/>
        <v>SELL</v>
      </c>
      <c r="L377">
        <f t="shared" si="57"/>
        <v>14572.6</v>
      </c>
      <c r="M377" s="5" t="str">
        <f t="shared" si="58"/>
        <v>SELL</v>
      </c>
      <c r="N377" s="5">
        <f t="shared" si="59"/>
        <v>14595.23622482853</v>
      </c>
      <c r="O377" s="5">
        <f t="shared" si="60"/>
        <v>14562.127550342937</v>
      </c>
      <c r="P377" s="5">
        <f t="shared" si="61"/>
        <v>14584.199999999999</v>
      </c>
      <c r="Q377" s="5">
        <f t="shared" si="62"/>
        <v>11.036224828530564</v>
      </c>
      <c r="R377" s="5" t="str">
        <f t="shared" si="63"/>
        <v/>
      </c>
      <c r="S377" s="5" t="str">
        <f t="shared" si="64"/>
        <v/>
      </c>
    </row>
    <row r="378" spans="1:19" x14ac:dyDescent="0.35">
      <c r="A378">
        <v>364</v>
      </c>
      <c r="B378" s="1">
        <v>44215.637499999997</v>
      </c>
      <c r="C378" s="2">
        <v>14572.65</v>
      </c>
      <c r="D378" s="2">
        <v>14581.199999999999</v>
      </c>
      <c r="E378" s="2">
        <v>14568.25</v>
      </c>
      <c r="F378" s="2">
        <v>14572.2</v>
      </c>
      <c r="G378">
        <f>IF(A378&lt;=$C$3,"",MAX(INDEX($D$15:$D$713,A378-$C$3):D377))</f>
        <v>14583.65</v>
      </c>
      <c r="H378">
        <f>IF(A378&lt;=$C$4,"",MIN(INDEX($E$15:$E$713,A378-$C$4):E377))</f>
        <v>14570.650000000001</v>
      </c>
      <c r="I378" s="2">
        <f t="shared" si="55"/>
        <v>9.249999999998181</v>
      </c>
      <c r="J378">
        <f t="shared" si="65"/>
        <v>11.250537597369132</v>
      </c>
      <c r="K378" t="str">
        <f t="shared" si="56"/>
        <v>SELL</v>
      </c>
      <c r="L378">
        <f t="shared" si="57"/>
        <v>14570.650000000001</v>
      </c>
      <c r="M378" s="5" t="str">
        <f t="shared" si="58"/>
        <v>SELL</v>
      </c>
      <c r="N378" s="5">
        <f t="shared" si="59"/>
        <v>14595.23622482853</v>
      </c>
      <c r="O378" s="5">
        <f t="shared" si="60"/>
        <v>14562.127550342937</v>
      </c>
      <c r="P378" s="5">
        <f t="shared" si="61"/>
        <v>14584.199999999999</v>
      </c>
      <c r="Q378" s="5">
        <f t="shared" si="62"/>
        <v>11.036224828530564</v>
      </c>
      <c r="R378" s="5" t="str">
        <f t="shared" si="63"/>
        <v/>
      </c>
      <c r="S378" s="5" t="str">
        <f t="shared" si="64"/>
        <v/>
      </c>
    </row>
    <row r="379" spans="1:19" x14ac:dyDescent="0.35">
      <c r="A379">
        <v>365</v>
      </c>
      <c r="B379" s="1">
        <v>44215.638194444444</v>
      </c>
      <c r="C379" s="2">
        <v>14572.050000000001</v>
      </c>
      <c r="D379" s="2">
        <v>14574.150000000001</v>
      </c>
      <c r="E379" s="2">
        <v>14567.050000000001</v>
      </c>
      <c r="F379" s="2">
        <v>14569.4</v>
      </c>
      <c r="G379">
        <f>IF(A379&lt;=$C$3,"",MAX(INDEX($D$15:$D$713,A379-$C$3):D378))</f>
        <v>14581.199999999999</v>
      </c>
      <c r="H379">
        <f>IF(A379&lt;=$C$4,"",MIN(INDEX($E$15:$E$713,A379-$C$4):E378))</f>
        <v>14568.25</v>
      </c>
      <c r="I379" s="2">
        <f t="shared" si="55"/>
        <v>12.949999999998909</v>
      </c>
      <c r="J379">
        <f t="shared" si="65"/>
        <v>11.33551071750062</v>
      </c>
      <c r="K379" t="str">
        <f t="shared" si="56"/>
        <v>SELL</v>
      </c>
      <c r="L379">
        <f t="shared" si="57"/>
        <v>14568.25</v>
      </c>
      <c r="M379" s="5" t="str">
        <f t="shared" si="58"/>
        <v>SELL</v>
      </c>
      <c r="N379" s="5">
        <f t="shared" si="59"/>
        <v>14595.23622482853</v>
      </c>
      <c r="O379" s="5">
        <f t="shared" si="60"/>
        <v>14562.127550342937</v>
      </c>
      <c r="P379" s="5">
        <f t="shared" si="61"/>
        <v>14584.199999999999</v>
      </c>
      <c r="Q379" s="5">
        <f t="shared" si="62"/>
        <v>11.036224828530564</v>
      </c>
      <c r="R379" s="5" t="str">
        <f t="shared" si="63"/>
        <v/>
      </c>
      <c r="S379" s="5" t="str">
        <f t="shared" si="64"/>
        <v/>
      </c>
    </row>
    <row r="380" spans="1:19" x14ac:dyDescent="0.35">
      <c r="A380">
        <v>366</v>
      </c>
      <c r="B380" s="1">
        <v>44215.638888888891</v>
      </c>
      <c r="C380" s="2">
        <v>14569.8</v>
      </c>
      <c r="D380" s="2">
        <v>14576.35</v>
      </c>
      <c r="E380" s="2">
        <v>14565.5</v>
      </c>
      <c r="F380" s="2">
        <v>14569.85</v>
      </c>
      <c r="G380">
        <f>IF(A380&lt;=$C$3,"",MAX(INDEX($D$15:$D$713,A380-$C$3):D379))</f>
        <v>14581.199999999999</v>
      </c>
      <c r="H380">
        <f>IF(A380&lt;=$C$4,"",MIN(INDEX($E$15:$E$713,A380-$C$4):E379))</f>
        <v>14567.050000000001</v>
      </c>
      <c r="I380" s="2">
        <f t="shared" si="55"/>
        <v>7.1000000000003638</v>
      </c>
      <c r="J380">
        <f t="shared" si="65"/>
        <v>11.123735181625607</v>
      </c>
      <c r="K380" t="str">
        <f t="shared" si="56"/>
        <v>SELL</v>
      </c>
      <c r="L380">
        <f t="shared" si="57"/>
        <v>14567.050000000001</v>
      </c>
      <c r="M380" s="5" t="str">
        <f t="shared" si="58"/>
        <v>SELL</v>
      </c>
      <c r="N380" s="5">
        <f t="shared" si="59"/>
        <v>14595.23622482853</v>
      </c>
      <c r="O380" s="5">
        <f t="shared" si="60"/>
        <v>14562.127550342937</v>
      </c>
      <c r="P380" s="5">
        <f t="shared" si="61"/>
        <v>14584.199999999999</v>
      </c>
      <c r="Q380" s="5">
        <f t="shared" si="62"/>
        <v>11.036224828530564</v>
      </c>
      <c r="R380" s="5" t="str">
        <f t="shared" si="63"/>
        <v/>
      </c>
      <c r="S380" s="5" t="str">
        <f t="shared" si="64"/>
        <v/>
      </c>
    </row>
    <row r="381" spans="1:19" x14ac:dyDescent="0.35">
      <c r="A381">
        <v>367</v>
      </c>
      <c r="B381" s="1">
        <v>44215.63958333333</v>
      </c>
      <c r="C381" s="2">
        <v>14569.55</v>
      </c>
      <c r="D381" s="2">
        <v>14577.75</v>
      </c>
      <c r="E381" s="2">
        <v>14561.35</v>
      </c>
      <c r="F381" s="2">
        <v>14566.45</v>
      </c>
      <c r="G381">
        <f>IF(A381&lt;=$C$3,"",MAX(INDEX($D$15:$D$713,A381-$C$3):D380))</f>
        <v>14581.199999999999</v>
      </c>
      <c r="H381">
        <f>IF(A381&lt;=$C$4,"",MIN(INDEX($E$15:$E$713,A381-$C$4):E380))</f>
        <v>14565.5</v>
      </c>
      <c r="I381" s="2">
        <f t="shared" si="55"/>
        <v>10.850000000000364</v>
      </c>
      <c r="J381">
        <f t="shared" si="65"/>
        <v>11.110048422544345</v>
      </c>
      <c r="K381" t="str">
        <f t="shared" si="56"/>
        <v>SELL</v>
      </c>
      <c r="L381">
        <f t="shared" si="57"/>
        <v>14565.5</v>
      </c>
      <c r="M381" s="5" t="str">
        <f t="shared" si="58"/>
        <v>TP</v>
      </c>
      <c r="N381" s="5" t="str">
        <f t="shared" si="59"/>
        <v/>
      </c>
      <c r="O381" s="5" t="str">
        <f t="shared" si="60"/>
        <v/>
      </c>
      <c r="P381" s="5" t="str">
        <f t="shared" si="61"/>
        <v/>
      </c>
      <c r="Q381" s="5" t="str">
        <f t="shared" si="62"/>
        <v/>
      </c>
      <c r="R381" s="5">
        <f t="shared" si="63"/>
        <v>22.072449657061952</v>
      </c>
      <c r="S381" s="5" t="str">
        <f t="shared" si="64"/>
        <v>S</v>
      </c>
    </row>
    <row r="382" spans="1:19" x14ac:dyDescent="0.35">
      <c r="A382">
        <v>368</v>
      </c>
      <c r="B382" s="1">
        <v>44215.640277777777</v>
      </c>
      <c r="C382" s="2">
        <v>14566.45</v>
      </c>
      <c r="D382" s="2">
        <v>14569.75</v>
      </c>
      <c r="E382" s="2">
        <v>14558.95</v>
      </c>
      <c r="F382" s="2">
        <v>14561.05</v>
      </c>
      <c r="G382">
        <f>IF(A382&lt;=$C$3,"",MAX(INDEX($D$15:$D$713,A382-$C$3):D381))</f>
        <v>14577.75</v>
      </c>
      <c r="H382">
        <f>IF(A382&lt;=$C$4,"",MIN(INDEX($E$15:$E$713,A382-$C$4):E381))</f>
        <v>14561.35</v>
      </c>
      <c r="I382" s="2">
        <f t="shared" si="55"/>
        <v>16.399999999999636</v>
      </c>
      <c r="J382">
        <f t="shared" si="65"/>
        <v>11.37454600141711</v>
      </c>
      <c r="K382" t="str">
        <f t="shared" si="56"/>
        <v>SELL</v>
      </c>
      <c r="L382">
        <f t="shared" si="57"/>
        <v>14561.35</v>
      </c>
      <c r="M382" s="5" t="str">
        <f t="shared" si="58"/>
        <v>SELL</v>
      </c>
      <c r="N382" s="5">
        <f t="shared" si="59"/>
        <v>14572.724546001418</v>
      </c>
      <c r="O382" s="5">
        <f t="shared" si="60"/>
        <v>14538.600907997166</v>
      </c>
      <c r="P382" s="5">
        <f t="shared" si="61"/>
        <v>14561.35</v>
      </c>
      <c r="Q382" s="5">
        <f t="shared" si="62"/>
        <v>11.37454600141711</v>
      </c>
      <c r="R382" s="5" t="str">
        <f t="shared" si="63"/>
        <v/>
      </c>
      <c r="S382" s="5" t="str">
        <f t="shared" si="64"/>
        <v/>
      </c>
    </row>
    <row r="383" spans="1:19" x14ac:dyDescent="0.35">
      <c r="A383">
        <v>369</v>
      </c>
      <c r="B383" s="1">
        <v>44215.640972222223</v>
      </c>
      <c r="C383" s="2">
        <v>14560.3</v>
      </c>
      <c r="D383" s="2">
        <v>14562.95</v>
      </c>
      <c r="E383" s="2">
        <v>14555.05</v>
      </c>
      <c r="F383" s="2">
        <v>14561.9</v>
      </c>
      <c r="G383">
        <f>IF(A383&lt;=$C$3,"",MAX(INDEX($D$15:$D$713,A383-$C$3):D382))</f>
        <v>14577.75</v>
      </c>
      <c r="H383">
        <f>IF(A383&lt;=$C$4,"",MIN(INDEX($E$15:$E$713,A383-$C$4):E382))</f>
        <v>14558.95</v>
      </c>
      <c r="I383" s="2">
        <f t="shared" si="55"/>
        <v>10.799999999999272</v>
      </c>
      <c r="J383">
        <f t="shared" si="65"/>
        <v>11.345818701346218</v>
      </c>
      <c r="K383" t="str">
        <f t="shared" si="56"/>
        <v>SELL</v>
      </c>
      <c r="L383">
        <f t="shared" si="57"/>
        <v>14558.95</v>
      </c>
      <c r="M383" s="5" t="str">
        <f t="shared" si="58"/>
        <v>SELL</v>
      </c>
      <c r="N383" s="5">
        <f t="shared" si="59"/>
        <v>14572.724546001418</v>
      </c>
      <c r="O383" s="5">
        <f t="shared" si="60"/>
        <v>14538.600907997166</v>
      </c>
      <c r="P383" s="5">
        <f t="shared" si="61"/>
        <v>14561.35</v>
      </c>
      <c r="Q383" s="5">
        <f t="shared" si="62"/>
        <v>11.37454600141711</v>
      </c>
      <c r="R383" s="5" t="str">
        <f t="shared" si="63"/>
        <v/>
      </c>
      <c r="S383" s="5" t="str">
        <f t="shared" si="64"/>
        <v/>
      </c>
    </row>
    <row r="384" spans="1:19" x14ac:dyDescent="0.35">
      <c r="A384">
        <v>370</v>
      </c>
      <c r="B384" s="1">
        <v>44215.64166666667</v>
      </c>
      <c r="C384" s="2">
        <v>14561.800000000001</v>
      </c>
      <c r="D384" s="2">
        <v>14565.65</v>
      </c>
      <c r="E384" s="2">
        <v>14556.75</v>
      </c>
      <c r="F384" s="2">
        <v>14563.05</v>
      </c>
      <c r="G384">
        <f>IF(A384&lt;=$C$3,"",MAX(INDEX($D$15:$D$713,A384-$C$3):D383))</f>
        <v>14577.75</v>
      </c>
      <c r="H384">
        <f>IF(A384&lt;=$C$4,"",MIN(INDEX($E$15:$E$713,A384-$C$4):E383))</f>
        <v>14555.05</v>
      </c>
      <c r="I384" s="2">
        <f t="shared" si="55"/>
        <v>7.9000000000014552</v>
      </c>
      <c r="J384">
        <f t="shared" si="65"/>
        <v>11.17352776627898</v>
      </c>
      <c r="K384" t="str">
        <f t="shared" si="56"/>
        <v/>
      </c>
      <c r="L384" t="str">
        <f t="shared" si="57"/>
        <v/>
      </c>
      <c r="M384" s="5" t="str">
        <f t="shared" si="58"/>
        <v>SELL</v>
      </c>
      <c r="N384" s="5">
        <f t="shared" si="59"/>
        <v>14572.724546001418</v>
      </c>
      <c r="O384" s="5">
        <f t="shared" si="60"/>
        <v>14538.600907997166</v>
      </c>
      <c r="P384" s="5">
        <f t="shared" si="61"/>
        <v>14561.35</v>
      </c>
      <c r="Q384" s="5">
        <f t="shared" si="62"/>
        <v>11.37454600141711</v>
      </c>
      <c r="R384" s="5" t="str">
        <f t="shared" si="63"/>
        <v/>
      </c>
      <c r="S384" s="5" t="str">
        <f t="shared" si="64"/>
        <v/>
      </c>
    </row>
    <row r="385" spans="1:19" x14ac:dyDescent="0.35">
      <c r="A385">
        <v>371</v>
      </c>
      <c r="B385" s="1">
        <v>44215.642361111109</v>
      </c>
      <c r="C385" s="2">
        <v>14562.85</v>
      </c>
      <c r="D385" s="2">
        <v>14566.95</v>
      </c>
      <c r="E385" s="2">
        <v>14559.8</v>
      </c>
      <c r="F385" s="2">
        <v>14563.3</v>
      </c>
      <c r="G385">
        <f>IF(A385&lt;=$C$3,"",MAX(INDEX($D$15:$D$713,A385-$C$3):D384))</f>
        <v>14569.75</v>
      </c>
      <c r="H385">
        <f>IF(A385&lt;=$C$4,"",MIN(INDEX($E$15:$E$713,A385-$C$4):E384))</f>
        <v>14555.05</v>
      </c>
      <c r="I385" s="2">
        <f t="shared" si="55"/>
        <v>8.8999999999996362</v>
      </c>
      <c r="J385">
        <f t="shared" si="65"/>
        <v>11.059851377965012</v>
      </c>
      <c r="K385" t="str">
        <f t="shared" si="56"/>
        <v/>
      </c>
      <c r="L385" t="str">
        <f t="shared" si="57"/>
        <v/>
      </c>
      <c r="M385" s="5" t="str">
        <f t="shared" si="58"/>
        <v>SELL</v>
      </c>
      <c r="N385" s="5">
        <f t="shared" si="59"/>
        <v>14572.724546001418</v>
      </c>
      <c r="O385" s="5">
        <f t="shared" si="60"/>
        <v>14538.600907997166</v>
      </c>
      <c r="P385" s="5">
        <f t="shared" si="61"/>
        <v>14561.35</v>
      </c>
      <c r="Q385" s="5">
        <f t="shared" si="62"/>
        <v>11.37454600141711</v>
      </c>
      <c r="R385" s="5" t="str">
        <f t="shared" si="63"/>
        <v/>
      </c>
      <c r="S385" s="5" t="str">
        <f t="shared" si="64"/>
        <v/>
      </c>
    </row>
    <row r="386" spans="1:19" x14ac:dyDescent="0.35">
      <c r="A386">
        <v>372</v>
      </c>
      <c r="B386" s="1">
        <v>44215.643055555556</v>
      </c>
      <c r="C386" s="2">
        <v>14563.4</v>
      </c>
      <c r="D386" s="2">
        <v>14565.85</v>
      </c>
      <c r="E386" s="2">
        <v>14555.3</v>
      </c>
      <c r="F386" s="2">
        <v>14557.15</v>
      </c>
      <c r="G386">
        <f>IF(A386&lt;=$C$3,"",MAX(INDEX($D$15:$D$713,A386-$C$3):D385))</f>
        <v>14566.95</v>
      </c>
      <c r="H386">
        <f>IF(A386&lt;=$C$4,"",MIN(INDEX($E$15:$E$713,A386-$C$4):E385))</f>
        <v>14555.05</v>
      </c>
      <c r="I386" s="2">
        <f t="shared" si="55"/>
        <v>7.1500000000014552</v>
      </c>
      <c r="J386">
        <f t="shared" si="65"/>
        <v>10.864358809066834</v>
      </c>
      <c r="K386" t="str">
        <f t="shared" si="56"/>
        <v/>
      </c>
      <c r="L386" t="str">
        <f t="shared" si="57"/>
        <v/>
      </c>
      <c r="M386" s="5" t="str">
        <f t="shared" si="58"/>
        <v>SELL</v>
      </c>
      <c r="N386" s="5">
        <f t="shared" si="59"/>
        <v>14572.724546001418</v>
      </c>
      <c r="O386" s="5">
        <f t="shared" si="60"/>
        <v>14538.600907997166</v>
      </c>
      <c r="P386" s="5">
        <f t="shared" si="61"/>
        <v>14561.35</v>
      </c>
      <c r="Q386" s="5">
        <f t="shared" si="62"/>
        <v>11.37454600141711</v>
      </c>
      <c r="R386" s="5" t="str">
        <f t="shared" si="63"/>
        <v/>
      </c>
      <c r="S386" s="5" t="str">
        <f t="shared" si="64"/>
        <v/>
      </c>
    </row>
    <row r="387" spans="1:19" x14ac:dyDescent="0.35">
      <c r="A387">
        <v>373</v>
      </c>
      <c r="B387" s="1">
        <v>44215.643750000003</v>
      </c>
      <c r="C387" s="2">
        <v>14556.949999999999</v>
      </c>
      <c r="D387" s="2">
        <v>14559.65</v>
      </c>
      <c r="E387" s="2">
        <v>14550.349999999999</v>
      </c>
      <c r="F387" s="2">
        <v>14554.3</v>
      </c>
      <c r="G387">
        <f>IF(A387&lt;=$C$3,"",MAX(INDEX($D$15:$D$713,A387-$C$3):D386))</f>
        <v>14566.95</v>
      </c>
      <c r="H387">
        <f>IF(A387&lt;=$C$4,"",MIN(INDEX($E$15:$E$713,A387-$C$4):E386))</f>
        <v>14555.3</v>
      </c>
      <c r="I387" s="2">
        <f t="shared" si="55"/>
        <v>10.550000000001091</v>
      </c>
      <c r="J387">
        <f t="shared" si="65"/>
        <v>10.848640868613547</v>
      </c>
      <c r="K387" t="str">
        <f t="shared" si="56"/>
        <v>SELL</v>
      </c>
      <c r="L387">
        <f t="shared" si="57"/>
        <v>14555.3</v>
      </c>
      <c r="M387" s="5" t="str">
        <f t="shared" si="58"/>
        <v>SELL</v>
      </c>
      <c r="N387" s="5">
        <f t="shared" si="59"/>
        <v>14572.724546001418</v>
      </c>
      <c r="O387" s="5">
        <f t="shared" si="60"/>
        <v>14538.600907997166</v>
      </c>
      <c r="P387" s="5">
        <f t="shared" si="61"/>
        <v>14561.35</v>
      </c>
      <c r="Q387" s="5">
        <f t="shared" si="62"/>
        <v>11.37454600141711</v>
      </c>
      <c r="R387" s="5" t="str">
        <f t="shared" si="63"/>
        <v/>
      </c>
      <c r="S387" s="5" t="str">
        <f t="shared" si="64"/>
        <v/>
      </c>
    </row>
    <row r="388" spans="1:19" x14ac:dyDescent="0.35">
      <c r="A388">
        <v>374</v>
      </c>
      <c r="B388" s="1">
        <v>44215.644444444442</v>
      </c>
      <c r="C388" s="2">
        <v>14554.75</v>
      </c>
      <c r="D388" s="2">
        <v>14558</v>
      </c>
      <c r="E388" s="2">
        <v>14549.65</v>
      </c>
      <c r="F388" s="2">
        <v>14554.7</v>
      </c>
      <c r="G388">
        <f>IF(A388&lt;=$C$3,"",MAX(INDEX($D$15:$D$713,A388-$C$3):D387))</f>
        <v>14566.95</v>
      </c>
      <c r="H388">
        <f>IF(A388&lt;=$C$4,"",MIN(INDEX($E$15:$E$713,A388-$C$4):E387))</f>
        <v>14550.349999999999</v>
      </c>
      <c r="I388" s="2">
        <f t="shared" si="55"/>
        <v>9.3000000000010914</v>
      </c>
      <c r="J388">
        <f t="shared" si="65"/>
        <v>10.771208825182924</v>
      </c>
      <c r="K388" t="str">
        <f t="shared" si="56"/>
        <v>SELL</v>
      </c>
      <c r="L388">
        <f t="shared" si="57"/>
        <v>14550.349999999999</v>
      </c>
      <c r="M388" s="5" t="str">
        <f t="shared" si="58"/>
        <v>SELL</v>
      </c>
      <c r="N388" s="5">
        <f t="shared" si="59"/>
        <v>14572.724546001418</v>
      </c>
      <c r="O388" s="5">
        <f t="shared" si="60"/>
        <v>14538.600907997166</v>
      </c>
      <c r="P388" s="5">
        <f t="shared" si="61"/>
        <v>14561.35</v>
      </c>
      <c r="Q388" s="5">
        <f t="shared" si="62"/>
        <v>11.37454600141711</v>
      </c>
      <c r="R388" s="5" t="str">
        <f t="shared" si="63"/>
        <v/>
      </c>
      <c r="S388" s="5" t="str">
        <f t="shared" si="64"/>
        <v/>
      </c>
    </row>
    <row r="389" spans="1:19" x14ac:dyDescent="0.35">
      <c r="A389">
        <v>375</v>
      </c>
      <c r="B389" s="1">
        <v>44215.645138888889</v>
      </c>
      <c r="C389" s="2">
        <v>14554.6</v>
      </c>
      <c r="D389" s="2">
        <v>14556.15</v>
      </c>
      <c r="E389" s="2">
        <v>14549.300000000001</v>
      </c>
      <c r="F389" s="2">
        <v>14553.95</v>
      </c>
      <c r="G389">
        <f>IF(A389&lt;=$C$3,"",MAX(INDEX($D$15:$D$713,A389-$C$3):D388))</f>
        <v>14565.85</v>
      </c>
      <c r="H389">
        <f>IF(A389&lt;=$C$4,"",MIN(INDEX($E$15:$E$713,A389-$C$4):E388))</f>
        <v>14549.65</v>
      </c>
      <c r="I389" s="2">
        <f t="shared" si="55"/>
        <v>8.3500000000003638</v>
      </c>
      <c r="J389">
        <f t="shared" si="65"/>
        <v>10.650148383923796</v>
      </c>
      <c r="K389" t="str">
        <f t="shared" si="56"/>
        <v>SELL</v>
      </c>
      <c r="L389">
        <f t="shared" si="57"/>
        <v>14549.65</v>
      </c>
      <c r="M389" s="5" t="str">
        <f t="shared" si="58"/>
        <v>SELL</v>
      </c>
      <c r="N389" s="5">
        <f t="shared" si="59"/>
        <v>14572.724546001418</v>
      </c>
      <c r="O389" s="5">
        <f t="shared" si="60"/>
        <v>14538.600907997166</v>
      </c>
      <c r="P389" s="5">
        <f t="shared" si="61"/>
        <v>14561.35</v>
      </c>
      <c r="Q389" s="5">
        <f t="shared" si="62"/>
        <v>11.37454600141711</v>
      </c>
      <c r="R389" s="5" t="str">
        <f t="shared" si="63"/>
        <v/>
      </c>
      <c r="S389" s="5" t="str">
        <f t="shared" si="64"/>
        <v/>
      </c>
    </row>
    <row r="390" spans="1:19" x14ac:dyDescent="0.35">
      <c r="A390">
        <v>376</v>
      </c>
      <c r="B390" s="1">
        <v>44216.385416666664</v>
      </c>
      <c r="C390" s="2">
        <v>14553.5</v>
      </c>
      <c r="D390" s="2">
        <v>14560</v>
      </c>
      <c r="E390" s="2">
        <v>14550.2</v>
      </c>
      <c r="F390" s="2">
        <v>14556.3</v>
      </c>
      <c r="G390">
        <f>IF(A390&lt;=$C$3,"",MAX(INDEX($D$15:$D$713,A390-$C$3):D389))</f>
        <v>14559.65</v>
      </c>
      <c r="H390">
        <f>IF(A390&lt;=$C$4,"",MIN(INDEX($E$15:$E$713,A390-$C$4):E389))</f>
        <v>14549.300000000001</v>
      </c>
      <c r="I390" s="2">
        <f t="shared" si="55"/>
        <v>6.8499999999985448</v>
      </c>
      <c r="J390">
        <f t="shared" si="65"/>
        <v>10.460140964727533</v>
      </c>
      <c r="K390" t="str">
        <f t="shared" si="56"/>
        <v>BUY</v>
      </c>
      <c r="L390">
        <f t="shared" si="57"/>
        <v>14559.65</v>
      </c>
      <c r="M390" s="5" t="str">
        <f t="shared" si="58"/>
        <v>SELL</v>
      </c>
      <c r="N390" s="5">
        <f t="shared" si="59"/>
        <v>14572.724546001418</v>
      </c>
      <c r="O390" s="5">
        <f t="shared" si="60"/>
        <v>14538.600907997166</v>
      </c>
      <c r="P390" s="5">
        <f t="shared" si="61"/>
        <v>14561.35</v>
      </c>
      <c r="Q390" s="5">
        <f t="shared" si="62"/>
        <v>11.37454600141711</v>
      </c>
      <c r="R390" s="5" t="str">
        <f t="shared" si="63"/>
        <v/>
      </c>
      <c r="S390" s="5" t="str">
        <f t="shared" si="64"/>
        <v/>
      </c>
    </row>
    <row r="391" spans="1:19" x14ac:dyDescent="0.35">
      <c r="A391">
        <v>377</v>
      </c>
      <c r="B391" s="1">
        <v>44216.386111111111</v>
      </c>
      <c r="C391" s="2">
        <v>14556.85</v>
      </c>
      <c r="D391" s="2">
        <v>14559.6</v>
      </c>
      <c r="E391" s="2">
        <v>14552.300000000001</v>
      </c>
      <c r="F391" s="2">
        <v>14555.55</v>
      </c>
      <c r="G391">
        <f>IF(A391&lt;=$C$3,"",MAX(INDEX($D$15:$D$713,A391-$C$3):D390))</f>
        <v>14560</v>
      </c>
      <c r="H391">
        <f>IF(A391&lt;=$C$4,"",MIN(INDEX($E$15:$E$713,A391-$C$4):E390))</f>
        <v>14549.300000000001</v>
      </c>
      <c r="I391" s="2">
        <f t="shared" si="55"/>
        <v>9.7999999999992724</v>
      </c>
      <c r="J391">
        <f t="shared" si="65"/>
        <v>10.427133916491119</v>
      </c>
      <c r="K391" t="str">
        <f t="shared" si="56"/>
        <v/>
      </c>
      <c r="L391" t="str">
        <f t="shared" si="57"/>
        <v/>
      </c>
      <c r="M391" s="5" t="str">
        <f t="shared" si="58"/>
        <v>SELL</v>
      </c>
      <c r="N391" s="5">
        <f t="shared" si="59"/>
        <v>14572.724546001418</v>
      </c>
      <c r="O391" s="5">
        <f t="shared" si="60"/>
        <v>14538.600907997166</v>
      </c>
      <c r="P391" s="5">
        <f t="shared" si="61"/>
        <v>14561.35</v>
      </c>
      <c r="Q391" s="5">
        <f t="shared" si="62"/>
        <v>11.37454600141711</v>
      </c>
      <c r="R391" s="5" t="str">
        <f t="shared" si="63"/>
        <v/>
      </c>
      <c r="S391" s="5" t="str">
        <f t="shared" si="64"/>
        <v/>
      </c>
    </row>
    <row r="392" spans="1:19" x14ac:dyDescent="0.35">
      <c r="A392">
        <v>378</v>
      </c>
      <c r="B392" s="1">
        <v>44216.386805555558</v>
      </c>
      <c r="C392" s="2">
        <v>14555.9</v>
      </c>
      <c r="D392" s="2">
        <v>14557.75</v>
      </c>
      <c r="E392" s="2">
        <v>14550.55</v>
      </c>
      <c r="F392" s="2">
        <v>14555.3</v>
      </c>
      <c r="G392">
        <f>IF(A392&lt;=$C$3,"",MAX(INDEX($D$15:$D$713,A392-$C$3):D391))</f>
        <v>14560</v>
      </c>
      <c r="H392">
        <f>IF(A392&lt;=$C$4,"",MIN(INDEX($E$15:$E$713,A392-$C$4):E391))</f>
        <v>14549.300000000001</v>
      </c>
      <c r="I392" s="2">
        <f t="shared" si="55"/>
        <v>7.2999999999992724</v>
      </c>
      <c r="J392">
        <f t="shared" si="65"/>
        <v>10.270777220666528</v>
      </c>
      <c r="K392" t="str">
        <f t="shared" si="56"/>
        <v/>
      </c>
      <c r="L392" t="str">
        <f t="shared" si="57"/>
        <v/>
      </c>
      <c r="M392" s="5" t="str">
        <f t="shared" si="58"/>
        <v>SELL</v>
      </c>
      <c r="N392" s="5">
        <f t="shared" si="59"/>
        <v>14572.724546001418</v>
      </c>
      <c r="O392" s="5">
        <f t="shared" si="60"/>
        <v>14538.600907997166</v>
      </c>
      <c r="P392" s="5">
        <f t="shared" si="61"/>
        <v>14561.35</v>
      </c>
      <c r="Q392" s="5">
        <f t="shared" si="62"/>
        <v>11.37454600141711</v>
      </c>
      <c r="R392" s="5" t="str">
        <f t="shared" si="63"/>
        <v/>
      </c>
      <c r="S392" s="5" t="str">
        <f t="shared" si="64"/>
        <v/>
      </c>
    </row>
    <row r="393" spans="1:19" x14ac:dyDescent="0.35">
      <c r="A393">
        <v>379</v>
      </c>
      <c r="B393" s="1">
        <v>44216.387499999997</v>
      </c>
      <c r="C393" s="2">
        <v>14555.449999999999</v>
      </c>
      <c r="D393" s="2">
        <v>14560.800000000001</v>
      </c>
      <c r="E393" s="2">
        <v>14548.6</v>
      </c>
      <c r="F393" s="2">
        <v>14553.1</v>
      </c>
      <c r="G393">
        <f>IF(A393&lt;=$C$3,"",MAX(INDEX($D$15:$D$713,A393-$C$3):D392))</f>
        <v>14560</v>
      </c>
      <c r="H393">
        <f>IF(A393&lt;=$C$4,"",MIN(INDEX($E$15:$E$713,A393-$C$4):E392))</f>
        <v>14550.2</v>
      </c>
      <c r="I393" s="2">
        <f t="shared" si="55"/>
        <v>7.2000000000007276</v>
      </c>
      <c r="J393">
        <f t="shared" si="65"/>
        <v>10.117238359633237</v>
      </c>
      <c r="K393" t="str">
        <f t="shared" si="56"/>
        <v>BUY</v>
      </c>
      <c r="L393">
        <f t="shared" si="57"/>
        <v>14560</v>
      </c>
      <c r="M393" s="5" t="str">
        <f t="shared" si="58"/>
        <v>SELL</v>
      </c>
      <c r="N393" s="5">
        <f t="shared" si="59"/>
        <v>14572.724546001418</v>
      </c>
      <c r="O393" s="5">
        <f t="shared" si="60"/>
        <v>14538.600907997166</v>
      </c>
      <c r="P393" s="5">
        <f t="shared" si="61"/>
        <v>14561.35</v>
      </c>
      <c r="Q393" s="5">
        <f t="shared" si="62"/>
        <v>11.37454600141711</v>
      </c>
      <c r="R393" s="5" t="str">
        <f t="shared" si="63"/>
        <v/>
      </c>
      <c r="S393" s="5" t="str">
        <f t="shared" si="64"/>
        <v/>
      </c>
    </row>
    <row r="394" spans="1:19" x14ac:dyDescent="0.35">
      <c r="A394">
        <v>380</v>
      </c>
      <c r="B394" s="1">
        <v>44216.388194444444</v>
      </c>
      <c r="C394" s="2">
        <v>14553.8</v>
      </c>
      <c r="D394" s="2">
        <v>14555.75</v>
      </c>
      <c r="E394" s="2">
        <v>14549.9</v>
      </c>
      <c r="F394" s="2">
        <v>14552.2</v>
      </c>
      <c r="G394">
        <f>IF(A394&lt;=$C$3,"",MAX(INDEX($D$15:$D$713,A394-$C$3):D393))</f>
        <v>14560.800000000001</v>
      </c>
      <c r="H394">
        <f>IF(A394&lt;=$C$4,"",MIN(INDEX($E$15:$E$713,A394-$C$4):E393))</f>
        <v>14548.6</v>
      </c>
      <c r="I394" s="2">
        <f t="shared" si="55"/>
        <v>12.200000000000728</v>
      </c>
      <c r="J394">
        <f t="shared" si="65"/>
        <v>10.221376441651611</v>
      </c>
      <c r="K394" t="str">
        <f t="shared" si="56"/>
        <v/>
      </c>
      <c r="L394" t="str">
        <f t="shared" si="57"/>
        <v/>
      </c>
      <c r="M394" s="5" t="str">
        <f t="shared" si="58"/>
        <v>SELL</v>
      </c>
      <c r="N394" s="5">
        <f t="shared" si="59"/>
        <v>14572.724546001418</v>
      </c>
      <c r="O394" s="5">
        <f t="shared" si="60"/>
        <v>14538.600907997166</v>
      </c>
      <c r="P394" s="5">
        <f t="shared" si="61"/>
        <v>14561.35</v>
      </c>
      <c r="Q394" s="5">
        <f t="shared" si="62"/>
        <v>11.37454600141711</v>
      </c>
      <c r="R394" s="5" t="str">
        <f t="shared" si="63"/>
        <v/>
      </c>
      <c r="S394" s="5" t="str">
        <f t="shared" si="64"/>
        <v/>
      </c>
    </row>
    <row r="395" spans="1:19" x14ac:dyDescent="0.35">
      <c r="A395">
        <v>381</v>
      </c>
      <c r="B395" s="1">
        <v>44216.388888888891</v>
      </c>
      <c r="C395" s="2">
        <v>14551.9</v>
      </c>
      <c r="D395" s="2">
        <v>14555.35</v>
      </c>
      <c r="E395" s="2">
        <v>14547.15</v>
      </c>
      <c r="F395" s="2">
        <v>14551.9</v>
      </c>
      <c r="G395">
        <f>IF(A395&lt;=$C$3,"",MAX(INDEX($D$15:$D$713,A395-$C$3):D394))</f>
        <v>14560.800000000001</v>
      </c>
      <c r="H395">
        <f>IF(A395&lt;=$C$4,"",MIN(INDEX($E$15:$E$713,A395-$C$4):E394))</f>
        <v>14548.6</v>
      </c>
      <c r="I395" s="2">
        <f t="shared" si="55"/>
        <v>5.8500000000003638</v>
      </c>
      <c r="J395">
        <f t="shared" si="65"/>
        <v>10.002807619569049</v>
      </c>
      <c r="K395" t="str">
        <f t="shared" si="56"/>
        <v>SELL</v>
      </c>
      <c r="L395">
        <f t="shared" si="57"/>
        <v>14548.6</v>
      </c>
      <c r="M395" s="5" t="str">
        <f t="shared" si="58"/>
        <v>SELL</v>
      </c>
      <c r="N395" s="5">
        <f t="shared" si="59"/>
        <v>14572.724546001418</v>
      </c>
      <c r="O395" s="5">
        <f t="shared" si="60"/>
        <v>14538.600907997166</v>
      </c>
      <c r="P395" s="5">
        <f t="shared" si="61"/>
        <v>14561.35</v>
      </c>
      <c r="Q395" s="5">
        <f t="shared" si="62"/>
        <v>11.37454600141711</v>
      </c>
      <c r="R395" s="5" t="str">
        <f t="shared" si="63"/>
        <v/>
      </c>
      <c r="S395" s="5" t="str">
        <f t="shared" si="64"/>
        <v/>
      </c>
    </row>
    <row r="396" spans="1:19" x14ac:dyDescent="0.35">
      <c r="A396">
        <v>382</v>
      </c>
      <c r="B396" s="1">
        <v>44216.38958333333</v>
      </c>
      <c r="C396" s="2">
        <v>14552.25</v>
      </c>
      <c r="D396" s="2">
        <v>14555.65</v>
      </c>
      <c r="E396" s="2">
        <v>14544.55</v>
      </c>
      <c r="F396" s="2">
        <v>14550.25</v>
      </c>
      <c r="G396">
        <f>IF(A396&lt;=$C$3,"",MAX(INDEX($D$15:$D$713,A396-$C$3):D395))</f>
        <v>14560.800000000001</v>
      </c>
      <c r="H396">
        <f>IF(A396&lt;=$C$4,"",MIN(INDEX($E$15:$E$713,A396-$C$4):E395))</f>
        <v>14547.15</v>
      </c>
      <c r="I396" s="2">
        <f t="shared" si="55"/>
        <v>8.2000000000007276</v>
      </c>
      <c r="J396">
        <f t="shared" si="65"/>
        <v>9.9126672385906325</v>
      </c>
      <c r="K396" t="str">
        <f t="shared" si="56"/>
        <v>SELL</v>
      </c>
      <c r="L396">
        <f t="shared" si="57"/>
        <v>14547.15</v>
      </c>
      <c r="M396" s="5" t="str">
        <f t="shared" si="58"/>
        <v>SELL</v>
      </c>
      <c r="N396" s="5">
        <f t="shared" si="59"/>
        <v>14572.724546001418</v>
      </c>
      <c r="O396" s="5">
        <f t="shared" si="60"/>
        <v>14538.600907997166</v>
      </c>
      <c r="P396" s="5">
        <f t="shared" si="61"/>
        <v>14561.35</v>
      </c>
      <c r="Q396" s="5">
        <f t="shared" si="62"/>
        <v>11.37454600141711</v>
      </c>
      <c r="R396" s="5" t="str">
        <f t="shared" si="63"/>
        <v/>
      </c>
      <c r="S396" s="5" t="str">
        <f t="shared" si="64"/>
        <v/>
      </c>
    </row>
    <row r="397" spans="1:19" x14ac:dyDescent="0.35">
      <c r="A397">
        <v>383</v>
      </c>
      <c r="B397" s="1">
        <v>44216.390277777777</v>
      </c>
      <c r="C397" s="2">
        <v>14549.8</v>
      </c>
      <c r="D397" s="2">
        <v>14559.15</v>
      </c>
      <c r="E397" s="2">
        <v>14541.5</v>
      </c>
      <c r="F397" s="2">
        <v>14550.45</v>
      </c>
      <c r="G397">
        <f>IF(A397&lt;=$C$3,"",MAX(INDEX($D$15:$D$713,A397-$C$3):D396))</f>
        <v>14555.75</v>
      </c>
      <c r="H397">
        <f>IF(A397&lt;=$C$4,"",MIN(INDEX($E$15:$E$713,A397-$C$4):E396))</f>
        <v>14544.55</v>
      </c>
      <c r="I397" s="2">
        <f t="shared" si="55"/>
        <v>11.100000000000364</v>
      </c>
      <c r="J397">
        <f t="shared" si="65"/>
        <v>9.9720338766611185</v>
      </c>
      <c r="K397" t="str">
        <f t="shared" si="56"/>
        <v>BUY</v>
      </c>
      <c r="L397">
        <f t="shared" si="57"/>
        <v>14555.75</v>
      </c>
      <c r="M397" s="5" t="str">
        <f t="shared" si="58"/>
        <v>SELL</v>
      </c>
      <c r="N397" s="5">
        <f t="shared" si="59"/>
        <v>14572.724546001418</v>
      </c>
      <c r="O397" s="5">
        <f t="shared" si="60"/>
        <v>14538.600907997166</v>
      </c>
      <c r="P397" s="5">
        <f t="shared" si="61"/>
        <v>14561.35</v>
      </c>
      <c r="Q397" s="5">
        <f t="shared" si="62"/>
        <v>11.37454600141711</v>
      </c>
      <c r="R397" s="5" t="str">
        <f t="shared" si="63"/>
        <v/>
      </c>
      <c r="S397" s="5" t="str">
        <f t="shared" si="64"/>
        <v/>
      </c>
    </row>
    <row r="398" spans="1:19" x14ac:dyDescent="0.35">
      <c r="A398">
        <v>384</v>
      </c>
      <c r="B398" s="1">
        <v>44216.390972222223</v>
      </c>
      <c r="C398" s="2">
        <v>14550.699999999999</v>
      </c>
      <c r="D398" s="2">
        <v>14560.1</v>
      </c>
      <c r="E398" s="2">
        <v>14543</v>
      </c>
      <c r="F398" s="2">
        <v>14553.6</v>
      </c>
      <c r="G398">
        <f>IF(A398&lt;=$C$3,"",MAX(INDEX($D$15:$D$713,A398-$C$3):D397))</f>
        <v>14559.15</v>
      </c>
      <c r="H398">
        <f>IF(A398&lt;=$C$4,"",MIN(INDEX($E$15:$E$713,A398-$C$4):E397))</f>
        <v>14541.5</v>
      </c>
      <c r="I398" s="2">
        <f t="shared" si="55"/>
        <v>17.649999999999636</v>
      </c>
      <c r="J398">
        <f t="shared" si="65"/>
        <v>10.355932182828045</v>
      </c>
      <c r="K398" t="str">
        <f t="shared" si="56"/>
        <v>BUY</v>
      </c>
      <c r="L398">
        <f t="shared" si="57"/>
        <v>14559.15</v>
      </c>
      <c r="M398" s="5" t="str">
        <f t="shared" si="58"/>
        <v>SELL</v>
      </c>
      <c r="N398" s="5">
        <f t="shared" si="59"/>
        <v>14572.724546001418</v>
      </c>
      <c r="O398" s="5">
        <f t="shared" si="60"/>
        <v>14538.600907997166</v>
      </c>
      <c r="P398" s="5">
        <f t="shared" si="61"/>
        <v>14561.35</v>
      </c>
      <c r="Q398" s="5">
        <f t="shared" si="62"/>
        <v>11.37454600141711</v>
      </c>
      <c r="R398" s="5" t="str">
        <f t="shared" si="63"/>
        <v/>
      </c>
      <c r="S398" s="5" t="str">
        <f t="shared" si="64"/>
        <v/>
      </c>
    </row>
    <row r="399" spans="1:19" x14ac:dyDescent="0.35">
      <c r="A399">
        <v>385</v>
      </c>
      <c r="B399" s="1">
        <v>44216.39166666667</v>
      </c>
      <c r="C399" s="2">
        <v>14553.95</v>
      </c>
      <c r="D399" s="2">
        <v>14560.25</v>
      </c>
      <c r="E399" s="2">
        <v>14547.65</v>
      </c>
      <c r="F399" s="2">
        <v>14558.7</v>
      </c>
      <c r="G399">
        <f>IF(A399&lt;=$C$3,"",MAX(INDEX($D$15:$D$713,A399-$C$3):D398))</f>
        <v>14560.1</v>
      </c>
      <c r="H399">
        <f>IF(A399&lt;=$C$4,"",MIN(INDEX($E$15:$E$713,A399-$C$4):E398))</f>
        <v>14541.5</v>
      </c>
      <c r="I399" s="2">
        <f t="shared" si="55"/>
        <v>17.100000000000364</v>
      </c>
      <c r="J399">
        <f t="shared" si="65"/>
        <v>10.693135573686661</v>
      </c>
      <c r="K399" t="str">
        <f t="shared" si="56"/>
        <v>BUY</v>
      </c>
      <c r="L399">
        <f t="shared" si="57"/>
        <v>14560.1</v>
      </c>
      <c r="M399" s="5" t="str">
        <f t="shared" si="58"/>
        <v>SELL</v>
      </c>
      <c r="N399" s="5">
        <f t="shared" si="59"/>
        <v>14572.724546001418</v>
      </c>
      <c r="O399" s="5">
        <f t="shared" si="60"/>
        <v>14538.600907997166</v>
      </c>
      <c r="P399" s="5">
        <f t="shared" si="61"/>
        <v>14561.35</v>
      </c>
      <c r="Q399" s="5">
        <f t="shared" si="62"/>
        <v>11.37454600141711</v>
      </c>
      <c r="R399" s="5" t="str">
        <f t="shared" si="63"/>
        <v/>
      </c>
      <c r="S399" s="5" t="str">
        <f t="shared" si="64"/>
        <v/>
      </c>
    </row>
    <row r="400" spans="1:19" x14ac:dyDescent="0.35">
      <c r="A400">
        <v>386</v>
      </c>
      <c r="B400" s="1">
        <v>44216.392361111109</v>
      </c>
      <c r="C400" s="2">
        <v>14558.8</v>
      </c>
      <c r="D400" s="2">
        <v>14565.1</v>
      </c>
      <c r="E400" s="2">
        <v>14548.85</v>
      </c>
      <c r="F400" s="2">
        <v>14557.65</v>
      </c>
      <c r="G400">
        <f>IF(A400&lt;=$C$3,"",MAX(INDEX($D$15:$D$713,A400-$C$3):D399))</f>
        <v>14560.25</v>
      </c>
      <c r="H400">
        <f>IF(A400&lt;=$C$4,"",MIN(INDEX($E$15:$E$713,A400-$C$4):E399))</f>
        <v>14541.5</v>
      </c>
      <c r="I400" s="2">
        <f t="shared" si="55"/>
        <v>12.600000000000364</v>
      </c>
      <c r="J400">
        <f t="shared" si="65"/>
        <v>10.788478795002344</v>
      </c>
      <c r="K400" t="str">
        <f t="shared" si="56"/>
        <v>BUY</v>
      </c>
      <c r="L400">
        <f t="shared" si="57"/>
        <v>14560.25</v>
      </c>
      <c r="M400" s="5" t="str">
        <f t="shared" si="58"/>
        <v>SELL</v>
      </c>
      <c r="N400" s="5">
        <f t="shared" si="59"/>
        <v>14572.724546001418</v>
      </c>
      <c r="O400" s="5">
        <f t="shared" si="60"/>
        <v>14538.600907997166</v>
      </c>
      <c r="P400" s="5">
        <f t="shared" si="61"/>
        <v>14561.35</v>
      </c>
      <c r="Q400" s="5">
        <f t="shared" si="62"/>
        <v>11.37454600141711</v>
      </c>
      <c r="R400" s="5" t="str">
        <f t="shared" si="63"/>
        <v/>
      </c>
      <c r="S400" s="5" t="str">
        <f t="shared" si="64"/>
        <v/>
      </c>
    </row>
    <row r="401" spans="1:19" x14ac:dyDescent="0.35">
      <c r="A401">
        <v>387</v>
      </c>
      <c r="B401" s="1">
        <v>44216.393055555556</v>
      </c>
      <c r="C401" s="2">
        <v>14557.6</v>
      </c>
      <c r="D401" s="2">
        <v>14561.800000000001</v>
      </c>
      <c r="E401" s="2">
        <v>14556.25</v>
      </c>
      <c r="F401" s="2">
        <v>14559.75</v>
      </c>
      <c r="G401">
        <f>IF(A401&lt;=$C$3,"",MAX(INDEX($D$15:$D$713,A401-$C$3):D400))</f>
        <v>14565.1</v>
      </c>
      <c r="H401">
        <f>IF(A401&lt;=$C$4,"",MIN(INDEX($E$15:$E$713,A401-$C$4):E400))</f>
        <v>14543</v>
      </c>
      <c r="I401" s="2">
        <f t="shared" si="55"/>
        <v>16.25</v>
      </c>
      <c r="J401">
        <f t="shared" si="65"/>
        <v>11.061554855252227</v>
      </c>
      <c r="K401" t="str">
        <f t="shared" si="56"/>
        <v/>
      </c>
      <c r="L401" t="str">
        <f t="shared" si="57"/>
        <v/>
      </c>
      <c r="M401" s="5" t="str">
        <f t="shared" si="58"/>
        <v>SELL</v>
      </c>
      <c r="N401" s="5">
        <f t="shared" si="59"/>
        <v>14572.724546001418</v>
      </c>
      <c r="O401" s="5">
        <f t="shared" si="60"/>
        <v>14538.600907997166</v>
      </c>
      <c r="P401" s="5">
        <f t="shared" si="61"/>
        <v>14561.35</v>
      </c>
      <c r="Q401" s="5">
        <f t="shared" si="62"/>
        <v>11.37454600141711</v>
      </c>
      <c r="R401" s="5" t="str">
        <f t="shared" si="63"/>
        <v/>
      </c>
      <c r="S401" s="5" t="str">
        <f t="shared" si="64"/>
        <v/>
      </c>
    </row>
    <row r="402" spans="1:19" x14ac:dyDescent="0.35">
      <c r="A402">
        <v>388</v>
      </c>
      <c r="B402" s="1">
        <v>44216.393750000003</v>
      </c>
      <c r="C402" s="2">
        <v>14559.9</v>
      </c>
      <c r="D402" s="2">
        <v>14562.25</v>
      </c>
      <c r="E402" s="2">
        <v>14552.2</v>
      </c>
      <c r="F402" s="2">
        <v>14556.6</v>
      </c>
      <c r="G402">
        <f>IF(A402&lt;=$C$3,"",MAX(INDEX($D$15:$D$713,A402-$C$3):D401))</f>
        <v>14565.1</v>
      </c>
      <c r="H402">
        <f>IF(A402&lt;=$C$4,"",MIN(INDEX($E$15:$E$713,A402-$C$4):E401))</f>
        <v>14547.65</v>
      </c>
      <c r="I402" s="2">
        <f t="shared" ref="I402:I465" si="66">MAX(D401-E401,D401-F400,F400-E401)</f>
        <v>5.5500000000010914</v>
      </c>
      <c r="J402">
        <f t="shared" si="65"/>
        <v>10.785977112489672</v>
      </c>
      <c r="K402" t="str">
        <f t="shared" si="56"/>
        <v/>
      </c>
      <c r="L402" t="str">
        <f t="shared" si="57"/>
        <v/>
      </c>
      <c r="M402" s="5" t="str">
        <f t="shared" si="58"/>
        <v>SELL</v>
      </c>
      <c r="N402" s="5">
        <f t="shared" si="59"/>
        <v>14572.724546001418</v>
      </c>
      <c r="O402" s="5">
        <f t="shared" si="60"/>
        <v>14538.600907997166</v>
      </c>
      <c r="P402" s="5">
        <f t="shared" si="61"/>
        <v>14561.35</v>
      </c>
      <c r="Q402" s="5">
        <f t="shared" si="62"/>
        <v>11.37454600141711</v>
      </c>
      <c r="R402" s="5" t="str">
        <f t="shared" si="63"/>
        <v/>
      </c>
      <c r="S402" s="5" t="str">
        <f t="shared" si="64"/>
        <v/>
      </c>
    </row>
    <row r="403" spans="1:19" x14ac:dyDescent="0.35">
      <c r="A403">
        <v>389</v>
      </c>
      <c r="B403" s="1">
        <v>44216.394444444442</v>
      </c>
      <c r="C403" s="2">
        <v>14556.55</v>
      </c>
      <c r="D403" s="2">
        <v>14563.95</v>
      </c>
      <c r="E403" s="2">
        <v>14556.25</v>
      </c>
      <c r="F403" s="2">
        <v>14559.6</v>
      </c>
      <c r="G403">
        <f>IF(A403&lt;=$C$3,"",MAX(INDEX($D$15:$D$713,A403-$C$3):D402))</f>
        <v>14565.1</v>
      </c>
      <c r="H403">
        <f>IF(A403&lt;=$C$4,"",MIN(INDEX($E$15:$E$713,A403-$C$4):E402))</f>
        <v>14548.85</v>
      </c>
      <c r="I403" s="2">
        <f t="shared" si="66"/>
        <v>10.049999999999272</v>
      </c>
      <c r="J403">
        <f t="shared" si="65"/>
        <v>10.749178256865152</v>
      </c>
      <c r="K403" t="str">
        <f t="shared" ref="K403:K466" si="67">IF(G403&lt;=D403,"BUY",IF(H403&gt;=E403,"SELL",""))</f>
        <v/>
      </c>
      <c r="L403" t="str">
        <f t="shared" ref="L403:L466" si="68">IF(K403="BUY",G403,IF(K403="SELL",H403,""))</f>
        <v/>
      </c>
      <c r="M403" s="5" t="str">
        <f t="shared" si="58"/>
        <v>SELL</v>
      </c>
      <c r="N403" s="5">
        <f t="shared" si="59"/>
        <v>14572.724546001418</v>
      </c>
      <c r="O403" s="5">
        <f t="shared" si="60"/>
        <v>14538.600907997166</v>
      </c>
      <c r="P403" s="5">
        <f t="shared" si="61"/>
        <v>14561.35</v>
      </c>
      <c r="Q403" s="5">
        <f t="shared" si="62"/>
        <v>11.37454600141711</v>
      </c>
      <c r="R403" s="5" t="str">
        <f t="shared" si="63"/>
        <v/>
      </c>
      <c r="S403" s="5" t="str">
        <f t="shared" si="64"/>
        <v/>
      </c>
    </row>
    <row r="404" spans="1:19" x14ac:dyDescent="0.35">
      <c r="A404">
        <v>390</v>
      </c>
      <c r="B404" s="1">
        <v>44216.395138888889</v>
      </c>
      <c r="C404" s="2">
        <v>14559.25</v>
      </c>
      <c r="D404" s="2">
        <v>14565.3</v>
      </c>
      <c r="E404" s="2">
        <v>14554.449999999999</v>
      </c>
      <c r="F404" s="2">
        <v>14562.95</v>
      </c>
      <c r="G404">
        <f>IF(A404&lt;=$C$3,"",MAX(INDEX($D$15:$D$713,A404-$C$3):D403))</f>
        <v>14563.95</v>
      </c>
      <c r="H404">
        <f>IF(A404&lt;=$C$4,"",MIN(INDEX($E$15:$E$713,A404-$C$4):E403))</f>
        <v>14552.2</v>
      </c>
      <c r="I404" s="2">
        <f t="shared" si="66"/>
        <v>7.7000000000007276</v>
      </c>
      <c r="J404">
        <f t="shared" si="65"/>
        <v>10.596719344021931</v>
      </c>
      <c r="K404" t="str">
        <f t="shared" si="67"/>
        <v>BUY</v>
      </c>
      <c r="L404">
        <f t="shared" si="68"/>
        <v>14563.95</v>
      </c>
      <c r="M404" s="5" t="str">
        <f t="shared" si="58"/>
        <v>SELL</v>
      </c>
      <c r="N404" s="5">
        <f t="shared" si="59"/>
        <v>14572.724546001418</v>
      </c>
      <c r="O404" s="5">
        <f t="shared" si="60"/>
        <v>14538.600907997166</v>
      </c>
      <c r="P404" s="5">
        <f t="shared" si="61"/>
        <v>14561.35</v>
      </c>
      <c r="Q404" s="5">
        <f t="shared" si="62"/>
        <v>11.37454600141711</v>
      </c>
      <c r="R404" s="5" t="str">
        <f t="shared" si="63"/>
        <v/>
      </c>
      <c r="S404" s="5" t="str">
        <f t="shared" si="64"/>
        <v/>
      </c>
    </row>
    <row r="405" spans="1:19" x14ac:dyDescent="0.35">
      <c r="A405">
        <v>391</v>
      </c>
      <c r="B405" s="1">
        <v>44216.395833333336</v>
      </c>
      <c r="C405" s="2">
        <v>14563.25</v>
      </c>
      <c r="D405" s="2">
        <v>14564.5</v>
      </c>
      <c r="E405" s="2">
        <v>14558.849999999999</v>
      </c>
      <c r="F405" s="2">
        <v>14561.45</v>
      </c>
      <c r="G405">
        <f>IF(A405&lt;=$C$3,"",MAX(INDEX($D$15:$D$713,A405-$C$3):D404))</f>
        <v>14565.3</v>
      </c>
      <c r="H405">
        <f>IF(A405&lt;=$C$4,"",MIN(INDEX($E$15:$E$713,A405-$C$4):E404))</f>
        <v>14552.2</v>
      </c>
      <c r="I405" s="2">
        <f t="shared" si="66"/>
        <v>10.850000000000364</v>
      </c>
      <c r="J405">
        <f t="shared" si="65"/>
        <v>10.609383376820853</v>
      </c>
      <c r="K405" t="str">
        <f t="shared" si="67"/>
        <v/>
      </c>
      <c r="L405" t="str">
        <f t="shared" si="68"/>
        <v/>
      </c>
      <c r="M405" s="5" t="str">
        <f t="shared" si="58"/>
        <v>SELL</v>
      </c>
      <c r="N405" s="5">
        <f t="shared" si="59"/>
        <v>14572.724546001418</v>
      </c>
      <c r="O405" s="5">
        <f t="shared" si="60"/>
        <v>14538.600907997166</v>
      </c>
      <c r="P405" s="5">
        <f t="shared" si="61"/>
        <v>14561.35</v>
      </c>
      <c r="Q405" s="5">
        <f t="shared" si="62"/>
        <v>11.37454600141711</v>
      </c>
      <c r="R405" s="5" t="str">
        <f t="shared" si="63"/>
        <v/>
      </c>
      <c r="S405" s="5" t="str">
        <f t="shared" si="64"/>
        <v/>
      </c>
    </row>
    <row r="406" spans="1:19" x14ac:dyDescent="0.35">
      <c r="A406">
        <v>392</v>
      </c>
      <c r="B406" s="1">
        <v>44216.396527777775</v>
      </c>
      <c r="C406" s="2">
        <v>14561.95</v>
      </c>
      <c r="D406" s="2">
        <v>14568.5</v>
      </c>
      <c r="E406" s="2">
        <v>14555.05</v>
      </c>
      <c r="F406" s="2">
        <v>14563.95</v>
      </c>
      <c r="G406">
        <f>IF(A406&lt;=$C$3,"",MAX(INDEX($D$15:$D$713,A406-$C$3):D405))</f>
        <v>14565.3</v>
      </c>
      <c r="H406">
        <f>IF(A406&lt;=$C$4,"",MIN(INDEX($E$15:$E$713,A406-$C$4):E405))</f>
        <v>14554.449999999999</v>
      </c>
      <c r="I406" s="2">
        <f t="shared" si="66"/>
        <v>5.6500000000014552</v>
      </c>
      <c r="J406">
        <f t="shared" si="65"/>
        <v>10.361414207979882</v>
      </c>
      <c r="K406" t="str">
        <f t="shared" si="67"/>
        <v>BUY</v>
      </c>
      <c r="L406">
        <f t="shared" si="68"/>
        <v>14565.3</v>
      </c>
      <c r="M406" s="5" t="str">
        <f t="shared" si="58"/>
        <v>SELL</v>
      </c>
      <c r="N406" s="5">
        <f t="shared" si="59"/>
        <v>14572.724546001418</v>
      </c>
      <c r="O406" s="5">
        <f t="shared" si="60"/>
        <v>14538.600907997166</v>
      </c>
      <c r="P406" s="5">
        <f t="shared" si="61"/>
        <v>14561.35</v>
      </c>
      <c r="Q406" s="5">
        <f t="shared" si="62"/>
        <v>11.37454600141711</v>
      </c>
      <c r="R406" s="5" t="str">
        <f t="shared" si="63"/>
        <v/>
      </c>
      <c r="S406" s="5" t="str">
        <f t="shared" si="64"/>
        <v/>
      </c>
    </row>
    <row r="407" spans="1:19" x14ac:dyDescent="0.35">
      <c r="A407">
        <v>393</v>
      </c>
      <c r="B407" s="1">
        <v>44216.397222222222</v>
      </c>
      <c r="C407" s="2">
        <v>14564.2</v>
      </c>
      <c r="D407" s="2">
        <v>14573.4</v>
      </c>
      <c r="E407" s="2">
        <v>14557.449999999999</v>
      </c>
      <c r="F407" s="2">
        <v>14567.4</v>
      </c>
      <c r="G407">
        <f>IF(A407&lt;=$C$3,"",MAX(INDEX($D$15:$D$713,A407-$C$3):D406))</f>
        <v>14568.5</v>
      </c>
      <c r="H407">
        <f>IF(A407&lt;=$C$4,"",MIN(INDEX($E$15:$E$713,A407-$C$4):E406))</f>
        <v>14554.449999999999</v>
      </c>
      <c r="I407" s="2">
        <f t="shared" si="66"/>
        <v>13.450000000000728</v>
      </c>
      <c r="J407">
        <f t="shared" si="65"/>
        <v>10.515843497580924</v>
      </c>
      <c r="K407" t="str">
        <f t="shared" si="67"/>
        <v>BUY</v>
      </c>
      <c r="L407">
        <f t="shared" si="68"/>
        <v>14568.5</v>
      </c>
      <c r="M407" s="5" t="str">
        <f t="shared" si="58"/>
        <v>SL</v>
      </c>
      <c r="N407" s="5" t="str">
        <f t="shared" si="59"/>
        <v/>
      </c>
      <c r="O407" s="5" t="str">
        <f t="shared" si="60"/>
        <v/>
      </c>
      <c r="P407" s="5" t="str">
        <f t="shared" si="61"/>
        <v/>
      </c>
      <c r="Q407" s="5" t="str">
        <f t="shared" si="62"/>
        <v/>
      </c>
      <c r="R407" s="5">
        <f t="shared" si="63"/>
        <v>-11.374546001417912</v>
      </c>
      <c r="S407" s="5" t="str">
        <f t="shared" si="64"/>
        <v>S</v>
      </c>
    </row>
    <row r="408" spans="1:19" x14ac:dyDescent="0.35">
      <c r="A408">
        <v>394</v>
      </c>
      <c r="B408" s="1">
        <v>44216.397916666669</v>
      </c>
      <c r="C408" s="2">
        <v>14567</v>
      </c>
      <c r="D408" s="2">
        <v>14573.75</v>
      </c>
      <c r="E408" s="2">
        <v>14560.15</v>
      </c>
      <c r="F408" s="2">
        <v>14563.55</v>
      </c>
      <c r="G408">
        <f>IF(A408&lt;=$C$3,"",MAX(INDEX($D$15:$D$713,A408-$C$3):D407))</f>
        <v>14573.4</v>
      </c>
      <c r="H408">
        <f>IF(A408&lt;=$C$4,"",MIN(INDEX($E$15:$E$713,A408-$C$4):E407))</f>
        <v>14555.05</v>
      </c>
      <c r="I408" s="2">
        <f t="shared" si="66"/>
        <v>15.950000000000728</v>
      </c>
      <c r="J408">
        <f t="shared" si="65"/>
        <v>10.787551322701914</v>
      </c>
      <c r="K408" t="str">
        <f t="shared" si="67"/>
        <v>BUY</v>
      </c>
      <c r="L408">
        <f t="shared" si="68"/>
        <v>14573.4</v>
      </c>
      <c r="M408" s="5" t="str">
        <f t="shared" si="58"/>
        <v>BUY</v>
      </c>
      <c r="N408" s="5">
        <f t="shared" si="59"/>
        <v>14562.612448677297</v>
      </c>
      <c r="O408" s="5">
        <f t="shared" si="60"/>
        <v>14594.975102645403</v>
      </c>
      <c r="P408" s="5">
        <f t="shared" si="61"/>
        <v>14573.4</v>
      </c>
      <c r="Q408" s="5">
        <f t="shared" si="62"/>
        <v>10.787551322701914</v>
      </c>
      <c r="R408" s="5" t="str">
        <f t="shared" si="63"/>
        <v/>
      </c>
      <c r="S408" s="5" t="str">
        <f t="shared" si="64"/>
        <v/>
      </c>
    </row>
    <row r="409" spans="1:19" x14ac:dyDescent="0.35">
      <c r="A409">
        <v>395</v>
      </c>
      <c r="B409" s="1">
        <v>44216.398611111108</v>
      </c>
      <c r="C409" s="2">
        <v>14563.7</v>
      </c>
      <c r="D409" s="2">
        <v>14569.75</v>
      </c>
      <c r="E409" s="2">
        <v>14555</v>
      </c>
      <c r="F409" s="2">
        <v>14561.65</v>
      </c>
      <c r="G409">
        <f>IF(A409&lt;=$C$3,"",MAX(INDEX($D$15:$D$713,A409-$C$3):D408))</f>
        <v>14573.75</v>
      </c>
      <c r="H409">
        <f>IF(A409&lt;=$C$4,"",MIN(INDEX($E$15:$E$713,A409-$C$4):E408))</f>
        <v>14555.05</v>
      </c>
      <c r="I409" s="2">
        <f t="shared" si="66"/>
        <v>13.600000000000364</v>
      </c>
      <c r="J409">
        <f t="shared" si="65"/>
        <v>10.928173756566837</v>
      </c>
      <c r="K409" t="str">
        <f t="shared" si="67"/>
        <v>SELL</v>
      </c>
      <c r="L409">
        <f t="shared" si="68"/>
        <v>14555.05</v>
      </c>
      <c r="M409" s="5" t="str">
        <f t="shared" si="58"/>
        <v>SL</v>
      </c>
      <c r="N409" s="5" t="str">
        <f t="shared" si="59"/>
        <v/>
      </c>
      <c r="O409" s="5" t="str">
        <f t="shared" si="60"/>
        <v/>
      </c>
      <c r="P409" s="5" t="str">
        <f t="shared" si="61"/>
        <v/>
      </c>
      <c r="Q409" s="5" t="str">
        <f t="shared" si="62"/>
        <v/>
      </c>
      <c r="R409" s="5">
        <f t="shared" si="63"/>
        <v>-10.787551322702711</v>
      </c>
      <c r="S409" s="5" t="str">
        <f t="shared" si="64"/>
        <v>B</v>
      </c>
    </row>
    <row r="410" spans="1:19" x14ac:dyDescent="0.35">
      <c r="A410">
        <v>396</v>
      </c>
      <c r="B410" s="1">
        <v>44216.399305555555</v>
      </c>
      <c r="C410" s="2">
        <v>14561.15</v>
      </c>
      <c r="D410" s="2">
        <v>14565.849999999999</v>
      </c>
      <c r="E410" s="2">
        <v>14558.900000000001</v>
      </c>
      <c r="F410" s="2">
        <v>14561.9</v>
      </c>
      <c r="G410">
        <f>IF(A410&lt;=$C$3,"",MAX(INDEX($D$15:$D$713,A410-$C$3):D409))</f>
        <v>14573.75</v>
      </c>
      <c r="H410">
        <f>IF(A410&lt;=$C$4,"",MIN(INDEX($E$15:$E$713,A410-$C$4):E409))</f>
        <v>14555</v>
      </c>
      <c r="I410" s="2">
        <f t="shared" si="66"/>
        <v>14.75</v>
      </c>
      <c r="J410">
        <f t="shared" si="65"/>
        <v>11.119265068738496</v>
      </c>
      <c r="K410" t="str">
        <f t="shared" si="67"/>
        <v/>
      </c>
      <c r="L410" t="str">
        <f t="shared" si="68"/>
        <v/>
      </c>
      <c r="M410" s="5" t="str">
        <f t="shared" si="58"/>
        <v/>
      </c>
      <c r="N410" s="5" t="str">
        <f t="shared" si="59"/>
        <v/>
      </c>
      <c r="O410" s="5" t="str">
        <f t="shared" si="60"/>
        <v/>
      </c>
      <c r="P410" s="5" t="str">
        <f t="shared" si="61"/>
        <v/>
      </c>
      <c r="Q410" s="5" t="str">
        <f t="shared" si="62"/>
        <v/>
      </c>
      <c r="R410" s="5" t="str">
        <f t="shared" si="63"/>
        <v/>
      </c>
      <c r="S410" s="5" t="str">
        <f t="shared" si="64"/>
        <v/>
      </c>
    </row>
    <row r="411" spans="1:19" x14ac:dyDescent="0.35">
      <c r="A411">
        <v>397</v>
      </c>
      <c r="B411" s="1">
        <v>44216.4</v>
      </c>
      <c r="C411" s="2">
        <v>14562.25</v>
      </c>
      <c r="D411" s="2">
        <v>14568.1</v>
      </c>
      <c r="E411" s="2">
        <v>14558.45</v>
      </c>
      <c r="F411" s="2">
        <v>14566.1</v>
      </c>
      <c r="G411">
        <f>IF(A411&lt;=$C$3,"",MAX(INDEX($D$15:$D$713,A411-$C$3):D410))</f>
        <v>14573.75</v>
      </c>
      <c r="H411">
        <f>IF(A411&lt;=$C$4,"",MIN(INDEX($E$15:$E$713,A411-$C$4):E410))</f>
        <v>14555</v>
      </c>
      <c r="I411" s="2">
        <f t="shared" si="66"/>
        <v>6.9499999999970896</v>
      </c>
      <c r="J411">
        <f t="shared" si="65"/>
        <v>10.910801815301426</v>
      </c>
      <c r="K411" t="str">
        <f t="shared" si="67"/>
        <v/>
      </c>
      <c r="L411" t="str">
        <f t="shared" si="68"/>
        <v/>
      </c>
      <c r="M411" s="5" t="str">
        <f t="shared" si="58"/>
        <v/>
      </c>
      <c r="N411" s="5" t="str">
        <f t="shared" si="59"/>
        <v/>
      </c>
      <c r="O411" s="5" t="str">
        <f t="shared" si="60"/>
        <v/>
      </c>
      <c r="P411" s="5" t="str">
        <f t="shared" si="61"/>
        <v/>
      </c>
      <c r="Q411" s="5" t="str">
        <f t="shared" si="62"/>
        <v/>
      </c>
      <c r="R411" s="5" t="str">
        <f t="shared" si="63"/>
        <v/>
      </c>
      <c r="S411" s="5" t="str">
        <f t="shared" si="64"/>
        <v/>
      </c>
    </row>
    <row r="412" spans="1:19" x14ac:dyDescent="0.35">
      <c r="A412">
        <v>398</v>
      </c>
      <c r="B412" s="1">
        <v>44216.400694444441</v>
      </c>
      <c r="C412" s="2">
        <v>14566</v>
      </c>
      <c r="D412" s="2">
        <v>14573.75</v>
      </c>
      <c r="E412" s="2">
        <v>14558.800000000001</v>
      </c>
      <c r="F412" s="2">
        <v>14562.8</v>
      </c>
      <c r="G412">
        <f>IF(A412&lt;=$C$3,"",MAX(INDEX($D$15:$D$713,A412-$C$3):D411))</f>
        <v>14569.75</v>
      </c>
      <c r="H412">
        <f>IF(A412&lt;=$C$4,"",MIN(INDEX($E$15:$E$713,A412-$C$4):E411))</f>
        <v>14555</v>
      </c>
      <c r="I412" s="2">
        <f t="shared" si="66"/>
        <v>9.6499999999996362</v>
      </c>
      <c r="J412">
        <f t="shared" si="65"/>
        <v>10.847761724536337</v>
      </c>
      <c r="K412" t="str">
        <f t="shared" si="67"/>
        <v>BUY</v>
      </c>
      <c r="L412">
        <f t="shared" si="68"/>
        <v>14569.75</v>
      </c>
      <c r="M412" s="5" t="str">
        <f t="shared" si="58"/>
        <v>BUY</v>
      </c>
      <c r="N412" s="5">
        <f t="shared" si="59"/>
        <v>14558.902238275463</v>
      </c>
      <c r="O412" s="5">
        <f t="shared" si="60"/>
        <v>14591.445523449072</v>
      </c>
      <c r="P412" s="5">
        <f t="shared" si="61"/>
        <v>14569.75</v>
      </c>
      <c r="Q412" s="5">
        <f t="shared" si="62"/>
        <v>10.847761724536337</v>
      </c>
      <c r="R412" s="5" t="str">
        <f t="shared" si="63"/>
        <v/>
      </c>
      <c r="S412" s="5" t="str">
        <f t="shared" si="64"/>
        <v/>
      </c>
    </row>
    <row r="413" spans="1:19" x14ac:dyDescent="0.35">
      <c r="A413">
        <v>399</v>
      </c>
      <c r="B413" s="1">
        <v>44216.401388888888</v>
      </c>
      <c r="C413" s="2">
        <v>14562.15</v>
      </c>
      <c r="D413" s="2">
        <v>14568.1</v>
      </c>
      <c r="E413" s="2">
        <v>14558.599999999999</v>
      </c>
      <c r="F413" s="2">
        <v>14562.35</v>
      </c>
      <c r="G413">
        <f>IF(A413&lt;=$C$3,"",MAX(INDEX($D$15:$D$713,A413-$C$3):D412))</f>
        <v>14573.75</v>
      </c>
      <c r="H413">
        <f>IF(A413&lt;=$C$4,"",MIN(INDEX($E$15:$E$713,A413-$C$4):E412))</f>
        <v>14558.45</v>
      </c>
      <c r="I413" s="2">
        <f t="shared" si="66"/>
        <v>14.949999999998909</v>
      </c>
      <c r="J413">
        <f t="shared" si="65"/>
        <v>11.052873638309466</v>
      </c>
      <c r="K413" t="str">
        <f t="shared" si="67"/>
        <v/>
      </c>
      <c r="L413" t="str">
        <f t="shared" si="68"/>
        <v/>
      </c>
      <c r="M413" s="5" t="str">
        <f t="shared" si="58"/>
        <v>SL</v>
      </c>
      <c r="N413" s="5" t="str">
        <f t="shared" si="59"/>
        <v/>
      </c>
      <c r="O413" s="5" t="str">
        <f t="shared" si="60"/>
        <v/>
      </c>
      <c r="P413" s="5" t="str">
        <f t="shared" si="61"/>
        <v/>
      </c>
      <c r="Q413" s="5" t="str">
        <f t="shared" si="62"/>
        <v/>
      </c>
      <c r="R413" s="5">
        <f t="shared" si="63"/>
        <v>-10.847761724537122</v>
      </c>
      <c r="S413" s="5" t="str">
        <f t="shared" si="64"/>
        <v>B</v>
      </c>
    </row>
    <row r="414" spans="1:19" x14ac:dyDescent="0.35">
      <c r="A414">
        <v>400</v>
      </c>
      <c r="B414" s="1">
        <v>44216.402083333334</v>
      </c>
      <c r="C414" s="2">
        <v>14562.550000000001</v>
      </c>
      <c r="D414" s="2">
        <v>14570.150000000001</v>
      </c>
      <c r="E414" s="2">
        <v>14553.9</v>
      </c>
      <c r="F414" s="2">
        <v>14558.1</v>
      </c>
      <c r="G414">
        <f>IF(A414&lt;=$C$3,"",MAX(INDEX($D$15:$D$713,A414-$C$3):D413))</f>
        <v>14573.75</v>
      </c>
      <c r="H414">
        <f>IF(A414&lt;=$C$4,"",MIN(INDEX($E$15:$E$713,A414-$C$4):E413))</f>
        <v>14558.45</v>
      </c>
      <c r="I414" s="2">
        <f t="shared" si="66"/>
        <v>9.500000000001819</v>
      </c>
      <c r="J414">
        <f t="shared" si="65"/>
        <v>10.975229956394084</v>
      </c>
      <c r="K414" t="str">
        <f t="shared" si="67"/>
        <v>SELL</v>
      </c>
      <c r="L414">
        <f t="shared" si="68"/>
        <v>14558.45</v>
      </c>
      <c r="M414" s="5" t="str">
        <f t="shared" si="58"/>
        <v>SELL</v>
      </c>
      <c r="N414" s="5">
        <f t="shared" si="59"/>
        <v>14569.425229956394</v>
      </c>
      <c r="O414" s="5">
        <f t="shared" si="60"/>
        <v>14536.499540087212</v>
      </c>
      <c r="P414" s="5">
        <f t="shared" si="61"/>
        <v>14558.45</v>
      </c>
      <c r="Q414" s="5">
        <f t="shared" si="62"/>
        <v>10.975229956394084</v>
      </c>
      <c r="R414" s="5" t="str">
        <f t="shared" si="63"/>
        <v/>
      </c>
      <c r="S414" s="5" t="str">
        <f t="shared" si="64"/>
        <v/>
      </c>
    </row>
    <row r="415" spans="1:19" x14ac:dyDescent="0.35">
      <c r="A415">
        <v>401</v>
      </c>
      <c r="B415" s="1">
        <v>44216.402777777781</v>
      </c>
      <c r="C415" s="2">
        <v>14557.65</v>
      </c>
      <c r="D415" s="2">
        <v>14559.95</v>
      </c>
      <c r="E415" s="2">
        <v>14548.7</v>
      </c>
      <c r="F415" s="2">
        <v>14555.35</v>
      </c>
      <c r="G415">
        <f>IF(A415&lt;=$C$3,"",MAX(INDEX($D$15:$D$713,A415-$C$3):D414))</f>
        <v>14573.75</v>
      </c>
      <c r="H415">
        <f>IF(A415&lt;=$C$4,"",MIN(INDEX($E$15:$E$713,A415-$C$4):E414))</f>
        <v>14553.9</v>
      </c>
      <c r="I415" s="2">
        <f t="shared" si="66"/>
        <v>16.250000000001819</v>
      </c>
      <c r="J415">
        <f t="shared" si="65"/>
        <v>11.238968458574472</v>
      </c>
      <c r="K415" t="str">
        <f t="shared" si="67"/>
        <v>SELL</v>
      </c>
      <c r="L415">
        <f t="shared" si="68"/>
        <v>14553.9</v>
      </c>
      <c r="M415" s="5" t="str">
        <f t="shared" si="58"/>
        <v>SELL</v>
      </c>
      <c r="N415" s="5">
        <f t="shared" si="59"/>
        <v>14569.425229956394</v>
      </c>
      <c r="O415" s="5">
        <f t="shared" si="60"/>
        <v>14536.499540087212</v>
      </c>
      <c r="P415" s="5">
        <f t="shared" si="61"/>
        <v>14558.45</v>
      </c>
      <c r="Q415" s="5">
        <f t="shared" si="62"/>
        <v>10.975229956394084</v>
      </c>
      <c r="R415" s="5" t="str">
        <f t="shared" si="63"/>
        <v/>
      </c>
      <c r="S415" s="5" t="str">
        <f t="shared" si="64"/>
        <v/>
      </c>
    </row>
    <row r="416" spans="1:19" x14ac:dyDescent="0.35">
      <c r="A416">
        <v>402</v>
      </c>
      <c r="B416" s="1">
        <v>44216.40347222222</v>
      </c>
      <c r="C416" s="2">
        <v>14555</v>
      </c>
      <c r="D416" s="2">
        <v>14563.4</v>
      </c>
      <c r="E416" s="2">
        <v>14547.4</v>
      </c>
      <c r="F416" s="2">
        <v>14560.3</v>
      </c>
      <c r="G416">
        <f>IF(A416&lt;=$C$3,"",MAX(INDEX($D$15:$D$713,A416-$C$3):D415))</f>
        <v>14570.150000000001</v>
      </c>
      <c r="H416">
        <f>IF(A416&lt;=$C$4,"",MIN(INDEX($E$15:$E$713,A416-$C$4):E415))</f>
        <v>14548.7</v>
      </c>
      <c r="I416" s="2">
        <f t="shared" si="66"/>
        <v>11.25</v>
      </c>
      <c r="J416">
        <f t="shared" si="65"/>
        <v>11.23952003564575</v>
      </c>
      <c r="K416" t="str">
        <f t="shared" si="67"/>
        <v>SELL</v>
      </c>
      <c r="L416">
        <f t="shared" si="68"/>
        <v>14548.7</v>
      </c>
      <c r="M416" s="5" t="str">
        <f t="shared" si="58"/>
        <v>SELL</v>
      </c>
      <c r="N416" s="5">
        <f t="shared" si="59"/>
        <v>14569.425229956394</v>
      </c>
      <c r="O416" s="5">
        <f t="shared" si="60"/>
        <v>14536.499540087212</v>
      </c>
      <c r="P416" s="5">
        <f t="shared" si="61"/>
        <v>14558.45</v>
      </c>
      <c r="Q416" s="5">
        <f t="shared" si="62"/>
        <v>10.975229956394084</v>
      </c>
      <c r="R416" s="5" t="str">
        <f t="shared" si="63"/>
        <v/>
      </c>
      <c r="S416" s="5" t="str">
        <f t="shared" si="64"/>
        <v/>
      </c>
    </row>
    <row r="417" spans="1:19" x14ac:dyDescent="0.35">
      <c r="A417">
        <v>403</v>
      </c>
      <c r="B417" s="1">
        <v>44216.404166666667</v>
      </c>
      <c r="C417" s="2">
        <v>14560.449999999999</v>
      </c>
      <c r="D417" s="2">
        <v>14566.75</v>
      </c>
      <c r="E417" s="2">
        <v>14556.25</v>
      </c>
      <c r="F417" s="2">
        <v>14561.25</v>
      </c>
      <c r="G417">
        <f>IF(A417&lt;=$C$3,"",MAX(INDEX($D$15:$D$713,A417-$C$3):D416))</f>
        <v>14570.150000000001</v>
      </c>
      <c r="H417">
        <f>IF(A417&lt;=$C$4,"",MIN(INDEX($E$15:$E$713,A417-$C$4):E416))</f>
        <v>14547.4</v>
      </c>
      <c r="I417" s="2">
        <f t="shared" si="66"/>
        <v>16</v>
      </c>
      <c r="J417">
        <f t="shared" si="65"/>
        <v>11.477544033863463</v>
      </c>
      <c r="K417" t="str">
        <f t="shared" si="67"/>
        <v/>
      </c>
      <c r="L417" t="str">
        <f t="shared" si="68"/>
        <v/>
      </c>
      <c r="M417" s="5" t="str">
        <f t="shared" si="58"/>
        <v>SELL</v>
      </c>
      <c r="N417" s="5">
        <f t="shared" si="59"/>
        <v>14569.425229956394</v>
      </c>
      <c r="O417" s="5">
        <f t="shared" si="60"/>
        <v>14536.499540087212</v>
      </c>
      <c r="P417" s="5">
        <f t="shared" si="61"/>
        <v>14558.45</v>
      </c>
      <c r="Q417" s="5">
        <f t="shared" si="62"/>
        <v>10.975229956394084</v>
      </c>
      <c r="R417" s="5" t="str">
        <f t="shared" si="63"/>
        <v/>
      </c>
      <c r="S417" s="5" t="str">
        <f t="shared" si="64"/>
        <v/>
      </c>
    </row>
    <row r="418" spans="1:19" x14ac:dyDescent="0.35">
      <c r="A418">
        <v>404</v>
      </c>
      <c r="B418" s="1">
        <v>44216.404861111114</v>
      </c>
      <c r="C418" s="2">
        <v>14561.2</v>
      </c>
      <c r="D418" s="2">
        <v>14570.4</v>
      </c>
      <c r="E418" s="2">
        <v>14558.2</v>
      </c>
      <c r="F418" s="2">
        <v>14565.6</v>
      </c>
      <c r="G418">
        <f>IF(A418&lt;=$C$3,"",MAX(INDEX($D$15:$D$713,A418-$C$3):D417))</f>
        <v>14566.75</v>
      </c>
      <c r="H418">
        <f>IF(A418&lt;=$C$4,"",MIN(INDEX($E$15:$E$713,A418-$C$4):E417))</f>
        <v>14547.4</v>
      </c>
      <c r="I418" s="2">
        <f t="shared" si="66"/>
        <v>10.5</v>
      </c>
      <c r="J418">
        <f t="shared" si="65"/>
        <v>11.42866683217029</v>
      </c>
      <c r="K418" t="str">
        <f t="shared" si="67"/>
        <v>BUY</v>
      </c>
      <c r="L418">
        <f t="shared" si="68"/>
        <v>14566.75</v>
      </c>
      <c r="M418" s="5" t="str">
        <f t="shared" si="58"/>
        <v>SL</v>
      </c>
      <c r="N418" s="5" t="str">
        <f t="shared" si="59"/>
        <v/>
      </c>
      <c r="O418" s="5" t="str">
        <f t="shared" si="60"/>
        <v/>
      </c>
      <c r="P418" s="5" t="str">
        <f t="shared" si="61"/>
        <v/>
      </c>
      <c r="Q418" s="5" t="str">
        <f t="shared" si="62"/>
        <v/>
      </c>
      <c r="R418" s="5">
        <f t="shared" si="63"/>
        <v>-10.975229956393378</v>
      </c>
      <c r="S418" s="5" t="str">
        <f t="shared" si="64"/>
        <v>S</v>
      </c>
    </row>
    <row r="419" spans="1:19" x14ac:dyDescent="0.35">
      <c r="A419">
        <v>405</v>
      </c>
      <c r="B419" s="1">
        <v>44216.405555555553</v>
      </c>
      <c r="C419" s="2">
        <v>14565.599999999999</v>
      </c>
      <c r="D419" s="2">
        <v>14571.35</v>
      </c>
      <c r="E419" s="2">
        <v>14563.4</v>
      </c>
      <c r="F419" s="2">
        <v>14565.45</v>
      </c>
      <c r="G419">
        <f>IF(A419&lt;=$C$3,"",MAX(INDEX($D$15:$D$713,A419-$C$3):D418))</f>
        <v>14570.4</v>
      </c>
      <c r="H419">
        <f>IF(A419&lt;=$C$4,"",MIN(INDEX($E$15:$E$713,A419-$C$4):E418))</f>
        <v>14547.4</v>
      </c>
      <c r="I419" s="2">
        <f t="shared" si="66"/>
        <v>12.199999999998909</v>
      </c>
      <c r="J419">
        <f t="shared" si="65"/>
        <v>11.467233490561721</v>
      </c>
      <c r="K419" t="str">
        <f t="shared" si="67"/>
        <v>BUY</v>
      </c>
      <c r="L419">
        <f t="shared" si="68"/>
        <v>14570.4</v>
      </c>
      <c r="M419" s="5" t="str">
        <f t="shared" si="58"/>
        <v>BUY</v>
      </c>
      <c r="N419" s="5">
        <f t="shared" si="59"/>
        <v>14558.932766509439</v>
      </c>
      <c r="O419" s="5">
        <f t="shared" si="60"/>
        <v>14593.334466981123</v>
      </c>
      <c r="P419" s="5">
        <f t="shared" si="61"/>
        <v>14570.4</v>
      </c>
      <c r="Q419" s="5">
        <f t="shared" si="62"/>
        <v>11.467233490561721</v>
      </c>
      <c r="R419" s="5" t="str">
        <f t="shared" si="63"/>
        <v/>
      </c>
      <c r="S419" s="5" t="str">
        <f t="shared" si="64"/>
        <v/>
      </c>
    </row>
    <row r="420" spans="1:19" x14ac:dyDescent="0.35">
      <c r="A420">
        <v>406</v>
      </c>
      <c r="B420" s="1">
        <v>44216.40625</v>
      </c>
      <c r="C420" s="2">
        <v>14565.349999999999</v>
      </c>
      <c r="D420" s="2">
        <v>14570.400000000001</v>
      </c>
      <c r="E420" s="2">
        <v>14560.800000000001</v>
      </c>
      <c r="F420" s="2">
        <v>14563.3</v>
      </c>
      <c r="G420">
        <f>IF(A420&lt;=$C$3,"",MAX(INDEX($D$15:$D$713,A420-$C$3):D419))</f>
        <v>14571.35</v>
      </c>
      <c r="H420">
        <f>IF(A420&lt;=$C$4,"",MIN(INDEX($E$15:$E$713,A420-$C$4):E419))</f>
        <v>14556.25</v>
      </c>
      <c r="I420" s="2">
        <f t="shared" si="66"/>
        <v>7.9500000000007276</v>
      </c>
      <c r="J420">
        <f t="shared" si="65"/>
        <v>11.291371816033671</v>
      </c>
      <c r="K420" t="str">
        <f t="shared" si="67"/>
        <v/>
      </c>
      <c r="L420" t="str">
        <f t="shared" si="68"/>
        <v/>
      </c>
      <c r="M420" s="5" t="str">
        <f t="shared" si="58"/>
        <v>BUY</v>
      </c>
      <c r="N420" s="5">
        <f t="shared" si="59"/>
        <v>14558.932766509439</v>
      </c>
      <c r="O420" s="5">
        <f t="shared" si="60"/>
        <v>14593.334466981123</v>
      </c>
      <c r="P420" s="5">
        <f t="shared" si="61"/>
        <v>14570.4</v>
      </c>
      <c r="Q420" s="5">
        <f t="shared" si="62"/>
        <v>11.467233490561721</v>
      </c>
      <c r="R420" s="5" t="str">
        <f t="shared" si="63"/>
        <v/>
      </c>
      <c r="S420" s="5" t="str">
        <f t="shared" si="64"/>
        <v/>
      </c>
    </row>
    <row r="421" spans="1:19" x14ac:dyDescent="0.35">
      <c r="A421">
        <v>407</v>
      </c>
      <c r="B421" s="1">
        <v>44216.406944444447</v>
      </c>
      <c r="C421" s="2">
        <v>14563.75</v>
      </c>
      <c r="D421" s="2">
        <v>14568.199999999999</v>
      </c>
      <c r="E421" s="2">
        <v>14554.75</v>
      </c>
      <c r="F421" s="2">
        <v>14557.75</v>
      </c>
      <c r="G421">
        <f>IF(A421&lt;=$C$3,"",MAX(INDEX($D$15:$D$713,A421-$C$3):D420))</f>
        <v>14571.35</v>
      </c>
      <c r="H421">
        <f>IF(A421&lt;=$C$4,"",MIN(INDEX($E$15:$E$713,A421-$C$4):E420))</f>
        <v>14558.2</v>
      </c>
      <c r="I421" s="2">
        <f t="shared" si="66"/>
        <v>9.6000000000003638</v>
      </c>
      <c r="J421">
        <f t="shared" si="65"/>
        <v>11.206803225232004</v>
      </c>
      <c r="K421" t="str">
        <f t="shared" si="67"/>
        <v>SELL</v>
      </c>
      <c r="L421">
        <f t="shared" si="68"/>
        <v>14558.2</v>
      </c>
      <c r="M421" s="5" t="str">
        <f t="shared" ref="M421:M484" si="69">IF(OR(M420="",M420="SL",M420="TP"),K421,IF(M420="BUY",IF(E421&lt;N420,"SL",IF(D421&gt;O420,"TP",M420)),IF(M420="SELL",IF(D421&gt;N420,"SL",IF(E421&lt;O420,"TP",M420)),"")))</f>
        <v>SL</v>
      </c>
      <c r="N421" s="5" t="str">
        <f t="shared" ref="N421:N484" si="70">IF(M421="buy",P421-$C$6*Q421,IF(M421="sell",P421+$C$6*Q421,""))</f>
        <v/>
      </c>
      <c r="O421" s="5" t="str">
        <f t="shared" ref="O421:O484" si="71">IF(M421="buy",P421+$C$7*Q421,IF(M421="sell",P421-$C$7*Q421,""))</f>
        <v/>
      </c>
      <c r="P421" s="5" t="str">
        <f t="shared" ref="P421:P484" si="72">IF(M421=M420,P420,IF(OR(M421="buy",M421="sell"),L421,""))</f>
        <v/>
      </c>
      <c r="Q421" s="5" t="str">
        <f t="shared" ref="Q421:Q484" si="73">IF(M421=M420,Q420,IF(OR(M421="buy",M421="sell"),J421,""))</f>
        <v/>
      </c>
      <c r="R421" s="5">
        <f t="shared" ref="R421:R484" si="74">IF(AND(M420="buy",M421="sl"),N420-P420,IF(AND(M420="buy",M421="tp"),O420-P420,IF(AND(M420="sell",M421="sl"),P420-N420,IF(AND(M420="sell",M421="tp"),P420-O420,""))))</f>
        <v>-11.46723349056083</v>
      </c>
      <c r="S421" s="5" t="str">
        <f t="shared" ref="S421:S484" si="75">IF(AND(M420="buy",R421&lt;&gt;""),"B",IF(AND(M420="sell",R421&lt;&gt;""),"S",""))</f>
        <v>B</v>
      </c>
    </row>
    <row r="422" spans="1:19" x14ac:dyDescent="0.35">
      <c r="A422">
        <v>408</v>
      </c>
      <c r="B422" s="1">
        <v>44216.407638888886</v>
      </c>
      <c r="C422" s="2">
        <v>14558</v>
      </c>
      <c r="D422" s="2">
        <v>14563.449999999999</v>
      </c>
      <c r="E422" s="2">
        <v>14552</v>
      </c>
      <c r="F422" s="2">
        <v>14561.4</v>
      </c>
      <c r="G422">
        <f>IF(A422&lt;=$C$3,"",MAX(INDEX($D$15:$D$713,A422-$C$3):D421))</f>
        <v>14571.35</v>
      </c>
      <c r="H422">
        <f>IF(A422&lt;=$C$4,"",MIN(INDEX($E$15:$E$713,A422-$C$4):E421))</f>
        <v>14554.75</v>
      </c>
      <c r="I422" s="2">
        <f t="shared" si="66"/>
        <v>13.449999999998909</v>
      </c>
      <c r="J422">
        <f t="shared" ref="J422:J485" si="76">(J421*($C$5-1)+I422)/$C$5</f>
        <v>11.318963063970349</v>
      </c>
      <c r="K422" t="str">
        <f t="shared" si="67"/>
        <v>SELL</v>
      </c>
      <c r="L422">
        <f t="shared" si="68"/>
        <v>14554.75</v>
      </c>
      <c r="M422" s="5" t="str">
        <f t="shared" si="69"/>
        <v>SELL</v>
      </c>
      <c r="N422" s="5">
        <f t="shared" si="70"/>
        <v>14566.06896306397</v>
      </c>
      <c r="O422" s="5">
        <f t="shared" si="71"/>
        <v>14532.11207387206</v>
      </c>
      <c r="P422" s="5">
        <f t="shared" si="72"/>
        <v>14554.75</v>
      </c>
      <c r="Q422" s="5">
        <f t="shared" si="73"/>
        <v>11.318963063970349</v>
      </c>
      <c r="R422" s="5" t="str">
        <f t="shared" si="74"/>
        <v/>
      </c>
      <c r="S422" s="5" t="str">
        <f t="shared" si="75"/>
        <v/>
      </c>
    </row>
    <row r="423" spans="1:19" x14ac:dyDescent="0.35">
      <c r="A423">
        <v>409</v>
      </c>
      <c r="B423" s="1">
        <v>44216.408333333333</v>
      </c>
      <c r="C423" s="2">
        <v>14561.550000000001</v>
      </c>
      <c r="D423" s="2">
        <v>14563.95</v>
      </c>
      <c r="E423" s="2">
        <v>14560.25</v>
      </c>
      <c r="F423" s="2">
        <v>14561.95</v>
      </c>
      <c r="G423">
        <f>IF(A423&lt;=$C$3,"",MAX(INDEX($D$15:$D$713,A423-$C$3):D422))</f>
        <v>14570.400000000001</v>
      </c>
      <c r="H423">
        <f>IF(A423&lt;=$C$4,"",MIN(INDEX($E$15:$E$713,A423-$C$4):E422))</f>
        <v>14552</v>
      </c>
      <c r="I423" s="2">
        <f t="shared" si="66"/>
        <v>11.449999999998909</v>
      </c>
      <c r="J423">
        <f t="shared" si="76"/>
        <v>11.325514910771776</v>
      </c>
      <c r="K423" t="str">
        <f t="shared" si="67"/>
        <v/>
      </c>
      <c r="L423" t="str">
        <f t="shared" si="68"/>
        <v/>
      </c>
      <c r="M423" s="5" t="str">
        <f t="shared" si="69"/>
        <v>SELL</v>
      </c>
      <c r="N423" s="5">
        <f t="shared" si="70"/>
        <v>14566.06896306397</v>
      </c>
      <c r="O423" s="5">
        <f t="shared" si="71"/>
        <v>14532.11207387206</v>
      </c>
      <c r="P423" s="5">
        <f t="shared" si="72"/>
        <v>14554.75</v>
      </c>
      <c r="Q423" s="5">
        <f t="shared" si="73"/>
        <v>11.318963063970349</v>
      </c>
      <c r="R423" s="5" t="str">
        <f t="shared" si="74"/>
        <v/>
      </c>
      <c r="S423" s="5" t="str">
        <f t="shared" si="75"/>
        <v/>
      </c>
    </row>
    <row r="424" spans="1:19" x14ac:dyDescent="0.35">
      <c r="A424">
        <v>410</v>
      </c>
      <c r="B424" s="1">
        <v>44216.40902777778</v>
      </c>
      <c r="C424" s="2">
        <v>14562.449999999999</v>
      </c>
      <c r="D424" s="2">
        <v>14568.949999999999</v>
      </c>
      <c r="E424" s="2">
        <v>14553.050000000001</v>
      </c>
      <c r="F424" s="2">
        <v>14559.35</v>
      </c>
      <c r="G424">
        <f>IF(A424&lt;=$C$3,"",MAX(INDEX($D$15:$D$713,A424-$C$3):D423))</f>
        <v>14568.199999999999</v>
      </c>
      <c r="H424">
        <f>IF(A424&lt;=$C$4,"",MIN(INDEX($E$15:$E$713,A424-$C$4):E423))</f>
        <v>14552</v>
      </c>
      <c r="I424" s="2">
        <f t="shared" si="66"/>
        <v>3.7000000000007276</v>
      </c>
      <c r="J424">
        <f t="shared" si="76"/>
        <v>10.944239165233224</v>
      </c>
      <c r="K424" t="str">
        <f t="shared" si="67"/>
        <v>BUY</v>
      </c>
      <c r="L424">
        <f t="shared" si="68"/>
        <v>14568.199999999999</v>
      </c>
      <c r="M424" s="5" t="str">
        <f t="shared" si="69"/>
        <v>SL</v>
      </c>
      <c r="N424" s="5" t="str">
        <f t="shared" si="70"/>
        <v/>
      </c>
      <c r="O424" s="5" t="str">
        <f t="shared" si="71"/>
        <v/>
      </c>
      <c r="P424" s="5" t="str">
        <f t="shared" si="72"/>
        <v/>
      </c>
      <c r="Q424" s="5" t="str">
        <f t="shared" si="73"/>
        <v/>
      </c>
      <c r="R424" s="5">
        <f t="shared" si="74"/>
        <v>-11.318963063969932</v>
      </c>
      <c r="S424" s="5" t="str">
        <f t="shared" si="75"/>
        <v>S</v>
      </c>
    </row>
    <row r="425" spans="1:19" x14ac:dyDescent="0.35">
      <c r="A425">
        <v>411</v>
      </c>
      <c r="B425" s="1">
        <v>44216.409722222219</v>
      </c>
      <c r="C425" s="2">
        <v>14559.45</v>
      </c>
      <c r="D425" s="2">
        <v>14567.75</v>
      </c>
      <c r="E425" s="2">
        <v>14550.1</v>
      </c>
      <c r="F425" s="2">
        <v>14564.85</v>
      </c>
      <c r="G425">
        <f>IF(A425&lt;=$C$3,"",MAX(INDEX($D$15:$D$713,A425-$C$3):D424))</f>
        <v>14568.949999999999</v>
      </c>
      <c r="H425">
        <f>IF(A425&lt;=$C$4,"",MIN(INDEX($E$15:$E$713,A425-$C$4):E424))</f>
        <v>14552</v>
      </c>
      <c r="I425" s="2">
        <f t="shared" si="66"/>
        <v>15.899999999997817</v>
      </c>
      <c r="J425">
        <f t="shared" si="76"/>
        <v>11.192027206971455</v>
      </c>
      <c r="K425" t="str">
        <f t="shared" si="67"/>
        <v>SELL</v>
      </c>
      <c r="L425">
        <f t="shared" si="68"/>
        <v>14552</v>
      </c>
      <c r="M425" s="5" t="str">
        <f t="shared" si="69"/>
        <v>SELL</v>
      </c>
      <c r="N425" s="5">
        <f t="shared" si="70"/>
        <v>14563.192027206971</v>
      </c>
      <c r="O425" s="5">
        <f t="shared" si="71"/>
        <v>14529.615945586058</v>
      </c>
      <c r="P425" s="5">
        <f t="shared" si="72"/>
        <v>14552</v>
      </c>
      <c r="Q425" s="5">
        <f t="shared" si="73"/>
        <v>11.192027206971455</v>
      </c>
      <c r="R425" s="5" t="str">
        <f t="shared" si="74"/>
        <v/>
      </c>
      <c r="S425" s="5" t="str">
        <f t="shared" si="75"/>
        <v/>
      </c>
    </row>
    <row r="426" spans="1:19" x14ac:dyDescent="0.35">
      <c r="A426">
        <v>412</v>
      </c>
      <c r="B426" s="1">
        <v>44216.410416666666</v>
      </c>
      <c r="C426" s="2">
        <v>14564.4</v>
      </c>
      <c r="D426" s="2">
        <v>14569.2</v>
      </c>
      <c r="E426" s="2">
        <v>14560.75</v>
      </c>
      <c r="F426" s="2">
        <v>14565.35</v>
      </c>
      <c r="G426">
        <f>IF(A426&lt;=$C$3,"",MAX(INDEX($D$15:$D$713,A426-$C$3):D425))</f>
        <v>14568.949999999999</v>
      </c>
      <c r="H426">
        <f>IF(A426&lt;=$C$4,"",MIN(INDEX($E$15:$E$713,A426-$C$4):E425))</f>
        <v>14550.1</v>
      </c>
      <c r="I426" s="2">
        <f t="shared" si="66"/>
        <v>17.649999999999636</v>
      </c>
      <c r="J426">
        <f t="shared" si="76"/>
        <v>11.514925846622862</v>
      </c>
      <c r="K426" t="str">
        <f t="shared" si="67"/>
        <v>BUY</v>
      </c>
      <c r="L426">
        <f t="shared" si="68"/>
        <v>14568.949999999999</v>
      </c>
      <c r="M426" s="5" t="str">
        <f t="shared" si="69"/>
        <v>SL</v>
      </c>
      <c r="N426" s="5" t="str">
        <f t="shared" si="70"/>
        <v/>
      </c>
      <c r="O426" s="5" t="str">
        <f t="shared" si="71"/>
        <v/>
      </c>
      <c r="P426" s="5" t="str">
        <f t="shared" si="72"/>
        <v/>
      </c>
      <c r="Q426" s="5" t="str">
        <f t="shared" si="73"/>
        <v/>
      </c>
      <c r="R426" s="5">
        <f t="shared" si="74"/>
        <v>-11.192027206971034</v>
      </c>
      <c r="S426" s="5" t="str">
        <f t="shared" si="75"/>
        <v>S</v>
      </c>
    </row>
    <row r="427" spans="1:19" x14ac:dyDescent="0.35">
      <c r="A427">
        <v>413</v>
      </c>
      <c r="B427" s="1">
        <v>44216.411111111112</v>
      </c>
      <c r="C427" s="2">
        <v>14565.35</v>
      </c>
      <c r="D427" s="2">
        <v>14568.4</v>
      </c>
      <c r="E427" s="2">
        <v>14562.85</v>
      </c>
      <c r="F427" s="2">
        <v>14566.05</v>
      </c>
      <c r="G427">
        <f>IF(A427&lt;=$C$3,"",MAX(INDEX($D$15:$D$713,A427-$C$3):D426))</f>
        <v>14569.2</v>
      </c>
      <c r="H427">
        <f>IF(A427&lt;=$C$4,"",MIN(INDEX($E$15:$E$713,A427-$C$4):E426))</f>
        <v>14550.1</v>
      </c>
      <c r="I427" s="2">
        <f t="shared" si="66"/>
        <v>8.4500000000007276</v>
      </c>
      <c r="J427">
        <f t="shared" si="76"/>
        <v>11.361679554291756</v>
      </c>
      <c r="K427" t="str">
        <f t="shared" si="67"/>
        <v/>
      </c>
      <c r="L427" t="str">
        <f t="shared" si="68"/>
        <v/>
      </c>
      <c r="M427" s="5" t="str">
        <f t="shared" si="69"/>
        <v/>
      </c>
      <c r="N427" s="5" t="str">
        <f t="shared" si="70"/>
        <v/>
      </c>
      <c r="O427" s="5" t="str">
        <f t="shared" si="71"/>
        <v/>
      </c>
      <c r="P427" s="5" t="str">
        <f t="shared" si="72"/>
        <v/>
      </c>
      <c r="Q427" s="5" t="str">
        <f t="shared" si="73"/>
        <v/>
      </c>
      <c r="R427" s="5" t="str">
        <f t="shared" si="74"/>
        <v/>
      </c>
      <c r="S427" s="5" t="str">
        <f t="shared" si="75"/>
        <v/>
      </c>
    </row>
    <row r="428" spans="1:19" x14ac:dyDescent="0.35">
      <c r="A428">
        <v>414</v>
      </c>
      <c r="B428" s="1">
        <v>44216.411805555559</v>
      </c>
      <c r="C428" s="2">
        <v>14565.7</v>
      </c>
      <c r="D428" s="2">
        <v>14568.949999999999</v>
      </c>
      <c r="E428" s="2">
        <v>14561.1</v>
      </c>
      <c r="F428" s="2">
        <v>14563.85</v>
      </c>
      <c r="G428">
        <f>IF(A428&lt;=$C$3,"",MAX(INDEX($D$15:$D$713,A428-$C$3):D427))</f>
        <v>14569.2</v>
      </c>
      <c r="H428">
        <f>IF(A428&lt;=$C$4,"",MIN(INDEX($E$15:$E$713,A428-$C$4):E427))</f>
        <v>14550.1</v>
      </c>
      <c r="I428" s="2">
        <f t="shared" si="66"/>
        <v>5.5499999999992724</v>
      </c>
      <c r="J428">
        <f t="shared" si="76"/>
        <v>11.071095576577132</v>
      </c>
      <c r="K428" t="str">
        <f t="shared" si="67"/>
        <v/>
      </c>
      <c r="L428" t="str">
        <f t="shared" si="68"/>
        <v/>
      </c>
      <c r="M428" s="5" t="str">
        <f t="shared" si="69"/>
        <v/>
      </c>
      <c r="N428" s="5" t="str">
        <f t="shared" si="70"/>
        <v/>
      </c>
      <c r="O428" s="5" t="str">
        <f t="shared" si="71"/>
        <v/>
      </c>
      <c r="P428" s="5" t="str">
        <f t="shared" si="72"/>
        <v/>
      </c>
      <c r="Q428" s="5" t="str">
        <f t="shared" si="73"/>
        <v/>
      </c>
      <c r="R428" s="5" t="str">
        <f t="shared" si="74"/>
        <v/>
      </c>
      <c r="S428" s="5" t="str">
        <f t="shared" si="75"/>
        <v/>
      </c>
    </row>
    <row r="429" spans="1:19" x14ac:dyDescent="0.35">
      <c r="A429">
        <v>415</v>
      </c>
      <c r="B429" s="1">
        <v>44216.412499999999</v>
      </c>
      <c r="C429" s="2">
        <v>14563.550000000001</v>
      </c>
      <c r="D429" s="2">
        <v>14569.65</v>
      </c>
      <c r="E429" s="2">
        <v>14561.599999999999</v>
      </c>
      <c r="F429" s="2">
        <v>14565.75</v>
      </c>
      <c r="G429">
        <f>IF(A429&lt;=$C$3,"",MAX(INDEX($D$15:$D$713,A429-$C$3):D428))</f>
        <v>14569.2</v>
      </c>
      <c r="H429">
        <f>IF(A429&lt;=$C$4,"",MIN(INDEX($E$15:$E$713,A429-$C$4):E428))</f>
        <v>14560.75</v>
      </c>
      <c r="I429" s="2">
        <f t="shared" si="66"/>
        <v>7.8499999999985448</v>
      </c>
      <c r="J429">
        <f t="shared" si="76"/>
        <v>10.910040797748204</v>
      </c>
      <c r="K429" t="str">
        <f t="shared" si="67"/>
        <v>BUY</v>
      </c>
      <c r="L429">
        <f t="shared" si="68"/>
        <v>14569.2</v>
      </c>
      <c r="M429" s="5" t="str">
        <f t="shared" si="69"/>
        <v>BUY</v>
      </c>
      <c r="N429" s="5">
        <f t="shared" si="70"/>
        <v>14558.289959202253</v>
      </c>
      <c r="O429" s="5">
        <f t="shared" si="71"/>
        <v>14591.020081595498</v>
      </c>
      <c r="P429" s="5">
        <f t="shared" si="72"/>
        <v>14569.2</v>
      </c>
      <c r="Q429" s="5">
        <f t="shared" si="73"/>
        <v>10.910040797748204</v>
      </c>
      <c r="R429" s="5" t="str">
        <f t="shared" si="74"/>
        <v/>
      </c>
      <c r="S429" s="5" t="str">
        <f t="shared" si="75"/>
        <v/>
      </c>
    </row>
    <row r="430" spans="1:19" x14ac:dyDescent="0.35">
      <c r="A430">
        <v>416</v>
      </c>
      <c r="B430" s="1">
        <v>44216.413194444445</v>
      </c>
      <c r="C430" s="2">
        <v>14565.85</v>
      </c>
      <c r="D430" s="2">
        <v>14569.55</v>
      </c>
      <c r="E430" s="2">
        <v>14560.8</v>
      </c>
      <c r="F430" s="2">
        <v>14563.55</v>
      </c>
      <c r="G430">
        <f>IF(A430&lt;=$C$3,"",MAX(INDEX($D$15:$D$713,A430-$C$3):D429))</f>
        <v>14569.65</v>
      </c>
      <c r="H430">
        <f>IF(A430&lt;=$C$4,"",MIN(INDEX($E$15:$E$713,A430-$C$4):E429))</f>
        <v>14561.1</v>
      </c>
      <c r="I430" s="2">
        <f t="shared" si="66"/>
        <v>8.0500000000010914</v>
      </c>
      <c r="J430">
        <f t="shared" si="76"/>
        <v>10.767038757860849</v>
      </c>
      <c r="K430" t="str">
        <f t="shared" si="67"/>
        <v>SELL</v>
      </c>
      <c r="L430">
        <f t="shared" si="68"/>
        <v>14561.1</v>
      </c>
      <c r="M430" s="5" t="str">
        <f t="shared" si="69"/>
        <v>BUY</v>
      </c>
      <c r="N430" s="5">
        <f t="shared" si="70"/>
        <v>14558.289959202253</v>
      </c>
      <c r="O430" s="5">
        <f t="shared" si="71"/>
        <v>14591.020081595498</v>
      </c>
      <c r="P430" s="5">
        <f t="shared" si="72"/>
        <v>14569.2</v>
      </c>
      <c r="Q430" s="5">
        <f t="shared" si="73"/>
        <v>10.910040797748204</v>
      </c>
      <c r="R430" s="5" t="str">
        <f t="shared" si="74"/>
        <v/>
      </c>
      <c r="S430" s="5" t="str">
        <f t="shared" si="75"/>
        <v/>
      </c>
    </row>
    <row r="431" spans="1:19" x14ac:dyDescent="0.35">
      <c r="A431">
        <v>417</v>
      </c>
      <c r="B431" s="1">
        <v>44216.413888888892</v>
      </c>
      <c r="C431" s="2">
        <v>14563.8</v>
      </c>
      <c r="D431" s="2">
        <v>14569</v>
      </c>
      <c r="E431" s="2">
        <v>14555.349999999999</v>
      </c>
      <c r="F431" s="2">
        <v>14558.5</v>
      </c>
      <c r="G431">
        <f>IF(A431&lt;=$C$3,"",MAX(INDEX($D$15:$D$713,A431-$C$3):D430))</f>
        <v>14569.65</v>
      </c>
      <c r="H431">
        <f>IF(A431&lt;=$C$4,"",MIN(INDEX($E$15:$E$713,A431-$C$4):E430))</f>
        <v>14560.8</v>
      </c>
      <c r="I431" s="2">
        <f t="shared" si="66"/>
        <v>8.75</v>
      </c>
      <c r="J431">
        <f t="shared" si="76"/>
        <v>10.666186819967807</v>
      </c>
      <c r="K431" t="str">
        <f t="shared" si="67"/>
        <v>SELL</v>
      </c>
      <c r="L431">
        <f t="shared" si="68"/>
        <v>14560.8</v>
      </c>
      <c r="M431" s="5" t="str">
        <f t="shared" si="69"/>
        <v>SL</v>
      </c>
      <c r="N431" s="5" t="str">
        <f t="shared" si="70"/>
        <v/>
      </c>
      <c r="O431" s="5" t="str">
        <f t="shared" si="71"/>
        <v/>
      </c>
      <c r="P431" s="5" t="str">
        <f t="shared" si="72"/>
        <v/>
      </c>
      <c r="Q431" s="5" t="str">
        <f t="shared" si="73"/>
        <v/>
      </c>
      <c r="R431" s="5">
        <f t="shared" si="74"/>
        <v>-10.91004079774757</v>
      </c>
      <c r="S431" s="5" t="str">
        <f t="shared" si="75"/>
        <v>B</v>
      </c>
    </row>
    <row r="432" spans="1:19" x14ac:dyDescent="0.35">
      <c r="A432">
        <v>418</v>
      </c>
      <c r="B432" s="1">
        <v>44216.414583333331</v>
      </c>
      <c r="C432" s="2">
        <v>14558.35</v>
      </c>
      <c r="D432" s="2">
        <v>14566.85</v>
      </c>
      <c r="E432" s="2">
        <v>14552.45</v>
      </c>
      <c r="F432" s="2">
        <v>14563.45</v>
      </c>
      <c r="G432">
        <f>IF(A432&lt;=$C$3,"",MAX(INDEX($D$15:$D$713,A432-$C$3):D431))</f>
        <v>14569.65</v>
      </c>
      <c r="H432">
        <f>IF(A432&lt;=$C$4,"",MIN(INDEX($E$15:$E$713,A432-$C$4):E431))</f>
        <v>14555.349999999999</v>
      </c>
      <c r="I432" s="2">
        <f t="shared" si="66"/>
        <v>13.650000000001455</v>
      </c>
      <c r="J432">
        <f t="shared" si="76"/>
        <v>10.81537747896949</v>
      </c>
      <c r="K432" t="str">
        <f t="shared" si="67"/>
        <v>SELL</v>
      </c>
      <c r="L432">
        <f t="shared" si="68"/>
        <v>14555.349999999999</v>
      </c>
      <c r="M432" s="5" t="str">
        <f t="shared" si="69"/>
        <v>SELL</v>
      </c>
      <c r="N432" s="5">
        <f t="shared" si="70"/>
        <v>14566.165377478968</v>
      </c>
      <c r="O432" s="5">
        <f t="shared" si="71"/>
        <v>14533.719245042059</v>
      </c>
      <c r="P432" s="5">
        <f t="shared" si="72"/>
        <v>14555.349999999999</v>
      </c>
      <c r="Q432" s="5">
        <f t="shared" si="73"/>
        <v>10.81537747896949</v>
      </c>
      <c r="R432" s="5" t="str">
        <f t="shared" si="74"/>
        <v/>
      </c>
      <c r="S432" s="5" t="str">
        <f t="shared" si="75"/>
        <v/>
      </c>
    </row>
    <row r="433" spans="1:19" x14ac:dyDescent="0.35">
      <c r="A433">
        <v>419</v>
      </c>
      <c r="B433" s="1">
        <v>44216.415277777778</v>
      </c>
      <c r="C433" s="2">
        <v>14563.25</v>
      </c>
      <c r="D433" s="2">
        <v>14570</v>
      </c>
      <c r="E433" s="2">
        <v>14553.9</v>
      </c>
      <c r="F433" s="2">
        <v>14557.1</v>
      </c>
      <c r="G433">
        <f>IF(A433&lt;=$C$3,"",MAX(INDEX($D$15:$D$713,A433-$C$3):D432))</f>
        <v>14569.55</v>
      </c>
      <c r="H433">
        <f>IF(A433&lt;=$C$4,"",MIN(INDEX($E$15:$E$713,A433-$C$4):E432))</f>
        <v>14552.45</v>
      </c>
      <c r="I433" s="2">
        <f t="shared" si="66"/>
        <v>14.399999999999636</v>
      </c>
      <c r="J433">
        <f t="shared" si="76"/>
        <v>10.994608605020996</v>
      </c>
      <c r="K433" t="str">
        <f t="shared" si="67"/>
        <v>BUY</v>
      </c>
      <c r="L433">
        <f t="shared" si="68"/>
        <v>14569.55</v>
      </c>
      <c r="M433" s="5" t="str">
        <f t="shared" si="69"/>
        <v>SL</v>
      </c>
      <c r="N433" s="5" t="str">
        <f t="shared" si="70"/>
        <v/>
      </c>
      <c r="O433" s="5" t="str">
        <f t="shared" si="71"/>
        <v/>
      </c>
      <c r="P433" s="5" t="str">
        <f t="shared" si="72"/>
        <v/>
      </c>
      <c r="Q433" s="5" t="str">
        <f t="shared" si="73"/>
        <v/>
      </c>
      <c r="R433" s="5">
        <f t="shared" si="74"/>
        <v>-10.815377478969822</v>
      </c>
      <c r="S433" s="5" t="str">
        <f t="shared" si="75"/>
        <v>S</v>
      </c>
    </row>
    <row r="434" spans="1:19" x14ac:dyDescent="0.35">
      <c r="A434">
        <v>420</v>
      </c>
      <c r="B434" s="1">
        <v>44216.415972222225</v>
      </c>
      <c r="C434" s="2">
        <v>14557.3</v>
      </c>
      <c r="D434" s="2">
        <v>14560</v>
      </c>
      <c r="E434" s="2">
        <v>14552.75</v>
      </c>
      <c r="F434" s="2">
        <v>14555.65</v>
      </c>
      <c r="G434">
        <f>IF(A434&lt;=$C$3,"",MAX(INDEX($D$15:$D$713,A434-$C$3):D433))</f>
        <v>14570</v>
      </c>
      <c r="H434">
        <f>IF(A434&lt;=$C$4,"",MIN(INDEX($E$15:$E$713,A434-$C$4):E433))</f>
        <v>14552.45</v>
      </c>
      <c r="I434" s="2">
        <f t="shared" si="66"/>
        <v>16.100000000000364</v>
      </c>
      <c r="J434">
        <f t="shared" si="76"/>
        <v>11.249878174769965</v>
      </c>
      <c r="K434" t="str">
        <f t="shared" si="67"/>
        <v/>
      </c>
      <c r="L434" t="str">
        <f t="shared" si="68"/>
        <v/>
      </c>
      <c r="M434" s="5" t="str">
        <f t="shared" si="69"/>
        <v/>
      </c>
      <c r="N434" s="5" t="str">
        <f t="shared" si="70"/>
        <v/>
      </c>
      <c r="O434" s="5" t="str">
        <f t="shared" si="71"/>
        <v/>
      </c>
      <c r="P434" s="5" t="str">
        <f t="shared" si="72"/>
        <v/>
      </c>
      <c r="Q434" s="5" t="str">
        <f t="shared" si="73"/>
        <v/>
      </c>
      <c r="R434" s="5" t="str">
        <f t="shared" si="74"/>
        <v/>
      </c>
      <c r="S434" s="5" t="str">
        <f t="shared" si="75"/>
        <v/>
      </c>
    </row>
    <row r="435" spans="1:19" x14ac:dyDescent="0.35">
      <c r="A435">
        <v>421</v>
      </c>
      <c r="B435" s="1">
        <v>44216.416666666664</v>
      </c>
      <c r="C435" s="2">
        <v>14555.4</v>
      </c>
      <c r="D435" s="2">
        <v>14562.7</v>
      </c>
      <c r="E435" s="2">
        <v>14552.7</v>
      </c>
      <c r="F435" s="2">
        <v>14560.2</v>
      </c>
      <c r="G435">
        <f>IF(A435&lt;=$C$3,"",MAX(INDEX($D$15:$D$713,A435-$C$3):D434))</f>
        <v>14570</v>
      </c>
      <c r="H435">
        <f>IF(A435&lt;=$C$4,"",MIN(INDEX($E$15:$E$713,A435-$C$4):E434))</f>
        <v>14552.45</v>
      </c>
      <c r="I435" s="2">
        <f t="shared" si="66"/>
        <v>7.25</v>
      </c>
      <c r="J435">
        <f t="shared" si="76"/>
        <v>11.049884266031466</v>
      </c>
      <c r="K435" t="str">
        <f t="shared" si="67"/>
        <v/>
      </c>
      <c r="L435" t="str">
        <f t="shared" si="68"/>
        <v/>
      </c>
      <c r="M435" s="5" t="str">
        <f t="shared" si="69"/>
        <v/>
      </c>
      <c r="N435" s="5" t="str">
        <f t="shared" si="70"/>
        <v/>
      </c>
      <c r="O435" s="5" t="str">
        <f t="shared" si="71"/>
        <v/>
      </c>
      <c r="P435" s="5" t="str">
        <f t="shared" si="72"/>
        <v/>
      </c>
      <c r="Q435" s="5" t="str">
        <f t="shared" si="73"/>
        <v/>
      </c>
      <c r="R435" s="5" t="str">
        <f t="shared" si="74"/>
        <v/>
      </c>
      <c r="S435" s="5" t="str">
        <f t="shared" si="75"/>
        <v/>
      </c>
    </row>
    <row r="436" spans="1:19" x14ac:dyDescent="0.35">
      <c r="A436">
        <v>422</v>
      </c>
      <c r="B436" s="1">
        <v>44216.417361111111</v>
      </c>
      <c r="C436" s="2">
        <v>14560.449999999999</v>
      </c>
      <c r="D436" s="2">
        <v>14563.8</v>
      </c>
      <c r="E436" s="2">
        <v>14556.05</v>
      </c>
      <c r="F436" s="2">
        <v>14558.6</v>
      </c>
      <c r="G436">
        <f>IF(A436&lt;=$C$3,"",MAX(INDEX($D$15:$D$713,A436-$C$3):D435))</f>
        <v>14570</v>
      </c>
      <c r="H436">
        <f>IF(A436&lt;=$C$4,"",MIN(INDEX($E$15:$E$713,A436-$C$4):E435))</f>
        <v>14552.7</v>
      </c>
      <c r="I436" s="2">
        <f t="shared" si="66"/>
        <v>10</v>
      </c>
      <c r="J436">
        <f t="shared" si="76"/>
        <v>10.997390052729893</v>
      </c>
      <c r="K436" t="str">
        <f t="shared" si="67"/>
        <v/>
      </c>
      <c r="L436" t="str">
        <f t="shared" si="68"/>
        <v/>
      </c>
      <c r="M436" s="5" t="str">
        <f t="shared" si="69"/>
        <v/>
      </c>
      <c r="N436" s="5" t="str">
        <f t="shared" si="70"/>
        <v/>
      </c>
      <c r="O436" s="5" t="str">
        <f t="shared" si="71"/>
        <v/>
      </c>
      <c r="P436" s="5" t="str">
        <f t="shared" si="72"/>
        <v/>
      </c>
      <c r="Q436" s="5" t="str">
        <f t="shared" si="73"/>
        <v/>
      </c>
      <c r="R436" s="5" t="str">
        <f t="shared" si="74"/>
        <v/>
      </c>
      <c r="S436" s="5" t="str">
        <f t="shared" si="75"/>
        <v/>
      </c>
    </row>
    <row r="437" spans="1:19" x14ac:dyDescent="0.35">
      <c r="A437">
        <v>423</v>
      </c>
      <c r="B437" s="1">
        <v>44216.418055555558</v>
      </c>
      <c r="C437" s="2">
        <v>14558.7</v>
      </c>
      <c r="D437" s="2">
        <v>14561.050000000001</v>
      </c>
      <c r="E437" s="2">
        <v>14553.099999999999</v>
      </c>
      <c r="F437" s="2">
        <v>14557.45</v>
      </c>
      <c r="G437">
        <f>IF(A437&lt;=$C$3,"",MAX(INDEX($D$15:$D$713,A437-$C$3):D436))</f>
        <v>14563.8</v>
      </c>
      <c r="H437">
        <f>IF(A437&lt;=$C$4,"",MIN(INDEX($E$15:$E$713,A437-$C$4):E436))</f>
        <v>14552.7</v>
      </c>
      <c r="I437" s="2">
        <f t="shared" si="66"/>
        <v>7.75</v>
      </c>
      <c r="J437">
        <f t="shared" si="76"/>
        <v>10.835020550093398</v>
      </c>
      <c r="K437" t="str">
        <f t="shared" si="67"/>
        <v/>
      </c>
      <c r="L437" t="str">
        <f t="shared" si="68"/>
        <v/>
      </c>
      <c r="M437" s="5" t="str">
        <f t="shared" si="69"/>
        <v/>
      </c>
      <c r="N437" s="5" t="str">
        <f t="shared" si="70"/>
        <v/>
      </c>
      <c r="O437" s="5" t="str">
        <f t="shared" si="71"/>
        <v/>
      </c>
      <c r="P437" s="5" t="str">
        <f t="shared" si="72"/>
        <v/>
      </c>
      <c r="Q437" s="5" t="str">
        <f t="shared" si="73"/>
        <v/>
      </c>
      <c r="R437" s="5" t="str">
        <f t="shared" si="74"/>
        <v/>
      </c>
      <c r="S437" s="5" t="str">
        <f t="shared" si="75"/>
        <v/>
      </c>
    </row>
    <row r="438" spans="1:19" x14ac:dyDescent="0.35">
      <c r="A438">
        <v>424</v>
      </c>
      <c r="B438" s="1">
        <v>44216.418749999997</v>
      </c>
      <c r="C438" s="2">
        <v>14557.449999999999</v>
      </c>
      <c r="D438" s="2">
        <v>14564.25</v>
      </c>
      <c r="E438" s="2">
        <v>14551</v>
      </c>
      <c r="F438" s="2">
        <v>14562.1</v>
      </c>
      <c r="G438">
        <f>IF(A438&lt;=$C$3,"",MAX(INDEX($D$15:$D$713,A438-$C$3):D437))</f>
        <v>14563.8</v>
      </c>
      <c r="H438">
        <f>IF(A438&lt;=$C$4,"",MIN(INDEX($E$15:$E$713,A438-$C$4):E437))</f>
        <v>14552.7</v>
      </c>
      <c r="I438" s="2">
        <f t="shared" si="66"/>
        <v>7.9500000000025466</v>
      </c>
      <c r="J438">
        <f t="shared" si="76"/>
        <v>10.690769522588855</v>
      </c>
      <c r="K438" t="str">
        <f t="shared" si="67"/>
        <v>BUY</v>
      </c>
      <c r="L438">
        <f t="shared" si="68"/>
        <v>14563.8</v>
      </c>
      <c r="M438" s="5" t="str">
        <f t="shared" si="69"/>
        <v>BUY</v>
      </c>
      <c r="N438" s="5">
        <f t="shared" si="70"/>
        <v>14553.10923047741</v>
      </c>
      <c r="O438" s="5">
        <f t="shared" si="71"/>
        <v>14585.181539045177</v>
      </c>
      <c r="P438" s="5">
        <f t="shared" si="72"/>
        <v>14563.8</v>
      </c>
      <c r="Q438" s="5">
        <f t="shared" si="73"/>
        <v>10.690769522588855</v>
      </c>
      <c r="R438" s="5" t="str">
        <f t="shared" si="74"/>
        <v/>
      </c>
      <c r="S438" s="5" t="str">
        <f t="shared" si="75"/>
        <v/>
      </c>
    </row>
    <row r="439" spans="1:19" x14ac:dyDescent="0.35">
      <c r="A439">
        <v>425</v>
      </c>
      <c r="B439" s="1">
        <v>44216.419444444444</v>
      </c>
      <c r="C439" s="2">
        <v>14561.25</v>
      </c>
      <c r="D439" s="2">
        <v>14569.150000000001</v>
      </c>
      <c r="E439" s="2">
        <v>14556.35</v>
      </c>
      <c r="F439" s="2">
        <v>14564.45</v>
      </c>
      <c r="G439">
        <f>IF(A439&lt;=$C$3,"",MAX(INDEX($D$15:$D$713,A439-$C$3):D438))</f>
        <v>14564.25</v>
      </c>
      <c r="H439">
        <f>IF(A439&lt;=$C$4,"",MIN(INDEX($E$15:$E$713,A439-$C$4):E438))</f>
        <v>14551</v>
      </c>
      <c r="I439" s="2">
        <f t="shared" si="66"/>
        <v>13.25</v>
      </c>
      <c r="J439">
        <f t="shared" si="76"/>
        <v>10.818731046459412</v>
      </c>
      <c r="K439" t="str">
        <f t="shared" si="67"/>
        <v>BUY</v>
      </c>
      <c r="L439">
        <f t="shared" si="68"/>
        <v>14564.25</v>
      </c>
      <c r="M439" s="5" t="str">
        <f t="shared" si="69"/>
        <v>BUY</v>
      </c>
      <c r="N439" s="5">
        <f t="shared" si="70"/>
        <v>14553.10923047741</v>
      </c>
      <c r="O439" s="5">
        <f t="shared" si="71"/>
        <v>14585.181539045177</v>
      </c>
      <c r="P439" s="5">
        <f t="shared" si="72"/>
        <v>14563.8</v>
      </c>
      <c r="Q439" s="5">
        <f t="shared" si="73"/>
        <v>10.690769522588855</v>
      </c>
      <c r="R439" s="5" t="str">
        <f t="shared" si="74"/>
        <v/>
      </c>
      <c r="S439" s="5" t="str">
        <f t="shared" si="75"/>
        <v/>
      </c>
    </row>
    <row r="440" spans="1:19" x14ac:dyDescent="0.35">
      <c r="A440">
        <v>426</v>
      </c>
      <c r="B440" s="1">
        <v>44216.420138888891</v>
      </c>
      <c r="C440" s="2">
        <v>14564.5</v>
      </c>
      <c r="D440" s="2">
        <v>14573.199999999999</v>
      </c>
      <c r="E440" s="2">
        <v>14559.9</v>
      </c>
      <c r="F440" s="2">
        <v>14571.8</v>
      </c>
      <c r="G440">
        <f>IF(A440&lt;=$C$3,"",MAX(INDEX($D$15:$D$713,A440-$C$3):D439))</f>
        <v>14569.150000000001</v>
      </c>
      <c r="H440">
        <f>IF(A440&lt;=$C$4,"",MIN(INDEX($E$15:$E$713,A440-$C$4):E439))</f>
        <v>14551</v>
      </c>
      <c r="I440" s="2">
        <f t="shared" si="66"/>
        <v>12.800000000001091</v>
      </c>
      <c r="J440">
        <f t="shared" si="76"/>
        <v>10.917794494136496</v>
      </c>
      <c r="K440" t="str">
        <f t="shared" si="67"/>
        <v>BUY</v>
      </c>
      <c r="L440">
        <f t="shared" si="68"/>
        <v>14569.150000000001</v>
      </c>
      <c r="M440" s="5" t="str">
        <f t="shared" si="69"/>
        <v>BUY</v>
      </c>
      <c r="N440" s="5">
        <f t="shared" si="70"/>
        <v>14553.10923047741</v>
      </c>
      <c r="O440" s="5">
        <f t="shared" si="71"/>
        <v>14585.181539045177</v>
      </c>
      <c r="P440" s="5">
        <f t="shared" si="72"/>
        <v>14563.8</v>
      </c>
      <c r="Q440" s="5">
        <f t="shared" si="73"/>
        <v>10.690769522588855</v>
      </c>
      <c r="R440" s="5" t="str">
        <f t="shared" si="74"/>
        <v/>
      </c>
      <c r="S440" s="5" t="str">
        <f t="shared" si="75"/>
        <v/>
      </c>
    </row>
    <row r="441" spans="1:19" x14ac:dyDescent="0.35">
      <c r="A441">
        <v>427</v>
      </c>
      <c r="B441" s="1">
        <v>44216.42083333333</v>
      </c>
      <c r="C441" s="2">
        <v>14571.9</v>
      </c>
      <c r="D441" s="2">
        <v>14580.65</v>
      </c>
      <c r="E441" s="2">
        <v>14569.75</v>
      </c>
      <c r="F441" s="2">
        <v>14571.7</v>
      </c>
      <c r="G441">
        <f>IF(A441&lt;=$C$3,"",MAX(INDEX($D$15:$D$713,A441-$C$3):D440))</f>
        <v>14573.199999999999</v>
      </c>
      <c r="H441">
        <f>IF(A441&lt;=$C$4,"",MIN(INDEX($E$15:$E$713,A441-$C$4):E440))</f>
        <v>14551</v>
      </c>
      <c r="I441" s="2">
        <f t="shared" si="66"/>
        <v>13.299999999999272</v>
      </c>
      <c r="J441">
        <f t="shared" si="76"/>
        <v>11.036904769429634</v>
      </c>
      <c r="K441" t="str">
        <f t="shared" si="67"/>
        <v>BUY</v>
      </c>
      <c r="L441">
        <f t="shared" si="68"/>
        <v>14573.199999999999</v>
      </c>
      <c r="M441" s="5" t="str">
        <f t="shared" si="69"/>
        <v>BUY</v>
      </c>
      <c r="N441" s="5">
        <f t="shared" si="70"/>
        <v>14553.10923047741</v>
      </c>
      <c r="O441" s="5">
        <f t="shared" si="71"/>
        <v>14585.181539045177</v>
      </c>
      <c r="P441" s="5">
        <f t="shared" si="72"/>
        <v>14563.8</v>
      </c>
      <c r="Q441" s="5">
        <f t="shared" si="73"/>
        <v>10.690769522588855</v>
      </c>
      <c r="R441" s="5" t="str">
        <f t="shared" si="74"/>
        <v/>
      </c>
      <c r="S441" s="5" t="str">
        <f t="shared" si="75"/>
        <v/>
      </c>
    </row>
    <row r="442" spans="1:19" x14ac:dyDescent="0.35">
      <c r="A442">
        <v>428</v>
      </c>
      <c r="B442" s="1">
        <v>44216.421527777777</v>
      </c>
      <c r="C442" s="2">
        <v>14572.15</v>
      </c>
      <c r="D442" s="2">
        <v>14577.55</v>
      </c>
      <c r="E442" s="2">
        <v>14566.75</v>
      </c>
      <c r="F442" s="2">
        <v>14573.75</v>
      </c>
      <c r="G442">
        <f>IF(A442&lt;=$C$3,"",MAX(INDEX($D$15:$D$713,A442-$C$3):D441))</f>
        <v>14580.65</v>
      </c>
      <c r="H442">
        <f>IF(A442&lt;=$C$4,"",MIN(INDEX($E$15:$E$713,A442-$C$4):E441))</f>
        <v>14556.35</v>
      </c>
      <c r="I442" s="2">
        <f t="shared" si="66"/>
        <v>10.899999999999636</v>
      </c>
      <c r="J442">
        <f t="shared" si="76"/>
        <v>11.030059530958134</v>
      </c>
      <c r="K442" t="str">
        <f t="shared" si="67"/>
        <v/>
      </c>
      <c r="L442" t="str">
        <f t="shared" si="68"/>
        <v/>
      </c>
      <c r="M442" s="5" t="str">
        <f t="shared" si="69"/>
        <v>BUY</v>
      </c>
      <c r="N442" s="5">
        <f t="shared" si="70"/>
        <v>14553.10923047741</v>
      </c>
      <c r="O442" s="5">
        <f t="shared" si="71"/>
        <v>14585.181539045177</v>
      </c>
      <c r="P442" s="5">
        <f t="shared" si="72"/>
        <v>14563.8</v>
      </c>
      <c r="Q442" s="5">
        <f t="shared" si="73"/>
        <v>10.690769522588855</v>
      </c>
      <c r="R442" s="5" t="str">
        <f t="shared" si="74"/>
        <v/>
      </c>
      <c r="S442" s="5" t="str">
        <f t="shared" si="75"/>
        <v/>
      </c>
    </row>
    <row r="443" spans="1:19" x14ac:dyDescent="0.35">
      <c r="A443">
        <v>429</v>
      </c>
      <c r="B443" s="1">
        <v>44216.422222222223</v>
      </c>
      <c r="C443" s="2">
        <v>14573.4</v>
      </c>
      <c r="D443" s="2">
        <v>14574.9</v>
      </c>
      <c r="E443" s="2">
        <v>14566.75</v>
      </c>
      <c r="F443" s="2">
        <v>14570.1</v>
      </c>
      <c r="G443">
        <f>IF(A443&lt;=$C$3,"",MAX(INDEX($D$15:$D$713,A443-$C$3):D442))</f>
        <v>14580.65</v>
      </c>
      <c r="H443">
        <f>IF(A443&lt;=$C$4,"",MIN(INDEX($E$15:$E$713,A443-$C$4):E442))</f>
        <v>14559.9</v>
      </c>
      <c r="I443" s="2">
        <f t="shared" si="66"/>
        <v>10.799999999999272</v>
      </c>
      <c r="J443">
        <f t="shared" si="76"/>
        <v>11.018556554410191</v>
      </c>
      <c r="K443" t="str">
        <f t="shared" si="67"/>
        <v/>
      </c>
      <c r="L443" t="str">
        <f t="shared" si="68"/>
        <v/>
      </c>
      <c r="M443" s="5" t="str">
        <f t="shared" si="69"/>
        <v>BUY</v>
      </c>
      <c r="N443" s="5">
        <f t="shared" si="70"/>
        <v>14553.10923047741</v>
      </c>
      <c r="O443" s="5">
        <f t="shared" si="71"/>
        <v>14585.181539045177</v>
      </c>
      <c r="P443" s="5">
        <f t="shared" si="72"/>
        <v>14563.8</v>
      </c>
      <c r="Q443" s="5">
        <f t="shared" si="73"/>
        <v>10.690769522588855</v>
      </c>
      <c r="R443" s="5" t="str">
        <f t="shared" si="74"/>
        <v/>
      </c>
      <c r="S443" s="5" t="str">
        <f t="shared" si="75"/>
        <v/>
      </c>
    </row>
    <row r="444" spans="1:19" x14ac:dyDescent="0.35">
      <c r="A444">
        <v>430</v>
      </c>
      <c r="B444" s="1">
        <v>44216.42291666667</v>
      </c>
      <c r="C444" s="2">
        <v>14570.45</v>
      </c>
      <c r="D444" s="2">
        <v>14579</v>
      </c>
      <c r="E444" s="2">
        <v>14564.45</v>
      </c>
      <c r="F444" s="2">
        <v>14573.4</v>
      </c>
      <c r="G444">
        <f>IF(A444&lt;=$C$3,"",MAX(INDEX($D$15:$D$713,A444-$C$3):D443))</f>
        <v>14580.65</v>
      </c>
      <c r="H444">
        <f>IF(A444&lt;=$C$4,"",MIN(INDEX($E$15:$E$713,A444-$C$4):E443))</f>
        <v>14566.75</v>
      </c>
      <c r="I444" s="2">
        <f t="shared" si="66"/>
        <v>8.1499999999996362</v>
      </c>
      <c r="J444">
        <f t="shared" si="76"/>
        <v>10.875128726689663</v>
      </c>
      <c r="K444" t="str">
        <f t="shared" si="67"/>
        <v>SELL</v>
      </c>
      <c r="L444">
        <f t="shared" si="68"/>
        <v>14566.75</v>
      </c>
      <c r="M444" s="5" t="str">
        <f t="shared" si="69"/>
        <v>BUY</v>
      </c>
      <c r="N444" s="5">
        <f t="shared" si="70"/>
        <v>14553.10923047741</v>
      </c>
      <c r="O444" s="5">
        <f t="shared" si="71"/>
        <v>14585.181539045177</v>
      </c>
      <c r="P444" s="5">
        <f t="shared" si="72"/>
        <v>14563.8</v>
      </c>
      <c r="Q444" s="5">
        <f t="shared" si="73"/>
        <v>10.690769522588855</v>
      </c>
      <c r="R444" s="5" t="str">
        <f t="shared" si="74"/>
        <v/>
      </c>
      <c r="S444" s="5" t="str">
        <f t="shared" si="75"/>
        <v/>
      </c>
    </row>
    <row r="445" spans="1:19" x14ac:dyDescent="0.35">
      <c r="A445">
        <v>431</v>
      </c>
      <c r="B445" s="1">
        <v>44216.423611111109</v>
      </c>
      <c r="C445" s="2">
        <v>14573.55</v>
      </c>
      <c r="D445" s="2">
        <v>14581.3</v>
      </c>
      <c r="E445" s="2">
        <v>14570.8</v>
      </c>
      <c r="F445" s="2">
        <v>14575.6</v>
      </c>
      <c r="G445">
        <f>IF(A445&lt;=$C$3,"",MAX(INDEX($D$15:$D$713,A445-$C$3):D444))</f>
        <v>14579</v>
      </c>
      <c r="H445">
        <f>IF(A445&lt;=$C$4,"",MIN(INDEX($E$15:$E$713,A445-$C$4):E444))</f>
        <v>14564.45</v>
      </c>
      <c r="I445" s="2">
        <f t="shared" si="66"/>
        <v>14.549999999999272</v>
      </c>
      <c r="J445">
        <f t="shared" si="76"/>
        <v>11.058872290355144</v>
      </c>
      <c r="K445" t="str">
        <f t="shared" si="67"/>
        <v>BUY</v>
      </c>
      <c r="L445">
        <f t="shared" si="68"/>
        <v>14579</v>
      </c>
      <c r="M445" s="5" t="str">
        <f t="shared" si="69"/>
        <v>BUY</v>
      </c>
      <c r="N445" s="5">
        <f t="shared" si="70"/>
        <v>14553.10923047741</v>
      </c>
      <c r="O445" s="5">
        <f t="shared" si="71"/>
        <v>14585.181539045177</v>
      </c>
      <c r="P445" s="5">
        <f t="shared" si="72"/>
        <v>14563.8</v>
      </c>
      <c r="Q445" s="5">
        <f t="shared" si="73"/>
        <v>10.690769522588855</v>
      </c>
      <c r="R445" s="5" t="str">
        <f t="shared" si="74"/>
        <v/>
      </c>
      <c r="S445" s="5" t="str">
        <f t="shared" si="75"/>
        <v/>
      </c>
    </row>
    <row r="446" spans="1:19" x14ac:dyDescent="0.35">
      <c r="A446">
        <v>432</v>
      </c>
      <c r="B446" s="1">
        <v>44216.424305555556</v>
      </c>
      <c r="C446" s="2">
        <v>14575.95</v>
      </c>
      <c r="D446" s="2">
        <v>14578.9</v>
      </c>
      <c r="E446" s="2">
        <v>14568.599999999999</v>
      </c>
      <c r="F446" s="2">
        <v>14569.7</v>
      </c>
      <c r="G446">
        <f>IF(A446&lt;=$C$3,"",MAX(INDEX($D$15:$D$713,A446-$C$3):D445))</f>
        <v>14581.3</v>
      </c>
      <c r="H446">
        <f>IF(A446&lt;=$C$4,"",MIN(INDEX($E$15:$E$713,A446-$C$4):E445))</f>
        <v>14564.45</v>
      </c>
      <c r="I446" s="2">
        <f t="shared" si="66"/>
        <v>10.5</v>
      </c>
      <c r="J446">
        <f t="shared" si="76"/>
        <v>11.030928675837385</v>
      </c>
      <c r="K446" t="str">
        <f t="shared" si="67"/>
        <v/>
      </c>
      <c r="L446" t="str">
        <f t="shared" si="68"/>
        <v/>
      </c>
      <c r="M446" s="5" t="str">
        <f t="shared" si="69"/>
        <v>BUY</v>
      </c>
      <c r="N446" s="5">
        <f t="shared" si="70"/>
        <v>14553.10923047741</v>
      </c>
      <c r="O446" s="5">
        <f t="shared" si="71"/>
        <v>14585.181539045177</v>
      </c>
      <c r="P446" s="5">
        <f t="shared" si="72"/>
        <v>14563.8</v>
      </c>
      <c r="Q446" s="5">
        <f t="shared" si="73"/>
        <v>10.690769522588855</v>
      </c>
      <c r="R446" s="5" t="str">
        <f t="shared" si="74"/>
        <v/>
      </c>
      <c r="S446" s="5" t="str">
        <f t="shared" si="75"/>
        <v/>
      </c>
    </row>
    <row r="447" spans="1:19" x14ac:dyDescent="0.35">
      <c r="A447">
        <v>433</v>
      </c>
      <c r="B447" s="1">
        <v>44216.425000000003</v>
      </c>
      <c r="C447" s="2">
        <v>14569.8</v>
      </c>
      <c r="D447" s="2">
        <v>14573.6</v>
      </c>
      <c r="E447" s="2">
        <v>14561.95</v>
      </c>
      <c r="F447" s="2">
        <v>14572.2</v>
      </c>
      <c r="G447">
        <f>IF(A447&lt;=$C$3,"",MAX(INDEX($D$15:$D$713,A447-$C$3):D446))</f>
        <v>14581.3</v>
      </c>
      <c r="H447">
        <f>IF(A447&lt;=$C$4,"",MIN(INDEX($E$15:$E$713,A447-$C$4):E446))</f>
        <v>14564.45</v>
      </c>
      <c r="I447" s="2">
        <f t="shared" si="66"/>
        <v>10.300000000001091</v>
      </c>
      <c r="J447">
        <f t="shared" si="76"/>
        <v>10.994382242045571</v>
      </c>
      <c r="K447" t="str">
        <f t="shared" si="67"/>
        <v>SELL</v>
      </c>
      <c r="L447">
        <f t="shared" si="68"/>
        <v>14564.45</v>
      </c>
      <c r="M447" s="5" t="str">
        <f t="shared" si="69"/>
        <v>BUY</v>
      </c>
      <c r="N447" s="5">
        <f t="shared" si="70"/>
        <v>14553.10923047741</v>
      </c>
      <c r="O447" s="5">
        <f t="shared" si="71"/>
        <v>14585.181539045177</v>
      </c>
      <c r="P447" s="5">
        <f t="shared" si="72"/>
        <v>14563.8</v>
      </c>
      <c r="Q447" s="5">
        <f t="shared" si="73"/>
        <v>10.690769522588855</v>
      </c>
      <c r="R447" s="5" t="str">
        <f t="shared" si="74"/>
        <v/>
      </c>
      <c r="S447" s="5" t="str">
        <f t="shared" si="75"/>
        <v/>
      </c>
    </row>
    <row r="448" spans="1:19" x14ac:dyDescent="0.35">
      <c r="A448">
        <v>434</v>
      </c>
      <c r="B448" s="1">
        <v>44216.425694444442</v>
      </c>
      <c r="C448" s="2">
        <v>14572.550000000001</v>
      </c>
      <c r="D448" s="2">
        <v>14581.7</v>
      </c>
      <c r="E448" s="2">
        <v>14567.300000000001</v>
      </c>
      <c r="F448" s="2">
        <v>14570.45</v>
      </c>
      <c r="G448">
        <f>IF(A448&lt;=$C$3,"",MAX(INDEX($D$15:$D$713,A448-$C$3):D447))</f>
        <v>14581.3</v>
      </c>
      <c r="H448">
        <f>IF(A448&lt;=$C$4,"",MIN(INDEX($E$15:$E$713,A448-$C$4):E447))</f>
        <v>14561.95</v>
      </c>
      <c r="I448" s="2">
        <f t="shared" si="66"/>
        <v>11.649999999999636</v>
      </c>
      <c r="J448">
        <f t="shared" si="76"/>
        <v>11.027163129943274</v>
      </c>
      <c r="K448" t="str">
        <f t="shared" si="67"/>
        <v>BUY</v>
      </c>
      <c r="L448">
        <f t="shared" si="68"/>
        <v>14581.3</v>
      </c>
      <c r="M448" s="5" t="str">
        <f t="shared" si="69"/>
        <v>BUY</v>
      </c>
      <c r="N448" s="5">
        <f t="shared" si="70"/>
        <v>14553.10923047741</v>
      </c>
      <c r="O448" s="5">
        <f t="shared" si="71"/>
        <v>14585.181539045177</v>
      </c>
      <c r="P448" s="5">
        <f t="shared" si="72"/>
        <v>14563.8</v>
      </c>
      <c r="Q448" s="5">
        <f t="shared" si="73"/>
        <v>10.690769522588855</v>
      </c>
      <c r="R448" s="5" t="str">
        <f t="shared" si="74"/>
        <v/>
      </c>
      <c r="S448" s="5" t="str">
        <f t="shared" si="75"/>
        <v/>
      </c>
    </row>
    <row r="449" spans="1:19" x14ac:dyDescent="0.35">
      <c r="A449">
        <v>435</v>
      </c>
      <c r="B449" s="1">
        <v>44216.426388888889</v>
      </c>
      <c r="C449" s="2">
        <v>14570.25</v>
      </c>
      <c r="D449" s="2">
        <v>14572.9</v>
      </c>
      <c r="E449" s="2">
        <v>14563.8</v>
      </c>
      <c r="F449" s="2">
        <v>14566.95</v>
      </c>
      <c r="G449">
        <f>IF(A449&lt;=$C$3,"",MAX(INDEX($D$15:$D$713,A449-$C$3):D448))</f>
        <v>14581.7</v>
      </c>
      <c r="H449">
        <f>IF(A449&lt;=$C$4,"",MIN(INDEX($E$15:$E$713,A449-$C$4):E448))</f>
        <v>14561.95</v>
      </c>
      <c r="I449" s="2">
        <f t="shared" si="66"/>
        <v>14.399999999999636</v>
      </c>
      <c r="J449">
        <f t="shared" si="76"/>
        <v>11.195804973446091</v>
      </c>
      <c r="K449" t="str">
        <f t="shared" si="67"/>
        <v/>
      </c>
      <c r="L449" t="str">
        <f t="shared" si="68"/>
        <v/>
      </c>
      <c r="M449" s="5" t="str">
        <f t="shared" si="69"/>
        <v>BUY</v>
      </c>
      <c r="N449" s="5">
        <f t="shared" si="70"/>
        <v>14553.10923047741</v>
      </c>
      <c r="O449" s="5">
        <f t="shared" si="71"/>
        <v>14585.181539045177</v>
      </c>
      <c r="P449" s="5">
        <f t="shared" si="72"/>
        <v>14563.8</v>
      </c>
      <c r="Q449" s="5">
        <f t="shared" si="73"/>
        <v>10.690769522588855</v>
      </c>
      <c r="R449" s="5" t="str">
        <f t="shared" si="74"/>
        <v/>
      </c>
      <c r="S449" s="5" t="str">
        <f t="shared" si="75"/>
        <v/>
      </c>
    </row>
    <row r="450" spans="1:19" x14ac:dyDescent="0.35">
      <c r="A450">
        <v>436</v>
      </c>
      <c r="B450" s="1">
        <v>44216.427083333336</v>
      </c>
      <c r="C450" s="2">
        <v>14566.4</v>
      </c>
      <c r="D450" s="2">
        <v>14569.1</v>
      </c>
      <c r="E450" s="2">
        <v>14558.3</v>
      </c>
      <c r="F450" s="2">
        <v>14564.15</v>
      </c>
      <c r="G450">
        <f>IF(A450&lt;=$C$3,"",MAX(INDEX($D$15:$D$713,A450-$C$3):D449))</f>
        <v>14581.7</v>
      </c>
      <c r="H450">
        <f>IF(A450&lt;=$C$4,"",MIN(INDEX($E$15:$E$713,A450-$C$4):E449))</f>
        <v>14561.95</v>
      </c>
      <c r="I450" s="2">
        <f t="shared" si="66"/>
        <v>9.1000000000003638</v>
      </c>
      <c r="J450">
        <f t="shared" si="76"/>
        <v>11.091014724773803</v>
      </c>
      <c r="K450" t="str">
        <f t="shared" si="67"/>
        <v>SELL</v>
      </c>
      <c r="L450">
        <f t="shared" si="68"/>
        <v>14561.95</v>
      </c>
      <c r="M450" s="5" t="str">
        <f t="shared" si="69"/>
        <v>BUY</v>
      </c>
      <c r="N450" s="5">
        <f t="shared" si="70"/>
        <v>14553.10923047741</v>
      </c>
      <c r="O450" s="5">
        <f t="shared" si="71"/>
        <v>14585.181539045177</v>
      </c>
      <c r="P450" s="5">
        <f t="shared" si="72"/>
        <v>14563.8</v>
      </c>
      <c r="Q450" s="5">
        <f t="shared" si="73"/>
        <v>10.690769522588855</v>
      </c>
      <c r="R450" s="5" t="str">
        <f t="shared" si="74"/>
        <v/>
      </c>
      <c r="S450" s="5" t="str">
        <f t="shared" si="75"/>
        <v/>
      </c>
    </row>
    <row r="451" spans="1:19" x14ac:dyDescent="0.35">
      <c r="A451">
        <v>437</v>
      </c>
      <c r="B451" s="1">
        <v>44216.427777777775</v>
      </c>
      <c r="C451" s="2">
        <v>14563.5</v>
      </c>
      <c r="D451" s="2">
        <v>14571.599999999999</v>
      </c>
      <c r="E451" s="2">
        <v>14559.65</v>
      </c>
      <c r="F451" s="2">
        <v>14566.9</v>
      </c>
      <c r="G451">
        <f>IF(A451&lt;=$C$3,"",MAX(INDEX($D$15:$D$713,A451-$C$3):D450))</f>
        <v>14581.7</v>
      </c>
      <c r="H451">
        <f>IF(A451&lt;=$C$4,"",MIN(INDEX($E$15:$E$713,A451-$C$4):E450))</f>
        <v>14558.3</v>
      </c>
      <c r="I451" s="2">
        <f t="shared" si="66"/>
        <v>10.800000000001091</v>
      </c>
      <c r="J451">
        <f t="shared" si="76"/>
        <v>11.076463988535167</v>
      </c>
      <c r="K451" t="str">
        <f t="shared" si="67"/>
        <v/>
      </c>
      <c r="L451" t="str">
        <f t="shared" si="68"/>
        <v/>
      </c>
      <c r="M451" s="5" t="str">
        <f t="shared" si="69"/>
        <v>BUY</v>
      </c>
      <c r="N451" s="5">
        <f t="shared" si="70"/>
        <v>14553.10923047741</v>
      </c>
      <c r="O451" s="5">
        <f t="shared" si="71"/>
        <v>14585.181539045177</v>
      </c>
      <c r="P451" s="5">
        <f t="shared" si="72"/>
        <v>14563.8</v>
      </c>
      <c r="Q451" s="5">
        <f t="shared" si="73"/>
        <v>10.690769522588855</v>
      </c>
      <c r="R451" s="5" t="str">
        <f t="shared" si="74"/>
        <v/>
      </c>
      <c r="S451" s="5" t="str">
        <f t="shared" si="75"/>
        <v/>
      </c>
    </row>
    <row r="452" spans="1:19" x14ac:dyDescent="0.35">
      <c r="A452">
        <v>438</v>
      </c>
      <c r="B452" s="1">
        <v>44216.428472222222</v>
      </c>
      <c r="C452" s="2">
        <v>14566.95</v>
      </c>
      <c r="D452" s="2">
        <v>14570.3</v>
      </c>
      <c r="E452" s="2">
        <v>14561</v>
      </c>
      <c r="F452" s="2">
        <v>14568.6</v>
      </c>
      <c r="G452">
        <f>IF(A452&lt;=$C$3,"",MAX(INDEX($D$15:$D$713,A452-$C$3):D451))</f>
        <v>14572.9</v>
      </c>
      <c r="H452">
        <f>IF(A452&lt;=$C$4,"",MIN(INDEX($E$15:$E$713,A452-$C$4):E451))</f>
        <v>14558.3</v>
      </c>
      <c r="I452" s="2">
        <f t="shared" si="66"/>
        <v>11.949999999998909</v>
      </c>
      <c r="J452">
        <f t="shared" si="76"/>
        <v>11.120140789108353</v>
      </c>
      <c r="K452" t="str">
        <f t="shared" si="67"/>
        <v/>
      </c>
      <c r="L452" t="str">
        <f t="shared" si="68"/>
        <v/>
      </c>
      <c r="M452" s="5" t="str">
        <f t="shared" si="69"/>
        <v>BUY</v>
      </c>
      <c r="N452" s="5">
        <f t="shared" si="70"/>
        <v>14553.10923047741</v>
      </c>
      <c r="O452" s="5">
        <f t="shared" si="71"/>
        <v>14585.181539045177</v>
      </c>
      <c r="P452" s="5">
        <f t="shared" si="72"/>
        <v>14563.8</v>
      </c>
      <c r="Q452" s="5">
        <f t="shared" si="73"/>
        <v>10.690769522588855</v>
      </c>
      <c r="R452" s="5" t="str">
        <f t="shared" si="74"/>
        <v/>
      </c>
      <c r="S452" s="5" t="str">
        <f t="shared" si="75"/>
        <v/>
      </c>
    </row>
    <row r="453" spans="1:19" x14ac:dyDescent="0.35">
      <c r="A453">
        <v>439</v>
      </c>
      <c r="B453" s="1">
        <v>44216.429166666669</v>
      </c>
      <c r="C453" s="2">
        <v>14568.45</v>
      </c>
      <c r="D453" s="2">
        <v>14570.35</v>
      </c>
      <c r="E453" s="2">
        <v>14560.5</v>
      </c>
      <c r="F453" s="2">
        <v>14564.85</v>
      </c>
      <c r="G453">
        <f>IF(A453&lt;=$C$3,"",MAX(INDEX($D$15:$D$713,A453-$C$3):D452))</f>
        <v>14571.599999999999</v>
      </c>
      <c r="H453">
        <f>IF(A453&lt;=$C$4,"",MIN(INDEX($E$15:$E$713,A453-$C$4):E452))</f>
        <v>14558.3</v>
      </c>
      <c r="I453" s="2">
        <f t="shared" si="66"/>
        <v>9.2999999999992724</v>
      </c>
      <c r="J453">
        <f t="shared" si="76"/>
        <v>11.0291337496529</v>
      </c>
      <c r="K453" t="str">
        <f t="shared" si="67"/>
        <v/>
      </c>
      <c r="L453" t="str">
        <f t="shared" si="68"/>
        <v/>
      </c>
      <c r="M453" s="5" t="str">
        <f t="shared" si="69"/>
        <v>BUY</v>
      </c>
      <c r="N453" s="5">
        <f t="shared" si="70"/>
        <v>14553.10923047741</v>
      </c>
      <c r="O453" s="5">
        <f t="shared" si="71"/>
        <v>14585.181539045177</v>
      </c>
      <c r="P453" s="5">
        <f t="shared" si="72"/>
        <v>14563.8</v>
      </c>
      <c r="Q453" s="5">
        <f t="shared" si="73"/>
        <v>10.690769522588855</v>
      </c>
      <c r="R453" s="5" t="str">
        <f t="shared" si="74"/>
        <v/>
      </c>
      <c r="S453" s="5" t="str">
        <f t="shared" si="75"/>
        <v/>
      </c>
    </row>
    <row r="454" spans="1:19" x14ac:dyDescent="0.35">
      <c r="A454">
        <v>440</v>
      </c>
      <c r="B454" s="1">
        <v>44216.429861111108</v>
      </c>
      <c r="C454" s="2">
        <v>14564.3</v>
      </c>
      <c r="D454" s="2">
        <v>14572.45</v>
      </c>
      <c r="E454" s="2">
        <v>14558.5</v>
      </c>
      <c r="F454" s="2">
        <v>14562.3</v>
      </c>
      <c r="G454">
        <f>IF(A454&lt;=$C$3,"",MAX(INDEX($D$15:$D$713,A454-$C$3):D453))</f>
        <v>14571.599999999999</v>
      </c>
      <c r="H454">
        <f>IF(A454&lt;=$C$4,"",MIN(INDEX($E$15:$E$713,A454-$C$4):E453))</f>
        <v>14559.65</v>
      </c>
      <c r="I454" s="2">
        <f t="shared" si="66"/>
        <v>9.8500000000003638</v>
      </c>
      <c r="J454">
        <f t="shared" si="76"/>
        <v>10.970177062170274</v>
      </c>
      <c r="K454" t="str">
        <f t="shared" si="67"/>
        <v>BUY</v>
      </c>
      <c r="L454">
        <f t="shared" si="68"/>
        <v>14571.599999999999</v>
      </c>
      <c r="M454" s="5" t="str">
        <f t="shared" si="69"/>
        <v>BUY</v>
      </c>
      <c r="N454" s="5">
        <f t="shared" si="70"/>
        <v>14553.10923047741</v>
      </c>
      <c r="O454" s="5">
        <f t="shared" si="71"/>
        <v>14585.181539045177</v>
      </c>
      <c r="P454" s="5">
        <f t="shared" si="72"/>
        <v>14563.8</v>
      </c>
      <c r="Q454" s="5">
        <f t="shared" si="73"/>
        <v>10.690769522588855</v>
      </c>
      <c r="R454" s="5" t="str">
        <f t="shared" si="74"/>
        <v/>
      </c>
      <c r="S454" s="5" t="str">
        <f t="shared" si="75"/>
        <v/>
      </c>
    </row>
    <row r="455" spans="1:19" x14ac:dyDescent="0.35">
      <c r="A455">
        <v>441</v>
      </c>
      <c r="B455" s="1">
        <v>44216.430555555555</v>
      </c>
      <c r="C455" s="2">
        <v>14562.6</v>
      </c>
      <c r="D455" s="2">
        <v>14564.400000000001</v>
      </c>
      <c r="E455" s="2">
        <v>14561</v>
      </c>
      <c r="F455" s="2">
        <v>14562.4</v>
      </c>
      <c r="G455">
        <f>IF(A455&lt;=$C$3,"",MAX(INDEX($D$15:$D$713,A455-$C$3):D454))</f>
        <v>14572.45</v>
      </c>
      <c r="H455">
        <f>IF(A455&lt;=$C$4,"",MIN(INDEX($E$15:$E$713,A455-$C$4):E454))</f>
        <v>14558.5</v>
      </c>
      <c r="I455" s="2">
        <f t="shared" si="66"/>
        <v>13.950000000000728</v>
      </c>
      <c r="J455">
        <f t="shared" si="76"/>
        <v>11.119168209061796</v>
      </c>
      <c r="K455" t="str">
        <f t="shared" si="67"/>
        <v/>
      </c>
      <c r="L455" t="str">
        <f t="shared" si="68"/>
        <v/>
      </c>
      <c r="M455" s="5" t="str">
        <f t="shared" si="69"/>
        <v>BUY</v>
      </c>
      <c r="N455" s="5">
        <f t="shared" si="70"/>
        <v>14553.10923047741</v>
      </c>
      <c r="O455" s="5">
        <f t="shared" si="71"/>
        <v>14585.181539045177</v>
      </c>
      <c r="P455" s="5">
        <f t="shared" si="72"/>
        <v>14563.8</v>
      </c>
      <c r="Q455" s="5">
        <f t="shared" si="73"/>
        <v>10.690769522588855</v>
      </c>
      <c r="R455" s="5" t="str">
        <f t="shared" si="74"/>
        <v/>
      </c>
      <c r="S455" s="5" t="str">
        <f t="shared" si="75"/>
        <v/>
      </c>
    </row>
    <row r="456" spans="1:19" x14ac:dyDescent="0.35">
      <c r="A456">
        <v>442</v>
      </c>
      <c r="B456" s="1">
        <v>44216.431250000001</v>
      </c>
      <c r="C456" s="2">
        <v>14562.849999999999</v>
      </c>
      <c r="D456" s="2">
        <v>14567</v>
      </c>
      <c r="E456" s="2">
        <v>14553.05</v>
      </c>
      <c r="F456" s="2">
        <v>14565.8</v>
      </c>
      <c r="G456">
        <f>IF(A456&lt;=$C$3,"",MAX(INDEX($D$15:$D$713,A456-$C$3):D455))</f>
        <v>14572.45</v>
      </c>
      <c r="H456">
        <f>IF(A456&lt;=$C$4,"",MIN(INDEX($E$15:$E$713,A456-$C$4):E455))</f>
        <v>14558.5</v>
      </c>
      <c r="I456" s="2">
        <f t="shared" si="66"/>
        <v>3.4000000000014552</v>
      </c>
      <c r="J456">
        <f t="shared" si="76"/>
        <v>10.73320979860878</v>
      </c>
      <c r="K456" t="str">
        <f t="shared" si="67"/>
        <v>SELL</v>
      </c>
      <c r="L456">
        <f t="shared" si="68"/>
        <v>14558.5</v>
      </c>
      <c r="M456" s="5" t="str">
        <f t="shared" si="69"/>
        <v>SL</v>
      </c>
      <c r="N456" s="5" t="str">
        <f t="shared" si="70"/>
        <v/>
      </c>
      <c r="O456" s="5" t="str">
        <f t="shared" si="71"/>
        <v/>
      </c>
      <c r="P456" s="5" t="str">
        <f t="shared" si="72"/>
        <v/>
      </c>
      <c r="Q456" s="5" t="str">
        <f t="shared" si="73"/>
        <v/>
      </c>
      <c r="R456" s="5">
        <f t="shared" si="74"/>
        <v>-10.690769522589108</v>
      </c>
      <c r="S456" s="5" t="str">
        <f t="shared" si="75"/>
        <v>B</v>
      </c>
    </row>
    <row r="457" spans="1:19" x14ac:dyDescent="0.35">
      <c r="A457">
        <v>443</v>
      </c>
      <c r="B457" s="1">
        <v>44216.431944444441</v>
      </c>
      <c r="C457" s="2">
        <v>14565.9</v>
      </c>
      <c r="D457" s="2">
        <v>14570.550000000001</v>
      </c>
      <c r="E457" s="2">
        <v>14563</v>
      </c>
      <c r="F457" s="2">
        <v>14564.8</v>
      </c>
      <c r="G457">
        <f>IF(A457&lt;=$C$3,"",MAX(INDEX($D$15:$D$713,A457-$C$3):D456))</f>
        <v>14572.45</v>
      </c>
      <c r="H457">
        <f>IF(A457&lt;=$C$4,"",MIN(INDEX($E$15:$E$713,A457-$C$4):E456))</f>
        <v>14553.05</v>
      </c>
      <c r="I457" s="2">
        <f t="shared" si="66"/>
        <v>13.950000000000728</v>
      </c>
      <c r="J457">
        <f t="shared" si="76"/>
        <v>10.894049308678378</v>
      </c>
      <c r="K457" t="str">
        <f t="shared" si="67"/>
        <v/>
      </c>
      <c r="L457" t="str">
        <f t="shared" si="68"/>
        <v/>
      </c>
      <c r="M457" s="5" t="str">
        <f t="shared" si="69"/>
        <v/>
      </c>
      <c r="N457" s="5" t="str">
        <f t="shared" si="70"/>
        <v/>
      </c>
      <c r="O457" s="5" t="str">
        <f t="shared" si="71"/>
        <v/>
      </c>
      <c r="P457" s="5" t="str">
        <f t="shared" si="72"/>
        <v/>
      </c>
      <c r="Q457" s="5" t="str">
        <f t="shared" si="73"/>
        <v/>
      </c>
      <c r="R457" s="5" t="str">
        <f t="shared" si="74"/>
        <v/>
      </c>
      <c r="S457" s="5" t="str">
        <f t="shared" si="75"/>
        <v/>
      </c>
    </row>
    <row r="458" spans="1:19" x14ac:dyDescent="0.35">
      <c r="A458">
        <v>444</v>
      </c>
      <c r="B458" s="1">
        <v>44216.432638888888</v>
      </c>
      <c r="C458" s="2">
        <v>14564.65</v>
      </c>
      <c r="D458" s="2">
        <v>14567.25</v>
      </c>
      <c r="E458" s="2">
        <v>14555.75</v>
      </c>
      <c r="F458" s="2">
        <v>14564.85</v>
      </c>
      <c r="G458">
        <f>IF(A458&lt;=$C$3,"",MAX(INDEX($D$15:$D$713,A458-$C$3):D457))</f>
        <v>14570.550000000001</v>
      </c>
      <c r="H458">
        <f>IF(A458&lt;=$C$4,"",MIN(INDEX($E$15:$E$713,A458-$C$4):E457))</f>
        <v>14553.05</v>
      </c>
      <c r="I458" s="2">
        <f t="shared" si="66"/>
        <v>7.5500000000010914</v>
      </c>
      <c r="J458">
        <f t="shared" si="76"/>
        <v>10.726846843244513</v>
      </c>
      <c r="K458" t="str">
        <f t="shared" si="67"/>
        <v/>
      </c>
      <c r="L458" t="str">
        <f t="shared" si="68"/>
        <v/>
      </c>
      <c r="M458" s="5" t="str">
        <f t="shared" si="69"/>
        <v/>
      </c>
      <c r="N458" s="5" t="str">
        <f t="shared" si="70"/>
        <v/>
      </c>
      <c r="O458" s="5" t="str">
        <f t="shared" si="71"/>
        <v/>
      </c>
      <c r="P458" s="5" t="str">
        <f t="shared" si="72"/>
        <v/>
      </c>
      <c r="Q458" s="5" t="str">
        <f t="shared" si="73"/>
        <v/>
      </c>
      <c r="R458" s="5" t="str">
        <f t="shared" si="74"/>
        <v/>
      </c>
      <c r="S458" s="5" t="str">
        <f t="shared" si="75"/>
        <v/>
      </c>
    </row>
    <row r="459" spans="1:19" x14ac:dyDescent="0.35">
      <c r="A459">
        <v>445</v>
      </c>
      <c r="B459" s="1">
        <v>44216.433333333334</v>
      </c>
      <c r="C459" s="2">
        <v>14564.8</v>
      </c>
      <c r="D459" s="2">
        <v>14565.8</v>
      </c>
      <c r="E459" s="2">
        <v>14561.699999999999</v>
      </c>
      <c r="F459" s="2">
        <v>14563.15</v>
      </c>
      <c r="G459">
        <f>IF(A459&lt;=$C$3,"",MAX(INDEX($D$15:$D$713,A459-$C$3):D458))</f>
        <v>14570.550000000001</v>
      </c>
      <c r="H459">
        <f>IF(A459&lt;=$C$4,"",MIN(INDEX($E$15:$E$713,A459-$C$4):E458))</f>
        <v>14553.05</v>
      </c>
      <c r="I459" s="2">
        <f t="shared" si="66"/>
        <v>11.5</v>
      </c>
      <c r="J459">
        <f t="shared" si="76"/>
        <v>10.765504501082287</v>
      </c>
      <c r="K459" t="str">
        <f t="shared" si="67"/>
        <v/>
      </c>
      <c r="L459" t="str">
        <f t="shared" si="68"/>
        <v/>
      </c>
      <c r="M459" s="5" t="str">
        <f t="shared" si="69"/>
        <v/>
      </c>
      <c r="N459" s="5" t="str">
        <f t="shared" si="70"/>
        <v/>
      </c>
      <c r="O459" s="5" t="str">
        <f t="shared" si="71"/>
        <v/>
      </c>
      <c r="P459" s="5" t="str">
        <f t="shared" si="72"/>
        <v/>
      </c>
      <c r="Q459" s="5" t="str">
        <f t="shared" si="73"/>
        <v/>
      </c>
      <c r="R459" s="5" t="str">
        <f t="shared" si="74"/>
        <v/>
      </c>
      <c r="S459" s="5" t="str">
        <f t="shared" si="75"/>
        <v/>
      </c>
    </row>
    <row r="460" spans="1:19" x14ac:dyDescent="0.35">
      <c r="A460">
        <v>446</v>
      </c>
      <c r="B460" s="1">
        <v>44216.434027777781</v>
      </c>
      <c r="C460" s="2">
        <v>14563.05</v>
      </c>
      <c r="D460" s="2">
        <v>14566.449999999999</v>
      </c>
      <c r="E460" s="2">
        <v>14558.25</v>
      </c>
      <c r="F460" s="2">
        <v>14561.05</v>
      </c>
      <c r="G460">
        <f>IF(A460&lt;=$C$3,"",MAX(INDEX($D$15:$D$713,A460-$C$3):D459))</f>
        <v>14570.550000000001</v>
      </c>
      <c r="H460">
        <f>IF(A460&lt;=$C$4,"",MIN(INDEX($E$15:$E$713,A460-$C$4):E459))</f>
        <v>14555.75</v>
      </c>
      <c r="I460" s="2">
        <f t="shared" si="66"/>
        <v>4.1000000000003638</v>
      </c>
      <c r="J460">
        <f t="shared" si="76"/>
        <v>10.432229276028192</v>
      </c>
      <c r="K460" t="str">
        <f t="shared" si="67"/>
        <v/>
      </c>
      <c r="L460" t="str">
        <f t="shared" si="68"/>
        <v/>
      </c>
      <c r="M460" s="5" t="str">
        <f t="shared" si="69"/>
        <v/>
      </c>
      <c r="N460" s="5" t="str">
        <f t="shared" si="70"/>
        <v/>
      </c>
      <c r="O460" s="5" t="str">
        <f t="shared" si="71"/>
        <v/>
      </c>
      <c r="P460" s="5" t="str">
        <f t="shared" si="72"/>
        <v/>
      </c>
      <c r="Q460" s="5" t="str">
        <f t="shared" si="73"/>
        <v/>
      </c>
      <c r="R460" s="5" t="str">
        <f t="shared" si="74"/>
        <v/>
      </c>
      <c r="S460" s="5" t="str">
        <f t="shared" si="75"/>
        <v/>
      </c>
    </row>
    <row r="461" spans="1:19" x14ac:dyDescent="0.35">
      <c r="A461">
        <v>447</v>
      </c>
      <c r="B461" s="1">
        <v>44216.43472222222</v>
      </c>
      <c r="C461" s="2">
        <v>14561.2</v>
      </c>
      <c r="D461" s="2">
        <v>14565.85</v>
      </c>
      <c r="E461" s="2">
        <v>14557.9</v>
      </c>
      <c r="F461" s="2">
        <v>14559.6</v>
      </c>
      <c r="G461">
        <f>IF(A461&lt;=$C$3,"",MAX(INDEX($D$15:$D$713,A461-$C$3):D460))</f>
        <v>14567.25</v>
      </c>
      <c r="H461">
        <f>IF(A461&lt;=$C$4,"",MIN(INDEX($E$15:$E$713,A461-$C$4):E460))</f>
        <v>14555.75</v>
      </c>
      <c r="I461" s="2">
        <f t="shared" si="66"/>
        <v>8.1999999999989086</v>
      </c>
      <c r="J461">
        <f t="shared" si="76"/>
        <v>10.320617812226727</v>
      </c>
      <c r="K461" t="str">
        <f t="shared" si="67"/>
        <v/>
      </c>
      <c r="L461" t="str">
        <f t="shared" si="68"/>
        <v/>
      </c>
      <c r="M461" s="5" t="str">
        <f t="shared" si="69"/>
        <v/>
      </c>
      <c r="N461" s="5" t="str">
        <f t="shared" si="70"/>
        <v/>
      </c>
      <c r="O461" s="5" t="str">
        <f t="shared" si="71"/>
        <v/>
      </c>
      <c r="P461" s="5" t="str">
        <f t="shared" si="72"/>
        <v/>
      </c>
      <c r="Q461" s="5" t="str">
        <f t="shared" si="73"/>
        <v/>
      </c>
      <c r="R461" s="5" t="str">
        <f t="shared" si="74"/>
        <v/>
      </c>
      <c r="S461" s="5" t="str">
        <f t="shared" si="75"/>
        <v/>
      </c>
    </row>
    <row r="462" spans="1:19" x14ac:dyDescent="0.35">
      <c r="A462">
        <v>448</v>
      </c>
      <c r="B462" s="1">
        <v>44216.435416666667</v>
      </c>
      <c r="C462" s="2">
        <v>14559.449999999999</v>
      </c>
      <c r="D462" s="2">
        <v>14566.05</v>
      </c>
      <c r="E462" s="2">
        <v>14556.6</v>
      </c>
      <c r="F462" s="2">
        <v>14559.35</v>
      </c>
      <c r="G462">
        <f>IF(A462&lt;=$C$3,"",MAX(INDEX($D$15:$D$713,A462-$C$3):D461))</f>
        <v>14566.449999999999</v>
      </c>
      <c r="H462">
        <f>IF(A462&lt;=$C$4,"",MIN(INDEX($E$15:$E$713,A462-$C$4):E461))</f>
        <v>14557.9</v>
      </c>
      <c r="I462" s="2">
        <f t="shared" si="66"/>
        <v>7.9500000000007276</v>
      </c>
      <c r="J462">
        <f t="shared" si="76"/>
        <v>10.202086921615427</v>
      </c>
      <c r="K462" t="str">
        <f t="shared" si="67"/>
        <v>SELL</v>
      </c>
      <c r="L462">
        <f t="shared" si="68"/>
        <v>14557.9</v>
      </c>
      <c r="M462" s="5" t="str">
        <f t="shared" si="69"/>
        <v>SELL</v>
      </c>
      <c r="N462" s="5">
        <f t="shared" si="70"/>
        <v>14568.102086921615</v>
      </c>
      <c r="O462" s="5">
        <f t="shared" si="71"/>
        <v>14537.495826156768</v>
      </c>
      <c r="P462" s="5">
        <f t="shared" si="72"/>
        <v>14557.9</v>
      </c>
      <c r="Q462" s="5">
        <f t="shared" si="73"/>
        <v>10.202086921615427</v>
      </c>
      <c r="R462" s="5" t="str">
        <f t="shared" si="74"/>
        <v/>
      </c>
      <c r="S462" s="5" t="str">
        <f t="shared" si="75"/>
        <v/>
      </c>
    </row>
    <row r="463" spans="1:19" x14ac:dyDescent="0.35">
      <c r="A463">
        <v>449</v>
      </c>
      <c r="B463" s="1">
        <v>44216.436111111114</v>
      </c>
      <c r="C463" s="2">
        <v>14559.05</v>
      </c>
      <c r="D463" s="2">
        <v>14563.45</v>
      </c>
      <c r="E463" s="2">
        <v>14556.25</v>
      </c>
      <c r="F463" s="2">
        <v>14561.35</v>
      </c>
      <c r="G463">
        <f>IF(A463&lt;=$C$3,"",MAX(INDEX($D$15:$D$713,A463-$C$3):D462))</f>
        <v>14566.449999999999</v>
      </c>
      <c r="H463">
        <f>IF(A463&lt;=$C$4,"",MIN(INDEX($E$15:$E$713,A463-$C$4):E462))</f>
        <v>14556.6</v>
      </c>
      <c r="I463" s="2">
        <f t="shared" si="66"/>
        <v>9.4499999999989086</v>
      </c>
      <c r="J463">
        <f t="shared" si="76"/>
        <v>10.164482575534601</v>
      </c>
      <c r="K463" t="str">
        <f t="shared" si="67"/>
        <v>SELL</v>
      </c>
      <c r="L463">
        <f t="shared" si="68"/>
        <v>14556.6</v>
      </c>
      <c r="M463" s="5" t="str">
        <f t="shared" si="69"/>
        <v>SELL</v>
      </c>
      <c r="N463" s="5">
        <f t="shared" si="70"/>
        <v>14568.102086921615</v>
      </c>
      <c r="O463" s="5">
        <f t="shared" si="71"/>
        <v>14537.495826156768</v>
      </c>
      <c r="P463" s="5">
        <f t="shared" si="72"/>
        <v>14557.9</v>
      </c>
      <c r="Q463" s="5">
        <f t="shared" si="73"/>
        <v>10.202086921615427</v>
      </c>
      <c r="R463" s="5" t="str">
        <f t="shared" si="74"/>
        <v/>
      </c>
      <c r="S463" s="5" t="str">
        <f t="shared" si="75"/>
        <v/>
      </c>
    </row>
    <row r="464" spans="1:19" x14ac:dyDescent="0.35">
      <c r="A464">
        <v>450</v>
      </c>
      <c r="B464" s="1">
        <v>44216.436805555553</v>
      </c>
      <c r="C464" s="2">
        <v>14561.650000000001</v>
      </c>
      <c r="D464" s="2">
        <v>14569.75</v>
      </c>
      <c r="E464" s="2">
        <v>14554.25</v>
      </c>
      <c r="F464" s="2">
        <v>14558.1</v>
      </c>
      <c r="G464">
        <f>IF(A464&lt;=$C$3,"",MAX(INDEX($D$15:$D$713,A464-$C$3):D463))</f>
        <v>14566.05</v>
      </c>
      <c r="H464">
        <f>IF(A464&lt;=$C$4,"",MIN(INDEX($E$15:$E$713,A464-$C$4):E463))</f>
        <v>14556.25</v>
      </c>
      <c r="I464" s="2">
        <f t="shared" si="66"/>
        <v>7.2000000000007276</v>
      </c>
      <c r="J464">
        <f t="shared" si="76"/>
        <v>10.016258446757906</v>
      </c>
      <c r="K464" t="str">
        <f t="shared" si="67"/>
        <v>BUY</v>
      </c>
      <c r="L464">
        <f t="shared" si="68"/>
        <v>14566.05</v>
      </c>
      <c r="M464" s="5" t="str">
        <f t="shared" si="69"/>
        <v>SL</v>
      </c>
      <c r="N464" s="5" t="str">
        <f t="shared" si="70"/>
        <v/>
      </c>
      <c r="O464" s="5" t="str">
        <f t="shared" si="71"/>
        <v/>
      </c>
      <c r="P464" s="5" t="str">
        <f t="shared" si="72"/>
        <v/>
      </c>
      <c r="Q464" s="5" t="str">
        <f t="shared" si="73"/>
        <v/>
      </c>
      <c r="R464" s="5">
        <f t="shared" si="74"/>
        <v>-10.202086921615773</v>
      </c>
      <c r="S464" s="5" t="str">
        <f t="shared" si="75"/>
        <v>S</v>
      </c>
    </row>
    <row r="465" spans="1:19" x14ac:dyDescent="0.35">
      <c r="A465">
        <v>451</v>
      </c>
      <c r="B465" s="1">
        <v>44216.4375</v>
      </c>
      <c r="C465" s="2">
        <v>14557.65</v>
      </c>
      <c r="D465" s="2">
        <v>14568.35</v>
      </c>
      <c r="E465" s="2">
        <v>14553.1</v>
      </c>
      <c r="F465" s="2">
        <v>14563.5</v>
      </c>
      <c r="G465">
        <f>IF(A465&lt;=$C$3,"",MAX(INDEX($D$15:$D$713,A465-$C$3):D464))</f>
        <v>14569.75</v>
      </c>
      <c r="H465">
        <f>IF(A465&lt;=$C$4,"",MIN(INDEX($E$15:$E$713,A465-$C$4):E464))</f>
        <v>14554.25</v>
      </c>
      <c r="I465" s="2">
        <f t="shared" si="66"/>
        <v>15.5</v>
      </c>
      <c r="J465">
        <f t="shared" si="76"/>
        <v>10.290445524420011</v>
      </c>
      <c r="K465" t="str">
        <f t="shared" si="67"/>
        <v>SELL</v>
      </c>
      <c r="L465">
        <f t="shared" si="68"/>
        <v>14554.25</v>
      </c>
      <c r="M465" s="5" t="str">
        <f t="shared" si="69"/>
        <v>SELL</v>
      </c>
      <c r="N465" s="5">
        <f t="shared" si="70"/>
        <v>14564.540445524421</v>
      </c>
      <c r="O465" s="5">
        <f t="shared" si="71"/>
        <v>14533.669108951161</v>
      </c>
      <c r="P465" s="5">
        <f t="shared" si="72"/>
        <v>14554.25</v>
      </c>
      <c r="Q465" s="5">
        <f t="shared" si="73"/>
        <v>10.290445524420011</v>
      </c>
      <c r="R465" s="5" t="str">
        <f t="shared" si="74"/>
        <v/>
      </c>
      <c r="S465" s="5" t="str">
        <f t="shared" si="75"/>
        <v/>
      </c>
    </row>
    <row r="466" spans="1:19" x14ac:dyDescent="0.35">
      <c r="A466">
        <v>452</v>
      </c>
      <c r="B466" s="1">
        <v>44216.438194444447</v>
      </c>
      <c r="C466" s="2">
        <v>14564.1</v>
      </c>
      <c r="D466" s="2">
        <v>14567.65</v>
      </c>
      <c r="E466" s="2">
        <v>14559.099999999999</v>
      </c>
      <c r="F466" s="2">
        <v>14561.3</v>
      </c>
      <c r="G466">
        <f>IF(A466&lt;=$C$3,"",MAX(INDEX($D$15:$D$713,A466-$C$3):D465))</f>
        <v>14569.75</v>
      </c>
      <c r="H466">
        <f>IF(A466&lt;=$C$4,"",MIN(INDEX($E$15:$E$713,A466-$C$4):E465))</f>
        <v>14553.1</v>
      </c>
      <c r="I466" s="2">
        <f t="shared" ref="I466:I529" si="77">MAX(D465-E465,D465-F464,F464-E465)</f>
        <v>15.25</v>
      </c>
      <c r="J466">
        <f t="shared" si="76"/>
        <v>10.538423248199011</v>
      </c>
      <c r="K466" t="str">
        <f t="shared" si="67"/>
        <v/>
      </c>
      <c r="L466" t="str">
        <f t="shared" si="68"/>
        <v/>
      </c>
      <c r="M466" s="5" t="str">
        <f t="shared" si="69"/>
        <v>SL</v>
      </c>
      <c r="N466" s="5" t="str">
        <f t="shared" si="70"/>
        <v/>
      </c>
      <c r="O466" s="5" t="str">
        <f t="shared" si="71"/>
        <v/>
      </c>
      <c r="P466" s="5" t="str">
        <f t="shared" si="72"/>
        <v/>
      </c>
      <c r="Q466" s="5" t="str">
        <f t="shared" si="73"/>
        <v/>
      </c>
      <c r="R466" s="5">
        <f t="shared" si="74"/>
        <v>-10.290445524420647</v>
      </c>
      <c r="S466" s="5" t="str">
        <f t="shared" si="75"/>
        <v>S</v>
      </c>
    </row>
    <row r="467" spans="1:19" x14ac:dyDescent="0.35">
      <c r="A467">
        <v>453</v>
      </c>
      <c r="B467" s="1">
        <v>44216.438888888886</v>
      </c>
      <c r="C467" s="2">
        <v>14561.9</v>
      </c>
      <c r="D467" s="2">
        <v>14569.6</v>
      </c>
      <c r="E467" s="2">
        <v>14553.95</v>
      </c>
      <c r="F467" s="2">
        <v>14563.7</v>
      </c>
      <c r="G467">
        <f>IF(A467&lt;=$C$3,"",MAX(INDEX($D$15:$D$713,A467-$C$3):D466))</f>
        <v>14569.75</v>
      </c>
      <c r="H467">
        <f>IF(A467&lt;=$C$4,"",MIN(INDEX($E$15:$E$713,A467-$C$4):E466))</f>
        <v>14553.1</v>
      </c>
      <c r="I467" s="2">
        <f t="shared" si="77"/>
        <v>8.5500000000010914</v>
      </c>
      <c r="J467">
        <f t="shared" si="76"/>
        <v>10.439002085789117</v>
      </c>
      <c r="K467" t="str">
        <f t="shared" ref="K467:K530" si="78">IF(G467&lt;=D467,"BUY",IF(H467&gt;=E467,"SELL",""))</f>
        <v/>
      </c>
      <c r="L467" t="str">
        <f t="shared" ref="L467:L530" si="79">IF(K467="BUY",G467,IF(K467="SELL",H467,""))</f>
        <v/>
      </c>
      <c r="M467" s="5" t="str">
        <f t="shared" si="69"/>
        <v/>
      </c>
      <c r="N467" s="5" t="str">
        <f t="shared" si="70"/>
        <v/>
      </c>
      <c r="O467" s="5" t="str">
        <f t="shared" si="71"/>
        <v/>
      </c>
      <c r="P467" s="5" t="str">
        <f t="shared" si="72"/>
        <v/>
      </c>
      <c r="Q467" s="5" t="str">
        <f t="shared" si="73"/>
        <v/>
      </c>
      <c r="R467" s="5" t="str">
        <f t="shared" si="74"/>
        <v/>
      </c>
      <c r="S467" s="5" t="str">
        <f t="shared" si="75"/>
        <v/>
      </c>
    </row>
    <row r="468" spans="1:19" x14ac:dyDescent="0.35">
      <c r="A468">
        <v>454</v>
      </c>
      <c r="B468" s="1">
        <v>44216.439583333333</v>
      </c>
      <c r="C468" s="2">
        <v>14563.7</v>
      </c>
      <c r="D468" s="2">
        <v>14568.1</v>
      </c>
      <c r="E468" s="2">
        <v>14556.949999999999</v>
      </c>
      <c r="F468" s="2">
        <v>14562.5</v>
      </c>
      <c r="G468">
        <f>IF(A468&lt;=$C$3,"",MAX(INDEX($D$15:$D$713,A468-$C$3):D467))</f>
        <v>14569.6</v>
      </c>
      <c r="H468">
        <f>IF(A468&lt;=$C$4,"",MIN(INDEX($E$15:$E$713,A468-$C$4):E467))</f>
        <v>14553.1</v>
      </c>
      <c r="I468" s="2">
        <f t="shared" si="77"/>
        <v>15.649999999999636</v>
      </c>
      <c r="J468">
        <f t="shared" si="76"/>
        <v>10.699551981499642</v>
      </c>
      <c r="K468" t="str">
        <f t="shared" si="78"/>
        <v/>
      </c>
      <c r="L468" t="str">
        <f t="shared" si="79"/>
        <v/>
      </c>
      <c r="M468" s="5" t="str">
        <f t="shared" si="69"/>
        <v/>
      </c>
      <c r="N468" s="5" t="str">
        <f t="shared" si="70"/>
        <v/>
      </c>
      <c r="O468" s="5" t="str">
        <f t="shared" si="71"/>
        <v/>
      </c>
      <c r="P468" s="5" t="str">
        <f t="shared" si="72"/>
        <v/>
      </c>
      <c r="Q468" s="5" t="str">
        <f t="shared" si="73"/>
        <v/>
      </c>
      <c r="R468" s="5" t="str">
        <f t="shared" si="74"/>
        <v/>
      </c>
      <c r="S468" s="5" t="str">
        <f t="shared" si="75"/>
        <v/>
      </c>
    </row>
    <row r="469" spans="1:19" x14ac:dyDescent="0.35">
      <c r="A469">
        <v>455</v>
      </c>
      <c r="B469" s="1">
        <v>44216.44027777778</v>
      </c>
      <c r="C469" s="2">
        <v>14561.85</v>
      </c>
      <c r="D469" s="2">
        <v>14571</v>
      </c>
      <c r="E469" s="2">
        <v>14559.900000000001</v>
      </c>
      <c r="F469" s="2">
        <v>14566.4</v>
      </c>
      <c r="G469">
        <f>IF(A469&lt;=$C$3,"",MAX(INDEX($D$15:$D$713,A469-$C$3):D468))</f>
        <v>14569.6</v>
      </c>
      <c r="H469">
        <f>IF(A469&lt;=$C$4,"",MIN(INDEX($E$15:$E$713,A469-$C$4):E468))</f>
        <v>14553.95</v>
      </c>
      <c r="I469" s="2">
        <f t="shared" si="77"/>
        <v>11.150000000001455</v>
      </c>
      <c r="J469">
        <f t="shared" si="76"/>
        <v>10.722074382424733</v>
      </c>
      <c r="K469" t="str">
        <f t="shared" si="78"/>
        <v>BUY</v>
      </c>
      <c r="L469">
        <f t="shared" si="79"/>
        <v>14569.6</v>
      </c>
      <c r="M469" s="5" t="str">
        <f t="shared" si="69"/>
        <v>BUY</v>
      </c>
      <c r="N469" s="5">
        <f t="shared" si="70"/>
        <v>14558.877925617575</v>
      </c>
      <c r="O469" s="5">
        <f t="shared" si="71"/>
        <v>14591.04414876485</v>
      </c>
      <c r="P469" s="5">
        <f t="shared" si="72"/>
        <v>14569.6</v>
      </c>
      <c r="Q469" s="5">
        <f t="shared" si="73"/>
        <v>10.722074382424733</v>
      </c>
      <c r="R469" s="5" t="str">
        <f t="shared" si="74"/>
        <v/>
      </c>
      <c r="S469" s="5" t="str">
        <f t="shared" si="75"/>
        <v/>
      </c>
    </row>
    <row r="470" spans="1:19" x14ac:dyDescent="0.35">
      <c r="A470">
        <v>456</v>
      </c>
      <c r="B470" s="1">
        <v>44216.440972222219</v>
      </c>
      <c r="C470" s="2">
        <v>14566.65</v>
      </c>
      <c r="D470" s="2">
        <v>14575.05</v>
      </c>
      <c r="E470" s="2">
        <v>14563.05</v>
      </c>
      <c r="F470" s="2">
        <v>14571.45</v>
      </c>
      <c r="G470">
        <f>IF(A470&lt;=$C$3,"",MAX(INDEX($D$15:$D$713,A470-$C$3):D469))</f>
        <v>14571</v>
      </c>
      <c r="H470">
        <f>IF(A470&lt;=$C$4,"",MIN(INDEX($E$15:$E$713,A470-$C$4):E469))</f>
        <v>14553.95</v>
      </c>
      <c r="I470" s="2">
        <f t="shared" si="77"/>
        <v>11.099999999998545</v>
      </c>
      <c r="J470">
        <f t="shared" si="76"/>
        <v>10.740970663303424</v>
      </c>
      <c r="K470" t="str">
        <f t="shared" si="78"/>
        <v>BUY</v>
      </c>
      <c r="L470">
        <f t="shared" si="79"/>
        <v>14571</v>
      </c>
      <c r="M470" s="5" t="str">
        <f t="shared" si="69"/>
        <v>BUY</v>
      </c>
      <c r="N470" s="5">
        <f t="shared" si="70"/>
        <v>14558.877925617575</v>
      </c>
      <c r="O470" s="5">
        <f t="shared" si="71"/>
        <v>14591.04414876485</v>
      </c>
      <c r="P470" s="5">
        <f t="shared" si="72"/>
        <v>14569.6</v>
      </c>
      <c r="Q470" s="5">
        <f t="shared" si="73"/>
        <v>10.722074382424733</v>
      </c>
      <c r="R470" s="5" t="str">
        <f t="shared" si="74"/>
        <v/>
      </c>
      <c r="S470" s="5" t="str">
        <f t="shared" si="75"/>
        <v/>
      </c>
    </row>
    <row r="471" spans="1:19" x14ac:dyDescent="0.35">
      <c r="A471">
        <v>457</v>
      </c>
      <c r="B471" s="1">
        <v>44216.441666666666</v>
      </c>
      <c r="C471" s="2">
        <v>14571.05</v>
      </c>
      <c r="D471" s="2">
        <v>14573.45</v>
      </c>
      <c r="E471" s="2">
        <v>14563.85</v>
      </c>
      <c r="F471" s="2">
        <v>14566.95</v>
      </c>
      <c r="G471">
        <f>IF(A471&lt;=$C$3,"",MAX(INDEX($D$15:$D$713,A471-$C$3):D470))</f>
        <v>14575.05</v>
      </c>
      <c r="H471">
        <f>IF(A471&lt;=$C$4,"",MIN(INDEX($E$15:$E$713,A471-$C$4):E470))</f>
        <v>14556.949999999999</v>
      </c>
      <c r="I471" s="2">
        <f t="shared" si="77"/>
        <v>12</v>
      </c>
      <c r="J471">
        <f t="shared" si="76"/>
        <v>10.803922130138252</v>
      </c>
      <c r="K471" t="str">
        <f t="shared" si="78"/>
        <v/>
      </c>
      <c r="L471" t="str">
        <f t="shared" si="79"/>
        <v/>
      </c>
      <c r="M471" s="5" t="str">
        <f t="shared" si="69"/>
        <v>BUY</v>
      </c>
      <c r="N471" s="5">
        <f t="shared" si="70"/>
        <v>14558.877925617575</v>
      </c>
      <c r="O471" s="5">
        <f t="shared" si="71"/>
        <v>14591.04414876485</v>
      </c>
      <c r="P471" s="5">
        <f t="shared" si="72"/>
        <v>14569.6</v>
      </c>
      <c r="Q471" s="5">
        <f t="shared" si="73"/>
        <v>10.722074382424733</v>
      </c>
      <c r="R471" s="5" t="str">
        <f t="shared" si="74"/>
        <v/>
      </c>
      <c r="S471" s="5" t="str">
        <f t="shared" si="75"/>
        <v/>
      </c>
    </row>
    <row r="472" spans="1:19" x14ac:dyDescent="0.35">
      <c r="A472">
        <v>458</v>
      </c>
      <c r="B472" s="1">
        <v>44216.442361111112</v>
      </c>
      <c r="C472" s="2">
        <v>14566.95</v>
      </c>
      <c r="D472" s="2">
        <v>14570.15</v>
      </c>
      <c r="E472" s="2">
        <v>14558.949999999999</v>
      </c>
      <c r="F472" s="2">
        <v>14563</v>
      </c>
      <c r="G472">
        <f>IF(A472&lt;=$C$3,"",MAX(INDEX($D$15:$D$713,A472-$C$3):D471))</f>
        <v>14575.05</v>
      </c>
      <c r="H472">
        <f>IF(A472&lt;=$C$4,"",MIN(INDEX($E$15:$E$713,A472-$C$4):E471))</f>
        <v>14559.900000000001</v>
      </c>
      <c r="I472" s="2">
        <f t="shared" si="77"/>
        <v>9.6000000000003638</v>
      </c>
      <c r="J472">
        <f t="shared" si="76"/>
        <v>10.743726023631357</v>
      </c>
      <c r="K472" t="str">
        <f t="shared" si="78"/>
        <v>SELL</v>
      </c>
      <c r="L472">
        <f t="shared" si="79"/>
        <v>14559.900000000001</v>
      </c>
      <c r="M472" s="5" t="str">
        <f t="shared" si="69"/>
        <v>BUY</v>
      </c>
      <c r="N472" s="5">
        <f t="shared" si="70"/>
        <v>14558.877925617575</v>
      </c>
      <c r="O472" s="5">
        <f t="shared" si="71"/>
        <v>14591.04414876485</v>
      </c>
      <c r="P472" s="5">
        <f t="shared" si="72"/>
        <v>14569.6</v>
      </c>
      <c r="Q472" s="5">
        <f t="shared" si="73"/>
        <v>10.722074382424733</v>
      </c>
      <c r="R472" s="5" t="str">
        <f t="shared" si="74"/>
        <v/>
      </c>
      <c r="S472" s="5" t="str">
        <f t="shared" si="75"/>
        <v/>
      </c>
    </row>
    <row r="473" spans="1:19" x14ac:dyDescent="0.35">
      <c r="A473">
        <v>459</v>
      </c>
      <c r="B473" s="1">
        <v>44216.443055555559</v>
      </c>
      <c r="C473" s="2">
        <v>14563.35</v>
      </c>
      <c r="D473" s="2">
        <v>14565.75</v>
      </c>
      <c r="E473" s="2">
        <v>14555.15</v>
      </c>
      <c r="F473" s="2">
        <v>14562.25</v>
      </c>
      <c r="G473">
        <f>IF(A473&lt;=$C$3,"",MAX(INDEX($D$15:$D$713,A473-$C$3):D472))</f>
        <v>14575.05</v>
      </c>
      <c r="H473">
        <f>IF(A473&lt;=$C$4,"",MIN(INDEX($E$15:$E$713,A473-$C$4):E472))</f>
        <v>14558.949999999999</v>
      </c>
      <c r="I473" s="2">
        <f t="shared" si="77"/>
        <v>11.200000000000728</v>
      </c>
      <c r="J473">
        <f t="shared" si="76"/>
        <v>10.766539722449824</v>
      </c>
      <c r="K473" t="str">
        <f t="shared" si="78"/>
        <v>SELL</v>
      </c>
      <c r="L473">
        <f t="shared" si="79"/>
        <v>14558.949999999999</v>
      </c>
      <c r="M473" s="5" t="str">
        <f t="shared" si="69"/>
        <v>SL</v>
      </c>
      <c r="N473" s="5" t="str">
        <f t="shared" si="70"/>
        <v/>
      </c>
      <c r="O473" s="5" t="str">
        <f t="shared" si="71"/>
        <v/>
      </c>
      <c r="P473" s="5" t="str">
        <f t="shared" si="72"/>
        <v/>
      </c>
      <c r="Q473" s="5" t="str">
        <f t="shared" si="73"/>
        <v/>
      </c>
      <c r="R473" s="5">
        <f t="shared" si="74"/>
        <v>-10.72207438242549</v>
      </c>
      <c r="S473" s="5" t="str">
        <f t="shared" si="75"/>
        <v>B</v>
      </c>
    </row>
    <row r="474" spans="1:19" x14ac:dyDescent="0.35">
      <c r="A474">
        <v>460</v>
      </c>
      <c r="B474" s="1">
        <v>44216.443749999999</v>
      </c>
      <c r="C474" s="2">
        <v>14562.2</v>
      </c>
      <c r="D474" s="2">
        <v>14564.1</v>
      </c>
      <c r="E474" s="2">
        <v>14559.15</v>
      </c>
      <c r="F474" s="2">
        <v>14560.9</v>
      </c>
      <c r="G474">
        <f>IF(A474&lt;=$C$3,"",MAX(INDEX($D$15:$D$713,A474-$C$3):D473))</f>
        <v>14573.45</v>
      </c>
      <c r="H474">
        <f>IF(A474&lt;=$C$4,"",MIN(INDEX($E$15:$E$713,A474-$C$4):E473))</f>
        <v>14555.15</v>
      </c>
      <c r="I474" s="2">
        <f t="shared" si="77"/>
        <v>10.600000000000364</v>
      </c>
      <c r="J474">
        <f t="shared" si="76"/>
        <v>10.758212736327351</v>
      </c>
      <c r="K474" t="str">
        <f t="shared" si="78"/>
        <v/>
      </c>
      <c r="L474" t="str">
        <f t="shared" si="79"/>
        <v/>
      </c>
      <c r="M474" s="5" t="str">
        <f t="shared" si="69"/>
        <v/>
      </c>
      <c r="N474" s="5" t="str">
        <f t="shared" si="70"/>
        <v/>
      </c>
      <c r="O474" s="5" t="str">
        <f t="shared" si="71"/>
        <v/>
      </c>
      <c r="P474" s="5" t="str">
        <f t="shared" si="72"/>
        <v/>
      </c>
      <c r="Q474" s="5" t="str">
        <f t="shared" si="73"/>
        <v/>
      </c>
      <c r="R474" s="5" t="str">
        <f t="shared" si="74"/>
        <v/>
      </c>
      <c r="S474" s="5" t="str">
        <f t="shared" si="75"/>
        <v/>
      </c>
    </row>
    <row r="475" spans="1:19" x14ac:dyDescent="0.35">
      <c r="A475">
        <v>461</v>
      </c>
      <c r="B475" s="1">
        <v>44216.444444444445</v>
      </c>
      <c r="C475" s="2">
        <v>14561.4</v>
      </c>
      <c r="D475" s="2">
        <v>14566.550000000001</v>
      </c>
      <c r="E475" s="2">
        <v>14558.4</v>
      </c>
      <c r="F475" s="2">
        <v>14561.8</v>
      </c>
      <c r="G475">
        <f>IF(A475&lt;=$C$3,"",MAX(INDEX($D$15:$D$713,A475-$C$3):D474))</f>
        <v>14570.15</v>
      </c>
      <c r="H475">
        <f>IF(A475&lt;=$C$4,"",MIN(INDEX($E$15:$E$713,A475-$C$4):E474))</f>
        <v>14555.15</v>
      </c>
      <c r="I475" s="2">
        <f t="shared" si="77"/>
        <v>4.9500000000007276</v>
      </c>
      <c r="J475">
        <f t="shared" si="76"/>
        <v>10.467802099511021</v>
      </c>
      <c r="K475" t="str">
        <f t="shared" si="78"/>
        <v/>
      </c>
      <c r="L475" t="str">
        <f t="shared" si="79"/>
        <v/>
      </c>
      <c r="M475" s="5" t="str">
        <f t="shared" si="69"/>
        <v/>
      </c>
      <c r="N475" s="5" t="str">
        <f t="shared" si="70"/>
        <v/>
      </c>
      <c r="O475" s="5" t="str">
        <f t="shared" si="71"/>
        <v/>
      </c>
      <c r="P475" s="5" t="str">
        <f t="shared" si="72"/>
        <v/>
      </c>
      <c r="Q475" s="5" t="str">
        <f t="shared" si="73"/>
        <v/>
      </c>
      <c r="R475" s="5" t="str">
        <f t="shared" si="74"/>
        <v/>
      </c>
      <c r="S475" s="5" t="str">
        <f t="shared" si="75"/>
        <v/>
      </c>
    </row>
    <row r="476" spans="1:19" x14ac:dyDescent="0.35">
      <c r="A476">
        <v>462</v>
      </c>
      <c r="B476" s="1">
        <v>44216.445138888892</v>
      </c>
      <c r="C476" s="2">
        <v>14561.900000000001</v>
      </c>
      <c r="D476" s="2">
        <v>14566.6</v>
      </c>
      <c r="E476" s="2">
        <v>14556.55</v>
      </c>
      <c r="F476" s="2">
        <v>14564.9</v>
      </c>
      <c r="G476">
        <f>IF(A476&lt;=$C$3,"",MAX(INDEX($D$15:$D$713,A476-$C$3):D475))</f>
        <v>14566.550000000001</v>
      </c>
      <c r="H476">
        <f>IF(A476&lt;=$C$4,"",MIN(INDEX($E$15:$E$713,A476-$C$4):E475))</f>
        <v>14555.15</v>
      </c>
      <c r="I476" s="2">
        <f t="shared" si="77"/>
        <v>8.1500000000014552</v>
      </c>
      <c r="J476">
        <f t="shared" si="76"/>
        <v>10.351911994535543</v>
      </c>
      <c r="K476" t="str">
        <f t="shared" si="78"/>
        <v>BUY</v>
      </c>
      <c r="L476">
        <f t="shared" si="79"/>
        <v>14566.550000000001</v>
      </c>
      <c r="M476" s="5" t="str">
        <f t="shared" si="69"/>
        <v>BUY</v>
      </c>
      <c r="N476" s="5">
        <f t="shared" si="70"/>
        <v>14556.198088005465</v>
      </c>
      <c r="O476" s="5">
        <f t="shared" si="71"/>
        <v>14587.253823989073</v>
      </c>
      <c r="P476" s="5">
        <f t="shared" si="72"/>
        <v>14566.550000000001</v>
      </c>
      <c r="Q476" s="5">
        <f t="shared" si="73"/>
        <v>10.351911994535543</v>
      </c>
      <c r="R476" s="5" t="str">
        <f t="shared" si="74"/>
        <v/>
      </c>
      <c r="S476" s="5" t="str">
        <f t="shared" si="75"/>
        <v/>
      </c>
    </row>
    <row r="477" spans="1:19" x14ac:dyDescent="0.35">
      <c r="A477">
        <v>463</v>
      </c>
      <c r="B477" s="1">
        <v>44216.445833333331</v>
      </c>
      <c r="C477" s="2">
        <v>14565.15</v>
      </c>
      <c r="D477" s="2">
        <v>14569.050000000001</v>
      </c>
      <c r="E477" s="2">
        <v>14560.65</v>
      </c>
      <c r="F477" s="2">
        <v>14562.25</v>
      </c>
      <c r="G477">
        <f>IF(A477&lt;=$C$3,"",MAX(INDEX($D$15:$D$713,A477-$C$3):D476))</f>
        <v>14566.6</v>
      </c>
      <c r="H477">
        <f>IF(A477&lt;=$C$4,"",MIN(INDEX($E$15:$E$713,A477-$C$4):E476))</f>
        <v>14556.55</v>
      </c>
      <c r="I477" s="2">
        <f t="shared" si="77"/>
        <v>10.050000000001091</v>
      </c>
      <c r="J477">
        <f t="shared" si="76"/>
        <v>10.336816394808821</v>
      </c>
      <c r="K477" t="str">
        <f t="shared" si="78"/>
        <v>BUY</v>
      </c>
      <c r="L477">
        <f t="shared" si="79"/>
        <v>14566.6</v>
      </c>
      <c r="M477" s="5" t="str">
        <f t="shared" si="69"/>
        <v>BUY</v>
      </c>
      <c r="N477" s="5">
        <f t="shared" si="70"/>
        <v>14556.198088005465</v>
      </c>
      <c r="O477" s="5">
        <f t="shared" si="71"/>
        <v>14587.253823989073</v>
      </c>
      <c r="P477" s="5">
        <f t="shared" si="72"/>
        <v>14566.550000000001</v>
      </c>
      <c r="Q477" s="5">
        <f t="shared" si="73"/>
        <v>10.351911994535543</v>
      </c>
      <c r="R477" s="5" t="str">
        <f t="shared" si="74"/>
        <v/>
      </c>
      <c r="S477" s="5" t="str">
        <f t="shared" si="75"/>
        <v/>
      </c>
    </row>
    <row r="478" spans="1:19" x14ac:dyDescent="0.35">
      <c r="A478">
        <v>464</v>
      </c>
      <c r="B478" s="1">
        <v>44216.446527777778</v>
      </c>
      <c r="C478" s="2">
        <v>14562.75</v>
      </c>
      <c r="D478" s="2">
        <v>14568.949999999999</v>
      </c>
      <c r="E478" s="2">
        <v>14556.550000000001</v>
      </c>
      <c r="F478" s="2">
        <v>14566.75</v>
      </c>
      <c r="G478">
        <f>IF(A478&lt;=$C$3,"",MAX(INDEX($D$15:$D$713,A478-$C$3):D477))</f>
        <v>14569.050000000001</v>
      </c>
      <c r="H478">
        <f>IF(A478&lt;=$C$4,"",MIN(INDEX($E$15:$E$713,A478-$C$4):E477))</f>
        <v>14556.55</v>
      </c>
      <c r="I478" s="2">
        <f t="shared" si="77"/>
        <v>8.4000000000014552</v>
      </c>
      <c r="J478">
        <f t="shared" si="76"/>
        <v>10.239975575068453</v>
      </c>
      <c r="K478" t="str">
        <f t="shared" si="78"/>
        <v>SELL</v>
      </c>
      <c r="L478">
        <f t="shared" si="79"/>
        <v>14556.55</v>
      </c>
      <c r="M478" s="5" t="str">
        <f t="shared" si="69"/>
        <v>BUY</v>
      </c>
      <c r="N478" s="5">
        <f t="shared" si="70"/>
        <v>14556.198088005465</v>
      </c>
      <c r="O478" s="5">
        <f t="shared" si="71"/>
        <v>14587.253823989073</v>
      </c>
      <c r="P478" s="5">
        <f t="shared" si="72"/>
        <v>14566.550000000001</v>
      </c>
      <c r="Q478" s="5">
        <f t="shared" si="73"/>
        <v>10.351911994535543</v>
      </c>
      <c r="R478" s="5" t="str">
        <f t="shared" si="74"/>
        <v/>
      </c>
      <c r="S478" s="5" t="str">
        <f t="shared" si="75"/>
        <v/>
      </c>
    </row>
    <row r="479" spans="1:19" x14ac:dyDescent="0.35">
      <c r="A479">
        <v>465</v>
      </c>
      <c r="B479" s="1">
        <v>44216.447222222225</v>
      </c>
      <c r="C479" s="2">
        <v>14567.199999999999</v>
      </c>
      <c r="D479" s="2">
        <v>14573.449999999999</v>
      </c>
      <c r="E479" s="2">
        <v>14560.099999999999</v>
      </c>
      <c r="F479" s="2">
        <v>14569.65</v>
      </c>
      <c r="G479">
        <f>IF(A479&lt;=$C$3,"",MAX(INDEX($D$15:$D$713,A479-$C$3):D478))</f>
        <v>14569.050000000001</v>
      </c>
      <c r="H479">
        <f>IF(A479&lt;=$C$4,"",MIN(INDEX($E$15:$E$713,A479-$C$4):E478))</f>
        <v>14556.55</v>
      </c>
      <c r="I479" s="2">
        <f t="shared" si="77"/>
        <v>12.399999999997817</v>
      </c>
      <c r="J479">
        <f t="shared" si="76"/>
        <v>10.347976796314921</v>
      </c>
      <c r="K479" t="str">
        <f t="shared" si="78"/>
        <v>BUY</v>
      </c>
      <c r="L479">
        <f t="shared" si="79"/>
        <v>14569.050000000001</v>
      </c>
      <c r="M479" s="5" t="str">
        <f t="shared" si="69"/>
        <v>BUY</v>
      </c>
      <c r="N479" s="5">
        <f t="shared" si="70"/>
        <v>14556.198088005465</v>
      </c>
      <c r="O479" s="5">
        <f t="shared" si="71"/>
        <v>14587.253823989073</v>
      </c>
      <c r="P479" s="5">
        <f t="shared" si="72"/>
        <v>14566.550000000001</v>
      </c>
      <c r="Q479" s="5">
        <f t="shared" si="73"/>
        <v>10.351911994535543</v>
      </c>
      <c r="R479" s="5" t="str">
        <f t="shared" si="74"/>
        <v/>
      </c>
      <c r="S479" s="5" t="str">
        <f t="shared" si="75"/>
        <v/>
      </c>
    </row>
    <row r="480" spans="1:19" x14ac:dyDescent="0.35">
      <c r="A480">
        <v>466</v>
      </c>
      <c r="B480" s="1">
        <v>44216.447916666664</v>
      </c>
      <c r="C480" s="2">
        <v>14569.2</v>
      </c>
      <c r="D480" s="2">
        <v>14575.5</v>
      </c>
      <c r="E480" s="2">
        <v>14564.9</v>
      </c>
      <c r="F480" s="2">
        <v>14569.95</v>
      </c>
      <c r="G480">
        <f>IF(A480&lt;=$C$3,"",MAX(INDEX($D$15:$D$713,A480-$C$3):D479))</f>
        <v>14573.449999999999</v>
      </c>
      <c r="H480">
        <f>IF(A480&lt;=$C$4,"",MIN(INDEX($E$15:$E$713,A480-$C$4):E479))</f>
        <v>14556.550000000001</v>
      </c>
      <c r="I480" s="2">
        <f t="shared" si="77"/>
        <v>13.350000000000364</v>
      </c>
      <c r="J480">
        <f t="shared" si="76"/>
        <v>10.498077956499193</v>
      </c>
      <c r="K480" t="str">
        <f t="shared" si="78"/>
        <v>BUY</v>
      </c>
      <c r="L480">
        <f t="shared" si="79"/>
        <v>14573.449999999999</v>
      </c>
      <c r="M480" s="5" t="str">
        <f t="shared" si="69"/>
        <v>BUY</v>
      </c>
      <c r="N480" s="5">
        <f t="shared" si="70"/>
        <v>14556.198088005465</v>
      </c>
      <c r="O480" s="5">
        <f t="shared" si="71"/>
        <v>14587.253823989073</v>
      </c>
      <c r="P480" s="5">
        <f t="shared" si="72"/>
        <v>14566.550000000001</v>
      </c>
      <c r="Q480" s="5">
        <f t="shared" si="73"/>
        <v>10.351911994535543</v>
      </c>
      <c r="R480" s="5" t="str">
        <f t="shared" si="74"/>
        <v/>
      </c>
      <c r="S480" s="5" t="str">
        <f t="shared" si="75"/>
        <v/>
      </c>
    </row>
    <row r="481" spans="1:19" x14ac:dyDescent="0.35">
      <c r="A481">
        <v>467</v>
      </c>
      <c r="B481" s="1">
        <v>44216.448611111111</v>
      </c>
      <c r="C481" s="2">
        <v>14570.050000000001</v>
      </c>
      <c r="D481" s="2">
        <v>14576.400000000001</v>
      </c>
      <c r="E481" s="2">
        <v>14565.35</v>
      </c>
      <c r="F481" s="2">
        <v>14569</v>
      </c>
      <c r="G481">
        <f>IF(A481&lt;=$C$3,"",MAX(INDEX($D$15:$D$713,A481-$C$3):D480))</f>
        <v>14575.5</v>
      </c>
      <c r="H481">
        <f>IF(A481&lt;=$C$4,"",MIN(INDEX($E$15:$E$713,A481-$C$4):E480))</f>
        <v>14556.550000000001</v>
      </c>
      <c r="I481" s="2">
        <f t="shared" si="77"/>
        <v>10.600000000000364</v>
      </c>
      <c r="J481">
        <f t="shared" si="76"/>
        <v>10.503174058674251</v>
      </c>
      <c r="K481" t="str">
        <f t="shared" si="78"/>
        <v>BUY</v>
      </c>
      <c r="L481">
        <f t="shared" si="79"/>
        <v>14575.5</v>
      </c>
      <c r="M481" s="5" t="str">
        <f t="shared" si="69"/>
        <v>BUY</v>
      </c>
      <c r="N481" s="5">
        <f t="shared" si="70"/>
        <v>14556.198088005465</v>
      </c>
      <c r="O481" s="5">
        <f t="shared" si="71"/>
        <v>14587.253823989073</v>
      </c>
      <c r="P481" s="5">
        <f t="shared" si="72"/>
        <v>14566.550000000001</v>
      </c>
      <c r="Q481" s="5">
        <f t="shared" si="73"/>
        <v>10.351911994535543</v>
      </c>
      <c r="R481" s="5" t="str">
        <f t="shared" si="74"/>
        <v/>
      </c>
      <c r="S481" s="5" t="str">
        <f t="shared" si="75"/>
        <v/>
      </c>
    </row>
    <row r="482" spans="1:19" x14ac:dyDescent="0.35">
      <c r="A482">
        <v>468</v>
      </c>
      <c r="B482" s="1">
        <v>44216.449305555558</v>
      </c>
      <c r="C482" s="2">
        <v>14569.05</v>
      </c>
      <c r="D482" s="2">
        <v>14574.6</v>
      </c>
      <c r="E482" s="2">
        <v>14561.7</v>
      </c>
      <c r="F482" s="2">
        <v>14563.3</v>
      </c>
      <c r="G482">
        <f>IF(A482&lt;=$C$3,"",MAX(INDEX($D$15:$D$713,A482-$C$3):D481))</f>
        <v>14576.400000000001</v>
      </c>
      <c r="H482">
        <f>IF(A482&lt;=$C$4,"",MIN(INDEX($E$15:$E$713,A482-$C$4):E481))</f>
        <v>14560.099999999999</v>
      </c>
      <c r="I482" s="2">
        <f t="shared" si="77"/>
        <v>11.050000000001091</v>
      </c>
      <c r="J482">
        <f t="shared" si="76"/>
        <v>10.530515355740594</v>
      </c>
      <c r="K482" t="str">
        <f t="shared" si="78"/>
        <v/>
      </c>
      <c r="L482" t="str">
        <f t="shared" si="79"/>
        <v/>
      </c>
      <c r="M482" s="5" t="str">
        <f t="shared" si="69"/>
        <v>BUY</v>
      </c>
      <c r="N482" s="5">
        <f t="shared" si="70"/>
        <v>14556.198088005465</v>
      </c>
      <c r="O482" s="5">
        <f t="shared" si="71"/>
        <v>14587.253823989073</v>
      </c>
      <c r="P482" s="5">
        <f t="shared" si="72"/>
        <v>14566.550000000001</v>
      </c>
      <c r="Q482" s="5">
        <f t="shared" si="73"/>
        <v>10.351911994535543</v>
      </c>
      <c r="R482" s="5" t="str">
        <f t="shared" si="74"/>
        <v/>
      </c>
      <c r="S482" s="5" t="str">
        <f t="shared" si="75"/>
        <v/>
      </c>
    </row>
    <row r="483" spans="1:19" x14ac:dyDescent="0.35">
      <c r="A483">
        <v>469</v>
      </c>
      <c r="B483" s="1">
        <v>44216.45</v>
      </c>
      <c r="C483" s="2">
        <v>14563.5</v>
      </c>
      <c r="D483" s="2">
        <v>14567.800000000001</v>
      </c>
      <c r="E483" s="2">
        <v>14555.3</v>
      </c>
      <c r="F483" s="2">
        <v>14563</v>
      </c>
      <c r="G483">
        <f>IF(A483&lt;=$C$3,"",MAX(INDEX($D$15:$D$713,A483-$C$3):D482))</f>
        <v>14576.400000000001</v>
      </c>
      <c r="H483">
        <f>IF(A483&lt;=$C$4,"",MIN(INDEX($E$15:$E$713,A483-$C$4):E482))</f>
        <v>14561.7</v>
      </c>
      <c r="I483" s="2">
        <f t="shared" si="77"/>
        <v>12.899999999999636</v>
      </c>
      <c r="J483">
        <f t="shared" si="76"/>
        <v>10.648989587953546</v>
      </c>
      <c r="K483" t="str">
        <f t="shared" si="78"/>
        <v>SELL</v>
      </c>
      <c r="L483">
        <f t="shared" si="79"/>
        <v>14561.7</v>
      </c>
      <c r="M483" s="5" t="str">
        <f t="shared" si="69"/>
        <v>SL</v>
      </c>
      <c r="N483" s="5" t="str">
        <f t="shared" si="70"/>
        <v/>
      </c>
      <c r="O483" s="5" t="str">
        <f t="shared" si="71"/>
        <v/>
      </c>
      <c r="P483" s="5" t="str">
        <f t="shared" si="72"/>
        <v/>
      </c>
      <c r="Q483" s="5" t="str">
        <f t="shared" si="73"/>
        <v/>
      </c>
      <c r="R483" s="5">
        <f t="shared" si="74"/>
        <v>-10.35191199453584</v>
      </c>
      <c r="S483" s="5" t="str">
        <f t="shared" si="75"/>
        <v>B</v>
      </c>
    </row>
    <row r="484" spans="1:19" x14ac:dyDescent="0.35">
      <c r="A484">
        <v>470</v>
      </c>
      <c r="B484" s="1">
        <v>44216.450694444444</v>
      </c>
      <c r="C484" s="2">
        <v>14562.7</v>
      </c>
      <c r="D484" s="2">
        <v>14568</v>
      </c>
      <c r="E484" s="2">
        <v>14553</v>
      </c>
      <c r="F484" s="2">
        <v>14562.05</v>
      </c>
      <c r="G484">
        <f>IF(A484&lt;=$C$3,"",MAX(INDEX($D$15:$D$713,A484-$C$3):D483))</f>
        <v>14576.400000000001</v>
      </c>
      <c r="H484">
        <f>IF(A484&lt;=$C$4,"",MIN(INDEX($E$15:$E$713,A484-$C$4):E483))</f>
        <v>14555.3</v>
      </c>
      <c r="I484" s="2">
        <f t="shared" si="77"/>
        <v>12.500000000001819</v>
      </c>
      <c r="J484">
        <f t="shared" si="76"/>
        <v>10.741540108555959</v>
      </c>
      <c r="K484" t="str">
        <f t="shared" si="78"/>
        <v>SELL</v>
      </c>
      <c r="L484">
        <f t="shared" si="79"/>
        <v>14555.3</v>
      </c>
      <c r="M484" s="5" t="str">
        <f t="shared" si="69"/>
        <v>SELL</v>
      </c>
      <c r="N484" s="5">
        <f t="shared" si="70"/>
        <v>14566.041540108556</v>
      </c>
      <c r="O484" s="5">
        <f t="shared" si="71"/>
        <v>14533.816919782887</v>
      </c>
      <c r="P484" s="5">
        <f t="shared" si="72"/>
        <v>14555.3</v>
      </c>
      <c r="Q484" s="5">
        <f t="shared" si="73"/>
        <v>10.741540108555959</v>
      </c>
      <c r="R484" s="5" t="str">
        <f t="shared" si="74"/>
        <v/>
      </c>
      <c r="S484" s="5" t="str">
        <f t="shared" si="75"/>
        <v/>
      </c>
    </row>
    <row r="485" spans="1:19" x14ac:dyDescent="0.35">
      <c r="A485">
        <v>471</v>
      </c>
      <c r="B485" s="1">
        <v>44216.451388888891</v>
      </c>
      <c r="C485" s="2">
        <v>14562.1</v>
      </c>
      <c r="D485" s="2">
        <v>14565.699999999999</v>
      </c>
      <c r="E485" s="2">
        <v>14556.050000000001</v>
      </c>
      <c r="F485" s="2">
        <v>14559.3</v>
      </c>
      <c r="G485">
        <f>IF(A485&lt;=$C$3,"",MAX(INDEX($D$15:$D$713,A485-$C$3):D484))</f>
        <v>14574.6</v>
      </c>
      <c r="H485">
        <f>IF(A485&lt;=$C$4,"",MIN(INDEX($E$15:$E$713,A485-$C$4):E484))</f>
        <v>14553</v>
      </c>
      <c r="I485" s="2">
        <f t="shared" si="77"/>
        <v>15</v>
      </c>
      <c r="J485">
        <f t="shared" si="76"/>
        <v>10.954463103128161</v>
      </c>
      <c r="K485" t="str">
        <f t="shared" si="78"/>
        <v/>
      </c>
      <c r="L485" t="str">
        <f t="shared" si="79"/>
        <v/>
      </c>
      <c r="M485" s="5" t="str">
        <f t="shared" ref="M485:M548" si="80">IF(OR(M484="",M484="SL",M484="TP"),K485,IF(M484="BUY",IF(E485&lt;N484,"SL",IF(D485&gt;O484,"TP",M484)),IF(M484="SELL",IF(D485&gt;N484,"SL",IF(E485&lt;O484,"TP",M484)),"")))</f>
        <v>SELL</v>
      </c>
      <c r="N485" s="5">
        <f t="shared" ref="N485:N548" si="81">IF(M485="buy",P485-$C$6*Q485,IF(M485="sell",P485+$C$6*Q485,""))</f>
        <v>14566.041540108556</v>
      </c>
      <c r="O485" s="5">
        <f t="shared" ref="O485:O548" si="82">IF(M485="buy",P485+$C$7*Q485,IF(M485="sell",P485-$C$7*Q485,""))</f>
        <v>14533.816919782887</v>
      </c>
      <c r="P485" s="5">
        <f t="shared" ref="P485:P548" si="83">IF(M485=M484,P484,IF(OR(M485="buy",M485="sell"),L485,""))</f>
        <v>14555.3</v>
      </c>
      <c r="Q485" s="5">
        <f t="shared" ref="Q485:Q548" si="84">IF(M485=M484,Q484,IF(OR(M485="buy",M485="sell"),J485,""))</f>
        <v>10.741540108555959</v>
      </c>
      <c r="R485" s="5" t="str">
        <f t="shared" ref="R485:R548" si="85">IF(AND(M484="buy",M485="sl"),N484-P484,IF(AND(M484="buy",M485="tp"),O484-P484,IF(AND(M484="sell",M485="sl"),P484-N484,IF(AND(M484="sell",M485="tp"),P484-O484,""))))</f>
        <v/>
      </c>
      <c r="S485" s="5" t="str">
        <f t="shared" ref="S485:S548" si="86">IF(AND(M484="buy",R485&lt;&gt;""),"B",IF(AND(M484="sell",R485&lt;&gt;""),"S",""))</f>
        <v/>
      </c>
    </row>
    <row r="486" spans="1:19" x14ac:dyDescent="0.35">
      <c r="A486">
        <v>472</v>
      </c>
      <c r="B486" s="1">
        <v>44216.45208333333</v>
      </c>
      <c r="C486" s="2">
        <v>14559.3</v>
      </c>
      <c r="D486" s="2">
        <v>14568.45</v>
      </c>
      <c r="E486" s="2">
        <v>14554.35</v>
      </c>
      <c r="F486" s="2">
        <v>14562.75</v>
      </c>
      <c r="G486">
        <f>IF(A486&lt;=$C$3,"",MAX(INDEX($D$15:$D$713,A486-$C$3):D485))</f>
        <v>14568</v>
      </c>
      <c r="H486">
        <f>IF(A486&lt;=$C$4,"",MIN(INDEX($E$15:$E$713,A486-$C$4):E485))</f>
        <v>14553</v>
      </c>
      <c r="I486" s="2">
        <f t="shared" si="77"/>
        <v>9.6499999999978172</v>
      </c>
      <c r="J486">
        <f t="shared" ref="J486:J549" si="87">(J485*($C$5-1)+I486)/$C$5</f>
        <v>10.889239947971642</v>
      </c>
      <c r="K486" t="str">
        <f t="shared" si="78"/>
        <v>BUY</v>
      </c>
      <c r="L486">
        <f t="shared" si="79"/>
        <v>14568</v>
      </c>
      <c r="M486" s="5" t="str">
        <f t="shared" si="80"/>
        <v>SL</v>
      </c>
      <c r="N486" s="5" t="str">
        <f t="shared" si="81"/>
        <v/>
      </c>
      <c r="O486" s="5" t="str">
        <f t="shared" si="82"/>
        <v/>
      </c>
      <c r="P486" s="5" t="str">
        <f t="shared" si="83"/>
        <v/>
      </c>
      <c r="Q486" s="5" t="str">
        <f t="shared" si="84"/>
        <v/>
      </c>
      <c r="R486" s="5">
        <f t="shared" si="85"/>
        <v>-10.741540108556364</v>
      </c>
      <c r="S486" s="5" t="str">
        <f t="shared" si="86"/>
        <v>S</v>
      </c>
    </row>
    <row r="487" spans="1:19" x14ac:dyDescent="0.35">
      <c r="A487">
        <v>473</v>
      </c>
      <c r="B487" s="1">
        <v>44216.452777777777</v>
      </c>
      <c r="C487" s="2">
        <v>14563.15</v>
      </c>
      <c r="D487" s="2">
        <v>14568.45</v>
      </c>
      <c r="E487" s="2">
        <v>14556.65</v>
      </c>
      <c r="F487" s="2">
        <v>14565.9</v>
      </c>
      <c r="G487">
        <f>IF(A487&lt;=$C$3,"",MAX(INDEX($D$15:$D$713,A487-$C$3):D486))</f>
        <v>14568.45</v>
      </c>
      <c r="H487">
        <f>IF(A487&lt;=$C$4,"",MIN(INDEX($E$15:$E$713,A487-$C$4):E486))</f>
        <v>14553</v>
      </c>
      <c r="I487" s="2">
        <f t="shared" si="77"/>
        <v>14.100000000000364</v>
      </c>
      <c r="J487">
        <f t="shared" si="87"/>
        <v>11.049777950573079</v>
      </c>
      <c r="K487" t="str">
        <f t="shared" si="78"/>
        <v>BUY</v>
      </c>
      <c r="L487">
        <f t="shared" si="79"/>
        <v>14568.45</v>
      </c>
      <c r="M487" s="5" t="str">
        <f t="shared" si="80"/>
        <v>BUY</v>
      </c>
      <c r="N487" s="5">
        <f t="shared" si="81"/>
        <v>14557.400222049428</v>
      </c>
      <c r="O487" s="5">
        <f t="shared" si="82"/>
        <v>14590.549555901147</v>
      </c>
      <c r="P487" s="5">
        <f t="shared" si="83"/>
        <v>14568.45</v>
      </c>
      <c r="Q487" s="5">
        <f t="shared" si="84"/>
        <v>11.049777950573079</v>
      </c>
      <c r="R487" s="5" t="str">
        <f t="shared" si="85"/>
        <v/>
      </c>
      <c r="S487" s="5" t="str">
        <f t="shared" si="86"/>
        <v/>
      </c>
    </row>
    <row r="488" spans="1:19" x14ac:dyDescent="0.35">
      <c r="A488">
        <v>474</v>
      </c>
      <c r="B488" s="1">
        <v>44216.453472222223</v>
      </c>
      <c r="C488" s="2">
        <v>14565.5</v>
      </c>
      <c r="D488" s="2">
        <v>14568</v>
      </c>
      <c r="E488" s="2">
        <v>14562.85</v>
      </c>
      <c r="F488" s="2">
        <v>14566.2</v>
      </c>
      <c r="G488">
        <f>IF(A488&lt;=$C$3,"",MAX(INDEX($D$15:$D$713,A488-$C$3):D487))</f>
        <v>14568.45</v>
      </c>
      <c r="H488">
        <f>IF(A488&lt;=$C$4,"",MIN(INDEX($E$15:$E$713,A488-$C$4):E487))</f>
        <v>14554.35</v>
      </c>
      <c r="I488" s="2">
        <f t="shared" si="77"/>
        <v>11.800000000001091</v>
      </c>
      <c r="J488">
        <f t="shared" si="87"/>
        <v>11.087289053044479</v>
      </c>
      <c r="K488" t="str">
        <f t="shared" si="78"/>
        <v/>
      </c>
      <c r="L488" t="str">
        <f t="shared" si="79"/>
        <v/>
      </c>
      <c r="M488" s="5" t="str">
        <f t="shared" si="80"/>
        <v>BUY</v>
      </c>
      <c r="N488" s="5">
        <f t="shared" si="81"/>
        <v>14557.400222049428</v>
      </c>
      <c r="O488" s="5">
        <f t="shared" si="82"/>
        <v>14590.549555901147</v>
      </c>
      <c r="P488" s="5">
        <f t="shared" si="83"/>
        <v>14568.45</v>
      </c>
      <c r="Q488" s="5">
        <f t="shared" si="84"/>
        <v>11.049777950573079</v>
      </c>
      <c r="R488" s="5" t="str">
        <f t="shared" si="85"/>
        <v/>
      </c>
      <c r="S488" s="5" t="str">
        <f t="shared" si="86"/>
        <v/>
      </c>
    </row>
    <row r="489" spans="1:19" x14ac:dyDescent="0.35">
      <c r="A489">
        <v>475</v>
      </c>
      <c r="B489" s="1">
        <v>44216.45416666667</v>
      </c>
      <c r="C489" s="2">
        <v>14566.3</v>
      </c>
      <c r="D489" s="2">
        <v>14568.6</v>
      </c>
      <c r="E489" s="2">
        <v>14557.25</v>
      </c>
      <c r="F489" s="2">
        <v>14567.85</v>
      </c>
      <c r="G489">
        <f>IF(A489&lt;=$C$3,"",MAX(INDEX($D$15:$D$713,A489-$C$3):D488))</f>
        <v>14568.45</v>
      </c>
      <c r="H489">
        <f>IF(A489&lt;=$C$4,"",MIN(INDEX($E$15:$E$713,A489-$C$4):E488))</f>
        <v>14554.35</v>
      </c>
      <c r="I489" s="2">
        <f t="shared" si="77"/>
        <v>5.1499999999996362</v>
      </c>
      <c r="J489">
        <f t="shared" si="87"/>
        <v>10.790424600392237</v>
      </c>
      <c r="K489" t="str">
        <f t="shared" si="78"/>
        <v>BUY</v>
      </c>
      <c r="L489">
        <f t="shared" si="79"/>
        <v>14568.45</v>
      </c>
      <c r="M489" s="5" t="str">
        <f t="shared" si="80"/>
        <v>SL</v>
      </c>
      <c r="N489" s="5" t="str">
        <f t="shared" si="81"/>
        <v/>
      </c>
      <c r="O489" s="5" t="str">
        <f t="shared" si="82"/>
        <v/>
      </c>
      <c r="P489" s="5" t="str">
        <f t="shared" si="83"/>
        <v/>
      </c>
      <c r="Q489" s="5" t="str">
        <f t="shared" si="84"/>
        <v/>
      </c>
      <c r="R489" s="5">
        <f t="shared" si="85"/>
        <v>-11.049777950573116</v>
      </c>
      <c r="S489" s="5" t="str">
        <f t="shared" si="86"/>
        <v>B</v>
      </c>
    </row>
    <row r="490" spans="1:19" x14ac:dyDescent="0.35">
      <c r="A490">
        <v>476</v>
      </c>
      <c r="B490" s="1">
        <v>44216.454861111109</v>
      </c>
      <c r="C490" s="2">
        <v>14568.300000000001</v>
      </c>
      <c r="D490" s="2">
        <v>14574.5</v>
      </c>
      <c r="E490" s="2">
        <v>14559.849999999999</v>
      </c>
      <c r="F490" s="2">
        <v>14569.7</v>
      </c>
      <c r="G490">
        <f>IF(A490&lt;=$C$3,"",MAX(INDEX($D$15:$D$713,A490-$C$3):D489))</f>
        <v>14568.6</v>
      </c>
      <c r="H490">
        <f>IF(A490&lt;=$C$4,"",MIN(INDEX($E$15:$E$713,A490-$C$4):E489))</f>
        <v>14556.65</v>
      </c>
      <c r="I490" s="2">
        <f t="shared" si="77"/>
        <v>11.350000000000364</v>
      </c>
      <c r="J490">
        <f t="shared" si="87"/>
        <v>10.818403370372643</v>
      </c>
      <c r="K490" t="str">
        <f t="shared" si="78"/>
        <v>BUY</v>
      </c>
      <c r="L490">
        <f t="shared" si="79"/>
        <v>14568.6</v>
      </c>
      <c r="M490" s="5" t="str">
        <f t="shared" si="80"/>
        <v>BUY</v>
      </c>
      <c r="N490" s="5">
        <f t="shared" si="81"/>
        <v>14557.781596629628</v>
      </c>
      <c r="O490" s="5">
        <f t="shared" si="82"/>
        <v>14590.236806740746</v>
      </c>
      <c r="P490" s="5">
        <f t="shared" si="83"/>
        <v>14568.6</v>
      </c>
      <c r="Q490" s="5">
        <f t="shared" si="84"/>
        <v>10.818403370372643</v>
      </c>
      <c r="R490" s="5" t="str">
        <f t="shared" si="85"/>
        <v/>
      </c>
      <c r="S490" s="5" t="str">
        <f t="shared" si="86"/>
        <v/>
      </c>
    </row>
    <row r="491" spans="1:19" x14ac:dyDescent="0.35">
      <c r="A491">
        <v>477</v>
      </c>
      <c r="B491" s="1">
        <v>44216.455555555556</v>
      </c>
      <c r="C491" s="2">
        <v>14570.45</v>
      </c>
      <c r="D491" s="2">
        <v>14572.95</v>
      </c>
      <c r="E491" s="2">
        <v>14564.3</v>
      </c>
      <c r="F491" s="2">
        <v>14566.5</v>
      </c>
      <c r="G491">
        <f>IF(A491&lt;=$C$3,"",MAX(INDEX($D$15:$D$713,A491-$C$3):D490))</f>
        <v>14574.5</v>
      </c>
      <c r="H491">
        <f>IF(A491&lt;=$C$4,"",MIN(INDEX($E$15:$E$713,A491-$C$4):E490))</f>
        <v>14557.25</v>
      </c>
      <c r="I491" s="2">
        <f t="shared" si="77"/>
        <v>14.650000000001455</v>
      </c>
      <c r="J491">
        <f t="shared" si="87"/>
        <v>11.009983201854084</v>
      </c>
      <c r="K491" t="str">
        <f t="shared" si="78"/>
        <v/>
      </c>
      <c r="L491" t="str">
        <f t="shared" si="79"/>
        <v/>
      </c>
      <c r="M491" s="5" t="str">
        <f t="shared" si="80"/>
        <v>BUY</v>
      </c>
      <c r="N491" s="5">
        <f t="shared" si="81"/>
        <v>14557.781596629628</v>
      </c>
      <c r="O491" s="5">
        <f t="shared" si="82"/>
        <v>14590.236806740746</v>
      </c>
      <c r="P491" s="5">
        <f t="shared" si="83"/>
        <v>14568.6</v>
      </c>
      <c r="Q491" s="5">
        <f t="shared" si="84"/>
        <v>10.818403370372643</v>
      </c>
      <c r="R491" s="5" t="str">
        <f t="shared" si="85"/>
        <v/>
      </c>
      <c r="S491" s="5" t="str">
        <f t="shared" si="86"/>
        <v/>
      </c>
    </row>
    <row r="492" spans="1:19" x14ac:dyDescent="0.35">
      <c r="A492">
        <v>478</v>
      </c>
      <c r="B492" s="1">
        <v>44216.456250000003</v>
      </c>
      <c r="C492" s="2">
        <v>14567.150000000001</v>
      </c>
      <c r="D492" s="2">
        <v>14574.8</v>
      </c>
      <c r="E492" s="2">
        <v>14558.5</v>
      </c>
      <c r="F492" s="2">
        <v>14572</v>
      </c>
      <c r="G492">
        <f>IF(A492&lt;=$C$3,"",MAX(INDEX($D$15:$D$713,A492-$C$3):D491))</f>
        <v>14574.5</v>
      </c>
      <c r="H492">
        <f>IF(A492&lt;=$C$4,"",MIN(INDEX($E$15:$E$713,A492-$C$4):E491))</f>
        <v>14557.25</v>
      </c>
      <c r="I492" s="2">
        <f t="shared" si="77"/>
        <v>8.6500000000014552</v>
      </c>
      <c r="J492">
        <f t="shared" si="87"/>
        <v>10.891984041761452</v>
      </c>
      <c r="K492" t="str">
        <f t="shared" si="78"/>
        <v>BUY</v>
      </c>
      <c r="L492">
        <f t="shared" si="79"/>
        <v>14574.5</v>
      </c>
      <c r="M492" s="5" t="str">
        <f t="shared" si="80"/>
        <v>BUY</v>
      </c>
      <c r="N492" s="5">
        <f t="shared" si="81"/>
        <v>14557.781596629628</v>
      </c>
      <c r="O492" s="5">
        <f t="shared" si="82"/>
        <v>14590.236806740746</v>
      </c>
      <c r="P492" s="5">
        <f t="shared" si="83"/>
        <v>14568.6</v>
      </c>
      <c r="Q492" s="5">
        <f t="shared" si="84"/>
        <v>10.818403370372643</v>
      </c>
      <c r="R492" s="5" t="str">
        <f t="shared" si="85"/>
        <v/>
      </c>
      <c r="S492" s="5" t="str">
        <f t="shared" si="86"/>
        <v/>
      </c>
    </row>
    <row r="493" spans="1:19" x14ac:dyDescent="0.35">
      <c r="A493">
        <v>479</v>
      </c>
      <c r="B493" s="1">
        <v>44216.456944444442</v>
      </c>
      <c r="C493" s="2">
        <v>14572.05</v>
      </c>
      <c r="D493" s="2">
        <v>14577.5</v>
      </c>
      <c r="E493" s="2">
        <v>14569.4</v>
      </c>
      <c r="F493" s="2">
        <v>14573.4</v>
      </c>
      <c r="G493">
        <f>IF(A493&lt;=$C$3,"",MAX(INDEX($D$15:$D$713,A493-$C$3):D492))</f>
        <v>14574.8</v>
      </c>
      <c r="H493">
        <f>IF(A493&lt;=$C$4,"",MIN(INDEX($E$15:$E$713,A493-$C$4):E492))</f>
        <v>14558.5</v>
      </c>
      <c r="I493" s="2">
        <f t="shared" si="77"/>
        <v>16.299999999999272</v>
      </c>
      <c r="J493">
        <f t="shared" si="87"/>
        <v>11.162384839673344</v>
      </c>
      <c r="K493" t="str">
        <f t="shared" si="78"/>
        <v>BUY</v>
      </c>
      <c r="L493">
        <f t="shared" si="79"/>
        <v>14574.8</v>
      </c>
      <c r="M493" s="5" t="str">
        <f t="shared" si="80"/>
        <v>BUY</v>
      </c>
      <c r="N493" s="5">
        <f t="shared" si="81"/>
        <v>14557.781596629628</v>
      </c>
      <c r="O493" s="5">
        <f t="shared" si="82"/>
        <v>14590.236806740746</v>
      </c>
      <c r="P493" s="5">
        <f t="shared" si="83"/>
        <v>14568.6</v>
      </c>
      <c r="Q493" s="5">
        <f t="shared" si="84"/>
        <v>10.818403370372643</v>
      </c>
      <c r="R493" s="5" t="str">
        <f t="shared" si="85"/>
        <v/>
      </c>
      <c r="S493" s="5" t="str">
        <f t="shared" si="86"/>
        <v/>
      </c>
    </row>
    <row r="494" spans="1:19" x14ac:dyDescent="0.35">
      <c r="A494">
        <v>480</v>
      </c>
      <c r="B494" s="1">
        <v>44216.457638888889</v>
      </c>
      <c r="C494" s="2">
        <v>14573.550000000001</v>
      </c>
      <c r="D494" s="2">
        <v>14579.25</v>
      </c>
      <c r="E494" s="2">
        <v>14569.800000000001</v>
      </c>
      <c r="F494" s="2">
        <v>14572.55</v>
      </c>
      <c r="G494">
        <f>IF(A494&lt;=$C$3,"",MAX(INDEX($D$15:$D$713,A494-$C$3):D493))</f>
        <v>14577.5</v>
      </c>
      <c r="H494">
        <f>IF(A494&lt;=$C$4,"",MIN(INDEX($E$15:$E$713,A494-$C$4):E493))</f>
        <v>14558.5</v>
      </c>
      <c r="I494" s="2">
        <f t="shared" si="77"/>
        <v>8.1000000000003638</v>
      </c>
      <c r="J494">
        <f t="shared" si="87"/>
        <v>11.009265597689694</v>
      </c>
      <c r="K494" t="str">
        <f t="shared" si="78"/>
        <v>BUY</v>
      </c>
      <c r="L494">
        <f t="shared" si="79"/>
        <v>14577.5</v>
      </c>
      <c r="M494" s="5" t="str">
        <f t="shared" si="80"/>
        <v>BUY</v>
      </c>
      <c r="N494" s="5">
        <f t="shared" si="81"/>
        <v>14557.781596629628</v>
      </c>
      <c r="O494" s="5">
        <f t="shared" si="82"/>
        <v>14590.236806740746</v>
      </c>
      <c r="P494" s="5">
        <f t="shared" si="83"/>
        <v>14568.6</v>
      </c>
      <c r="Q494" s="5">
        <f t="shared" si="84"/>
        <v>10.818403370372643</v>
      </c>
      <c r="R494" s="5" t="str">
        <f t="shared" si="85"/>
        <v/>
      </c>
      <c r="S494" s="5" t="str">
        <f t="shared" si="86"/>
        <v/>
      </c>
    </row>
    <row r="495" spans="1:19" x14ac:dyDescent="0.35">
      <c r="A495">
        <v>481</v>
      </c>
      <c r="B495" s="1">
        <v>44216.458333333336</v>
      </c>
      <c r="C495" s="2">
        <v>14573.1</v>
      </c>
      <c r="D495" s="2">
        <v>14580.65</v>
      </c>
      <c r="E495" s="2">
        <v>14567.55</v>
      </c>
      <c r="F495" s="2">
        <v>14573.7</v>
      </c>
      <c r="G495">
        <f>IF(A495&lt;=$C$3,"",MAX(INDEX($D$15:$D$713,A495-$C$3):D494))</f>
        <v>14579.25</v>
      </c>
      <c r="H495">
        <f>IF(A495&lt;=$C$4,"",MIN(INDEX($E$15:$E$713,A495-$C$4):E494))</f>
        <v>14558.5</v>
      </c>
      <c r="I495" s="2">
        <f t="shared" si="77"/>
        <v>9.4499999999989086</v>
      </c>
      <c r="J495">
        <f t="shared" si="87"/>
        <v>10.931302317805155</v>
      </c>
      <c r="K495" t="str">
        <f t="shared" si="78"/>
        <v>BUY</v>
      </c>
      <c r="L495">
        <f t="shared" si="79"/>
        <v>14579.25</v>
      </c>
      <c r="M495" s="5" t="str">
        <f t="shared" si="80"/>
        <v>BUY</v>
      </c>
      <c r="N495" s="5">
        <f t="shared" si="81"/>
        <v>14557.781596629628</v>
      </c>
      <c r="O495" s="5">
        <f t="shared" si="82"/>
        <v>14590.236806740746</v>
      </c>
      <c r="P495" s="5">
        <f t="shared" si="83"/>
        <v>14568.6</v>
      </c>
      <c r="Q495" s="5">
        <f t="shared" si="84"/>
        <v>10.818403370372643</v>
      </c>
      <c r="R495" s="5" t="str">
        <f t="shared" si="85"/>
        <v/>
      </c>
      <c r="S495" s="5" t="str">
        <f t="shared" si="86"/>
        <v/>
      </c>
    </row>
    <row r="496" spans="1:19" x14ac:dyDescent="0.35">
      <c r="A496">
        <v>482</v>
      </c>
      <c r="B496" s="1">
        <v>44216.459027777775</v>
      </c>
      <c r="C496" s="2">
        <v>14574.2</v>
      </c>
      <c r="D496" s="2">
        <v>14577.349999999999</v>
      </c>
      <c r="E496" s="2">
        <v>14564.8</v>
      </c>
      <c r="F496" s="2">
        <v>14568.05</v>
      </c>
      <c r="G496">
        <f>IF(A496&lt;=$C$3,"",MAX(INDEX($D$15:$D$713,A496-$C$3):D495))</f>
        <v>14580.65</v>
      </c>
      <c r="H496">
        <f>IF(A496&lt;=$C$4,"",MIN(INDEX($E$15:$E$713,A496-$C$4):E495))</f>
        <v>14567.55</v>
      </c>
      <c r="I496" s="2">
        <f t="shared" si="77"/>
        <v>13.100000000000364</v>
      </c>
      <c r="J496">
        <f t="shared" si="87"/>
        <v>11.039737201914916</v>
      </c>
      <c r="K496" t="str">
        <f t="shared" si="78"/>
        <v>SELL</v>
      </c>
      <c r="L496">
        <f t="shared" si="79"/>
        <v>14567.55</v>
      </c>
      <c r="M496" s="5" t="str">
        <f t="shared" si="80"/>
        <v>BUY</v>
      </c>
      <c r="N496" s="5">
        <f t="shared" si="81"/>
        <v>14557.781596629628</v>
      </c>
      <c r="O496" s="5">
        <f t="shared" si="82"/>
        <v>14590.236806740746</v>
      </c>
      <c r="P496" s="5">
        <f t="shared" si="83"/>
        <v>14568.6</v>
      </c>
      <c r="Q496" s="5">
        <f t="shared" si="84"/>
        <v>10.818403370372643</v>
      </c>
      <c r="R496" s="5" t="str">
        <f t="shared" si="85"/>
        <v/>
      </c>
      <c r="S496" s="5" t="str">
        <f t="shared" si="86"/>
        <v/>
      </c>
    </row>
    <row r="497" spans="1:19" x14ac:dyDescent="0.35">
      <c r="A497">
        <v>483</v>
      </c>
      <c r="B497" s="1">
        <v>44216.459722222222</v>
      </c>
      <c r="C497" s="2">
        <v>14567.25</v>
      </c>
      <c r="D497" s="2">
        <v>14575.8</v>
      </c>
      <c r="E497" s="2">
        <v>14560.6</v>
      </c>
      <c r="F497" s="2">
        <v>14563.15</v>
      </c>
      <c r="G497">
        <f>IF(A497&lt;=$C$3,"",MAX(INDEX($D$15:$D$713,A497-$C$3):D496))</f>
        <v>14580.65</v>
      </c>
      <c r="H497">
        <f>IF(A497&lt;=$C$4,"",MIN(INDEX($E$15:$E$713,A497-$C$4):E496))</f>
        <v>14564.8</v>
      </c>
      <c r="I497" s="2">
        <f t="shared" si="77"/>
        <v>12.549999999999272</v>
      </c>
      <c r="J497">
        <f t="shared" si="87"/>
        <v>11.115250341819133</v>
      </c>
      <c r="K497" t="str">
        <f t="shared" si="78"/>
        <v>SELL</v>
      </c>
      <c r="L497">
        <f t="shared" si="79"/>
        <v>14564.8</v>
      </c>
      <c r="M497" s="5" t="str">
        <f t="shared" si="80"/>
        <v>BUY</v>
      </c>
      <c r="N497" s="5">
        <f t="shared" si="81"/>
        <v>14557.781596629628</v>
      </c>
      <c r="O497" s="5">
        <f t="shared" si="82"/>
        <v>14590.236806740746</v>
      </c>
      <c r="P497" s="5">
        <f t="shared" si="83"/>
        <v>14568.6</v>
      </c>
      <c r="Q497" s="5">
        <f t="shared" si="84"/>
        <v>10.818403370372643</v>
      </c>
      <c r="R497" s="5" t="str">
        <f t="shared" si="85"/>
        <v/>
      </c>
      <c r="S497" s="5" t="str">
        <f t="shared" si="86"/>
        <v/>
      </c>
    </row>
    <row r="498" spans="1:19" x14ac:dyDescent="0.35">
      <c r="A498">
        <v>484</v>
      </c>
      <c r="B498" s="1">
        <v>44216.460416666669</v>
      </c>
      <c r="C498" s="2">
        <v>14563.05</v>
      </c>
      <c r="D498" s="2">
        <v>14570.7</v>
      </c>
      <c r="E498" s="2">
        <v>14554.45</v>
      </c>
      <c r="F498" s="2">
        <v>14555.25</v>
      </c>
      <c r="G498">
        <f>IF(A498&lt;=$C$3,"",MAX(INDEX($D$15:$D$713,A498-$C$3):D497))</f>
        <v>14580.65</v>
      </c>
      <c r="H498">
        <f>IF(A498&lt;=$C$4,"",MIN(INDEX($E$15:$E$713,A498-$C$4):E497))</f>
        <v>14560.6</v>
      </c>
      <c r="I498" s="2">
        <f t="shared" si="77"/>
        <v>15.199999999998909</v>
      </c>
      <c r="J498">
        <f t="shared" si="87"/>
        <v>11.319487824728121</v>
      </c>
      <c r="K498" t="str">
        <f t="shared" si="78"/>
        <v>SELL</v>
      </c>
      <c r="L498">
        <f t="shared" si="79"/>
        <v>14560.6</v>
      </c>
      <c r="M498" s="5" t="str">
        <f t="shared" si="80"/>
        <v>SL</v>
      </c>
      <c r="N498" s="5" t="str">
        <f t="shared" si="81"/>
        <v/>
      </c>
      <c r="O498" s="5" t="str">
        <f t="shared" si="82"/>
        <v/>
      </c>
      <c r="P498" s="5" t="str">
        <f t="shared" si="83"/>
        <v/>
      </c>
      <c r="Q498" s="5" t="str">
        <f t="shared" si="84"/>
        <v/>
      </c>
      <c r="R498" s="5">
        <f t="shared" si="85"/>
        <v>-10.818403370372835</v>
      </c>
      <c r="S498" s="5" t="str">
        <f t="shared" si="86"/>
        <v>B</v>
      </c>
    </row>
    <row r="499" spans="1:19" x14ac:dyDescent="0.35">
      <c r="A499">
        <v>485</v>
      </c>
      <c r="B499" s="1">
        <v>44216.461111111108</v>
      </c>
      <c r="C499" s="2">
        <v>14554.5</v>
      </c>
      <c r="D499" s="2">
        <v>14558.95</v>
      </c>
      <c r="E499" s="2">
        <v>14546.9</v>
      </c>
      <c r="F499" s="2">
        <v>14557.75</v>
      </c>
      <c r="G499">
        <f>IF(A499&lt;=$C$3,"",MAX(INDEX($D$15:$D$713,A499-$C$3):D498))</f>
        <v>14577.349999999999</v>
      </c>
      <c r="H499">
        <f>IF(A499&lt;=$C$4,"",MIN(INDEX($E$15:$E$713,A499-$C$4):E498))</f>
        <v>14554.45</v>
      </c>
      <c r="I499" s="2">
        <f t="shared" si="77"/>
        <v>16.25</v>
      </c>
      <c r="J499">
        <f t="shared" si="87"/>
        <v>11.566013433491715</v>
      </c>
      <c r="K499" t="str">
        <f t="shared" si="78"/>
        <v>SELL</v>
      </c>
      <c r="L499">
        <f t="shared" si="79"/>
        <v>14554.45</v>
      </c>
      <c r="M499" s="5" t="str">
        <f t="shared" si="80"/>
        <v>SELL</v>
      </c>
      <c r="N499" s="5">
        <f t="shared" si="81"/>
        <v>14566.016013433493</v>
      </c>
      <c r="O499" s="5">
        <f t="shared" si="82"/>
        <v>14531.317973133016</v>
      </c>
      <c r="P499" s="5">
        <f t="shared" si="83"/>
        <v>14554.45</v>
      </c>
      <c r="Q499" s="5">
        <f t="shared" si="84"/>
        <v>11.566013433491715</v>
      </c>
      <c r="R499" s="5" t="str">
        <f t="shared" si="85"/>
        <v/>
      </c>
      <c r="S499" s="5" t="str">
        <f t="shared" si="86"/>
        <v/>
      </c>
    </row>
    <row r="500" spans="1:19" x14ac:dyDescent="0.35">
      <c r="A500">
        <v>486</v>
      </c>
      <c r="B500" s="1">
        <v>44216.461805555555</v>
      </c>
      <c r="C500" s="2">
        <v>14557.75</v>
      </c>
      <c r="D500" s="2">
        <v>14563.35</v>
      </c>
      <c r="E500" s="2">
        <v>14550.05</v>
      </c>
      <c r="F500" s="2">
        <v>14559</v>
      </c>
      <c r="G500">
        <f>IF(A500&lt;=$C$3,"",MAX(INDEX($D$15:$D$713,A500-$C$3):D499))</f>
        <v>14575.8</v>
      </c>
      <c r="H500">
        <f>IF(A500&lt;=$C$4,"",MIN(INDEX($E$15:$E$713,A500-$C$4):E499))</f>
        <v>14546.9</v>
      </c>
      <c r="I500" s="2">
        <f t="shared" si="77"/>
        <v>12.050000000001091</v>
      </c>
      <c r="J500">
        <f t="shared" si="87"/>
        <v>11.590212761817185</v>
      </c>
      <c r="K500" t="str">
        <f t="shared" si="78"/>
        <v/>
      </c>
      <c r="L500" t="str">
        <f t="shared" si="79"/>
        <v/>
      </c>
      <c r="M500" s="5" t="str">
        <f t="shared" si="80"/>
        <v>SELL</v>
      </c>
      <c r="N500" s="5">
        <f t="shared" si="81"/>
        <v>14566.016013433493</v>
      </c>
      <c r="O500" s="5">
        <f t="shared" si="82"/>
        <v>14531.317973133016</v>
      </c>
      <c r="P500" s="5">
        <f t="shared" si="83"/>
        <v>14554.45</v>
      </c>
      <c r="Q500" s="5">
        <f t="shared" si="84"/>
        <v>11.566013433491715</v>
      </c>
      <c r="R500" s="5" t="str">
        <f t="shared" si="85"/>
        <v/>
      </c>
      <c r="S500" s="5" t="str">
        <f t="shared" si="86"/>
        <v/>
      </c>
    </row>
    <row r="501" spans="1:19" x14ac:dyDescent="0.35">
      <c r="A501">
        <v>487</v>
      </c>
      <c r="B501" s="1">
        <v>44216.462500000001</v>
      </c>
      <c r="C501" s="2">
        <v>14559.45</v>
      </c>
      <c r="D501" s="2">
        <v>14565.8</v>
      </c>
      <c r="E501" s="2">
        <v>14549.3</v>
      </c>
      <c r="F501" s="2">
        <v>14558.55</v>
      </c>
      <c r="G501">
        <f>IF(A501&lt;=$C$3,"",MAX(INDEX($D$15:$D$713,A501-$C$3):D500))</f>
        <v>14570.7</v>
      </c>
      <c r="H501">
        <f>IF(A501&lt;=$C$4,"",MIN(INDEX($E$15:$E$713,A501-$C$4):E500))</f>
        <v>14546.9</v>
      </c>
      <c r="I501" s="2">
        <f t="shared" si="77"/>
        <v>13.300000000001091</v>
      </c>
      <c r="J501">
        <f t="shared" si="87"/>
        <v>11.67570212372638</v>
      </c>
      <c r="K501" t="str">
        <f t="shared" si="78"/>
        <v/>
      </c>
      <c r="L501" t="str">
        <f t="shared" si="79"/>
        <v/>
      </c>
      <c r="M501" s="5" t="str">
        <f t="shared" si="80"/>
        <v>SELL</v>
      </c>
      <c r="N501" s="5">
        <f t="shared" si="81"/>
        <v>14566.016013433493</v>
      </c>
      <c r="O501" s="5">
        <f t="shared" si="82"/>
        <v>14531.317973133016</v>
      </c>
      <c r="P501" s="5">
        <f t="shared" si="83"/>
        <v>14554.45</v>
      </c>
      <c r="Q501" s="5">
        <f t="shared" si="84"/>
        <v>11.566013433491715</v>
      </c>
      <c r="R501" s="5" t="str">
        <f t="shared" si="85"/>
        <v/>
      </c>
      <c r="S501" s="5" t="str">
        <f t="shared" si="86"/>
        <v/>
      </c>
    </row>
    <row r="502" spans="1:19" x14ac:dyDescent="0.35">
      <c r="A502">
        <v>488</v>
      </c>
      <c r="B502" s="1">
        <v>44216.463194444441</v>
      </c>
      <c r="C502" s="2">
        <v>14558.7</v>
      </c>
      <c r="D502" s="2">
        <v>14566.050000000001</v>
      </c>
      <c r="E502" s="2">
        <v>14554.9</v>
      </c>
      <c r="F502" s="2">
        <v>14559.3</v>
      </c>
      <c r="G502">
        <f>IF(A502&lt;=$C$3,"",MAX(INDEX($D$15:$D$713,A502-$C$3):D501))</f>
        <v>14565.8</v>
      </c>
      <c r="H502">
        <f>IF(A502&lt;=$C$4,"",MIN(INDEX($E$15:$E$713,A502-$C$4):E501))</f>
        <v>14546.9</v>
      </c>
      <c r="I502" s="2">
        <f t="shared" si="77"/>
        <v>16.5</v>
      </c>
      <c r="J502">
        <f t="shared" si="87"/>
        <v>11.916917017540062</v>
      </c>
      <c r="K502" t="str">
        <f t="shared" si="78"/>
        <v>BUY</v>
      </c>
      <c r="L502">
        <f t="shared" si="79"/>
        <v>14565.8</v>
      </c>
      <c r="M502" s="5" t="str">
        <f t="shared" si="80"/>
        <v>SL</v>
      </c>
      <c r="N502" s="5" t="str">
        <f t="shared" si="81"/>
        <v/>
      </c>
      <c r="O502" s="5" t="str">
        <f t="shared" si="82"/>
        <v/>
      </c>
      <c r="P502" s="5" t="str">
        <f t="shared" si="83"/>
        <v/>
      </c>
      <c r="Q502" s="5" t="str">
        <f t="shared" si="84"/>
        <v/>
      </c>
      <c r="R502" s="5">
        <f t="shared" si="85"/>
        <v>-11.566013433492117</v>
      </c>
      <c r="S502" s="5" t="str">
        <f t="shared" si="86"/>
        <v>S</v>
      </c>
    </row>
    <row r="503" spans="1:19" x14ac:dyDescent="0.35">
      <c r="A503">
        <v>489</v>
      </c>
      <c r="B503" s="1">
        <v>44216.463888888888</v>
      </c>
      <c r="C503" s="2">
        <v>14560.1</v>
      </c>
      <c r="D503" s="2">
        <v>14568.5</v>
      </c>
      <c r="E503" s="2">
        <v>14554.35</v>
      </c>
      <c r="F503" s="2">
        <v>14562.85</v>
      </c>
      <c r="G503">
        <f>IF(A503&lt;=$C$3,"",MAX(INDEX($D$15:$D$713,A503-$C$3):D502))</f>
        <v>14566.050000000001</v>
      </c>
      <c r="H503">
        <f>IF(A503&lt;=$C$4,"",MIN(INDEX($E$15:$E$713,A503-$C$4):E502))</f>
        <v>14549.3</v>
      </c>
      <c r="I503" s="2">
        <f t="shared" si="77"/>
        <v>11.150000000001455</v>
      </c>
      <c r="J503">
        <f t="shared" si="87"/>
        <v>11.878571166663132</v>
      </c>
      <c r="K503" t="str">
        <f t="shared" si="78"/>
        <v>BUY</v>
      </c>
      <c r="L503">
        <f t="shared" si="79"/>
        <v>14566.050000000001</v>
      </c>
      <c r="M503" s="5" t="str">
        <f t="shared" si="80"/>
        <v>BUY</v>
      </c>
      <c r="N503" s="5">
        <f t="shared" si="81"/>
        <v>14554.171428833339</v>
      </c>
      <c r="O503" s="5">
        <f t="shared" si="82"/>
        <v>14589.807142333328</v>
      </c>
      <c r="P503" s="5">
        <f t="shared" si="83"/>
        <v>14566.050000000001</v>
      </c>
      <c r="Q503" s="5">
        <f t="shared" si="84"/>
        <v>11.878571166663132</v>
      </c>
      <c r="R503" s="5" t="str">
        <f t="shared" si="85"/>
        <v/>
      </c>
      <c r="S503" s="5" t="str">
        <f t="shared" si="86"/>
        <v/>
      </c>
    </row>
    <row r="504" spans="1:19" x14ac:dyDescent="0.35">
      <c r="A504">
        <v>490</v>
      </c>
      <c r="B504" s="1">
        <v>44216.464583333334</v>
      </c>
      <c r="C504" s="2">
        <v>14562.9</v>
      </c>
      <c r="D504" s="2">
        <v>14569.85</v>
      </c>
      <c r="E504" s="2">
        <v>14556.4</v>
      </c>
      <c r="F504" s="2">
        <v>14559.7</v>
      </c>
      <c r="G504">
        <f>IF(A504&lt;=$C$3,"",MAX(INDEX($D$15:$D$713,A504-$C$3):D503))</f>
        <v>14568.5</v>
      </c>
      <c r="H504">
        <f>IF(A504&lt;=$C$4,"",MIN(INDEX($E$15:$E$713,A504-$C$4):E503))</f>
        <v>14549.3</v>
      </c>
      <c r="I504" s="2">
        <f t="shared" si="77"/>
        <v>14.149999999999636</v>
      </c>
      <c r="J504">
        <f t="shared" si="87"/>
        <v>11.992142608329958</v>
      </c>
      <c r="K504" t="str">
        <f t="shared" si="78"/>
        <v>BUY</v>
      </c>
      <c r="L504">
        <f t="shared" si="79"/>
        <v>14568.5</v>
      </c>
      <c r="M504" s="5" t="str">
        <f t="shared" si="80"/>
        <v>BUY</v>
      </c>
      <c r="N504" s="5">
        <f t="shared" si="81"/>
        <v>14554.171428833339</v>
      </c>
      <c r="O504" s="5">
        <f t="shared" si="82"/>
        <v>14589.807142333328</v>
      </c>
      <c r="P504" s="5">
        <f t="shared" si="83"/>
        <v>14566.050000000001</v>
      </c>
      <c r="Q504" s="5">
        <f t="shared" si="84"/>
        <v>11.878571166663132</v>
      </c>
      <c r="R504" s="5" t="str">
        <f t="shared" si="85"/>
        <v/>
      </c>
      <c r="S504" s="5" t="str">
        <f t="shared" si="86"/>
        <v/>
      </c>
    </row>
    <row r="505" spans="1:19" x14ac:dyDescent="0.35">
      <c r="A505">
        <v>491</v>
      </c>
      <c r="B505" s="1">
        <v>44216.465277777781</v>
      </c>
      <c r="C505" s="2">
        <v>14559.699999999999</v>
      </c>
      <c r="D505" s="2">
        <v>14561.9</v>
      </c>
      <c r="E505" s="2">
        <v>14556.65</v>
      </c>
      <c r="F505" s="2">
        <v>14559.55</v>
      </c>
      <c r="G505">
        <f>IF(A505&lt;=$C$3,"",MAX(INDEX($D$15:$D$713,A505-$C$3):D504))</f>
        <v>14569.85</v>
      </c>
      <c r="H505">
        <f>IF(A505&lt;=$C$4,"",MIN(INDEX($E$15:$E$713,A505-$C$4):E504))</f>
        <v>14554.35</v>
      </c>
      <c r="I505" s="2">
        <f t="shared" si="77"/>
        <v>13.450000000000728</v>
      </c>
      <c r="J505">
        <f t="shared" si="87"/>
        <v>12.065035477913497</v>
      </c>
      <c r="K505" t="str">
        <f t="shared" si="78"/>
        <v/>
      </c>
      <c r="L505" t="str">
        <f t="shared" si="79"/>
        <v/>
      </c>
      <c r="M505" s="5" t="str">
        <f t="shared" si="80"/>
        <v>BUY</v>
      </c>
      <c r="N505" s="5">
        <f t="shared" si="81"/>
        <v>14554.171428833339</v>
      </c>
      <c r="O505" s="5">
        <f t="shared" si="82"/>
        <v>14589.807142333328</v>
      </c>
      <c r="P505" s="5">
        <f t="shared" si="83"/>
        <v>14566.050000000001</v>
      </c>
      <c r="Q505" s="5">
        <f t="shared" si="84"/>
        <v>11.878571166663132</v>
      </c>
      <c r="R505" s="5" t="str">
        <f t="shared" si="85"/>
        <v/>
      </c>
      <c r="S505" s="5" t="str">
        <f t="shared" si="86"/>
        <v/>
      </c>
    </row>
    <row r="506" spans="1:19" x14ac:dyDescent="0.35">
      <c r="A506">
        <v>492</v>
      </c>
      <c r="B506" s="1">
        <v>44216.46597222222</v>
      </c>
      <c r="C506" s="2">
        <v>14559.2</v>
      </c>
      <c r="D506" s="2">
        <v>14567.300000000001</v>
      </c>
      <c r="E506" s="2">
        <v>14552.3</v>
      </c>
      <c r="F506" s="2">
        <v>14565.3</v>
      </c>
      <c r="G506">
        <f>IF(A506&lt;=$C$3,"",MAX(INDEX($D$15:$D$713,A506-$C$3):D505))</f>
        <v>14569.85</v>
      </c>
      <c r="H506">
        <f>IF(A506&lt;=$C$4,"",MIN(INDEX($E$15:$E$713,A506-$C$4):E505))</f>
        <v>14554.35</v>
      </c>
      <c r="I506" s="2">
        <f t="shared" si="77"/>
        <v>5.25</v>
      </c>
      <c r="J506">
        <f t="shared" si="87"/>
        <v>11.724283704017822</v>
      </c>
      <c r="K506" t="str">
        <f t="shared" si="78"/>
        <v>SELL</v>
      </c>
      <c r="L506">
        <f t="shared" si="79"/>
        <v>14554.35</v>
      </c>
      <c r="M506" s="5" t="str">
        <f t="shared" si="80"/>
        <v>SL</v>
      </c>
      <c r="N506" s="5" t="str">
        <f t="shared" si="81"/>
        <v/>
      </c>
      <c r="O506" s="5" t="str">
        <f t="shared" si="82"/>
        <v/>
      </c>
      <c r="P506" s="5" t="str">
        <f t="shared" si="83"/>
        <v/>
      </c>
      <c r="Q506" s="5" t="str">
        <f t="shared" si="84"/>
        <v/>
      </c>
      <c r="R506" s="5">
        <f t="shared" si="85"/>
        <v>-11.878571166662368</v>
      </c>
      <c r="S506" s="5" t="str">
        <f t="shared" si="86"/>
        <v>B</v>
      </c>
    </row>
    <row r="507" spans="1:19" x14ac:dyDescent="0.35">
      <c r="A507">
        <v>493</v>
      </c>
      <c r="B507" s="1">
        <v>44216.466666666667</v>
      </c>
      <c r="C507" s="2">
        <v>14564.7</v>
      </c>
      <c r="D507" s="2">
        <v>14569.650000000001</v>
      </c>
      <c r="E507" s="2">
        <v>14558.85</v>
      </c>
      <c r="F507" s="2">
        <v>14563.5</v>
      </c>
      <c r="G507">
        <f>IF(A507&lt;=$C$3,"",MAX(INDEX($D$15:$D$713,A507-$C$3):D506))</f>
        <v>14569.85</v>
      </c>
      <c r="H507">
        <f>IF(A507&lt;=$C$4,"",MIN(INDEX($E$15:$E$713,A507-$C$4):E506))</f>
        <v>14552.3</v>
      </c>
      <c r="I507" s="2">
        <f t="shared" si="77"/>
        <v>15.000000000001819</v>
      </c>
      <c r="J507">
        <f t="shared" si="87"/>
        <v>11.888069518817023</v>
      </c>
      <c r="K507" t="str">
        <f t="shared" si="78"/>
        <v/>
      </c>
      <c r="L507" t="str">
        <f t="shared" si="79"/>
        <v/>
      </c>
      <c r="M507" s="5" t="str">
        <f t="shared" si="80"/>
        <v/>
      </c>
      <c r="N507" s="5" t="str">
        <f t="shared" si="81"/>
        <v/>
      </c>
      <c r="O507" s="5" t="str">
        <f t="shared" si="82"/>
        <v/>
      </c>
      <c r="P507" s="5" t="str">
        <f t="shared" si="83"/>
        <v/>
      </c>
      <c r="Q507" s="5" t="str">
        <f t="shared" si="84"/>
        <v/>
      </c>
      <c r="R507" s="5" t="str">
        <f t="shared" si="85"/>
        <v/>
      </c>
      <c r="S507" s="5" t="str">
        <f t="shared" si="86"/>
        <v/>
      </c>
    </row>
    <row r="508" spans="1:19" x14ac:dyDescent="0.35">
      <c r="A508">
        <v>494</v>
      </c>
      <c r="B508" s="1">
        <v>44216.467361111114</v>
      </c>
      <c r="C508" s="2">
        <v>14563.55</v>
      </c>
      <c r="D508" s="2">
        <v>14566.150000000001</v>
      </c>
      <c r="E508" s="2">
        <v>14558.85</v>
      </c>
      <c r="F508" s="2">
        <v>14563.75</v>
      </c>
      <c r="G508">
        <f>IF(A508&lt;=$C$3,"",MAX(INDEX($D$15:$D$713,A508-$C$3):D507))</f>
        <v>14569.650000000001</v>
      </c>
      <c r="H508">
        <f>IF(A508&lt;=$C$4,"",MIN(INDEX($E$15:$E$713,A508-$C$4):E507))</f>
        <v>14552.3</v>
      </c>
      <c r="I508" s="2">
        <f t="shared" si="77"/>
        <v>10.800000000001091</v>
      </c>
      <c r="J508">
        <f t="shared" si="87"/>
        <v>11.833666042876226</v>
      </c>
      <c r="K508" t="str">
        <f t="shared" si="78"/>
        <v/>
      </c>
      <c r="L508" t="str">
        <f t="shared" si="79"/>
        <v/>
      </c>
      <c r="M508" s="5" t="str">
        <f t="shared" si="80"/>
        <v/>
      </c>
      <c r="N508" s="5" t="str">
        <f t="shared" si="81"/>
        <v/>
      </c>
      <c r="O508" s="5" t="str">
        <f t="shared" si="82"/>
        <v/>
      </c>
      <c r="P508" s="5" t="str">
        <f t="shared" si="83"/>
        <v/>
      </c>
      <c r="Q508" s="5" t="str">
        <f t="shared" si="84"/>
        <v/>
      </c>
      <c r="R508" s="5" t="str">
        <f t="shared" si="85"/>
        <v/>
      </c>
      <c r="S508" s="5" t="str">
        <f t="shared" si="86"/>
        <v/>
      </c>
    </row>
    <row r="509" spans="1:19" x14ac:dyDescent="0.35">
      <c r="A509">
        <v>495</v>
      </c>
      <c r="B509" s="1">
        <v>44216.468055555553</v>
      </c>
      <c r="C509" s="2">
        <v>14563.449999999999</v>
      </c>
      <c r="D509" s="2">
        <v>14566.85</v>
      </c>
      <c r="E509" s="2">
        <v>14554.85</v>
      </c>
      <c r="F509" s="2">
        <v>14559.6</v>
      </c>
      <c r="G509">
        <f>IF(A509&lt;=$C$3,"",MAX(INDEX($D$15:$D$713,A509-$C$3):D508))</f>
        <v>14569.650000000001</v>
      </c>
      <c r="H509">
        <f>IF(A509&lt;=$C$4,"",MIN(INDEX($E$15:$E$713,A509-$C$4):E508))</f>
        <v>14552.3</v>
      </c>
      <c r="I509" s="2">
        <f t="shared" si="77"/>
        <v>7.3000000000010914</v>
      </c>
      <c r="J509">
        <f t="shared" si="87"/>
        <v>11.606982740732469</v>
      </c>
      <c r="K509" t="str">
        <f t="shared" si="78"/>
        <v/>
      </c>
      <c r="L509" t="str">
        <f t="shared" si="79"/>
        <v/>
      </c>
      <c r="M509" s="5" t="str">
        <f t="shared" si="80"/>
        <v/>
      </c>
      <c r="N509" s="5" t="str">
        <f t="shared" si="81"/>
        <v/>
      </c>
      <c r="O509" s="5" t="str">
        <f t="shared" si="82"/>
        <v/>
      </c>
      <c r="P509" s="5" t="str">
        <f t="shared" si="83"/>
        <v/>
      </c>
      <c r="Q509" s="5" t="str">
        <f t="shared" si="84"/>
        <v/>
      </c>
      <c r="R509" s="5" t="str">
        <f t="shared" si="85"/>
        <v/>
      </c>
      <c r="S509" s="5" t="str">
        <f t="shared" si="86"/>
        <v/>
      </c>
    </row>
    <row r="510" spans="1:19" x14ac:dyDescent="0.35">
      <c r="A510">
        <v>496</v>
      </c>
      <c r="B510" s="1">
        <v>44216.46875</v>
      </c>
      <c r="C510" s="2">
        <v>14559.4</v>
      </c>
      <c r="D510" s="2">
        <v>14568.150000000001</v>
      </c>
      <c r="E510" s="2">
        <v>14551.55</v>
      </c>
      <c r="F510" s="2">
        <v>14565.35</v>
      </c>
      <c r="G510">
        <f>IF(A510&lt;=$C$3,"",MAX(INDEX($D$15:$D$713,A510-$C$3):D509))</f>
        <v>14569.650000000001</v>
      </c>
      <c r="H510">
        <f>IF(A510&lt;=$C$4,"",MIN(INDEX($E$15:$E$713,A510-$C$4):E509))</f>
        <v>14554.85</v>
      </c>
      <c r="I510" s="2">
        <f t="shared" si="77"/>
        <v>12</v>
      </c>
      <c r="J510">
        <f t="shared" si="87"/>
        <v>11.626633603695847</v>
      </c>
      <c r="K510" t="str">
        <f t="shared" si="78"/>
        <v>SELL</v>
      </c>
      <c r="L510">
        <f t="shared" si="79"/>
        <v>14554.85</v>
      </c>
      <c r="M510" s="5" t="str">
        <f t="shared" si="80"/>
        <v>SELL</v>
      </c>
      <c r="N510" s="5">
        <f t="shared" si="81"/>
        <v>14566.476633603696</v>
      </c>
      <c r="O510" s="5">
        <f t="shared" si="82"/>
        <v>14531.596732792608</v>
      </c>
      <c r="P510" s="5">
        <f t="shared" si="83"/>
        <v>14554.85</v>
      </c>
      <c r="Q510" s="5">
        <f t="shared" si="84"/>
        <v>11.626633603695847</v>
      </c>
      <c r="R510" s="5" t="str">
        <f t="shared" si="85"/>
        <v/>
      </c>
      <c r="S510" s="5" t="str">
        <f t="shared" si="86"/>
        <v/>
      </c>
    </row>
    <row r="511" spans="1:19" x14ac:dyDescent="0.35">
      <c r="A511">
        <v>497</v>
      </c>
      <c r="B511" s="1">
        <v>44216.469444444447</v>
      </c>
      <c r="C511" s="2">
        <v>14565.25</v>
      </c>
      <c r="D511" s="2">
        <v>14574</v>
      </c>
      <c r="E511" s="2">
        <v>14562.150000000001</v>
      </c>
      <c r="F511" s="2">
        <v>14570.55</v>
      </c>
      <c r="G511">
        <f>IF(A511&lt;=$C$3,"",MAX(INDEX($D$15:$D$713,A511-$C$3):D510))</f>
        <v>14568.150000000001</v>
      </c>
      <c r="H511">
        <f>IF(A511&lt;=$C$4,"",MIN(INDEX($E$15:$E$713,A511-$C$4):E510))</f>
        <v>14551.55</v>
      </c>
      <c r="I511" s="2">
        <f t="shared" si="77"/>
        <v>16.600000000002183</v>
      </c>
      <c r="J511">
        <f t="shared" si="87"/>
        <v>11.875301923511163</v>
      </c>
      <c r="K511" t="str">
        <f t="shared" si="78"/>
        <v>BUY</v>
      </c>
      <c r="L511">
        <f t="shared" si="79"/>
        <v>14568.150000000001</v>
      </c>
      <c r="M511" s="5" t="str">
        <f t="shared" si="80"/>
        <v>SL</v>
      </c>
      <c r="N511" s="5" t="str">
        <f t="shared" si="81"/>
        <v/>
      </c>
      <c r="O511" s="5" t="str">
        <f t="shared" si="82"/>
        <v/>
      </c>
      <c r="P511" s="5" t="str">
        <f t="shared" si="83"/>
        <v/>
      </c>
      <c r="Q511" s="5" t="str">
        <f t="shared" si="84"/>
        <v/>
      </c>
      <c r="R511" s="5">
        <f t="shared" si="85"/>
        <v>-11.626633603695154</v>
      </c>
      <c r="S511" s="5" t="str">
        <f t="shared" si="86"/>
        <v>S</v>
      </c>
    </row>
    <row r="512" spans="1:19" x14ac:dyDescent="0.35">
      <c r="A512">
        <v>498</v>
      </c>
      <c r="B512" s="1">
        <v>44216.470138888886</v>
      </c>
      <c r="C512" s="2">
        <v>14570.449999999999</v>
      </c>
      <c r="D512" s="2">
        <v>14571.300000000001</v>
      </c>
      <c r="E512" s="2">
        <v>14566.1</v>
      </c>
      <c r="F512" s="2">
        <v>14570.4</v>
      </c>
      <c r="G512">
        <f>IF(A512&lt;=$C$3,"",MAX(INDEX($D$15:$D$713,A512-$C$3):D511))</f>
        <v>14574</v>
      </c>
      <c r="H512">
        <f>IF(A512&lt;=$C$4,"",MIN(INDEX($E$15:$E$713,A512-$C$4):E511))</f>
        <v>14551.55</v>
      </c>
      <c r="I512" s="2">
        <f t="shared" si="77"/>
        <v>11.849999999998545</v>
      </c>
      <c r="J512">
        <f t="shared" si="87"/>
        <v>11.874036827335532</v>
      </c>
      <c r="K512" t="str">
        <f t="shared" si="78"/>
        <v/>
      </c>
      <c r="L512" t="str">
        <f t="shared" si="79"/>
        <v/>
      </c>
      <c r="M512" s="5" t="str">
        <f t="shared" si="80"/>
        <v/>
      </c>
      <c r="N512" s="5" t="str">
        <f t="shared" si="81"/>
        <v/>
      </c>
      <c r="O512" s="5" t="str">
        <f t="shared" si="82"/>
        <v/>
      </c>
      <c r="P512" s="5" t="str">
        <f t="shared" si="83"/>
        <v/>
      </c>
      <c r="Q512" s="5" t="str">
        <f t="shared" si="84"/>
        <v/>
      </c>
      <c r="R512" s="5" t="str">
        <f t="shared" si="85"/>
        <v/>
      </c>
      <c r="S512" s="5" t="str">
        <f t="shared" si="86"/>
        <v/>
      </c>
    </row>
    <row r="513" spans="1:19" x14ac:dyDescent="0.35">
      <c r="A513">
        <v>499</v>
      </c>
      <c r="B513" s="1">
        <v>44216.470833333333</v>
      </c>
      <c r="C513" s="2">
        <v>14570.449999999999</v>
      </c>
      <c r="D513" s="2">
        <v>14572.85</v>
      </c>
      <c r="E513" s="2">
        <v>14567.75</v>
      </c>
      <c r="F513" s="2">
        <v>14570.25</v>
      </c>
      <c r="G513">
        <f>IF(A513&lt;=$C$3,"",MAX(INDEX($D$15:$D$713,A513-$C$3):D512))</f>
        <v>14574</v>
      </c>
      <c r="H513">
        <f>IF(A513&lt;=$C$4,"",MIN(INDEX($E$15:$E$713,A513-$C$4):E512))</f>
        <v>14551.55</v>
      </c>
      <c r="I513" s="2">
        <f t="shared" si="77"/>
        <v>5.2000000000007276</v>
      </c>
      <c r="J513">
        <f t="shared" si="87"/>
        <v>11.540334985968792</v>
      </c>
      <c r="K513" t="str">
        <f t="shared" si="78"/>
        <v/>
      </c>
      <c r="L513" t="str">
        <f t="shared" si="79"/>
        <v/>
      </c>
      <c r="M513" s="5" t="str">
        <f t="shared" si="80"/>
        <v/>
      </c>
      <c r="N513" s="5" t="str">
        <f t="shared" si="81"/>
        <v/>
      </c>
      <c r="O513" s="5" t="str">
        <f t="shared" si="82"/>
        <v/>
      </c>
      <c r="P513" s="5" t="str">
        <f t="shared" si="83"/>
        <v/>
      </c>
      <c r="Q513" s="5" t="str">
        <f t="shared" si="84"/>
        <v/>
      </c>
      <c r="R513" s="5" t="str">
        <f t="shared" si="85"/>
        <v/>
      </c>
      <c r="S513" s="5" t="str">
        <f t="shared" si="86"/>
        <v/>
      </c>
    </row>
    <row r="514" spans="1:19" x14ac:dyDescent="0.35">
      <c r="A514">
        <v>500</v>
      </c>
      <c r="B514" s="1">
        <v>44216.47152777778</v>
      </c>
      <c r="C514" s="2">
        <v>14570.6</v>
      </c>
      <c r="D514" s="2">
        <v>14578.2</v>
      </c>
      <c r="E514" s="2">
        <v>14565.949999999999</v>
      </c>
      <c r="F514" s="2">
        <v>14575.15</v>
      </c>
      <c r="G514">
        <f>IF(A514&lt;=$C$3,"",MAX(INDEX($D$15:$D$713,A514-$C$3):D513))</f>
        <v>14574</v>
      </c>
      <c r="H514">
        <f>IF(A514&lt;=$C$4,"",MIN(INDEX($E$15:$E$713,A514-$C$4):E513))</f>
        <v>14562.150000000001</v>
      </c>
      <c r="I514" s="2">
        <f t="shared" si="77"/>
        <v>5.1000000000003638</v>
      </c>
      <c r="J514">
        <f t="shared" si="87"/>
        <v>11.21831823667037</v>
      </c>
      <c r="K514" t="str">
        <f t="shared" si="78"/>
        <v>BUY</v>
      </c>
      <c r="L514">
        <f t="shared" si="79"/>
        <v>14574</v>
      </c>
      <c r="M514" s="5" t="str">
        <f t="shared" si="80"/>
        <v>BUY</v>
      </c>
      <c r="N514" s="5">
        <f t="shared" si="81"/>
        <v>14562.78168176333</v>
      </c>
      <c r="O514" s="5">
        <f t="shared" si="82"/>
        <v>14596.436636473341</v>
      </c>
      <c r="P514" s="5">
        <f t="shared" si="83"/>
        <v>14574</v>
      </c>
      <c r="Q514" s="5">
        <f t="shared" si="84"/>
        <v>11.21831823667037</v>
      </c>
      <c r="R514" s="5" t="str">
        <f t="shared" si="85"/>
        <v/>
      </c>
      <c r="S514" s="5" t="str">
        <f t="shared" si="86"/>
        <v/>
      </c>
    </row>
    <row r="515" spans="1:19" x14ac:dyDescent="0.35">
      <c r="A515">
        <v>501</v>
      </c>
      <c r="B515" s="1">
        <v>44216.472222222219</v>
      </c>
      <c r="C515" s="2">
        <v>14575.15</v>
      </c>
      <c r="D515" s="2">
        <v>14577.5</v>
      </c>
      <c r="E515" s="2">
        <v>14566.599999999999</v>
      </c>
      <c r="F515" s="2">
        <v>14575.95</v>
      </c>
      <c r="G515">
        <f>IF(A515&lt;=$C$3,"",MAX(INDEX($D$15:$D$713,A515-$C$3):D514))</f>
        <v>14578.2</v>
      </c>
      <c r="H515">
        <f>IF(A515&lt;=$C$4,"",MIN(INDEX($E$15:$E$713,A515-$C$4):E514))</f>
        <v>14565.949999999999</v>
      </c>
      <c r="I515" s="2">
        <f t="shared" si="77"/>
        <v>12.250000000001819</v>
      </c>
      <c r="J515">
        <f t="shared" si="87"/>
        <v>11.269902324836943</v>
      </c>
      <c r="K515" t="str">
        <f t="shared" si="78"/>
        <v/>
      </c>
      <c r="L515" t="str">
        <f t="shared" si="79"/>
        <v/>
      </c>
      <c r="M515" s="5" t="str">
        <f t="shared" si="80"/>
        <v>BUY</v>
      </c>
      <c r="N515" s="5">
        <f t="shared" si="81"/>
        <v>14562.78168176333</v>
      </c>
      <c r="O515" s="5">
        <f t="shared" si="82"/>
        <v>14596.436636473341</v>
      </c>
      <c r="P515" s="5">
        <f t="shared" si="83"/>
        <v>14574</v>
      </c>
      <c r="Q515" s="5">
        <f t="shared" si="84"/>
        <v>11.21831823667037</v>
      </c>
      <c r="R515" s="5" t="str">
        <f t="shared" si="85"/>
        <v/>
      </c>
      <c r="S515" s="5" t="str">
        <f t="shared" si="86"/>
        <v/>
      </c>
    </row>
    <row r="516" spans="1:19" x14ac:dyDescent="0.35">
      <c r="A516">
        <v>502</v>
      </c>
      <c r="B516" s="1">
        <v>44216.472916666666</v>
      </c>
      <c r="C516" s="2">
        <v>14576.050000000001</v>
      </c>
      <c r="D516" s="2">
        <v>14584.5</v>
      </c>
      <c r="E516" s="2">
        <v>14568.300000000001</v>
      </c>
      <c r="F516" s="2">
        <v>14581.75</v>
      </c>
      <c r="G516">
        <f>IF(A516&lt;=$C$3,"",MAX(INDEX($D$15:$D$713,A516-$C$3):D515))</f>
        <v>14578.2</v>
      </c>
      <c r="H516">
        <f>IF(A516&lt;=$C$4,"",MIN(INDEX($E$15:$E$713,A516-$C$4):E515))</f>
        <v>14565.949999999999</v>
      </c>
      <c r="I516" s="2">
        <f t="shared" si="77"/>
        <v>10.900000000001455</v>
      </c>
      <c r="J516">
        <f t="shared" si="87"/>
        <v>11.251407208595168</v>
      </c>
      <c r="K516" t="str">
        <f t="shared" si="78"/>
        <v>BUY</v>
      </c>
      <c r="L516">
        <f t="shared" si="79"/>
        <v>14578.2</v>
      </c>
      <c r="M516" s="5" t="str">
        <f t="shared" si="80"/>
        <v>BUY</v>
      </c>
      <c r="N516" s="5">
        <f t="shared" si="81"/>
        <v>14562.78168176333</v>
      </c>
      <c r="O516" s="5">
        <f t="shared" si="82"/>
        <v>14596.436636473341</v>
      </c>
      <c r="P516" s="5">
        <f t="shared" si="83"/>
        <v>14574</v>
      </c>
      <c r="Q516" s="5">
        <f t="shared" si="84"/>
        <v>11.21831823667037</v>
      </c>
      <c r="R516" s="5" t="str">
        <f t="shared" si="85"/>
        <v/>
      </c>
      <c r="S516" s="5" t="str">
        <f t="shared" si="86"/>
        <v/>
      </c>
    </row>
    <row r="517" spans="1:19" x14ac:dyDescent="0.35">
      <c r="A517">
        <v>503</v>
      </c>
      <c r="B517" s="1">
        <v>44216.473611111112</v>
      </c>
      <c r="C517" s="2">
        <v>14581.25</v>
      </c>
      <c r="D517" s="2">
        <v>14584.45</v>
      </c>
      <c r="E517" s="2">
        <v>14577.45</v>
      </c>
      <c r="F517" s="2">
        <v>14580.05</v>
      </c>
      <c r="G517">
        <f>IF(A517&lt;=$C$3,"",MAX(INDEX($D$15:$D$713,A517-$C$3):D516))</f>
        <v>14584.5</v>
      </c>
      <c r="H517">
        <f>IF(A517&lt;=$C$4,"",MIN(INDEX($E$15:$E$713,A517-$C$4):E516))</f>
        <v>14565.949999999999</v>
      </c>
      <c r="I517" s="2">
        <f t="shared" si="77"/>
        <v>16.199999999998909</v>
      </c>
      <c r="J517">
        <f t="shared" si="87"/>
        <v>11.498836848165356</v>
      </c>
      <c r="K517" t="str">
        <f t="shared" si="78"/>
        <v/>
      </c>
      <c r="L517" t="str">
        <f t="shared" si="79"/>
        <v/>
      </c>
      <c r="M517" s="5" t="str">
        <f t="shared" si="80"/>
        <v>BUY</v>
      </c>
      <c r="N517" s="5">
        <f t="shared" si="81"/>
        <v>14562.78168176333</v>
      </c>
      <c r="O517" s="5">
        <f t="shared" si="82"/>
        <v>14596.436636473341</v>
      </c>
      <c r="P517" s="5">
        <f t="shared" si="83"/>
        <v>14574</v>
      </c>
      <c r="Q517" s="5">
        <f t="shared" si="84"/>
        <v>11.21831823667037</v>
      </c>
      <c r="R517" s="5" t="str">
        <f t="shared" si="85"/>
        <v/>
      </c>
      <c r="S517" s="5" t="str">
        <f t="shared" si="86"/>
        <v/>
      </c>
    </row>
    <row r="518" spans="1:19" x14ac:dyDescent="0.35">
      <c r="A518">
        <v>504</v>
      </c>
      <c r="B518" s="1">
        <v>44216.474305555559</v>
      </c>
      <c r="C518" s="2">
        <v>14579.65</v>
      </c>
      <c r="D518" s="2">
        <v>14586.3</v>
      </c>
      <c r="E518" s="2">
        <v>14575.85</v>
      </c>
      <c r="F518" s="2">
        <v>14582.4</v>
      </c>
      <c r="G518">
        <f>IF(A518&lt;=$C$3,"",MAX(INDEX($D$15:$D$713,A518-$C$3):D517))</f>
        <v>14584.5</v>
      </c>
      <c r="H518">
        <f>IF(A518&lt;=$C$4,"",MIN(INDEX($E$15:$E$713,A518-$C$4):E517))</f>
        <v>14566.599999999999</v>
      </c>
      <c r="I518" s="2">
        <f t="shared" si="77"/>
        <v>7</v>
      </c>
      <c r="J518">
        <f t="shared" si="87"/>
        <v>11.273895005757087</v>
      </c>
      <c r="K518" t="str">
        <f t="shared" si="78"/>
        <v>BUY</v>
      </c>
      <c r="L518">
        <f t="shared" si="79"/>
        <v>14584.5</v>
      </c>
      <c r="M518" s="5" t="str">
        <f t="shared" si="80"/>
        <v>BUY</v>
      </c>
      <c r="N518" s="5">
        <f t="shared" si="81"/>
        <v>14562.78168176333</v>
      </c>
      <c r="O518" s="5">
        <f t="shared" si="82"/>
        <v>14596.436636473341</v>
      </c>
      <c r="P518" s="5">
        <f t="shared" si="83"/>
        <v>14574</v>
      </c>
      <c r="Q518" s="5">
        <f t="shared" si="84"/>
        <v>11.21831823667037</v>
      </c>
      <c r="R518" s="5" t="str">
        <f t="shared" si="85"/>
        <v/>
      </c>
      <c r="S518" s="5" t="str">
        <f t="shared" si="86"/>
        <v/>
      </c>
    </row>
    <row r="519" spans="1:19" x14ac:dyDescent="0.35">
      <c r="A519">
        <v>505</v>
      </c>
      <c r="B519" s="1">
        <v>44216.474999999999</v>
      </c>
      <c r="C519" s="2">
        <v>14582.949999999999</v>
      </c>
      <c r="D519" s="2">
        <v>14591.3</v>
      </c>
      <c r="E519" s="2">
        <v>14572.849999999999</v>
      </c>
      <c r="F519" s="2">
        <v>14584.5</v>
      </c>
      <c r="G519">
        <f>IF(A519&lt;=$C$3,"",MAX(INDEX($D$15:$D$713,A519-$C$3):D518))</f>
        <v>14586.3</v>
      </c>
      <c r="H519">
        <f>IF(A519&lt;=$C$4,"",MIN(INDEX($E$15:$E$713,A519-$C$4):E518))</f>
        <v>14568.300000000001</v>
      </c>
      <c r="I519" s="2">
        <f t="shared" si="77"/>
        <v>10.449999999998909</v>
      </c>
      <c r="J519">
        <f t="shared" si="87"/>
        <v>11.232700255469178</v>
      </c>
      <c r="K519" t="str">
        <f t="shared" si="78"/>
        <v>BUY</v>
      </c>
      <c r="L519">
        <f t="shared" si="79"/>
        <v>14586.3</v>
      </c>
      <c r="M519" s="5" t="str">
        <f t="shared" si="80"/>
        <v>BUY</v>
      </c>
      <c r="N519" s="5">
        <f t="shared" si="81"/>
        <v>14562.78168176333</v>
      </c>
      <c r="O519" s="5">
        <f t="shared" si="82"/>
        <v>14596.436636473341</v>
      </c>
      <c r="P519" s="5">
        <f t="shared" si="83"/>
        <v>14574</v>
      </c>
      <c r="Q519" s="5">
        <f t="shared" si="84"/>
        <v>11.21831823667037</v>
      </c>
      <c r="R519" s="5" t="str">
        <f t="shared" si="85"/>
        <v/>
      </c>
      <c r="S519" s="5" t="str">
        <f t="shared" si="86"/>
        <v/>
      </c>
    </row>
    <row r="520" spans="1:19" x14ac:dyDescent="0.35">
      <c r="A520">
        <v>506</v>
      </c>
      <c r="B520" s="1">
        <v>44216.475694444445</v>
      </c>
      <c r="C520" s="2">
        <v>14585</v>
      </c>
      <c r="D520" s="2">
        <v>14592.85</v>
      </c>
      <c r="E520" s="2">
        <v>14582.1</v>
      </c>
      <c r="F520" s="2">
        <v>14591.75</v>
      </c>
      <c r="G520">
        <f>IF(A520&lt;=$C$3,"",MAX(INDEX($D$15:$D$713,A520-$C$3):D519))</f>
        <v>14591.3</v>
      </c>
      <c r="H520">
        <f>IF(A520&lt;=$C$4,"",MIN(INDEX($E$15:$E$713,A520-$C$4):E519))</f>
        <v>14572.849999999999</v>
      </c>
      <c r="I520" s="2">
        <f t="shared" si="77"/>
        <v>18.450000000000728</v>
      </c>
      <c r="J520">
        <f t="shared" si="87"/>
        <v>11.593565242695755</v>
      </c>
      <c r="K520" t="str">
        <f t="shared" si="78"/>
        <v>BUY</v>
      </c>
      <c r="L520">
        <f t="shared" si="79"/>
        <v>14591.3</v>
      </c>
      <c r="M520" s="5" t="str">
        <f t="shared" si="80"/>
        <v>BUY</v>
      </c>
      <c r="N520" s="5">
        <f t="shared" si="81"/>
        <v>14562.78168176333</v>
      </c>
      <c r="O520" s="5">
        <f t="shared" si="82"/>
        <v>14596.436636473341</v>
      </c>
      <c r="P520" s="5">
        <f t="shared" si="83"/>
        <v>14574</v>
      </c>
      <c r="Q520" s="5">
        <f t="shared" si="84"/>
        <v>11.21831823667037</v>
      </c>
      <c r="R520" s="5" t="str">
        <f t="shared" si="85"/>
        <v/>
      </c>
      <c r="S520" s="5" t="str">
        <f t="shared" si="86"/>
        <v/>
      </c>
    </row>
    <row r="521" spans="1:19" x14ac:dyDescent="0.35">
      <c r="A521">
        <v>507</v>
      </c>
      <c r="B521" s="1">
        <v>44216.476388888892</v>
      </c>
      <c r="C521" s="2">
        <v>14591.6</v>
      </c>
      <c r="D521" s="2">
        <v>14600.949999999999</v>
      </c>
      <c r="E521" s="2">
        <v>14582.95</v>
      </c>
      <c r="F521" s="2">
        <v>14597.25</v>
      </c>
      <c r="G521">
        <f>IF(A521&lt;=$C$3,"",MAX(INDEX($D$15:$D$713,A521-$C$3):D520))</f>
        <v>14592.85</v>
      </c>
      <c r="H521">
        <f>IF(A521&lt;=$C$4,"",MIN(INDEX($E$15:$E$713,A521-$C$4):E520))</f>
        <v>14572.849999999999</v>
      </c>
      <c r="I521" s="2">
        <f t="shared" si="77"/>
        <v>10.75</v>
      </c>
      <c r="J521">
        <f t="shared" si="87"/>
        <v>11.551386980560967</v>
      </c>
      <c r="K521" t="str">
        <f t="shared" si="78"/>
        <v>BUY</v>
      </c>
      <c r="L521">
        <f t="shared" si="79"/>
        <v>14592.85</v>
      </c>
      <c r="M521" s="5" t="str">
        <f t="shared" si="80"/>
        <v>TP</v>
      </c>
      <c r="N521" s="5" t="str">
        <f t="shared" si="81"/>
        <v/>
      </c>
      <c r="O521" s="5" t="str">
        <f t="shared" si="82"/>
        <v/>
      </c>
      <c r="P521" s="5" t="str">
        <f t="shared" si="83"/>
        <v/>
      </c>
      <c r="Q521" s="5" t="str">
        <f t="shared" si="84"/>
        <v/>
      </c>
      <c r="R521" s="5">
        <f t="shared" si="85"/>
        <v>22.436636473341423</v>
      </c>
      <c r="S521" s="5" t="str">
        <f t="shared" si="86"/>
        <v>B</v>
      </c>
    </row>
    <row r="522" spans="1:19" x14ac:dyDescent="0.35">
      <c r="A522">
        <v>508</v>
      </c>
      <c r="B522" s="1">
        <v>44216.477083333331</v>
      </c>
      <c r="C522" s="2">
        <v>14597.4</v>
      </c>
      <c r="D522" s="2">
        <v>14603.300000000001</v>
      </c>
      <c r="E522" s="2">
        <v>14589.3</v>
      </c>
      <c r="F522" s="2">
        <v>14593.9</v>
      </c>
      <c r="G522">
        <f>IF(A522&lt;=$C$3,"",MAX(INDEX($D$15:$D$713,A522-$C$3):D521))</f>
        <v>14600.949999999999</v>
      </c>
      <c r="H522">
        <f>IF(A522&lt;=$C$4,"",MIN(INDEX($E$15:$E$713,A522-$C$4):E521))</f>
        <v>14572.849999999999</v>
      </c>
      <c r="I522" s="2">
        <f t="shared" si="77"/>
        <v>17.999999999998181</v>
      </c>
      <c r="J522">
        <f t="shared" si="87"/>
        <v>11.873817631532827</v>
      </c>
      <c r="K522" t="str">
        <f t="shared" si="78"/>
        <v>BUY</v>
      </c>
      <c r="L522">
        <f t="shared" si="79"/>
        <v>14600.949999999999</v>
      </c>
      <c r="M522" s="5" t="str">
        <f t="shared" si="80"/>
        <v>BUY</v>
      </c>
      <c r="N522" s="5">
        <f t="shared" si="81"/>
        <v>14589.076182368466</v>
      </c>
      <c r="O522" s="5">
        <f t="shared" si="82"/>
        <v>14624.697635263065</v>
      </c>
      <c r="P522" s="5">
        <f t="shared" si="83"/>
        <v>14600.949999999999</v>
      </c>
      <c r="Q522" s="5">
        <f t="shared" si="84"/>
        <v>11.873817631532827</v>
      </c>
      <c r="R522" s="5" t="str">
        <f t="shared" si="85"/>
        <v/>
      </c>
      <c r="S522" s="5" t="str">
        <f t="shared" si="86"/>
        <v/>
      </c>
    </row>
    <row r="523" spans="1:19" x14ac:dyDescent="0.35">
      <c r="A523">
        <v>509</v>
      </c>
      <c r="B523" s="1">
        <v>44216.477777777778</v>
      </c>
      <c r="C523" s="2">
        <v>14594.4</v>
      </c>
      <c r="D523" s="2">
        <v>14597.65</v>
      </c>
      <c r="E523" s="2">
        <v>14590.199999999999</v>
      </c>
      <c r="F523" s="2">
        <v>14592.8</v>
      </c>
      <c r="G523">
        <f>IF(A523&lt;=$C$3,"",MAX(INDEX($D$15:$D$713,A523-$C$3):D522))</f>
        <v>14603.300000000001</v>
      </c>
      <c r="H523">
        <f>IF(A523&lt;=$C$4,"",MIN(INDEX($E$15:$E$713,A523-$C$4):E522))</f>
        <v>14582.1</v>
      </c>
      <c r="I523" s="2">
        <f t="shared" si="77"/>
        <v>14.000000000001819</v>
      </c>
      <c r="J523">
        <f t="shared" si="87"/>
        <v>11.980126749956277</v>
      </c>
      <c r="K523" t="str">
        <f t="shared" si="78"/>
        <v/>
      </c>
      <c r="L523" t="str">
        <f t="shared" si="79"/>
        <v/>
      </c>
      <c r="M523" s="5" t="str">
        <f t="shared" si="80"/>
        <v>BUY</v>
      </c>
      <c r="N523" s="5">
        <f t="shared" si="81"/>
        <v>14589.076182368466</v>
      </c>
      <c r="O523" s="5">
        <f t="shared" si="82"/>
        <v>14624.697635263065</v>
      </c>
      <c r="P523" s="5">
        <f t="shared" si="83"/>
        <v>14600.949999999999</v>
      </c>
      <c r="Q523" s="5">
        <f t="shared" si="84"/>
        <v>11.873817631532827</v>
      </c>
      <c r="R523" s="5" t="str">
        <f t="shared" si="85"/>
        <v/>
      </c>
      <c r="S523" s="5" t="str">
        <f t="shared" si="86"/>
        <v/>
      </c>
    </row>
    <row r="524" spans="1:19" x14ac:dyDescent="0.35">
      <c r="A524">
        <v>510</v>
      </c>
      <c r="B524" s="1">
        <v>44216.478472222225</v>
      </c>
      <c r="C524" s="2">
        <v>14593.15</v>
      </c>
      <c r="D524" s="2">
        <v>14598.3</v>
      </c>
      <c r="E524" s="2">
        <v>14588.699999999999</v>
      </c>
      <c r="F524" s="2">
        <v>14597.1</v>
      </c>
      <c r="G524">
        <f>IF(A524&lt;=$C$3,"",MAX(INDEX($D$15:$D$713,A524-$C$3):D523))</f>
        <v>14603.300000000001</v>
      </c>
      <c r="H524">
        <f>IF(A524&lt;=$C$4,"",MIN(INDEX($E$15:$E$713,A524-$C$4):E523))</f>
        <v>14582.95</v>
      </c>
      <c r="I524" s="2">
        <f t="shared" si="77"/>
        <v>7.4500000000007276</v>
      </c>
      <c r="J524">
        <f t="shared" si="87"/>
        <v>11.753620412458499</v>
      </c>
      <c r="K524" t="str">
        <f t="shared" si="78"/>
        <v/>
      </c>
      <c r="L524" t="str">
        <f t="shared" si="79"/>
        <v/>
      </c>
      <c r="M524" s="5" t="str">
        <f t="shared" si="80"/>
        <v>SL</v>
      </c>
      <c r="N524" s="5" t="str">
        <f t="shared" si="81"/>
        <v/>
      </c>
      <c r="O524" s="5" t="str">
        <f t="shared" si="82"/>
        <v/>
      </c>
      <c r="P524" s="5" t="str">
        <f t="shared" si="83"/>
        <v/>
      </c>
      <c r="Q524" s="5" t="str">
        <f t="shared" si="84"/>
        <v/>
      </c>
      <c r="R524" s="5">
        <f t="shared" si="85"/>
        <v>-11.873817631532802</v>
      </c>
      <c r="S524" s="5" t="str">
        <f t="shared" si="86"/>
        <v>B</v>
      </c>
    </row>
    <row r="525" spans="1:19" x14ac:dyDescent="0.35">
      <c r="A525">
        <v>511</v>
      </c>
      <c r="B525" s="1">
        <v>44216.479166666664</v>
      </c>
      <c r="C525" s="2">
        <v>14596.900000000001</v>
      </c>
      <c r="D525" s="2">
        <v>14602.25</v>
      </c>
      <c r="E525" s="2">
        <v>14588.5</v>
      </c>
      <c r="F525" s="2">
        <v>14593.7</v>
      </c>
      <c r="G525">
        <f>IF(A525&lt;=$C$3,"",MAX(INDEX($D$15:$D$713,A525-$C$3):D524))</f>
        <v>14603.300000000001</v>
      </c>
      <c r="H525">
        <f>IF(A525&lt;=$C$4,"",MIN(INDEX($E$15:$E$713,A525-$C$4):E524))</f>
        <v>14588.699999999999</v>
      </c>
      <c r="I525" s="2">
        <f t="shared" si="77"/>
        <v>9.6000000000003638</v>
      </c>
      <c r="J525">
        <f t="shared" si="87"/>
        <v>11.645939391835594</v>
      </c>
      <c r="K525" t="str">
        <f t="shared" si="78"/>
        <v>SELL</v>
      </c>
      <c r="L525">
        <f t="shared" si="79"/>
        <v>14588.699999999999</v>
      </c>
      <c r="M525" s="5" t="str">
        <f t="shared" si="80"/>
        <v>SELL</v>
      </c>
      <c r="N525" s="5">
        <f t="shared" si="81"/>
        <v>14600.345939391835</v>
      </c>
      <c r="O525" s="5">
        <f t="shared" si="82"/>
        <v>14565.408121216327</v>
      </c>
      <c r="P525" s="5">
        <f t="shared" si="83"/>
        <v>14588.699999999999</v>
      </c>
      <c r="Q525" s="5">
        <f t="shared" si="84"/>
        <v>11.645939391835594</v>
      </c>
      <c r="R525" s="5" t="str">
        <f t="shared" si="85"/>
        <v/>
      </c>
      <c r="S525" s="5" t="str">
        <f t="shared" si="86"/>
        <v/>
      </c>
    </row>
    <row r="526" spans="1:19" x14ac:dyDescent="0.35">
      <c r="A526">
        <v>512</v>
      </c>
      <c r="B526" s="1">
        <v>44216.479861111111</v>
      </c>
      <c r="C526" s="2">
        <v>14593.35</v>
      </c>
      <c r="D526" s="2">
        <v>14603</v>
      </c>
      <c r="E526" s="2">
        <v>14589.05</v>
      </c>
      <c r="F526" s="2">
        <v>14595.6</v>
      </c>
      <c r="G526">
        <f>IF(A526&lt;=$C$3,"",MAX(INDEX($D$15:$D$713,A526-$C$3):D525))</f>
        <v>14602.25</v>
      </c>
      <c r="H526">
        <f>IF(A526&lt;=$C$4,"",MIN(INDEX($E$15:$E$713,A526-$C$4):E525))</f>
        <v>14588.5</v>
      </c>
      <c r="I526" s="2">
        <f t="shared" si="77"/>
        <v>13.75</v>
      </c>
      <c r="J526">
        <f t="shared" si="87"/>
        <v>11.751142422243813</v>
      </c>
      <c r="K526" t="str">
        <f t="shared" si="78"/>
        <v>BUY</v>
      </c>
      <c r="L526">
        <f t="shared" si="79"/>
        <v>14602.25</v>
      </c>
      <c r="M526" s="5" t="str">
        <f t="shared" si="80"/>
        <v>SL</v>
      </c>
      <c r="N526" s="5" t="str">
        <f t="shared" si="81"/>
        <v/>
      </c>
      <c r="O526" s="5" t="str">
        <f t="shared" si="82"/>
        <v/>
      </c>
      <c r="P526" s="5" t="str">
        <f t="shared" si="83"/>
        <v/>
      </c>
      <c r="Q526" s="5" t="str">
        <f t="shared" si="84"/>
        <v/>
      </c>
      <c r="R526" s="5">
        <f t="shared" si="85"/>
        <v>-11.645939391835782</v>
      </c>
      <c r="S526" s="5" t="str">
        <f t="shared" si="86"/>
        <v>S</v>
      </c>
    </row>
    <row r="527" spans="1:19" x14ac:dyDescent="0.35">
      <c r="A527">
        <v>513</v>
      </c>
      <c r="B527" s="1">
        <v>44216.480555555558</v>
      </c>
      <c r="C527" s="2">
        <v>14596.15</v>
      </c>
      <c r="D527" s="2">
        <v>14602.75</v>
      </c>
      <c r="E527" s="2">
        <v>14587.1</v>
      </c>
      <c r="F527" s="2">
        <v>14594.4</v>
      </c>
      <c r="G527">
        <f>IF(A527&lt;=$C$3,"",MAX(INDEX($D$15:$D$713,A527-$C$3):D526))</f>
        <v>14603</v>
      </c>
      <c r="H527">
        <f>IF(A527&lt;=$C$4,"",MIN(INDEX($E$15:$E$713,A527-$C$4):E526))</f>
        <v>14588.5</v>
      </c>
      <c r="I527" s="2">
        <f t="shared" si="77"/>
        <v>13.950000000000728</v>
      </c>
      <c r="J527">
        <f t="shared" si="87"/>
        <v>11.861085301131659</v>
      </c>
      <c r="K527" t="str">
        <f t="shared" si="78"/>
        <v>SELL</v>
      </c>
      <c r="L527">
        <f t="shared" si="79"/>
        <v>14588.5</v>
      </c>
      <c r="M527" s="5" t="str">
        <f t="shared" si="80"/>
        <v>SELL</v>
      </c>
      <c r="N527" s="5">
        <f t="shared" si="81"/>
        <v>14600.361085301132</v>
      </c>
      <c r="O527" s="5">
        <f t="shared" si="82"/>
        <v>14564.777829397737</v>
      </c>
      <c r="P527" s="5">
        <f t="shared" si="83"/>
        <v>14588.5</v>
      </c>
      <c r="Q527" s="5">
        <f t="shared" si="84"/>
        <v>11.861085301131659</v>
      </c>
      <c r="R527" s="5" t="str">
        <f t="shared" si="85"/>
        <v/>
      </c>
      <c r="S527" s="5" t="str">
        <f t="shared" si="86"/>
        <v/>
      </c>
    </row>
    <row r="528" spans="1:19" x14ac:dyDescent="0.35">
      <c r="A528">
        <v>514</v>
      </c>
      <c r="B528" s="1">
        <v>44216.481249999997</v>
      </c>
      <c r="C528" s="2">
        <v>14594.3</v>
      </c>
      <c r="D528" s="2">
        <v>14601.25</v>
      </c>
      <c r="E528" s="2">
        <v>14588.6</v>
      </c>
      <c r="F528" s="2">
        <v>14591.7</v>
      </c>
      <c r="G528">
        <f>IF(A528&lt;=$C$3,"",MAX(INDEX($D$15:$D$713,A528-$C$3):D527))</f>
        <v>14603</v>
      </c>
      <c r="H528">
        <f>IF(A528&lt;=$C$4,"",MIN(INDEX($E$15:$E$713,A528-$C$4):E527))</f>
        <v>14587.1</v>
      </c>
      <c r="I528" s="2">
        <f t="shared" si="77"/>
        <v>15.649999999999636</v>
      </c>
      <c r="J528">
        <f t="shared" si="87"/>
        <v>12.050531036075059</v>
      </c>
      <c r="K528" t="str">
        <f t="shared" si="78"/>
        <v/>
      </c>
      <c r="L528" t="str">
        <f t="shared" si="79"/>
        <v/>
      </c>
      <c r="M528" s="5" t="str">
        <f t="shared" si="80"/>
        <v>SL</v>
      </c>
      <c r="N528" s="5" t="str">
        <f t="shared" si="81"/>
        <v/>
      </c>
      <c r="O528" s="5" t="str">
        <f t="shared" si="82"/>
        <v/>
      </c>
      <c r="P528" s="5" t="str">
        <f t="shared" si="83"/>
        <v/>
      </c>
      <c r="Q528" s="5" t="str">
        <f t="shared" si="84"/>
        <v/>
      </c>
      <c r="R528" s="5">
        <f t="shared" si="85"/>
        <v>-11.861085301132334</v>
      </c>
      <c r="S528" s="5" t="str">
        <f t="shared" si="86"/>
        <v>S</v>
      </c>
    </row>
    <row r="529" spans="1:19" x14ac:dyDescent="0.35">
      <c r="A529">
        <v>515</v>
      </c>
      <c r="B529" s="1">
        <v>44216.481944444444</v>
      </c>
      <c r="C529" s="2">
        <v>14591.2</v>
      </c>
      <c r="D529" s="2">
        <v>14599.6</v>
      </c>
      <c r="E529" s="2">
        <v>14586.25</v>
      </c>
      <c r="F529" s="2">
        <v>14597.7</v>
      </c>
      <c r="G529">
        <f>IF(A529&lt;=$C$3,"",MAX(INDEX($D$15:$D$713,A529-$C$3):D528))</f>
        <v>14603</v>
      </c>
      <c r="H529">
        <f>IF(A529&lt;=$C$4,"",MIN(INDEX($E$15:$E$713,A529-$C$4):E528))</f>
        <v>14587.1</v>
      </c>
      <c r="I529" s="2">
        <f t="shared" si="77"/>
        <v>12.649999999999636</v>
      </c>
      <c r="J529">
        <f t="shared" si="87"/>
        <v>12.080504484271287</v>
      </c>
      <c r="K529" t="str">
        <f t="shared" si="78"/>
        <v>SELL</v>
      </c>
      <c r="L529">
        <f t="shared" si="79"/>
        <v>14587.1</v>
      </c>
      <c r="M529" s="5" t="str">
        <f t="shared" si="80"/>
        <v>SELL</v>
      </c>
      <c r="N529" s="5">
        <f t="shared" si="81"/>
        <v>14599.180504484271</v>
      </c>
      <c r="O529" s="5">
        <f t="shared" si="82"/>
        <v>14562.938991031458</v>
      </c>
      <c r="P529" s="5">
        <f t="shared" si="83"/>
        <v>14587.1</v>
      </c>
      <c r="Q529" s="5">
        <f t="shared" si="84"/>
        <v>12.080504484271287</v>
      </c>
      <c r="R529" s="5" t="str">
        <f t="shared" si="85"/>
        <v/>
      </c>
      <c r="S529" s="5" t="str">
        <f t="shared" si="86"/>
        <v/>
      </c>
    </row>
    <row r="530" spans="1:19" x14ac:dyDescent="0.35">
      <c r="A530">
        <v>516</v>
      </c>
      <c r="B530" s="1">
        <v>44216.482638888891</v>
      </c>
      <c r="C530" s="2">
        <v>14598.099999999999</v>
      </c>
      <c r="D530" s="2">
        <v>14602.449999999999</v>
      </c>
      <c r="E530" s="2">
        <v>14596.3</v>
      </c>
      <c r="F530" s="2">
        <v>14598.9</v>
      </c>
      <c r="G530">
        <f>IF(A530&lt;=$C$3,"",MAX(INDEX($D$15:$D$713,A530-$C$3):D529))</f>
        <v>14602.75</v>
      </c>
      <c r="H530">
        <f>IF(A530&lt;=$C$4,"",MIN(INDEX($E$15:$E$713,A530-$C$4):E529))</f>
        <v>14586.25</v>
      </c>
      <c r="I530" s="2">
        <f t="shared" ref="I530:I593" si="88">MAX(D529-E529,D529-F528,F528-E529)</f>
        <v>13.350000000000364</v>
      </c>
      <c r="J530">
        <f t="shared" si="87"/>
        <v>12.143979260057742</v>
      </c>
      <c r="K530" t="str">
        <f t="shared" si="78"/>
        <v/>
      </c>
      <c r="L530" t="str">
        <f t="shared" si="79"/>
        <v/>
      </c>
      <c r="M530" s="5" t="str">
        <f t="shared" si="80"/>
        <v>SL</v>
      </c>
      <c r="N530" s="5" t="str">
        <f t="shared" si="81"/>
        <v/>
      </c>
      <c r="O530" s="5" t="str">
        <f t="shared" si="82"/>
        <v/>
      </c>
      <c r="P530" s="5" t="str">
        <f t="shared" si="83"/>
        <v/>
      </c>
      <c r="Q530" s="5" t="str">
        <f t="shared" si="84"/>
        <v/>
      </c>
      <c r="R530" s="5">
        <f t="shared" si="85"/>
        <v>-12.080504484270932</v>
      </c>
      <c r="S530" s="5" t="str">
        <f t="shared" si="86"/>
        <v>S</v>
      </c>
    </row>
    <row r="531" spans="1:19" x14ac:dyDescent="0.35">
      <c r="A531">
        <v>517</v>
      </c>
      <c r="B531" s="1">
        <v>44216.48333333333</v>
      </c>
      <c r="C531" s="2">
        <v>14599.15</v>
      </c>
      <c r="D531" s="2">
        <v>14608.8</v>
      </c>
      <c r="E531" s="2">
        <v>14590.1</v>
      </c>
      <c r="F531" s="2">
        <v>14601.9</v>
      </c>
      <c r="G531">
        <f>IF(A531&lt;=$C$3,"",MAX(INDEX($D$15:$D$713,A531-$C$3):D530))</f>
        <v>14602.449999999999</v>
      </c>
      <c r="H531">
        <f>IF(A531&lt;=$C$4,"",MIN(INDEX($E$15:$E$713,A531-$C$4):E530))</f>
        <v>14586.25</v>
      </c>
      <c r="I531" s="2">
        <f t="shared" si="88"/>
        <v>6.1499999999996362</v>
      </c>
      <c r="J531">
        <f t="shared" si="87"/>
        <v>11.844280297054837</v>
      </c>
      <c r="K531" t="str">
        <f t="shared" ref="K531:K594" si="89">IF(G531&lt;=D531,"BUY",IF(H531&gt;=E531,"SELL",""))</f>
        <v>BUY</v>
      </c>
      <c r="L531">
        <f t="shared" ref="L531:L594" si="90">IF(K531="BUY",G531,IF(K531="SELL",H531,""))</f>
        <v>14602.449999999999</v>
      </c>
      <c r="M531" s="5" t="str">
        <f t="shared" si="80"/>
        <v>BUY</v>
      </c>
      <c r="N531" s="5">
        <f t="shared" si="81"/>
        <v>14590.605719702944</v>
      </c>
      <c r="O531" s="5">
        <f t="shared" si="82"/>
        <v>14626.138560594109</v>
      </c>
      <c r="P531" s="5">
        <f t="shared" si="83"/>
        <v>14602.449999999999</v>
      </c>
      <c r="Q531" s="5">
        <f t="shared" si="84"/>
        <v>11.844280297054837</v>
      </c>
      <c r="R531" s="5" t="str">
        <f t="shared" si="85"/>
        <v/>
      </c>
      <c r="S531" s="5" t="str">
        <f t="shared" si="86"/>
        <v/>
      </c>
    </row>
    <row r="532" spans="1:19" x14ac:dyDescent="0.35">
      <c r="A532">
        <v>518</v>
      </c>
      <c r="B532" s="1">
        <v>44216.484027777777</v>
      </c>
      <c r="C532" s="2">
        <v>14602.25</v>
      </c>
      <c r="D532" s="2">
        <v>14607.95</v>
      </c>
      <c r="E532" s="2">
        <v>14598.3</v>
      </c>
      <c r="F532" s="2">
        <v>14605.25</v>
      </c>
      <c r="G532">
        <f>IF(A532&lt;=$C$3,"",MAX(INDEX($D$15:$D$713,A532-$C$3):D531))</f>
        <v>14608.8</v>
      </c>
      <c r="H532">
        <f>IF(A532&lt;=$C$4,"",MIN(INDEX($E$15:$E$713,A532-$C$4):E531))</f>
        <v>14586.25</v>
      </c>
      <c r="I532" s="2">
        <f t="shared" si="88"/>
        <v>18.699999999998909</v>
      </c>
      <c r="J532">
        <f t="shared" si="87"/>
        <v>12.187066282202041</v>
      </c>
      <c r="K532" t="str">
        <f t="shared" si="89"/>
        <v/>
      </c>
      <c r="L532" t="str">
        <f t="shared" si="90"/>
        <v/>
      </c>
      <c r="M532" s="5" t="str">
        <f t="shared" si="80"/>
        <v>BUY</v>
      </c>
      <c r="N532" s="5">
        <f t="shared" si="81"/>
        <v>14590.605719702944</v>
      </c>
      <c r="O532" s="5">
        <f t="shared" si="82"/>
        <v>14626.138560594109</v>
      </c>
      <c r="P532" s="5">
        <f t="shared" si="83"/>
        <v>14602.449999999999</v>
      </c>
      <c r="Q532" s="5">
        <f t="shared" si="84"/>
        <v>11.844280297054837</v>
      </c>
      <c r="R532" s="5" t="str">
        <f t="shared" si="85"/>
        <v/>
      </c>
      <c r="S532" s="5" t="str">
        <f t="shared" si="86"/>
        <v/>
      </c>
    </row>
    <row r="533" spans="1:19" x14ac:dyDescent="0.35">
      <c r="A533">
        <v>519</v>
      </c>
      <c r="B533" s="1">
        <v>44216.484722222223</v>
      </c>
      <c r="C533" s="2">
        <v>14605.5</v>
      </c>
      <c r="D533" s="2">
        <v>14608.45</v>
      </c>
      <c r="E533" s="2">
        <v>14596.199999999999</v>
      </c>
      <c r="F533" s="2">
        <v>14606.25</v>
      </c>
      <c r="G533">
        <f>IF(A533&lt;=$C$3,"",MAX(INDEX($D$15:$D$713,A533-$C$3):D532))</f>
        <v>14608.8</v>
      </c>
      <c r="H533">
        <f>IF(A533&lt;=$C$4,"",MIN(INDEX($E$15:$E$713,A533-$C$4):E532))</f>
        <v>14590.1</v>
      </c>
      <c r="I533" s="2">
        <f t="shared" si="88"/>
        <v>9.6500000000014552</v>
      </c>
      <c r="J533">
        <f t="shared" si="87"/>
        <v>12.060212968092012</v>
      </c>
      <c r="K533" t="str">
        <f t="shared" si="89"/>
        <v/>
      </c>
      <c r="L533" t="str">
        <f t="shared" si="90"/>
        <v/>
      </c>
      <c r="M533" s="5" t="str">
        <f t="shared" si="80"/>
        <v>BUY</v>
      </c>
      <c r="N533" s="5">
        <f t="shared" si="81"/>
        <v>14590.605719702944</v>
      </c>
      <c r="O533" s="5">
        <f t="shared" si="82"/>
        <v>14626.138560594109</v>
      </c>
      <c r="P533" s="5">
        <f t="shared" si="83"/>
        <v>14602.449999999999</v>
      </c>
      <c r="Q533" s="5">
        <f t="shared" si="84"/>
        <v>11.844280297054837</v>
      </c>
      <c r="R533" s="5" t="str">
        <f t="shared" si="85"/>
        <v/>
      </c>
      <c r="S533" s="5" t="str">
        <f t="shared" si="86"/>
        <v/>
      </c>
    </row>
    <row r="534" spans="1:19" x14ac:dyDescent="0.35">
      <c r="A534">
        <v>520</v>
      </c>
      <c r="B534" s="1">
        <v>44216.48541666667</v>
      </c>
      <c r="C534" s="2">
        <v>14605.9</v>
      </c>
      <c r="D534" s="2">
        <v>14610.199999999999</v>
      </c>
      <c r="E534" s="2">
        <v>14603.650000000001</v>
      </c>
      <c r="F534" s="2">
        <v>14609.45</v>
      </c>
      <c r="G534">
        <f>IF(A534&lt;=$C$3,"",MAX(INDEX($D$15:$D$713,A534-$C$3):D533))</f>
        <v>14608.8</v>
      </c>
      <c r="H534">
        <f>IF(A534&lt;=$C$4,"",MIN(INDEX($E$15:$E$713,A534-$C$4):E533))</f>
        <v>14590.1</v>
      </c>
      <c r="I534" s="2">
        <f t="shared" si="88"/>
        <v>12.250000000001819</v>
      </c>
      <c r="J534">
        <f t="shared" si="87"/>
        <v>12.069702319687503</v>
      </c>
      <c r="K534" t="str">
        <f t="shared" si="89"/>
        <v>BUY</v>
      </c>
      <c r="L534">
        <f t="shared" si="90"/>
        <v>14608.8</v>
      </c>
      <c r="M534" s="5" t="str">
        <f t="shared" si="80"/>
        <v>BUY</v>
      </c>
      <c r="N534" s="5">
        <f t="shared" si="81"/>
        <v>14590.605719702944</v>
      </c>
      <c r="O534" s="5">
        <f t="shared" si="82"/>
        <v>14626.138560594109</v>
      </c>
      <c r="P534" s="5">
        <f t="shared" si="83"/>
        <v>14602.449999999999</v>
      </c>
      <c r="Q534" s="5">
        <f t="shared" si="84"/>
        <v>11.844280297054837</v>
      </c>
      <c r="R534" s="5" t="str">
        <f t="shared" si="85"/>
        <v/>
      </c>
      <c r="S534" s="5" t="str">
        <f t="shared" si="86"/>
        <v/>
      </c>
    </row>
    <row r="535" spans="1:19" x14ac:dyDescent="0.35">
      <c r="A535">
        <v>521</v>
      </c>
      <c r="B535" s="1">
        <v>44216.486111111109</v>
      </c>
      <c r="C535" s="2">
        <v>14609.400000000001</v>
      </c>
      <c r="D535" s="2">
        <v>14613.6</v>
      </c>
      <c r="E535" s="2">
        <v>14602.800000000001</v>
      </c>
      <c r="F535" s="2">
        <v>14605.6</v>
      </c>
      <c r="G535">
        <f>IF(A535&lt;=$C$3,"",MAX(INDEX($D$15:$D$713,A535-$C$3):D534))</f>
        <v>14610.199999999999</v>
      </c>
      <c r="H535">
        <f>IF(A535&lt;=$C$4,"",MIN(INDEX($E$15:$E$713,A535-$C$4):E534))</f>
        <v>14596.199999999999</v>
      </c>
      <c r="I535" s="2">
        <f t="shared" si="88"/>
        <v>6.5499999999974534</v>
      </c>
      <c r="J535">
        <f t="shared" si="87"/>
        <v>11.793717203703</v>
      </c>
      <c r="K535" t="str">
        <f t="shared" si="89"/>
        <v>BUY</v>
      </c>
      <c r="L535">
        <f t="shared" si="90"/>
        <v>14610.199999999999</v>
      </c>
      <c r="M535" s="5" t="str">
        <f t="shared" si="80"/>
        <v>BUY</v>
      </c>
      <c r="N535" s="5">
        <f t="shared" si="81"/>
        <v>14590.605719702944</v>
      </c>
      <c r="O535" s="5">
        <f t="shared" si="82"/>
        <v>14626.138560594109</v>
      </c>
      <c r="P535" s="5">
        <f t="shared" si="83"/>
        <v>14602.449999999999</v>
      </c>
      <c r="Q535" s="5">
        <f t="shared" si="84"/>
        <v>11.844280297054837</v>
      </c>
      <c r="R535" s="5" t="str">
        <f t="shared" si="85"/>
        <v/>
      </c>
      <c r="S535" s="5" t="str">
        <f t="shared" si="86"/>
        <v/>
      </c>
    </row>
    <row r="536" spans="1:19" x14ac:dyDescent="0.35">
      <c r="A536">
        <v>522</v>
      </c>
      <c r="B536" s="1">
        <v>44216.486805555556</v>
      </c>
      <c r="C536" s="2">
        <v>14605.300000000001</v>
      </c>
      <c r="D536" s="2">
        <v>14608.1</v>
      </c>
      <c r="E536" s="2">
        <v>14598.6</v>
      </c>
      <c r="F536" s="2">
        <v>14603.55</v>
      </c>
      <c r="G536">
        <f>IF(A536&lt;=$C$3,"",MAX(INDEX($D$15:$D$713,A536-$C$3):D535))</f>
        <v>14613.6</v>
      </c>
      <c r="H536">
        <f>IF(A536&lt;=$C$4,"",MIN(INDEX($E$15:$E$713,A536-$C$4):E535))</f>
        <v>14596.199999999999</v>
      </c>
      <c r="I536" s="2">
        <f t="shared" si="88"/>
        <v>10.799999999999272</v>
      </c>
      <c r="J536">
        <f t="shared" si="87"/>
        <v>11.744031343517815</v>
      </c>
      <c r="K536" t="str">
        <f t="shared" si="89"/>
        <v/>
      </c>
      <c r="L536" t="str">
        <f t="shared" si="90"/>
        <v/>
      </c>
      <c r="M536" s="5" t="str">
        <f t="shared" si="80"/>
        <v>BUY</v>
      </c>
      <c r="N536" s="5">
        <f t="shared" si="81"/>
        <v>14590.605719702944</v>
      </c>
      <c r="O536" s="5">
        <f t="shared" si="82"/>
        <v>14626.138560594109</v>
      </c>
      <c r="P536" s="5">
        <f t="shared" si="83"/>
        <v>14602.449999999999</v>
      </c>
      <c r="Q536" s="5">
        <f t="shared" si="84"/>
        <v>11.844280297054837</v>
      </c>
      <c r="R536" s="5" t="str">
        <f t="shared" si="85"/>
        <v/>
      </c>
      <c r="S536" s="5" t="str">
        <f t="shared" si="86"/>
        <v/>
      </c>
    </row>
    <row r="537" spans="1:19" x14ac:dyDescent="0.35">
      <c r="A537">
        <v>523</v>
      </c>
      <c r="B537" s="1">
        <v>44216.487500000003</v>
      </c>
      <c r="C537" s="2">
        <v>14603.55</v>
      </c>
      <c r="D537" s="2">
        <v>14607.8</v>
      </c>
      <c r="E537" s="2">
        <v>14594.150000000001</v>
      </c>
      <c r="F537" s="2">
        <v>14602.9</v>
      </c>
      <c r="G537">
        <f>IF(A537&lt;=$C$3,"",MAX(INDEX($D$15:$D$713,A537-$C$3):D536))</f>
        <v>14613.6</v>
      </c>
      <c r="H537">
        <f>IF(A537&lt;=$C$4,"",MIN(INDEX($E$15:$E$713,A537-$C$4):E536))</f>
        <v>14598.6</v>
      </c>
      <c r="I537" s="2">
        <f t="shared" si="88"/>
        <v>9.5</v>
      </c>
      <c r="J537">
        <f t="shared" si="87"/>
        <v>11.631829776341924</v>
      </c>
      <c r="K537" t="str">
        <f t="shared" si="89"/>
        <v>SELL</v>
      </c>
      <c r="L537">
        <f t="shared" si="90"/>
        <v>14598.6</v>
      </c>
      <c r="M537" s="5" t="str">
        <f t="shared" si="80"/>
        <v>BUY</v>
      </c>
      <c r="N537" s="5">
        <f t="shared" si="81"/>
        <v>14590.605719702944</v>
      </c>
      <c r="O537" s="5">
        <f t="shared" si="82"/>
        <v>14626.138560594109</v>
      </c>
      <c r="P537" s="5">
        <f t="shared" si="83"/>
        <v>14602.449999999999</v>
      </c>
      <c r="Q537" s="5">
        <f t="shared" si="84"/>
        <v>11.844280297054837</v>
      </c>
      <c r="R537" s="5" t="str">
        <f t="shared" si="85"/>
        <v/>
      </c>
      <c r="S537" s="5" t="str">
        <f t="shared" si="86"/>
        <v/>
      </c>
    </row>
    <row r="538" spans="1:19" x14ac:dyDescent="0.35">
      <c r="A538">
        <v>524</v>
      </c>
      <c r="B538" s="1">
        <v>44216.488194444442</v>
      </c>
      <c r="C538" s="2">
        <v>14602.65</v>
      </c>
      <c r="D538" s="2">
        <v>14605.95</v>
      </c>
      <c r="E538" s="2">
        <v>14598</v>
      </c>
      <c r="F538" s="2">
        <v>14602.7</v>
      </c>
      <c r="G538">
        <f>IF(A538&lt;=$C$3,"",MAX(INDEX($D$15:$D$713,A538-$C$3):D537))</f>
        <v>14613.6</v>
      </c>
      <c r="H538">
        <f>IF(A538&lt;=$C$4,"",MIN(INDEX($E$15:$E$713,A538-$C$4):E537))</f>
        <v>14594.150000000001</v>
      </c>
      <c r="I538" s="2">
        <f t="shared" si="88"/>
        <v>13.649999999997817</v>
      </c>
      <c r="J538">
        <f t="shared" si="87"/>
        <v>11.732738287524718</v>
      </c>
      <c r="K538" t="str">
        <f t="shared" si="89"/>
        <v/>
      </c>
      <c r="L538" t="str">
        <f t="shared" si="90"/>
        <v/>
      </c>
      <c r="M538" s="5" t="str">
        <f t="shared" si="80"/>
        <v>BUY</v>
      </c>
      <c r="N538" s="5">
        <f t="shared" si="81"/>
        <v>14590.605719702944</v>
      </c>
      <c r="O538" s="5">
        <f t="shared" si="82"/>
        <v>14626.138560594109</v>
      </c>
      <c r="P538" s="5">
        <f t="shared" si="83"/>
        <v>14602.449999999999</v>
      </c>
      <c r="Q538" s="5">
        <f t="shared" si="84"/>
        <v>11.844280297054837</v>
      </c>
      <c r="R538" s="5" t="str">
        <f t="shared" si="85"/>
        <v/>
      </c>
      <c r="S538" s="5" t="str">
        <f t="shared" si="86"/>
        <v/>
      </c>
    </row>
    <row r="539" spans="1:19" x14ac:dyDescent="0.35">
      <c r="A539">
        <v>525</v>
      </c>
      <c r="B539" s="1">
        <v>44216.488888888889</v>
      </c>
      <c r="C539" s="2">
        <v>14603.1</v>
      </c>
      <c r="D539" s="2">
        <v>14611.8</v>
      </c>
      <c r="E539" s="2">
        <v>14601.3</v>
      </c>
      <c r="F539" s="2">
        <v>14608.65</v>
      </c>
      <c r="G539">
        <f>IF(A539&lt;=$C$3,"",MAX(INDEX($D$15:$D$713,A539-$C$3):D538))</f>
        <v>14608.1</v>
      </c>
      <c r="H539">
        <f>IF(A539&lt;=$C$4,"",MIN(INDEX($E$15:$E$713,A539-$C$4):E538))</f>
        <v>14594.150000000001</v>
      </c>
      <c r="I539" s="2">
        <f t="shared" si="88"/>
        <v>7.9500000000007276</v>
      </c>
      <c r="J539">
        <f t="shared" si="87"/>
        <v>11.543601373148519</v>
      </c>
      <c r="K539" t="str">
        <f t="shared" si="89"/>
        <v>BUY</v>
      </c>
      <c r="L539">
        <f t="shared" si="90"/>
        <v>14608.1</v>
      </c>
      <c r="M539" s="5" t="str">
        <f t="shared" si="80"/>
        <v>BUY</v>
      </c>
      <c r="N539" s="5">
        <f t="shared" si="81"/>
        <v>14590.605719702944</v>
      </c>
      <c r="O539" s="5">
        <f t="shared" si="82"/>
        <v>14626.138560594109</v>
      </c>
      <c r="P539" s="5">
        <f t="shared" si="83"/>
        <v>14602.449999999999</v>
      </c>
      <c r="Q539" s="5">
        <f t="shared" si="84"/>
        <v>11.844280297054837</v>
      </c>
      <c r="R539" s="5" t="str">
        <f t="shared" si="85"/>
        <v/>
      </c>
      <c r="S539" s="5" t="str">
        <f t="shared" si="86"/>
        <v/>
      </c>
    </row>
    <row r="540" spans="1:19" x14ac:dyDescent="0.35">
      <c r="A540">
        <v>526</v>
      </c>
      <c r="B540" s="1">
        <v>44216.489583333336</v>
      </c>
      <c r="C540" s="2">
        <v>14608.65</v>
      </c>
      <c r="D540" s="2">
        <v>14611.699999999999</v>
      </c>
      <c r="E540" s="2">
        <v>14602.3</v>
      </c>
      <c r="F540" s="2">
        <v>14605.5</v>
      </c>
      <c r="G540">
        <f>IF(A540&lt;=$C$3,"",MAX(INDEX($D$15:$D$713,A540-$C$3):D539))</f>
        <v>14611.8</v>
      </c>
      <c r="H540">
        <f>IF(A540&lt;=$C$4,"",MIN(INDEX($E$15:$E$713,A540-$C$4):E539))</f>
        <v>14594.150000000001</v>
      </c>
      <c r="I540" s="2">
        <f t="shared" si="88"/>
        <v>10.5</v>
      </c>
      <c r="J540">
        <f t="shared" si="87"/>
        <v>11.491421304491093</v>
      </c>
      <c r="K540" t="str">
        <f t="shared" si="89"/>
        <v/>
      </c>
      <c r="L540" t="str">
        <f t="shared" si="90"/>
        <v/>
      </c>
      <c r="M540" s="5" t="str">
        <f t="shared" si="80"/>
        <v>BUY</v>
      </c>
      <c r="N540" s="5">
        <f t="shared" si="81"/>
        <v>14590.605719702944</v>
      </c>
      <c r="O540" s="5">
        <f t="shared" si="82"/>
        <v>14626.138560594109</v>
      </c>
      <c r="P540" s="5">
        <f t="shared" si="83"/>
        <v>14602.449999999999</v>
      </c>
      <c r="Q540" s="5">
        <f t="shared" si="84"/>
        <v>11.844280297054837</v>
      </c>
      <c r="R540" s="5" t="str">
        <f t="shared" si="85"/>
        <v/>
      </c>
      <c r="S540" s="5" t="str">
        <f t="shared" si="86"/>
        <v/>
      </c>
    </row>
    <row r="541" spans="1:19" x14ac:dyDescent="0.35">
      <c r="A541">
        <v>527</v>
      </c>
      <c r="B541" s="1">
        <v>44216.490277777775</v>
      </c>
      <c r="C541" s="2">
        <v>14605.65</v>
      </c>
      <c r="D541" s="2">
        <v>14612.8</v>
      </c>
      <c r="E541" s="2">
        <v>14597.4</v>
      </c>
      <c r="F541" s="2">
        <v>14601.15</v>
      </c>
      <c r="G541">
        <f>IF(A541&lt;=$C$3,"",MAX(INDEX($D$15:$D$713,A541-$C$3):D540))</f>
        <v>14611.8</v>
      </c>
      <c r="H541">
        <f>IF(A541&lt;=$C$4,"",MIN(INDEX($E$15:$E$713,A541-$C$4):E540))</f>
        <v>14598</v>
      </c>
      <c r="I541" s="2">
        <f t="shared" si="88"/>
        <v>9.3999999999996362</v>
      </c>
      <c r="J541">
        <f t="shared" si="87"/>
        <v>11.386850239266519</v>
      </c>
      <c r="K541" t="str">
        <f t="shared" si="89"/>
        <v>BUY</v>
      </c>
      <c r="L541">
        <f t="shared" si="90"/>
        <v>14611.8</v>
      </c>
      <c r="M541" s="5" t="str">
        <f t="shared" si="80"/>
        <v>BUY</v>
      </c>
      <c r="N541" s="5">
        <f t="shared" si="81"/>
        <v>14590.605719702944</v>
      </c>
      <c r="O541" s="5">
        <f t="shared" si="82"/>
        <v>14626.138560594109</v>
      </c>
      <c r="P541" s="5">
        <f t="shared" si="83"/>
        <v>14602.449999999999</v>
      </c>
      <c r="Q541" s="5">
        <f t="shared" si="84"/>
        <v>11.844280297054837</v>
      </c>
      <c r="R541" s="5" t="str">
        <f t="shared" si="85"/>
        <v/>
      </c>
      <c r="S541" s="5" t="str">
        <f t="shared" si="86"/>
        <v/>
      </c>
    </row>
    <row r="542" spans="1:19" x14ac:dyDescent="0.35">
      <c r="A542">
        <v>528</v>
      </c>
      <c r="B542" s="1">
        <v>44216.490972222222</v>
      </c>
      <c r="C542" s="2">
        <v>14601.4</v>
      </c>
      <c r="D542" s="2">
        <v>14610.2</v>
      </c>
      <c r="E542" s="2">
        <v>14592.65</v>
      </c>
      <c r="F542" s="2">
        <v>14606</v>
      </c>
      <c r="G542">
        <f>IF(A542&lt;=$C$3,"",MAX(INDEX($D$15:$D$713,A542-$C$3):D541))</f>
        <v>14612.8</v>
      </c>
      <c r="H542">
        <f>IF(A542&lt;=$C$4,"",MIN(INDEX($E$15:$E$713,A542-$C$4):E541))</f>
        <v>14597.4</v>
      </c>
      <c r="I542" s="2">
        <f t="shared" si="88"/>
        <v>15.399999999999636</v>
      </c>
      <c r="J542">
        <f t="shared" si="87"/>
        <v>11.587507727303175</v>
      </c>
      <c r="K542" t="str">
        <f t="shared" si="89"/>
        <v>SELL</v>
      </c>
      <c r="L542">
        <f t="shared" si="90"/>
        <v>14597.4</v>
      </c>
      <c r="M542" s="5" t="str">
        <f t="shared" si="80"/>
        <v>BUY</v>
      </c>
      <c r="N542" s="5">
        <f t="shared" si="81"/>
        <v>14590.605719702944</v>
      </c>
      <c r="O542" s="5">
        <f t="shared" si="82"/>
        <v>14626.138560594109</v>
      </c>
      <c r="P542" s="5">
        <f t="shared" si="83"/>
        <v>14602.449999999999</v>
      </c>
      <c r="Q542" s="5">
        <f t="shared" si="84"/>
        <v>11.844280297054837</v>
      </c>
      <c r="R542" s="5" t="str">
        <f t="shared" si="85"/>
        <v/>
      </c>
      <c r="S542" s="5" t="str">
        <f t="shared" si="86"/>
        <v/>
      </c>
    </row>
    <row r="543" spans="1:19" x14ac:dyDescent="0.35">
      <c r="A543">
        <v>529</v>
      </c>
      <c r="B543" s="1">
        <v>44216.491666666669</v>
      </c>
      <c r="C543" s="2">
        <v>14605.75</v>
      </c>
      <c r="D543" s="2">
        <v>14611.199999999999</v>
      </c>
      <c r="E543" s="2">
        <v>14597.849999999999</v>
      </c>
      <c r="F543" s="2">
        <v>14602.9</v>
      </c>
      <c r="G543">
        <f>IF(A543&lt;=$C$3,"",MAX(INDEX($D$15:$D$713,A543-$C$3):D542))</f>
        <v>14612.8</v>
      </c>
      <c r="H543">
        <f>IF(A543&lt;=$C$4,"",MIN(INDEX($E$15:$E$713,A543-$C$4):E542))</f>
        <v>14592.65</v>
      </c>
      <c r="I543" s="2">
        <f t="shared" si="88"/>
        <v>17.550000000001091</v>
      </c>
      <c r="J543">
        <f t="shared" si="87"/>
        <v>11.88563234093807</v>
      </c>
      <c r="K543" t="str">
        <f t="shared" si="89"/>
        <v/>
      </c>
      <c r="L543" t="str">
        <f t="shared" si="90"/>
        <v/>
      </c>
      <c r="M543" s="5" t="str">
        <f t="shared" si="80"/>
        <v>BUY</v>
      </c>
      <c r="N543" s="5">
        <f t="shared" si="81"/>
        <v>14590.605719702944</v>
      </c>
      <c r="O543" s="5">
        <f t="shared" si="82"/>
        <v>14626.138560594109</v>
      </c>
      <c r="P543" s="5">
        <f t="shared" si="83"/>
        <v>14602.449999999999</v>
      </c>
      <c r="Q543" s="5">
        <f t="shared" si="84"/>
        <v>11.844280297054837</v>
      </c>
      <c r="R543" s="5" t="str">
        <f t="shared" si="85"/>
        <v/>
      </c>
      <c r="S543" s="5" t="str">
        <f t="shared" si="86"/>
        <v/>
      </c>
    </row>
    <row r="544" spans="1:19" x14ac:dyDescent="0.35">
      <c r="A544">
        <v>530</v>
      </c>
      <c r="B544" s="1">
        <v>44216.492361111108</v>
      </c>
      <c r="C544" s="2">
        <v>14603.55</v>
      </c>
      <c r="D544" s="2">
        <v>14609.3</v>
      </c>
      <c r="E544" s="2">
        <v>14597.6</v>
      </c>
      <c r="F544" s="2">
        <v>14599.5</v>
      </c>
      <c r="G544">
        <f>IF(A544&lt;=$C$3,"",MAX(INDEX($D$15:$D$713,A544-$C$3):D543))</f>
        <v>14612.8</v>
      </c>
      <c r="H544">
        <f>IF(A544&lt;=$C$4,"",MIN(INDEX($E$15:$E$713,A544-$C$4):E543))</f>
        <v>14592.65</v>
      </c>
      <c r="I544" s="2">
        <f t="shared" si="88"/>
        <v>13.350000000000364</v>
      </c>
      <c r="J544">
        <f t="shared" si="87"/>
        <v>11.958850723891185</v>
      </c>
      <c r="K544" t="str">
        <f t="shared" si="89"/>
        <v/>
      </c>
      <c r="L544" t="str">
        <f t="shared" si="90"/>
        <v/>
      </c>
      <c r="M544" s="5" t="str">
        <f t="shared" si="80"/>
        <v>BUY</v>
      </c>
      <c r="N544" s="5">
        <f t="shared" si="81"/>
        <v>14590.605719702944</v>
      </c>
      <c r="O544" s="5">
        <f t="shared" si="82"/>
        <v>14626.138560594109</v>
      </c>
      <c r="P544" s="5">
        <f t="shared" si="83"/>
        <v>14602.449999999999</v>
      </c>
      <c r="Q544" s="5">
        <f t="shared" si="84"/>
        <v>11.844280297054837</v>
      </c>
      <c r="R544" s="5" t="str">
        <f t="shared" si="85"/>
        <v/>
      </c>
      <c r="S544" s="5" t="str">
        <f t="shared" si="86"/>
        <v/>
      </c>
    </row>
    <row r="545" spans="1:19" x14ac:dyDescent="0.35">
      <c r="A545">
        <v>531</v>
      </c>
      <c r="B545" s="1">
        <v>44216.493055555555</v>
      </c>
      <c r="C545" s="2">
        <v>14599.5</v>
      </c>
      <c r="D545" s="2">
        <v>14606.55</v>
      </c>
      <c r="E545" s="2">
        <v>14597.6</v>
      </c>
      <c r="F545" s="2">
        <v>14603.8</v>
      </c>
      <c r="G545">
        <f>IF(A545&lt;=$C$3,"",MAX(INDEX($D$15:$D$713,A545-$C$3):D544))</f>
        <v>14611.199999999999</v>
      </c>
      <c r="H545">
        <f>IF(A545&lt;=$C$4,"",MIN(INDEX($E$15:$E$713,A545-$C$4):E544))</f>
        <v>14592.65</v>
      </c>
      <c r="I545" s="2">
        <f t="shared" si="88"/>
        <v>11.699999999998909</v>
      </c>
      <c r="J545">
        <f t="shared" si="87"/>
        <v>11.94590818769657</v>
      </c>
      <c r="K545" t="str">
        <f t="shared" si="89"/>
        <v/>
      </c>
      <c r="L545" t="str">
        <f t="shared" si="90"/>
        <v/>
      </c>
      <c r="M545" s="5" t="str">
        <f t="shared" si="80"/>
        <v>BUY</v>
      </c>
      <c r="N545" s="5">
        <f t="shared" si="81"/>
        <v>14590.605719702944</v>
      </c>
      <c r="O545" s="5">
        <f t="shared" si="82"/>
        <v>14626.138560594109</v>
      </c>
      <c r="P545" s="5">
        <f t="shared" si="83"/>
        <v>14602.449999999999</v>
      </c>
      <c r="Q545" s="5">
        <f t="shared" si="84"/>
        <v>11.844280297054837</v>
      </c>
      <c r="R545" s="5" t="str">
        <f t="shared" si="85"/>
        <v/>
      </c>
      <c r="S545" s="5" t="str">
        <f t="shared" si="86"/>
        <v/>
      </c>
    </row>
    <row r="546" spans="1:19" x14ac:dyDescent="0.35">
      <c r="A546">
        <v>532</v>
      </c>
      <c r="B546" s="1">
        <v>44216.493750000001</v>
      </c>
      <c r="C546" s="2">
        <v>14603.15</v>
      </c>
      <c r="D546" s="2">
        <v>14606.85</v>
      </c>
      <c r="E546" s="2">
        <v>14598.550000000001</v>
      </c>
      <c r="F546" s="2">
        <v>14601.9</v>
      </c>
      <c r="G546">
        <f>IF(A546&lt;=$C$3,"",MAX(INDEX($D$15:$D$713,A546-$C$3):D545))</f>
        <v>14611.199999999999</v>
      </c>
      <c r="H546">
        <f>IF(A546&lt;=$C$4,"",MIN(INDEX($E$15:$E$713,A546-$C$4):E545))</f>
        <v>14597.6</v>
      </c>
      <c r="I546" s="2">
        <f t="shared" si="88"/>
        <v>8.9499999999989086</v>
      </c>
      <c r="J546">
        <f t="shared" si="87"/>
        <v>11.796112778311688</v>
      </c>
      <c r="K546" t="str">
        <f t="shared" si="89"/>
        <v/>
      </c>
      <c r="L546" t="str">
        <f t="shared" si="90"/>
        <v/>
      </c>
      <c r="M546" s="5" t="str">
        <f t="shared" si="80"/>
        <v>BUY</v>
      </c>
      <c r="N546" s="5">
        <f t="shared" si="81"/>
        <v>14590.605719702944</v>
      </c>
      <c r="O546" s="5">
        <f t="shared" si="82"/>
        <v>14626.138560594109</v>
      </c>
      <c r="P546" s="5">
        <f t="shared" si="83"/>
        <v>14602.449999999999</v>
      </c>
      <c r="Q546" s="5">
        <f t="shared" si="84"/>
        <v>11.844280297054837</v>
      </c>
      <c r="R546" s="5" t="str">
        <f t="shared" si="85"/>
        <v/>
      </c>
      <c r="S546" s="5" t="str">
        <f t="shared" si="86"/>
        <v/>
      </c>
    </row>
    <row r="547" spans="1:19" x14ac:dyDescent="0.35">
      <c r="A547">
        <v>533</v>
      </c>
      <c r="B547" s="1">
        <v>44216.494444444441</v>
      </c>
      <c r="C547" s="2">
        <v>14601.800000000001</v>
      </c>
      <c r="D547" s="2">
        <v>14610.55</v>
      </c>
      <c r="E547" s="2">
        <v>14594.35</v>
      </c>
      <c r="F547" s="2">
        <v>14602.35</v>
      </c>
      <c r="G547">
        <f>IF(A547&lt;=$C$3,"",MAX(INDEX($D$15:$D$713,A547-$C$3):D546))</f>
        <v>14609.3</v>
      </c>
      <c r="H547">
        <f>IF(A547&lt;=$C$4,"",MIN(INDEX($E$15:$E$713,A547-$C$4):E546))</f>
        <v>14597.6</v>
      </c>
      <c r="I547" s="2">
        <f t="shared" si="88"/>
        <v>8.2999999999992724</v>
      </c>
      <c r="J547">
        <f t="shared" si="87"/>
        <v>11.621307139396068</v>
      </c>
      <c r="K547" t="str">
        <f t="shared" si="89"/>
        <v>BUY</v>
      </c>
      <c r="L547">
        <f t="shared" si="90"/>
        <v>14609.3</v>
      </c>
      <c r="M547" s="5" t="str">
        <f t="shared" si="80"/>
        <v>BUY</v>
      </c>
      <c r="N547" s="5">
        <f t="shared" si="81"/>
        <v>14590.605719702944</v>
      </c>
      <c r="O547" s="5">
        <f t="shared" si="82"/>
        <v>14626.138560594109</v>
      </c>
      <c r="P547" s="5">
        <f t="shared" si="83"/>
        <v>14602.449999999999</v>
      </c>
      <c r="Q547" s="5">
        <f t="shared" si="84"/>
        <v>11.844280297054837</v>
      </c>
      <c r="R547" s="5" t="str">
        <f t="shared" si="85"/>
        <v/>
      </c>
      <c r="S547" s="5" t="str">
        <f t="shared" si="86"/>
        <v/>
      </c>
    </row>
    <row r="548" spans="1:19" x14ac:dyDescent="0.35">
      <c r="A548">
        <v>534</v>
      </c>
      <c r="B548" s="1">
        <v>44216.495138888888</v>
      </c>
      <c r="C548" s="2">
        <v>14601.650000000001</v>
      </c>
      <c r="D548" s="2">
        <v>14607.050000000001</v>
      </c>
      <c r="E548" s="2">
        <v>14595.65</v>
      </c>
      <c r="F548" s="2">
        <v>14604.4</v>
      </c>
      <c r="G548">
        <f>IF(A548&lt;=$C$3,"",MAX(INDEX($D$15:$D$713,A548-$C$3):D547))</f>
        <v>14610.55</v>
      </c>
      <c r="H548">
        <f>IF(A548&lt;=$C$4,"",MIN(INDEX($E$15:$E$713,A548-$C$4):E547))</f>
        <v>14594.35</v>
      </c>
      <c r="I548" s="2">
        <f t="shared" si="88"/>
        <v>16.199999999998909</v>
      </c>
      <c r="J548">
        <f t="shared" si="87"/>
        <v>11.85024178242621</v>
      </c>
      <c r="K548" t="str">
        <f t="shared" si="89"/>
        <v/>
      </c>
      <c r="L548" t="str">
        <f t="shared" si="90"/>
        <v/>
      </c>
      <c r="M548" s="5" t="str">
        <f t="shared" si="80"/>
        <v>BUY</v>
      </c>
      <c r="N548" s="5">
        <f t="shared" si="81"/>
        <v>14590.605719702944</v>
      </c>
      <c r="O548" s="5">
        <f t="shared" si="82"/>
        <v>14626.138560594109</v>
      </c>
      <c r="P548" s="5">
        <f t="shared" si="83"/>
        <v>14602.449999999999</v>
      </c>
      <c r="Q548" s="5">
        <f t="shared" si="84"/>
        <v>11.844280297054837</v>
      </c>
      <c r="R548" s="5" t="str">
        <f t="shared" si="85"/>
        <v/>
      </c>
      <c r="S548" s="5" t="str">
        <f t="shared" si="86"/>
        <v/>
      </c>
    </row>
    <row r="549" spans="1:19" x14ac:dyDescent="0.35">
      <c r="A549">
        <v>535</v>
      </c>
      <c r="B549" s="1">
        <v>44216.495833333334</v>
      </c>
      <c r="C549" s="2">
        <v>14604.75</v>
      </c>
      <c r="D549" s="2">
        <v>14613.1</v>
      </c>
      <c r="E549" s="2">
        <v>14597.8</v>
      </c>
      <c r="F549" s="2">
        <v>14610.25</v>
      </c>
      <c r="G549">
        <f>IF(A549&lt;=$C$3,"",MAX(INDEX($D$15:$D$713,A549-$C$3):D548))</f>
        <v>14610.55</v>
      </c>
      <c r="H549">
        <f>IF(A549&lt;=$C$4,"",MIN(INDEX($E$15:$E$713,A549-$C$4):E548))</f>
        <v>14594.35</v>
      </c>
      <c r="I549" s="2">
        <f t="shared" si="88"/>
        <v>11.400000000001455</v>
      </c>
      <c r="J549">
        <f t="shared" si="87"/>
        <v>11.82772969330497</v>
      </c>
      <c r="K549" t="str">
        <f t="shared" si="89"/>
        <v>BUY</v>
      </c>
      <c r="L549">
        <f t="shared" si="90"/>
        <v>14610.55</v>
      </c>
      <c r="M549" s="5" t="str">
        <f t="shared" ref="M549:M612" si="91">IF(OR(M548="",M548="SL",M548="TP"),K549,IF(M548="BUY",IF(E549&lt;N548,"SL",IF(D549&gt;O548,"TP",M548)),IF(M548="SELL",IF(D549&gt;N548,"SL",IF(E549&lt;O548,"TP",M548)),"")))</f>
        <v>BUY</v>
      </c>
      <c r="N549" s="5">
        <f t="shared" ref="N549:N612" si="92">IF(M549="buy",P549-$C$6*Q549,IF(M549="sell",P549+$C$6*Q549,""))</f>
        <v>14590.605719702944</v>
      </c>
      <c r="O549" s="5">
        <f t="shared" ref="O549:O612" si="93">IF(M549="buy",P549+$C$7*Q549,IF(M549="sell",P549-$C$7*Q549,""))</f>
        <v>14626.138560594109</v>
      </c>
      <c r="P549" s="5">
        <f t="shared" ref="P549:P612" si="94">IF(M549=M548,P548,IF(OR(M549="buy",M549="sell"),L549,""))</f>
        <v>14602.449999999999</v>
      </c>
      <c r="Q549" s="5">
        <f t="shared" ref="Q549:Q612" si="95">IF(M549=M548,Q548,IF(OR(M549="buy",M549="sell"),J549,""))</f>
        <v>11.844280297054837</v>
      </c>
      <c r="R549" s="5" t="str">
        <f t="shared" ref="R549:R612" si="96">IF(AND(M548="buy",M549="sl"),N548-P548,IF(AND(M548="buy",M549="tp"),O548-P548,IF(AND(M548="sell",M549="sl"),P548-N548,IF(AND(M548="sell",M549="tp"),P548-O548,""))))</f>
        <v/>
      </c>
      <c r="S549" s="5" t="str">
        <f t="shared" ref="S549:S612" si="97">IF(AND(M548="buy",R549&lt;&gt;""),"B",IF(AND(M548="sell",R549&lt;&gt;""),"S",""))</f>
        <v/>
      </c>
    </row>
    <row r="550" spans="1:19" x14ac:dyDescent="0.35">
      <c r="A550">
        <v>536</v>
      </c>
      <c r="B550" s="1">
        <v>44216.496527777781</v>
      </c>
      <c r="C550" s="2">
        <v>14610.25</v>
      </c>
      <c r="D550" s="2">
        <v>14615.5</v>
      </c>
      <c r="E550" s="2">
        <v>14601.449999999999</v>
      </c>
      <c r="F550" s="2">
        <v>14608.65</v>
      </c>
      <c r="G550">
        <f>IF(A550&lt;=$C$3,"",MAX(INDEX($D$15:$D$713,A550-$C$3):D549))</f>
        <v>14613.1</v>
      </c>
      <c r="H550">
        <f>IF(A550&lt;=$C$4,"",MIN(INDEX($E$15:$E$713,A550-$C$4):E549))</f>
        <v>14594.35</v>
      </c>
      <c r="I550" s="2">
        <f t="shared" si="88"/>
        <v>15.300000000001091</v>
      </c>
      <c r="J550">
        <f t="shared" ref="J550:J613" si="98">(J549*($C$5-1)+I550)/$C$5</f>
        <v>12.001343208639778</v>
      </c>
      <c r="K550" t="str">
        <f t="shared" si="89"/>
        <v>BUY</v>
      </c>
      <c r="L550">
        <f t="shared" si="90"/>
        <v>14613.1</v>
      </c>
      <c r="M550" s="5" t="str">
        <f t="shared" si="91"/>
        <v>BUY</v>
      </c>
      <c r="N550" s="5">
        <f t="shared" si="92"/>
        <v>14590.605719702944</v>
      </c>
      <c r="O550" s="5">
        <f t="shared" si="93"/>
        <v>14626.138560594109</v>
      </c>
      <c r="P550" s="5">
        <f t="shared" si="94"/>
        <v>14602.449999999999</v>
      </c>
      <c r="Q550" s="5">
        <f t="shared" si="95"/>
        <v>11.844280297054837</v>
      </c>
      <c r="R550" s="5" t="str">
        <f t="shared" si="96"/>
        <v/>
      </c>
      <c r="S550" s="5" t="str">
        <f t="shared" si="97"/>
        <v/>
      </c>
    </row>
    <row r="551" spans="1:19" x14ac:dyDescent="0.35">
      <c r="A551">
        <v>537</v>
      </c>
      <c r="B551" s="1">
        <v>44216.49722222222</v>
      </c>
      <c r="C551" s="2">
        <v>14608.55</v>
      </c>
      <c r="D551" s="2">
        <v>14616.9</v>
      </c>
      <c r="E551" s="2">
        <v>14600</v>
      </c>
      <c r="F551" s="2">
        <v>14606.45</v>
      </c>
      <c r="G551">
        <f>IF(A551&lt;=$C$3,"",MAX(INDEX($D$15:$D$713,A551-$C$3):D550))</f>
        <v>14615.5</v>
      </c>
      <c r="H551">
        <f>IF(A551&lt;=$C$4,"",MIN(INDEX($E$15:$E$713,A551-$C$4):E550))</f>
        <v>14595.65</v>
      </c>
      <c r="I551" s="2">
        <f t="shared" si="88"/>
        <v>14.050000000001091</v>
      </c>
      <c r="J551">
        <f t="shared" si="98"/>
        <v>12.103776048207845</v>
      </c>
      <c r="K551" t="str">
        <f t="shared" si="89"/>
        <v>BUY</v>
      </c>
      <c r="L551">
        <f t="shared" si="90"/>
        <v>14615.5</v>
      </c>
      <c r="M551" s="5" t="str">
        <f t="shared" si="91"/>
        <v>BUY</v>
      </c>
      <c r="N551" s="5">
        <f t="shared" si="92"/>
        <v>14590.605719702944</v>
      </c>
      <c r="O551" s="5">
        <f t="shared" si="93"/>
        <v>14626.138560594109</v>
      </c>
      <c r="P551" s="5">
        <f t="shared" si="94"/>
        <v>14602.449999999999</v>
      </c>
      <c r="Q551" s="5">
        <f t="shared" si="95"/>
        <v>11.844280297054837</v>
      </c>
      <c r="R551" s="5" t="str">
        <f t="shared" si="96"/>
        <v/>
      </c>
      <c r="S551" s="5" t="str">
        <f t="shared" si="97"/>
        <v/>
      </c>
    </row>
    <row r="552" spans="1:19" x14ac:dyDescent="0.35">
      <c r="A552">
        <v>538</v>
      </c>
      <c r="B552" s="1">
        <v>44216.497916666667</v>
      </c>
      <c r="C552" s="2">
        <v>14606.75</v>
      </c>
      <c r="D552" s="2">
        <v>14610.550000000001</v>
      </c>
      <c r="E552" s="2">
        <v>14597.3</v>
      </c>
      <c r="F552" s="2">
        <v>14599.45</v>
      </c>
      <c r="G552">
        <f>IF(A552&lt;=$C$3,"",MAX(INDEX($D$15:$D$713,A552-$C$3):D551))</f>
        <v>14616.9</v>
      </c>
      <c r="H552">
        <f>IF(A552&lt;=$C$4,"",MIN(INDEX($E$15:$E$713,A552-$C$4):E551))</f>
        <v>14597.8</v>
      </c>
      <c r="I552" s="2">
        <f t="shared" si="88"/>
        <v>16.899999999999636</v>
      </c>
      <c r="J552">
        <f t="shared" si="98"/>
        <v>12.343587245797433</v>
      </c>
      <c r="K552" t="str">
        <f t="shared" si="89"/>
        <v>SELL</v>
      </c>
      <c r="L552">
        <f t="shared" si="90"/>
        <v>14597.8</v>
      </c>
      <c r="M552" s="5" t="str">
        <f t="shared" si="91"/>
        <v>BUY</v>
      </c>
      <c r="N552" s="5">
        <f t="shared" si="92"/>
        <v>14590.605719702944</v>
      </c>
      <c r="O552" s="5">
        <f t="shared" si="93"/>
        <v>14626.138560594109</v>
      </c>
      <c r="P552" s="5">
        <f t="shared" si="94"/>
        <v>14602.449999999999</v>
      </c>
      <c r="Q552" s="5">
        <f t="shared" si="95"/>
        <v>11.844280297054837</v>
      </c>
      <c r="R552" s="5" t="str">
        <f t="shared" si="96"/>
        <v/>
      </c>
      <c r="S552" s="5" t="str">
        <f t="shared" si="97"/>
        <v/>
      </c>
    </row>
    <row r="553" spans="1:19" x14ac:dyDescent="0.35">
      <c r="A553">
        <v>539</v>
      </c>
      <c r="B553" s="1">
        <v>44216.498611111114</v>
      </c>
      <c r="C553" s="2">
        <v>14599</v>
      </c>
      <c r="D553" s="2">
        <v>14606.05</v>
      </c>
      <c r="E553" s="2">
        <v>14592.349999999999</v>
      </c>
      <c r="F553" s="2">
        <v>14596.4</v>
      </c>
      <c r="G553">
        <f>IF(A553&lt;=$C$3,"",MAX(INDEX($D$15:$D$713,A553-$C$3):D552))</f>
        <v>14616.9</v>
      </c>
      <c r="H553">
        <f>IF(A553&lt;=$C$4,"",MIN(INDEX($E$15:$E$713,A553-$C$4):E552))</f>
        <v>14597.3</v>
      </c>
      <c r="I553" s="2">
        <f t="shared" si="88"/>
        <v>13.250000000001819</v>
      </c>
      <c r="J553">
        <f t="shared" si="98"/>
        <v>12.388907883507652</v>
      </c>
      <c r="K553" t="str">
        <f t="shared" si="89"/>
        <v>SELL</v>
      </c>
      <c r="L553">
        <f t="shared" si="90"/>
        <v>14597.3</v>
      </c>
      <c r="M553" s="5" t="str">
        <f t="shared" si="91"/>
        <v>BUY</v>
      </c>
      <c r="N553" s="5">
        <f t="shared" si="92"/>
        <v>14590.605719702944</v>
      </c>
      <c r="O553" s="5">
        <f t="shared" si="93"/>
        <v>14626.138560594109</v>
      </c>
      <c r="P553" s="5">
        <f t="shared" si="94"/>
        <v>14602.449999999999</v>
      </c>
      <c r="Q553" s="5">
        <f t="shared" si="95"/>
        <v>11.844280297054837</v>
      </c>
      <c r="R553" s="5" t="str">
        <f t="shared" si="96"/>
        <v/>
      </c>
      <c r="S553" s="5" t="str">
        <f t="shared" si="97"/>
        <v/>
      </c>
    </row>
    <row r="554" spans="1:19" x14ac:dyDescent="0.35">
      <c r="A554">
        <v>540</v>
      </c>
      <c r="B554" s="1">
        <v>44216.499305555553</v>
      </c>
      <c r="C554" s="2">
        <v>14596.7</v>
      </c>
      <c r="D554" s="2">
        <v>14601.35</v>
      </c>
      <c r="E554" s="2">
        <v>14593.7</v>
      </c>
      <c r="F554" s="2">
        <v>14599.25</v>
      </c>
      <c r="G554">
        <f>IF(A554&lt;=$C$3,"",MAX(INDEX($D$15:$D$713,A554-$C$3):D553))</f>
        <v>14616.9</v>
      </c>
      <c r="H554">
        <f>IF(A554&lt;=$C$4,"",MIN(INDEX($E$15:$E$713,A554-$C$4):E553))</f>
        <v>14592.349999999999</v>
      </c>
      <c r="I554" s="2">
        <f t="shared" si="88"/>
        <v>13.700000000000728</v>
      </c>
      <c r="J554">
        <f t="shared" si="98"/>
        <v>12.454462489332306</v>
      </c>
      <c r="K554" t="str">
        <f t="shared" si="89"/>
        <v/>
      </c>
      <c r="L554" t="str">
        <f t="shared" si="90"/>
        <v/>
      </c>
      <c r="M554" s="5" t="str">
        <f t="shared" si="91"/>
        <v>BUY</v>
      </c>
      <c r="N554" s="5">
        <f t="shared" si="92"/>
        <v>14590.605719702944</v>
      </c>
      <c r="O554" s="5">
        <f t="shared" si="93"/>
        <v>14626.138560594109</v>
      </c>
      <c r="P554" s="5">
        <f t="shared" si="94"/>
        <v>14602.449999999999</v>
      </c>
      <c r="Q554" s="5">
        <f t="shared" si="95"/>
        <v>11.844280297054837</v>
      </c>
      <c r="R554" s="5" t="str">
        <f t="shared" si="96"/>
        <v/>
      </c>
      <c r="S554" s="5" t="str">
        <f t="shared" si="97"/>
        <v/>
      </c>
    </row>
    <row r="555" spans="1:19" x14ac:dyDescent="0.35">
      <c r="A555">
        <v>541</v>
      </c>
      <c r="B555" s="1">
        <v>44216.5</v>
      </c>
      <c r="C555" s="2">
        <v>14599.449999999999</v>
      </c>
      <c r="D555" s="2">
        <v>14605.65</v>
      </c>
      <c r="E555" s="2">
        <v>14597.25</v>
      </c>
      <c r="F555" s="2">
        <v>14602.8</v>
      </c>
      <c r="G555">
        <f>IF(A555&lt;=$C$3,"",MAX(INDEX($D$15:$D$713,A555-$C$3):D554))</f>
        <v>14610.550000000001</v>
      </c>
      <c r="H555">
        <f>IF(A555&lt;=$C$4,"",MIN(INDEX($E$15:$E$713,A555-$C$4):E554))</f>
        <v>14592.349999999999</v>
      </c>
      <c r="I555" s="2">
        <f t="shared" si="88"/>
        <v>7.6499999999996362</v>
      </c>
      <c r="J555">
        <f t="shared" si="98"/>
        <v>12.214239364865673</v>
      </c>
      <c r="K555" t="str">
        <f t="shared" si="89"/>
        <v/>
      </c>
      <c r="L555" t="str">
        <f t="shared" si="90"/>
        <v/>
      </c>
      <c r="M555" s="5" t="str">
        <f t="shared" si="91"/>
        <v>BUY</v>
      </c>
      <c r="N555" s="5">
        <f t="shared" si="92"/>
        <v>14590.605719702944</v>
      </c>
      <c r="O555" s="5">
        <f t="shared" si="93"/>
        <v>14626.138560594109</v>
      </c>
      <c r="P555" s="5">
        <f t="shared" si="94"/>
        <v>14602.449999999999</v>
      </c>
      <c r="Q555" s="5">
        <f t="shared" si="95"/>
        <v>11.844280297054837</v>
      </c>
      <c r="R555" s="5" t="str">
        <f t="shared" si="96"/>
        <v/>
      </c>
      <c r="S555" s="5" t="str">
        <f t="shared" si="97"/>
        <v/>
      </c>
    </row>
    <row r="556" spans="1:19" x14ac:dyDescent="0.35">
      <c r="A556">
        <v>542</v>
      </c>
      <c r="B556" s="1">
        <v>44216.500694444447</v>
      </c>
      <c r="C556" s="2">
        <v>14603.300000000001</v>
      </c>
      <c r="D556" s="2">
        <v>14611.300000000001</v>
      </c>
      <c r="E556" s="2">
        <v>14595.849999999999</v>
      </c>
      <c r="F556" s="2">
        <v>14609</v>
      </c>
      <c r="G556">
        <f>IF(A556&lt;=$C$3,"",MAX(INDEX($D$15:$D$713,A556-$C$3):D555))</f>
        <v>14606.05</v>
      </c>
      <c r="H556">
        <f>IF(A556&lt;=$C$4,"",MIN(INDEX($E$15:$E$713,A556-$C$4):E555))</f>
        <v>14592.349999999999</v>
      </c>
      <c r="I556" s="2">
        <f t="shared" si="88"/>
        <v>8.3999999999996362</v>
      </c>
      <c r="J556">
        <f t="shared" si="98"/>
        <v>12.023527396622372</v>
      </c>
      <c r="K556" t="str">
        <f t="shared" si="89"/>
        <v>BUY</v>
      </c>
      <c r="L556">
        <f t="shared" si="90"/>
        <v>14606.05</v>
      </c>
      <c r="M556" s="5" t="str">
        <f t="shared" si="91"/>
        <v>BUY</v>
      </c>
      <c r="N556" s="5">
        <f t="shared" si="92"/>
        <v>14590.605719702944</v>
      </c>
      <c r="O556" s="5">
        <f t="shared" si="93"/>
        <v>14626.138560594109</v>
      </c>
      <c r="P556" s="5">
        <f t="shared" si="94"/>
        <v>14602.449999999999</v>
      </c>
      <c r="Q556" s="5">
        <f t="shared" si="95"/>
        <v>11.844280297054837</v>
      </c>
      <c r="R556" s="5" t="str">
        <f t="shared" si="96"/>
        <v/>
      </c>
      <c r="S556" s="5" t="str">
        <f t="shared" si="97"/>
        <v/>
      </c>
    </row>
    <row r="557" spans="1:19" x14ac:dyDescent="0.35">
      <c r="A557">
        <v>543</v>
      </c>
      <c r="B557" s="1">
        <v>44216.501388888886</v>
      </c>
      <c r="C557" s="2">
        <v>14608.75</v>
      </c>
      <c r="D557" s="2">
        <v>14615.55</v>
      </c>
      <c r="E557" s="2">
        <v>14607.35</v>
      </c>
      <c r="F557" s="2">
        <v>14608.8</v>
      </c>
      <c r="G557">
        <f>IF(A557&lt;=$C$3,"",MAX(INDEX($D$15:$D$713,A557-$C$3):D556))</f>
        <v>14611.300000000001</v>
      </c>
      <c r="H557">
        <f>IF(A557&lt;=$C$4,"",MIN(INDEX($E$15:$E$713,A557-$C$4):E556))</f>
        <v>14593.7</v>
      </c>
      <c r="I557" s="2">
        <f t="shared" si="88"/>
        <v>15.450000000002547</v>
      </c>
      <c r="J557">
        <f t="shared" si="98"/>
        <v>12.19485102679138</v>
      </c>
      <c r="K557" t="str">
        <f t="shared" si="89"/>
        <v>BUY</v>
      </c>
      <c r="L557">
        <f t="shared" si="90"/>
        <v>14611.300000000001</v>
      </c>
      <c r="M557" s="5" t="str">
        <f t="shared" si="91"/>
        <v>BUY</v>
      </c>
      <c r="N557" s="5">
        <f t="shared" si="92"/>
        <v>14590.605719702944</v>
      </c>
      <c r="O557" s="5">
        <f t="shared" si="93"/>
        <v>14626.138560594109</v>
      </c>
      <c r="P557" s="5">
        <f t="shared" si="94"/>
        <v>14602.449999999999</v>
      </c>
      <c r="Q557" s="5">
        <f t="shared" si="95"/>
        <v>11.844280297054837</v>
      </c>
      <c r="R557" s="5" t="str">
        <f t="shared" si="96"/>
        <v/>
      </c>
      <c r="S557" s="5" t="str">
        <f t="shared" si="97"/>
        <v/>
      </c>
    </row>
    <row r="558" spans="1:19" x14ac:dyDescent="0.35">
      <c r="A558">
        <v>544</v>
      </c>
      <c r="B558" s="1">
        <v>44216.502083333333</v>
      </c>
      <c r="C558" s="2">
        <v>14609.55</v>
      </c>
      <c r="D558" s="2">
        <v>14616</v>
      </c>
      <c r="E558" s="2">
        <v>14605.5</v>
      </c>
      <c r="F558" s="2">
        <v>14612.2</v>
      </c>
      <c r="G558">
        <f>IF(A558&lt;=$C$3,"",MAX(INDEX($D$15:$D$713,A558-$C$3):D557))</f>
        <v>14615.55</v>
      </c>
      <c r="H558">
        <f>IF(A558&lt;=$C$4,"",MIN(INDEX($E$15:$E$713,A558-$C$4):E557))</f>
        <v>14595.849999999999</v>
      </c>
      <c r="I558" s="2">
        <f t="shared" si="88"/>
        <v>8.1999999999989086</v>
      </c>
      <c r="J558">
        <f t="shared" si="98"/>
        <v>11.995108475451756</v>
      </c>
      <c r="K558" t="str">
        <f t="shared" si="89"/>
        <v>BUY</v>
      </c>
      <c r="L558">
        <f t="shared" si="90"/>
        <v>14615.55</v>
      </c>
      <c r="M558" s="5" t="str">
        <f t="shared" si="91"/>
        <v>BUY</v>
      </c>
      <c r="N558" s="5">
        <f t="shared" si="92"/>
        <v>14590.605719702944</v>
      </c>
      <c r="O558" s="5">
        <f t="shared" si="93"/>
        <v>14626.138560594109</v>
      </c>
      <c r="P558" s="5">
        <f t="shared" si="94"/>
        <v>14602.449999999999</v>
      </c>
      <c r="Q558" s="5">
        <f t="shared" si="95"/>
        <v>11.844280297054837</v>
      </c>
      <c r="R558" s="5" t="str">
        <f t="shared" si="96"/>
        <v/>
      </c>
      <c r="S558" s="5" t="str">
        <f t="shared" si="97"/>
        <v/>
      </c>
    </row>
    <row r="559" spans="1:19" x14ac:dyDescent="0.35">
      <c r="A559">
        <v>545</v>
      </c>
      <c r="B559" s="1">
        <v>44216.50277777778</v>
      </c>
      <c r="C559" s="2">
        <v>14612.1</v>
      </c>
      <c r="D559" s="2">
        <v>14619.35</v>
      </c>
      <c r="E559" s="2">
        <v>14608.650000000001</v>
      </c>
      <c r="F559" s="2">
        <v>14614.25</v>
      </c>
      <c r="G559">
        <f>IF(A559&lt;=$C$3,"",MAX(INDEX($D$15:$D$713,A559-$C$3):D558))</f>
        <v>14616</v>
      </c>
      <c r="H559">
        <f>IF(A559&lt;=$C$4,"",MIN(INDEX($E$15:$E$713,A559-$C$4):E558))</f>
        <v>14595.849999999999</v>
      </c>
      <c r="I559" s="2">
        <f t="shared" si="88"/>
        <v>10.5</v>
      </c>
      <c r="J559">
        <f t="shared" si="98"/>
        <v>11.920353051679168</v>
      </c>
      <c r="K559" t="str">
        <f t="shared" si="89"/>
        <v>BUY</v>
      </c>
      <c r="L559">
        <f t="shared" si="90"/>
        <v>14616</v>
      </c>
      <c r="M559" s="5" t="str">
        <f t="shared" si="91"/>
        <v>BUY</v>
      </c>
      <c r="N559" s="5">
        <f t="shared" si="92"/>
        <v>14590.605719702944</v>
      </c>
      <c r="O559" s="5">
        <f t="shared" si="93"/>
        <v>14626.138560594109</v>
      </c>
      <c r="P559" s="5">
        <f t="shared" si="94"/>
        <v>14602.449999999999</v>
      </c>
      <c r="Q559" s="5">
        <f t="shared" si="95"/>
        <v>11.844280297054837</v>
      </c>
      <c r="R559" s="5" t="str">
        <f t="shared" si="96"/>
        <v/>
      </c>
      <c r="S559" s="5" t="str">
        <f t="shared" si="97"/>
        <v/>
      </c>
    </row>
    <row r="560" spans="1:19" x14ac:dyDescent="0.35">
      <c r="A560">
        <v>546</v>
      </c>
      <c r="B560" s="1">
        <v>44216.503472222219</v>
      </c>
      <c r="C560" s="2">
        <v>14614.25</v>
      </c>
      <c r="D560" s="2">
        <v>14620.550000000001</v>
      </c>
      <c r="E560" s="2">
        <v>14605.800000000001</v>
      </c>
      <c r="F560" s="2">
        <v>14617.85</v>
      </c>
      <c r="G560">
        <f>IF(A560&lt;=$C$3,"",MAX(INDEX($D$15:$D$713,A560-$C$3):D559))</f>
        <v>14619.35</v>
      </c>
      <c r="H560">
        <f>IF(A560&lt;=$C$4,"",MIN(INDEX($E$15:$E$713,A560-$C$4):E559))</f>
        <v>14605.5</v>
      </c>
      <c r="I560" s="2">
        <f t="shared" si="88"/>
        <v>10.699999999998909</v>
      </c>
      <c r="J560">
        <f t="shared" si="98"/>
        <v>11.859335399095155</v>
      </c>
      <c r="K560" t="str">
        <f t="shared" si="89"/>
        <v>BUY</v>
      </c>
      <c r="L560">
        <f t="shared" si="90"/>
        <v>14619.35</v>
      </c>
      <c r="M560" s="5" t="str">
        <f t="shared" si="91"/>
        <v>BUY</v>
      </c>
      <c r="N560" s="5">
        <f t="shared" si="92"/>
        <v>14590.605719702944</v>
      </c>
      <c r="O560" s="5">
        <f t="shared" si="93"/>
        <v>14626.138560594109</v>
      </c>
      <c r="P560" s="5">
        <f t="shared" si="94"/>
        <v>14602.449999999999</v>
      </c>
      <c r="Q560" s="5">
        <f t="shared" si="95"/>
        <v>11.844280297054837</v>
      </c>
      <c r="R560" s="5" t="str">
        <f t="shared" si="96"/>
        <v/>
      </c>
      <c r="S560" s="5" t="str">
        <f t="shared" si="97"/>
        <v/>
      </c>
    </row>
    <row r="561" spans="1:19" x14ac:dyDescent="0.35">
      <c r="A561">
        <v>547</v>
      </c>
      <c r="B561" s="1">
        <v>44216.504166666666</v>
      </c>
      <c r="C561" s="2">
        <v>14617.75</v>
      </c>
      <c r="D561" s="2">
        <v>14623.9</v>
      </c>
      <c r="E561" s="2">
        <v>14616.2</v>
      </c>
      <c r="F561" s="2">
        <v>14617.35</v>
      </c>
      <c r="G561">
        <f>IF(A561&lt;=$C$3,"",MAX(INDEX($D$15:$D$713,A561-$C$3):D560))</f>
        <v>14620.550000000001</v>
      </c>
      <c r="H561">
        <f>IF(A561&lt;=$C$4,"",MIN(INDEX($E$15:$E$713,A561-$C$4):E560))</f>
        <v>14605.5</v>
      </c>
      <c r="I561" s="2">
        <f t="shared" si="88"/>
        <v>14.75</v>
      </c>
      <c r="J561">
        <f t="shared" si="98"/>
        <v>12.003868629140397</v>
      </c>
      <c r="K561" t="str">
        <f t="shared" si="89"/>
        <v>BUY</v>
      </c>
      <c r="L561">
        <f t="shared" si="90"/>
        <v>14620.550000000001</v>
      </c>
      <c r="M561" s="5" t="str">
        <f t="shared" si="91"/>
        <v>BUY</v>
      </c>
      <c r="N561" s="5">
        <f t="shared" si="92"/>
        <v>14590.605719702944</v>
      </c>
      <c r="O561" s="5">
        <f t="shared" si="93"/>
        <v>14626.138560594109</v>
      </c>
      <c r="P561" s="5">
        <f t="shared" si="94"/>
        <v>14602.449999999999</v>
      </c>
      <c r="Q561" s="5">
        <f t="shared" si="95"/>
        <v>11.844280297054837</v>
      </c>
      <c r="R561" s="5" t="str">
        <f t="shared" si="96"/>
        <v/>
      </c>
      <c r="S561" s="5" t="str">
        <f t="shared" si="97"/>
        <v/>
      </c>
    </row>
    <row r="562" spans="1:19" x14ac:dyDescent="0.35">
      <c r="A562">
        <v>548</v>
      </c>
      <c r="B562" s="1">
        <v>44216.504861111112</v>
      </c>
      <c r="C562" s="2">
        <v>14617.1</v>
      </c>
      <c r="D562" s="2">
        <v>14621.55</v>
      </c>
      <c r="E562" s="2">
        <v>14609.3</v>
      </c>
      <c r="F562" s="2">
        <v>14612.4</v>
      </c>
      <c r="G562">
        <f>IF(A562&lt;=$C$3,"",MAX(INDEX($D$15:$D$713,A562-$C$3):D561))</f>
        <v>14623.9</v>
      </c>
      <c r="H562">
        <f>IF(A562&lt;=$C$4,"",MIN(INDEX($E$15:$E$713,A562-$C$4):E561))</f>
        <v>14605.800000000001</v>
      </c>
      <c r="I562" s="2">
        <f t="shared" si="88"/>
        <v>7.6999999999989086</v>
      </c>
      <c r="J562">
        <f t="shared" si="98"/>
        <v>11.788675197683322</v>
      </c>
      <c r="K562" t="str">
        <f t="shared" si="89"/>
        <v/>
      </c>
      <c r="L562" t="str">
        <f t="shared" si="90"/>
        <v/>
      </c>
      <c r="M562" s="5" t="str">
        <f t="shared" si="91"/>
        <v>BUY</v>
      </c>
      <c r="N562" s="5">
        <f t="shared" si="92"/>
        <v>14590.605719702944</v>
      </c>
      <c r="O562" s="5">
        <f t="shared" si="93"/>
        <v>14626.138560594109</v>
      </c>
      <c r="P562" s="5">
        <f t="shared" si="94"/>
        <v>14602.449999999999</v>
      </c>
      <c r="Q562" s="5">
        <f t="shared" si="95"/>
        <v>11.844280297054837</v>
      </c>
      <c r="R562" s="5" t="str">
        <f t="shared" si="96"/>
        <v/>
      </c>
      <c r="S562" s="5" t="str">
        <f t="shared" si="97"/>
        <v/>
      </c>
    </row>
    <row r="563" spans="1:19" x14ac:dyDescent="0.35">
      <c r="A563">
        <v>549</v>
      </c>
      <c r="B563" s="1">
        <v>44216.505555555559</v>
      </c>
      <c r="C563" s="2">
        <v>14612.150000000001</v>
      </c>
      <c r="D563" s="2">
        <v>14615.35</v>
      </c>
      <c r="E563" s="2">
        <v>14608.6</v>
      </c>
      <c r="F563" s="2">
        <v>14610.95</v>
      </c>
      <c r="G563">
        <f>IF(A563&lt;=$C$3,"",MAX(INDEX($D$15:$D$713,A563-$C$3):D562))</f>
        <v>14623.9</v>
      </c>
      <c r="H563">
        <f>IF(A563&lt;=$C$4,"",MIN(INDEX($E$15:$E$713,A563-$C$4):E562))</f>
        <v>14605.800000000001</v>
      </c>
      <c r="I563" s="2">
        <f t="shared" si="88"/>
        <v>12.25</v>
      </c>
      <c r="J563">
        <f t="shared" si="98"/>
        <v>11.811741437799155</v>
      </c>
      <c r="K563" t="str">
        <f t="shared" si="89"/>
        <v/>
      </c>
      <c r="L563" t="str">
        <f t="shared" si="90"/>
        <v/>
      </c>
      <c r="M563" s="5" t="str">
        <f t="shared" si="91"/>
        <v>BUY</v>
      </c>
      <c r="N563" s="5">
        <f t="shared" si="92"/>
        <v>14590.605719702944</v>
      </c>
      <c r="O563" s="5">
        <f t="shared" si="93"/>
        <v>14626.138560594109</v>
      </c>
      <c r="P563" s="5">
        <f t="shared" si="94"/>
        <v>14602.449999999999</v>
      </c>
      <c r="Q563" s="5">
        <f t="shared" si="95"/>
        <v>11.844280297054837</v>
      </c>
      <c r="R563" s="5" t="str">
        <f t="shared" si="96"/>
        <v/>
      </c>
      <c r="S563" s="5" t="str">
        <f t="shared" si="97"/>
        <v/>
      </c>
    </row>
    <row r="564" spans="1:19" x14ac:dyDescent="0.35">
      <c r="A564">
        <v>550</v>
      </c>
      <c r="B564" s="1">
        <v>44216.506249999999</v>
      </c>
      <c r="C564" s="2">
        <v>14611.75</v>
      </c>
      <c r="D564" s="2">
        <v>14619.85</v>
      </c>
      <c r="E564" s="2">
        <v>14606.8</v>
      </c>
      <c r="F564" s="2">
        <v>14613.85</v>
      </c>
      <c r="G564">
        <f>IF(A564&lt;=$C$3,"",MAX(INDEX($D$15:$D$713,A564-$C$3):D563))</f>
        <v>14623.9</v>
      </c>
      <c r="H564">
        <f>IF(A564&lt;=$C$4,"",MIN(INDEX($E$15:$E$713,A564-$C$4):E563))</f>
        <v>14608.6</v>
      </c>
      <c r="I564" s="2">
        <f t="shared" si="88"/>
        <v>6.75</v>
      </c>
      <c r="J564">
        <f t="shared" si="98"/>
        <v>11.558654365909197</v>
      </c>
      <c r="K564" t="str">
        <f t="shared" si="89"/>
        <v>SELL</v>
      </c>
      <c r="L564">
        <f t="shared" si="90"/>
        <v>14608.6</v>
      </c>
      <c r="M564" s="5" t="str">
        <f t="shared" si="91"/>
        <v>BUY</v>
      </c>
      <c r="N564" s="5">
        <f t="shared" si="92"/>
        <v>14590.605719702944</v>
      </c>
      <c r="O564" s="5">
        <f t="shared" si="93"/>
        <v>14626.138560594109</v>
      </c>
      <c r="P564" s="5">
        <f t="shared" si="94"/>
        <v>14602.449999999999</v>
      </c>
      <c r="Q564" s="5">
        <f t="shared" si="95"/>
        <v>11.844280297054837</v>
      </c>
      <c r="R564" s="5" t="str">
        <f t="shared" si="96"/>
        <v/>
      </c>
      <c r="S564" s="5" t="str">
        <f t="shared" si="97"/>
        <v/>
      </c>
    </row>
    <row r="565" spans="1:19" x14ac:dyDescent="0.35">
      <c r="A565">
        <v>551</v>
      </c>
      <c r="B565" s="1">
        <v>44216.506944444445</v>
      </c>
      <c r="C565" s="2">
        <v>14613.599999999999</v>
      </c>
      <c r="D565" s="2">
        <v>14617.55</v>
      </c>
      <c r="E565" s="2">
        <v>14606.25</v>
      </c>
      <c r="F565" s="2">
        <v>14608.4</v>
      </c>
      <c r="G565">
        <f>IF(A565&lt;=$C$3,"",MAX(INDEX($D$15:$D$713,A565-$C$3):D564))</f>
        <v>14621.55</v>
      </c>
      <c r="H565">
        <f>IF(A565&lt;=$C$4,"",MIN(INDEX($E$15:$E$713,A565-$C$4):E564))</f>
        <v>14606.8</v>
      </c>
      <c r="I565" s="2">
        <f t="shared" si="88"/>
        <v>13.050000000001091</v>
      </c>
      <c r="J565">
        <f t="shared" si="98"/>
        <v>11.633221647613791</v>
      </c>
      <c r="K565" t="str">
        <f t="shared" si="89"/>
        <v>SELL</v>
      </c>
      <c r="L565">
        <f t="shared" si="90"/>
        <v>14606.8</v>
      </c>
      <c r="M565" s="5" t="str">
        <f t="shared" si="91"/>
        <v>BUY</v>
      </c>
      <c r="N565" s="5">
        <f t="shared" si="92"/>
        <v>14590.605719702944</v>
      </c>
      <c r="O565" s="5">
        <f t="shared" si="93"/>
        <v>14626.138560594109</v>
      </c>
      <c r="P565" s="5">
        <f t="shared" si="94"/>
        <v>14602.449999999999</v>
      </c>
      <c r="Q565" s="5">
        <f t="shared" si="95"/>
        <v>11.844280297054837</v>
      </c>
      <c r="R565" s="5" t="str">
        <f t="shared" si="96"/>
        <v/>
      </c>
      <c r="S565" s="5" t="str">
        <f t="shared" si="97"/>
        <v/>
      </c>
    </row>
    <row r="566" spans="1:19" x14ac:dyDescent="0.35">
      <c r="A566">
        <v>552</v>
      </c>
      <c r="B566" s="1">
        <v>44216.507638888892</v>
      </c>
      <c r="C566" s="2">
        <v>14608.1</v>
      </c>
      <c r="D566" s="2">
        <v>14614.699999999999</v>
      </c>
      <c r="E566" s="2">
        <v>14601.3</v>
      </c>
      <c r="F566" s="2">
        <v>14607.25</v>
      </c>
      <c r="G566">
        <f>IF(A566&lt;=$C$3,"",MAX(INDEX($D$15:$D$713,A566-$C$3):D565))</f>
        <v>14619.85</v>
      </c>
      <c r="H566">
        <f>IF(A566&lt;=$C$4,"",MIN(INDEX($E$15:$E$713,A566-$C$4):E565))</f>
        <v>14606.25</v>
      </c>
      <c r="I566" s="2">
        <f t="shared" si="88"/>
        <v>11.299999999999272</v>
      </c>
      <c r="J566">
        <f t="shared" si="98"/>
        <v>11.616560565233065</v>
      </c>
      <c r="K566" t="str">
        <f t="shared" si="89"/>
        <v>SELL</v>
      </c>
      <c r="L566">
        <f t="shared" si="90"/>
        <v>14606.25</v>
      </c>
      <c r="M566" s="5" t="str">
        <f t="shared" si="91"/>
        <v>BUY</v>
      </c>
      <c r="N566" s="5">
        <f t="shared" si="92"/>
        <v>14590.605719702944</v>
      </c>
      <c r="O566" s="5">
        <f t="shared" si="93"/>
        <v>14626.138560594109</v>
      </c>
      <c r="P566" s="5">
        <f t="shared" si="94"/>
        <v>14602.449999999999</v>
      </c>
      <c r="Q566" s="5">
        <f t="shared" si="95"/>
        <v>11.844280297054837</v>
      </c>
      <c r="R566" s="5" t="str">
        <f t="shared" si="96"/>
        <v/>
      </c>
      <c r="S566" s="5" t="str">
        <f t="shared" si="97"/>
        <v/>
      </c>
    </row>
    <row r="567" spans="1:19" x14ac:dyDescent="0.35">
      <c r="A567">
        <v>553</v>
      </c>
      <c r="B567" s="1">
        <v>44216.508333333331</v>
      </c>
      <c r="C567" s="2">
        <v>14606.699999999999</v>
      </c>
      <c r="D567" s="2">
        <v>14613</v>
      </c>
      <c r="E567" s="2">
        <v>14597.2</v>
      </c>
      <c r="F567" s="2">
        <v>14600.55</v>
      </c>
      <c r="G567">
        <f>IF(A567&lt;=$C$3,"",MAX(INDEX($D$15:$D$713,A567-$C$3):D566))</f>
        <v>14619.85</v>
      </c>
      <c r="H567">
        <f>IF(A567&lt;=$C$4,"",MIN(INDEX($E$15:$E$713,A567-$C$4):E566))</f>
        <v>14601.3</v>
      </c>
      <c r="I567" s="2">
        <f t="shared" si="88"/>
        <v>13.399999999999636</v>
      </c>
      <c r="J567">
        <f t="shared" si="98"/>
        <v>11.705732536971393</v>
      </c>
      <c r="K567" t="str">
        <f t="shared" si="89"/>
        <v>SELL</v>
      </c>
      <c r="L567">
        <f t="shared" si="90"/>
        <v>14601.3</v>
      </c>
      <c r="M567" s="5" t="str">
        <f t="shared" si="91"/>
        <v>BUY</v>
      </c>
      <c r="N567" s="5">
        <f t="shared" si="92"/>
        <v>14590.605719702944</v>
      </c>
      <c r="O567" s="5">
        <f t="shared" si="93"/>
        <v>14626.138560594109</v>
      </c>
      <c r="P567" s="5">
        <f t="shared" si="94"/>
        <v>14602.449999999999</v>
      </c>
      <c r="Q567" s="5">
        <f t="shared" si="95"/>
        <v>11.844280297054837</v>
      </c>
      <c r="R567" s="5" t="str">
        <f t="shared" si="96"/>
        <v/>
      </c>
      <c r="S567" s="5" t="str">
        <f t="shared" si="97"/>
        <v/>
      </c>
    </row>
    <row r="568" spans="1:19" x14ac:dyDescent="0.35">
      <c r="A568">
        <v>554</v>
      </c>
      <c r="B568" s="1">
        <v>44216.509027777778</v>
      </c>
      <c r="C568" s="2">
        <v>14600</v>
      </c>
      <c r="D568" s="2">
        <v>14608.6</v>
      </c>
      <c r="E568" s="2">
        <v>14593.95</v>
      </c>
      <c r="F568" s="2">
        <v>14602.95</v>
      </c>
      <c r="G568">
        <f>IF(A568&lt;=$C$3,"",MAX(INDEX($D$15:$D$713,A568-$C$3):D567))</f>
        <v>14617.55</v>
      </c>
      <c r="H568">
        <f>IF(A568&lt;=$C$4,"",MIN(INDEX($E$15:$E$713,A568-$C$4):E567))</f>
        <v>14597.2</v>
      </c>
      <c r="I568" s="2">
        <f t="shared" si="88"/>
        <v>15.799999999999272</v>
      </c>
      <c r="J568">
        <f t="shared" si="98"/>
        <v>11.910445910122787</v>
      </c>
      <c r="K568" t="str">
        <f t="shared" si="89"/>
        <v>SELL</v>
      </c>
      <c r="L568">
        <f t="shared" si="90"/>
        <v>14597.2</v>
      </c>
      <c r="M568" s="5" t="str">
        <f t="shared" si="91"/>
        <v>BUY</v>
      </c>
      <c r="N568" s="5">
        <f t="shared" si="92"/>
        <v>14590.605719702944</v>
      </c>
      <c r="O568" s="5">
        <f t="shared" si="93"/>
        <v>14626.138560594109</v>
      </c>
      <c r="P568" s="5">
        <f t="shared" si="94"/>
        <v>14602.449999999999</v>
      </c>
      <c r="Q568" s="5">
        <f t="shared" si="95"/>
        <v>11.844280297054837</v>
      </c>
      <c r="R568" s="5" t="str">
        <f t="shared" si="96"/>
        <v/>
      </c>
      <c r="S568" s="5" t="str">
        <f t="shared" si="97"/>
        <v/>
      </c>
    </row>
    <row r="569" spans="1:19" x14ac:dyDescent="0.35">
      <c r="A569">
        <v>555</v>
      </c>
      <c r="B569" s="1">
        <v>44216.509722222225</v>
      </c>
      <c r="C569" s="2">
        <v>14603.35</v>
      </c>
      <c r="D569" s="2">
        <v>14608.65</v>
      </c>
      <c r="E569" s="2">
        <v>14600.85</v>
      </c>
      <c r="F569" s="2">
        <v>14605.7</v>
      </c>
      <c r="G569">
        <f>IF(A569&lt;=$C$3,"",MAX(INDEX($D$15:$D$713,A569-$C$3):D568))</f>
        <v>14614.699999999999</v>
      </c>
      <c r="H569">
        <f>IF(A569&lt;=$C$4,"",MIN(INDEX($E$15:$E$713,A569-$C$4):E568))</f>
        <v>14593.95</v>
      </c>
      <c r="I569" s="2">
        <f t="shared" si="88"/>
        <v>14.649999999999636</v>
      </c>
      <c r="J569">
        <f t="shared" si="98"/>
        <v>12.04742361461663</v>
      </c>
      <c r="K569" t="str">
        <f t="shared" si="89"/>
        <v/>
      </c>
      <c r="L569" t="str">
        <f t="shared" si="90"/>
        <v/>
      </c>
      <c r="M569" s="5" t="str">
        <f t="shared" si="91"/>
        <v>BUY</v>
      </c>
      <c r="N569" s="5">
        <f t="shared" si="92"/>
        <v>14590.605719702944</v>
      </c>
      <c r="O569" s="5">
        <f t="shared" si="93"/>
        <v>14626.138560594109</v>
      </c>
      <c r="P569" s="5">
        <f t="shared" si="94"/>
        <v>14602.449999999999</v>
      </c>
      <c r="Q569" s="5">
        <f t="shared" si="95"/>
        <v>11.844280297054837</v>
      </c>
      <c r="R569" s="5" t="str">
        <f t="shared" si="96"/>
        <v/>
      </c>
      <c r="S569" s="5" t="str">
        <f t="shared" si="97"/>
        <v/>
      </c>
    </row>
    <row r="570" spans="1:19" x14ac:dyDescent="0.35">
      <c r="A570">
        <v>556</v>
      </c>
      <c r="B570" s="1">
        <v>44216.510416666664</v>
      </c>
      <c r="C570" s="2">
        <v>14605.75</v>
      </c>
      <c r="D570" s="2">
        <v>14611.3</v>
      </c>
      <c r="E570" s="2">
        <v>14596.8</v>
      </c>
      <c r="F570" s="2">
        <v>14605.25</v>
      </c>
      <c r="G570">
        <f>IF(A570&lt;=$C$3,"",MAX(INDEX($D$15:$D$713,A570-$C$3):D569))</f>
        <v>14613</v>
      </c>
      <c r="H570">
        <f>IF(A570&lt;=$C$4,"",MIN(INDEX($E$15:$E$713,A570-$C$4):E569))</f>
        <v>14593.95</v>
      </c>
      <c r="I570" s="2">
        <f t="shared" si="88"/>
        <v>7.7999999999992724</v>
      </c>
      <c r="J570">
        <f t="shared" si="98"/>
        <v>11.835052433885762</v>
      </c>
      <c r="K570" t="str">
        <f t="shared" si="89"/>
        <v/>
      </c>
      <c r="L570" t="str">
        <f t="shared" si="90"/>
        <v/>
      </c>
      <c r="M570" s="5" t="str">
        <f t="shared" si="91"/>
        <v>BUY</v>
      </c>
      <c r="N570" s="5">
        <f t="shared" si="92"/>
        <v>14590.605719702944</v>
      </c>
      <c r="O570" s="5">
        <f t="shared" si="93"/>
        <v>14626.138560594109</v>
      </c>
      <c r="P570" s="5">
        <f t="shared" si="94"/>
        <v>14602.449999999999</v>
      </c>
      <c r="Q570" s="5">
        <f t="shared" si="95"/>
        <v>11.844280297054837</v>
      </c>
      <c r="R570" s="5" t="str">
        <f t="shared" si="96"/>
        <v/>
      </c>
      <c r="S570" s="5" t="str">
        <f t="shared" si="97"/>
        <v/>
      </c>
    </row>
    <row r="571" spans="1:19" x14ac:dyDescent="0.35">
      <c r="A571">
        <v>557</v>
      </c>
      <c r="B571" s="1">
        <v>44216.511111111111</v>
      </c>
      <c r="C571" s="2">
        <v>14605.099999999999</v>
      </c>
      <c r="D571" s="2">
        <v>14607.45</v>
      </c>
      <c r="E571" s="2">
        <v>14597</v>
      </c>
      <c r="F571" s="2">
        <v>14601.5</v>
      </c>
      <c r="G571">
        <f>IF(A571&lt;=$C$3,"",MAX(INDEX($D$15:$D$713,A571-$C$3):D570))</f>
        <v>14611.3</v>
      </c>
      <c r="H571">
        <f>IF(A571&lt;=$C$4,"",MIN(INDEX($E$15:$E$713,A571-$C$4):E570))</f>
        <v>14593.95</v>
      </c>
      <c r="I571" s="2">
        <f t="shared" si="88"/>
        <v>14.5</v>
      </c>
      <c r="J571">
        <f t="shared" si="98"/>
        <v>11.968299812191473</v>
      </c>
      <c r="K571" t="str">
        <f t="shared" si="89"/>
        <v/>
      </c>
      <c r="L571" t="str">
        <f t="shared" si="90"/>
        <v/>
      </c>
      <c r="M571" s="5" t="str">
        <f t="shared" si="91"/>
        <v>BUY</v>
      </c>
      <c r="N571" s="5">
        <f t="shared" si="92"/>
        <v>14590.605719702944</v>
      </c>
      <c r="O571" s="5">
        <f t="shared" si="93"/>
        <v>14626.138560594109</v>
      </c>
      <c r="P571" s="5">
        <f t="shared" si="94"/>
        <v>14602.449999999999</v>
      </c>
      <c r="Q571" s="5">
        <f t="shared" si="95"/>
        <v>11.844280297054837</v>
      </c>
      <c r="R571" s="5" t="str">
        <f t="shared" si="96"/>
        <v/>
      </c>
      <c r="S571" s="5" t="str">
        <f t="shared" si="97"/>
        <v/>
      </c>
    </row>
    <row r="572" spans="1:19" x14ac:dyDescent="0.35">
      <c r="A572">
        <v>558</v>
      </c>
      <c r="B572" s="1">
        <v>44216.511805555558</v>
      </c>
      <c r="C572" s="2">
        <v>14601.75</v>
      </c>
      <c r="D572" s="2">
        <v>14603.35</v>
      </c>
      <c r="E572" s="2">
        <v>14598.8</v>
      </c>
      <c r="F572" s="2">
        <v>14601.8</v>
      </c>
      <c r="G572">
        <f>IF(A572&lt;=$C$3,"",MAX(INDEX($D$15:$D$713,A572-$C$3):D571))</f>
        <v>14611.3</v>
      </c>
      <c r="H572">
        <f>IF(A572&lt;=$C$4,"",MIN(INDEX($E$15:$E$713,A572-$C$4):E571))</f>
        <v>14596.8</v>
      </c>
      <c r="I572" s="2">
        <f t="shared" si="88"/>
        <v>10.450000000000728</v>
      </c>
      <c r="J572">
        <f t="shared" si="98"/>
        <v>11.892384821581937</v>
      </c>
      <c r="K572" t="str">
        <f t="shared" si="89"/>
        <v/>
      </c>
      <c r="L572" t="str">
        <f t="shared" si="90"/>
        <v/>
      </c>
      <c r="M572" s="5" t="str">
        <f t="shared" si="91"/>
        <v>BUY</v>
      </c>
      <c r="N572" s="5">
        <f t="shared" si="92"/>
        <v>14590.605719702944</v>
      </c>
      <c r="O572" s="5">
        <f t="shared" si="93"/>
        <v>14626.138560594109</v>
      </c>
      <c r="P572" s="5">
        <f t="shared" si="94"/>
        <v>14602.449999999999</v>
      </c>
      <c r="Q572" s="5">
        <f t="shared" si="95"/>
        <v>11.844280297054837</v>
      </c>
      <c r="R572" s="5" t="str">
        <f t="shared" si="96"/>
        <v/>
      </c>
      <c r="S572" s="5" t="str">
        <f t="shared" si="97"/>
        <v/>
      </c>
    </row>
    <row r="573" spans="1:19" x14ac:dyDescent="0.35">
      <c r="A573">
        <v>559</v>
      </c>
      <c r="B573" s="1">
        <v>44216.512499999997</v>
      </c>
      <c r="C573" s="2">
        <v>14602.15</v>
      </c>
      <c r="D573" s="2">
        <v>14604.35</v>
      </c>
      <c r="E573" s="2">
        <v>14595.099999999999</v>
      </c>
      <c r="F573" s="2">
        <v>14600.8</v>
      </c>
      <c r="G573">
        <f>IF(A573&lt;=$C$3,"",MAX(INDEX($D$15:$D$713,A573-$C$3):D572))</f>
        <v>14611.3</v>
      </c>
      <c r="H573">
        <f>IF(A573&lt;=$C$4,"",MIN(INDEX($E$15:$E$713,A573-$C$4):E572))</f>
        <v>14596.8</v>
      </c>
      <c r="I573" s="2">
        <f t="shared" si="88"/>
        <v>4.5500000000010914</v>
      </c>
      <c r="J573">
        <f t="shared" si="98"/>
        <v>11.525265580502893</v>
      </c>
      <c r="K573" t="str">
        <f t="shared" si="89"/>
        <v>SELL</v>
      </c>
      <c r="L573">
        <f t="shared" si="90"/>
        <v>14596.8</v>
      </c>
      <c r="M573" s="5" t="str">
        <f t="shared" si="91"/>
        <v>BUY</v>
      </c>
      <c r="N573" s="5">
        <f t="shared" si="92"/>
        <v>14590.605719702944</v>
      </c>
      <c r="O573" s="5">
        <f t="shared" si="93"/>
        <v>14626.138560594109</v>
      </c>
      <c r="P573" s="5">
        <f t="shared" si="94"/>
        <v>14602.449999999999</v>
      </c>
      <c r="Q573" s="5">
        <f t="shared" si="95"/>
        <v>11.844280297054837</v>
      </c>
      <c r="R573" s="5" t="str">
        <f t="shared" si="96"/>
        <v/>
      </c>
      <c r="S573" s="5" t="str">
        <f t="shared" si="97"/>
        <v/>
      </c>
    </row>
    <row r="574" spans="1:19" x14ac:dyDescent="0.35">
      <c r="A574">
        <v>560</v>
      </c>
      <c r="B574" s="1">
        <v>44216.513194444444</v>
      </c>
      <c r="C574" s="2">
        <v>14600.7</v>
      </c>
      <c r="D574" s="2">
        <v>14609.1</v>
      </c>
      <c r="E574" s="2">
        <v>14594.15</v>
      </c>
      <c r="F574" s="2">
        <v>14599.65</v>
      </c>
      <c r="G574">
        <f>IF(A574&lt;=$C$3,"",MAX(INDEX($D$15:$D$713,A574-$C$3):D573))</f>
        <v>14607.45</v>
      </c>
      <c r="H574">
        <f>IF(A574&lt;=$C$4,"",MIN(INDEX($E$15:$E$713,A574-$C$4):E573))</f>
        <v>14595.099999999999</v>
      </c>
      <c r="I574" s="2">
        <f t="shared" si="88"/>
        <v>9.250000000001819</v>
      </c>
      <c r="J574">
        <f t="shared" si="98"/>
        <v>11.411502301477839</v>
      </c>
      <c r="K574" t="str">
        <f t="shared" si="89"/>
        <v>BUY</v>
      </c>
      <c r="L574">
        <f t="shared" si="90"/>
        <v>14607.45</v>
      </c>
      <c r="M574" s="5" t="str">
        <f t="shared" si="91"/>
        <v>BUY</v>
      </c>
      <c r="N574" s="5">
        <f t="shared" si="92"/>
        <v>14590.605719702944</v>
      </c>
      <c r="O574" s="5">
        <f t="shared" si="93"/>
        <v>14626.138560594109</v>
      </c>
      <c r="P574" s="5">
        <f t="shared" si="94"/>
        <v>14602.449999999999</v>
      </c>
      <c r="Q574" s="5">
        <f t="shared" si="95"/>
        <v>11.844280297054837</v>
      </c>
      <c r="R574" s="5" t="str">
        <f t="shared" si="96"/>
        <v/>
      </c>
      <c r="S574" s="5" t="str">
        <f t="shared" si="97"/>
        <v/>
      </c>
    </row>
    <row r="575" spans="1:19" x14ac:dyDescent="0.35">
      <c r="A575">
        <v>561</v>
      </c>
      <c r="B575" s="1">
        <v>44216.513888888891</v>
      </c>
      <c r="C575" s="2">
        <v>14599.300000000001</v>
      </c>
      <c r="D575" s="2">
        <v>14602.05</v>
      </c>
      <c r="E575" s="2">
        <v>14596.4</v>
      </c>
      <c r="F575" s="2">
        <v>14600.9</v>
      </c>
      <c r="G575">
        <f>IF(A575&lt;=$C$3,"",MAX(INDEX($D$15:$D$713,A575-$C$3):D574))</f>
        <v>14609.1</v>
      </c>
      <c r="H575">
        <f>IF(A575&lt;=$C$4,"",MIN(INDEX($E$15:$E$713,A575-$C$4):E574))</f>
        <v>14594.15</v>
      </c>
      <c r="I575" s="2">
        <f t="shared" si="88"/>
        <v>14.950000000000728</v>
      </c>
      <c r="J575">
        <f t="shared" si="98"/>
        <v>11.588427186403983</v>
      </c>
      <c r="K575" t="str">
        <f t="shared" si="89"/>
        <v/>
      </c>
      <c r="L575" t="str">
        <f t="shared" si="90"/>
        <v/>
      </c>
      <c r="M575" s="5" t="str">
        <f t="shared" si="91"/>
        <v>BUY</v>
      </c>
      <c r="N575" s="5">
        <f t="shared" si="92"/>
        <v>14590.605719702944</v>
      </c>
      <c r="O575" s="5">
        <f t="shared" si="93"/>
        <v>14626.138560594109</v>
      </c>
      <c r="P575" s="5">
        <f t="shared" si="94"/>
        <v>14602.449999999999</v>
      </c>
      <c r="Q575" s="5">
        <f t="shared" si="95"/>
        <v>11.844280297054837</v>
      </c>
      <c r="R575" s="5" t="str">
        <f t="shared" si="96"/>
        <v/>
      </c>
      <c r="S575" s="5" t="str">
        <f t="shared" si="97"/>
        <v/>
      </c>
    </row>
    <row r="576" spans="1:19" x14ac:dyDescent="0.35">
      <c r="A576">
        <v>562</v>
      </c>
      <c r="B576" s="1">
        <v>44216.51458333333</v>
      </c>
      <c r="C576" s="2">
        <v>14600.9</v>
      </c>
      <c r="D576" s="2">
        <v>14604.5</v>
      </c>
      <c r="E576" s="2">
        <v>14595.85</v>
      </c>
      <c r="F576" s="2">
        <v>14597.9</v>
      </c>
      <c r="G576">
        <f>IF(A576&lt;=$C$3,"",MAX(INDEX($D$15:$D$713,A576-$C$3):D575))</f>
        <v>14609.1</v>
      </c>
      <c r="H576">
        <f>IF(A576&lt;=$C$4,"",MIN(INDEX($E$15:$E$713,A576-$C$4):E575))</f>
        <v>14594.15</v>
      </c>
      <c r="I576" s="2">
        <f t="shared" si="88"/>
        <v>5.6499999999996362</v>
      </c>
      <c r="J576">
        <f t="shared" si="98"/>
        <v>11.291505827083766</v>
      </c>
      <c r="K576" t="str">
        <f t="shared" si="89"/>
        <v/>
      </c>
      <c r="L576" t="str">
        <f t="shared" si="90"/>
        <v/>
      </c>
      <c r="M576" s="5" t="str">
        <f t="shared" si="91"/>
        <v>BUY</v>
      </c>
      <c r="N576" s="5">
        <f t="shared" si="92"/>
        <v>14590.605719702944</v>
      </c>
      <c r="O576" s="5">
        <f t="shared" si="93"/>
        <v>14626.138560594109</v>
      </c>
      <c r="P576" s="5">
        <f t="shared" si="94"/>
        <v>14602.449999999999</v>
      </c>
      <c r="Q576" s="5">
        <f t="shared" si="95"/>
        <v>11.844280297054837</v>
      </c>
      <c r="R576" s="5" t="str">
        <f t="shared" si="96"/>
        <v/>
      </c>
      <c r="S576" s="5" t="str">
        <f t="shared" si="97"/>
        <v/>
      </c>
    </row>
    <row r="577" spans="1:19" x14ac:dyDescent="0.35">
      <c r="A577">
        <v>563</v>
      </c>
      <c r="B577" s="1">
        <v>44216.515277777777</v>
      </c>
      <c r="C577" s="2">
        <v>14597.800000000001</v>
      </c>
      <c r="D577" s="2">
        <v>14605.349999999999</v>
      </c>
      <c r="E577" s="2">
        <v>14592.95</v>
      </c>
      <c r="F577" s="2">
        <v>14599.75</v>
      </c>
      <c r="G577">
        <f>IF(A577&lt;=$C$3,"",MAX(INDEX($D$15:$D$713,A577-$C$3):D576))</f>
        <v>14609.1</v>
      </c>
      <c r="H577">
        <f>IF(A577&lt;=$C$4,"",MIN(INDEX($E$15:$E$713,A577-$C$4):E576))</f>
        <v>14594.15</v>
      </c>
      <c r="I577" s="2">
        <f t="shared" si="88"/>
        <v>8.6499999999996362</v>
      </c>
      <c r="J577">
        <f t="shared" si="98"/>
        <v>11.159430535729559</v>
      </c>
      <c r="K577" t="str">
        <f t="shared" si="89"/>
        <v>SELL</v>
      </c>
      <c r="L577">
        <f t="shared" si="90"/>
        <v>14594.15</v>
      </c>
      <c r="M577" s="5" t="str">
        <f t="shared" si="91"/>
        <v>BUY</v>
      </c>
      <c r="N577" s="5">
        <f t="shared" si="92"/>
        <v>14590.605719702944</v>
      </c>
      <c r="O577" s="5">
        <f t="shared" si="93"/>
        <v>14626.138560594109</v>
      </c>
      <c r="P577" s="5">
        <f t="shared" si="94"/>
        <v>14602.449999999999</v>
      </c>
      <c r="Q577" s="5">
        <f t="shared" si="95"/>
        <v>11.844280297054837</v>
      </c>
      <c r="R577" s="5" t="str">
        <f t="shared" si="96"/>
        <v/>
      </c>
      <c r="S577" s="5" t="str">
        <f t="shared" si="97"/>
        <v/>
      </c>
    </row>
    <row r="578" spans="1:19" x14ac:dyDescent="0.35">
      <c r="A578">
        <v>564</v>
      </c>
      <c r="B578" s="1">
        <v>44216.515972222223</v>
      </c>
      <c r="C578" s="2">
        <v>14600.35</v>
      </c>
      <c r="D578" s="2">
        <v>14607.5</v>
      </c>
      <c r="E578" s="2">
        <v>14592.75</v>
      </c>
      <c r="F578" s="2">
        <v>14604</v>
      </c>
      <c r="G578">
        <f>IF(A578&lt;=$C$3,"",MAX(INDEX($D$15:$D$713,A578-$C$3):D577))</f>
        <v>14605.349999999999</v>
      </c>
      <c r="H578">
        <f>IF(A578&lt;=$C$4,"",MIN(INDEX($E$15:$E$713,A578-$C$4):E577))</f>
        <v>14592.95</v>
      </c>
      <c r="I578" s="2">
        <f t="shared" si="88"/>
        <v>12.399999999997817</v>
      </c>
      <c r="J578">
        <f t="shared" si="98"/>
        <v>11.221459008942972</v>
      </c>
      <c r="K578" t="str">
        <f t="shared" si="89"/>
        <v>BUY</v>
      </c>
      <c r="L578">
        <f t="shared" si="90"/>
        <v>14605.349999999999</v>
      </c>
      <c r="M578" s="5" t="str">
        <f t="shared" si="91"/>
        <v>BUY</v>
      </c>
      <c r="N578" s="5">
        <f t="shared" si="92"/>
        <v>14590.605719702944</v>
      </c>
      <c r="O578" s="5">
        <f t="shared" si="93"/>
        <v>14626.138560594109</v>
      </c>
      <c r="P578" s="5">
        <f t="shared" si="94"/>
        <v>14602.449999999999</v>
      </c>
      <c r="Q578" s="5">
        <f t="shared" si="95"/>
        <v>11.844280297054837</v>
      </c>
      <c r="R578" s="5" t="str">
        <f t="shared" si="96"/>
        <v/>
      </c>
      <c r="S578" s="5" t="str">
        <f t="shared" si="97"/>
        <v/>
      </c>
    </row>
    <row r="579" spans="1:19" x14ac:dyDescent="0.35">
      <c r="A579">
        <v>565</v>
      </c>
      <c r="B579" s="1">
        <v>44216.51666666667</v>
      </c>
      <c r="C579" s="2">
        <v>14603.85</v>
      </c>
      <c r="D579" s="2">
        <v>14607.9</v>
      </c>
      <c r="E579" s="2">
        <v>14601.199999999999</v>
      </c>
      <c r="F579" s="2">
        <v>14605.55</v>
      </c>
      <c r="G579">
        <f>IF(A579&lt;=$C$3,"",MAX(INDEX($D$15:$D$713,A579-$C$3):D578))</f>
        <v>14607.5</v>
      </c>
      <c r="H579">
        <f>IF(A579&lt;=$C$4,"",MIN(INDEX($E$15:$E$713,A579-$C$4):E578))</f>
        <v>14592.75</v>
      </c>
      <c r="I579" s="2">
        <f t="shared" si="88"/>
        <v>14.75</v>
      </c>
      <c r="J579">
        <f t="shared" si="98"/>
        <v>11.397886058495823</v>
      </c>
      <c r="K579" t="str">
        <f t="shared" si="89"/>
        <v>BUY</v>
      </c>
      <c r="L579">
        <f t="shared" si="90"/>
        <v>14607.5</v>
      </c>
      <c r="M579" s="5" t="str">
        <f t="shared" si="91"/>
        <v>BUY</v>
      </c>
      <c r="N579" s="5">
        <f t="shared" si="92"/>
        <v>14590.605719702944</v>
      </c>
      <c r="O579" s="5">
        <f t="shared" si="93"/>
        <v>14626.138560594109</v>
      </c>
      <c r="P579" s="5">
        <f t="shared" si="94"/>
        <v>14602.449999999999</v>
      </c>
      <c r="Q579" s="5">
        <f t="shared" si="95"/>
        <v>11.844280297054837</v>
      </c>
      <c r="R579" s="5" t="str">
        <f t="shared" si="96"/>
        <v/>
      </c>
      <c r="S579" s="5" t="str">
        <f t="shared" si="97"/>
        <v/>
      </c>
    </row>
    <row r="580" spans="1:19" x14ac:dyDescent="0.35">
      <c r="A580">
        <v>566</v>
      </c>
      <c r="B580" s="1">
        <v>44216.517361111109</v>
      </c>
      <c r="C580" s="2">
        <v>14604.85</v>
      </c>
      <c r="D580" s="2">
        <v>14613.9</v>
      </c>
      <c r="E580" s="2">
        <v>14596.449999999999</v>
      </c>
      <c r="F580" s="2">
        <v>14606.2</v>
      </c>
      <c r="G580">
        <f>IF(A580&lt;=$C$3,"",MAX(INDEX($D$15:$D$713,A580-$C$3):D579))</f>
        <v>14607.9</v>
      </c>
      <c r="H580">
        <f>IF(A580&lt;=$C$4,"",MIN(INDEX($E$15:$E$713,A580-$C$4):E579))</f>
        <v>14592.75</v>
      </c>
      <c r="I580" s="2">
        <f t="shared" si="88"/>
        <v>6.7000000000007276</v>
      </c>
      <c r="J580">
        <f t="shared" si="98"/>
        <v>11.162991755571067</v>
      </c>
      <c r="K580" t="str">
        <f t="shared" si="89"/>
        <v>BUY</v>
      </c>
      <c r="L580">
        <f t="shared" si="90"/>
        <v>14607.9</v>
      </c>
      <c r="M580" s="5" t="str">
        <f t="shared" si="91"/>
        <v>BUY</v>
      </c>
      <c r="N580" s="5">
        <f t="shared" si="92"/>
        <v>14590.605719702944</v>
      </c>
      <c r="O580" s="5">
        <f t="shared" si="93"/>
        <v>14626.138560594109</v>
      </c>
      <c r="P580" s="5">
        <f t="shared" si="94"/>
        <v>14602.449999999999</v>
      </c>
      <c r="Q580" s="5">
        <f t="shared" si="95"/>
        <v>11.844280297054837</v>
      </c>
      <c r="R580" s="5" t="str">
        <f t="shared" si="96"/>
        <v/>
      </c>
      <c r="S580" s="5" t="str">
        <f t="shared" si="97"/>
        <v/>
      </c>
    </row>
    <row r="581" spans="1:19" x14ac:dyDescent="0.35">
      <c r="A581">
        <v>567</v>
      </c>
      <c r="B581" s="1">
        <v>44216.518055555556</v>
      </c>
      <c r="C581" s="2">
        <v>14605.9</v>
      </c>
      <c r="D581" s="2">
        <v>14614.8</v>
      </c>
      <c r="E581" s="2">
        <v>14603.75</v>
      </c>
      <c r="F581" s="2">
        <v>14607.35</v>
      </c>
      <c r="G581">
        <f>IF(A581&lt;=$C$3,"",MAX(INDEX($D$15:$D$713,A581-$C$3):D580))</f>
        <v>14613.9</v>
      </c>
      <c r="H581">
        <f>IF(A581&lt;=$C$4,"",MIN(INDEX($E$15:$E$713,A581-$C$4):E580))</f>
        <v>14592.75</v>
      </c>
      <c r="I581" s="2">
        <f t="shared" si="88"/>
        <v>17.450000000000728</v>
      </c>
      <c r="J581">
        <f t="shared" si="98"/>
        <v>11.47734216779255</v>
      </c>
      <c r="K581" t="str">
        <f t="shared" si="89"/>
        <v>BUY</v>
      </c>
      <c r="L581">
        <f t="shared" si="90"/>
        <v>14613.9</v>
      </c>
      <c r="M581" s="5" t="str">
        <f t="shared" si="91"/>
        <v>BUY</v>
      </c>
      <c r="N581" s="5">
        <f t="shared" si="92"/>
        <v>14590.605719702944</v>
      </c>
      <c r="O581" s="5">
        <f t="shared" si="93"/>
        <v>14626.138560594109</v>
      </c>
      <c r="P581" s="5">
        <f t="shared" si="94"/>
        <v>14602.449999999999</v>
      </c>
      <c r="Q581" s="5">
        <f t="shared" si="95"/>
        <v>11.844280297054837</v>
      </c>
      <c r="R581" s="5" t="str">
        <f t="shared" si="96"/>
        <v/>
      </c>
      <c r="S581" s="5" t="str">
        <f t="shared" si="97"/>
        <v/>
      </c>
    </row>
    <row r="582" spans="1:19" x14ac:dyDescent="0.35">
      <c r="A582">
        <v>568</v>
      </c>
      <c r="B582" s="1">
        <v>44216.518750000003</v>
      </c>
      <c r="C582" s="2">
        <v>14607.5</v>
      </c>
      <c r="D582" s="2">
        <v>14610.7</v>
      </c>
      <c r="E582" s="2">
        <v>14604.45</v>
      </c>
      <c r="F582" s="2">
        <v>14606.7</v>
      </c>
      <c r="G582">
        <f>IF(A582&lt;=$C$3,"",MAX(INDEX($D$15:$D$713,A582-$C$3):D581))</f>
        <v>14614.8</v>
      </c>
      <c r="H582">
        <f>IF(A582&lt;=$C$4,"",MIN(INDEX($E$15:$E$713,A582-$C$4):E581))</f>
        <v>14596.449999999999</v>
      </c>
      <c r="I582" s="2">
        <f t="shared" si="88"/>
        <v>11.049999999999272</v>
      </c>
      <c r="J582">
        <f t="shared" si="98"/>
        <v>11.455975059402885</v>
      </c>
      <c r="K582" t="str">
        <f t="shared" si="89"/>
        <v/>
      </c>
      <c r="L582" t="str">
        <f t="shared" si="90"/>
        <v/>
      </c>
      <c r="M582" s="5" t="str">
        <f t="shared" si="91"/>
        <v>BUY</v>
      </c>
      <c r="N582" s="5">
        <f t="shared" si="92"/>
        <v>14590.605719702944</v>
      </c>
      <c r="O582" s="5">
        <f t="shared" si="93"/>
        <v>14626.138560594109</v>
      </c>
      <c r="P582" s="5">
        <f t="shared" si="94"/>
        <v>14602.449999999999</v>
      </c>
      <c r="Q582" s="5">
        <f t="shared" si="95"/>
        <v>11.844280297054837</v>
      </c>
      <c r="R582" s="5" t="str">
        <f t="shared" si="96"/>
        <v/>
      </c>
      <c r="S582" s="5" t="str">
        <f t="shared" si="97"/>
        <v/>
      </c>
    </row>
    <row r="583" spans="1:19" x14ac:dyDescent="0.35">
      <c r="A583">
        <v>569</v>
      </c>
      <c r="B583" s="1">
        <v>44216.519444444442</v>
      </c>
      <c r="C583" s="2">
        <v>14606.699999999999</v>
      </c>
      <c r="D583" s="2">
        <v>14610.6</v>
      </c>
      <c r="E583" s="2">
        <v>14595.85</v>
      </c>
      <c r="F583" s="2">
        <v>14606.1</v>
      </c>
      <c r="G583">
        <f>IF(A583&lt;=$C$3,"",MAX(INDEX($D$15:$D$713,A583-$C$3):D582))</f>
        <v>14614.8</v>
      </c>
      <c r="H583">
        <f>IF(A583&lt;=$C$4,"",MIN(INDEX($E$15:$E$713,A583-$C$4):E582))</f>
        <v>14596.449999999999</v>
      </c>
      <c r="I583" s="2">
        <f t="shared" si="88"/>
        <v>6.25</v>
      </c>
      <c r="J583">
        <f t="shared" si="98"/>
        <v>11.195676306432741</v>
      </c>
      <c r="K583" t="str">
        <f t="shared" si="89"/>
        <v>SELL</v>
      </c>
      <c r="L583">
        <f t="shared" si="90"/>
        <v>14596.449999999999</v>
      </c>
      <c r="M583" s="5" t="str">
        <f t="shared" si="91"/>
        <v>BUY</v>
      </c>
      <c r="N583" s="5">
        <f t="shared" si="92"/>
        <v>14590.605719702944</v>
      </c>
      <c r="O583" s="5">
        <f t="shared" si="93"/>
        <v>14626.138560594109</v>
      </c>
      <c r="P583" s="5">
        <f t="shared" si="94"/>
        <v>14602.449999999999</v>
      </c>
      <c r="Q583" s="5">
        <f t="shared" si="95"/>
        <v>11.844280297054837</v>
      </c>
      <c r="R583" s="5" t="str">
        <f t="shared" si="96"/>
        <v/>
      </c>
      <c r="S583" s="5" t="str">
        <f t="shared" si="97"/>
        <v/>
      </c>
    </row>
    <row r="584" spans="1:19" x14ac:dyDescent="0.35">
      <c r="A584">
        <v>570</v>
      </c>
      <c r="B584" s="1">
        <v>44216.520138888889</v>
      </c>
      <c r="C584" s="2">
        <v>14606.05</v>
      </c>
      <c r="D584" s="2">
        <v>14615.4</v>
      </c>
      <c r="E584" s="2">
        <v>14597.9</v>
      </c>
      <c r="F584" s="2">
        <v>14601.5</v>
      </c>
      <c r="G584">
        <f>IF(A584&lt;=$C$3,"",MAX(INDEX($D$15:$D$713,A584-$C$3):D583))</f>
        <v>14614.8</v>
      </c>
      <c r="H584">
        <f>IF(A584&lt;=$C$4,"",MIN(INDEX($E$15:$E$713,A584-$C$4):E583))</f>
        <v>14595.85</v>
      </c>
      <c r="I584" s="2">
        <f t="shared" si="88"/>
        <v>14.75</v>
      </c>
      <c r="J584">
        <f t="shared" si="98"/>
        <v>11.373392491111105</v>
      </c>
      <c r="K584" t="str">
        <f t="shared" si="89"/>
        <v>BUY</v>
      </c>
      <c r="L584">
        <f t="shared" si="90"/>
        <v>14614.8</v>
      </c>
      <c r="M584" s="5" t="str">
        <f t="shared" si="91"/>
        <v>BUY</v>
      </c>
      <c r="N584" s="5">
        <f t="shared" si="92"/>
        <v>14590.605719702944</v>
      </c>
      <c r="O584" s="5">
        <f t="shared" si="93"/>
        <v>14626.138560594109</v>
      </c>
      <c r="P584" s="5">
        <f t="shared" si="94"/>
        <v>14602.449999999999</v>
      </c>
      <c r="Q584" s="5">
        <f t="shared" si="95"/>
        <v>11.844280297054837</v>
      </c>
      <c r="R584" s="5" t="str">
        <f t="shared" si="96"/>
        <v/>
      </c>
      <c r="S584" s="5" t="str">
        <f t="shared" si="97"/>
        <v/>
      </c>
    </row>
    <row r="585" spans="1:19" x14ac:dyDescent="0.35">
      <c r="A585">
        <v>571</v>
      </c>
      <c r="B585" s="1">
        <v>44216.520833333336</v>
      </c>
      <c r="C585" s="2">
        <v>14601.199999999999</v>
      </c>
      <c r="D585" s="2">
        <v>14610</v>
      </c>
      <c r="E585" s="2">
        <v>14591.9</v>
      </c>
      <c r="F585" s="2">
        <v>14605.15</v>
      </c>
      <c r="G585">
        <f>IF(A585&lt;=$C$3,"",MAX(INDEX($D$15:$D$713,A585-$C$3):D584))</f>
        <v>14615.4</v>
      </c>
      <c r="H585">
        <f>IF(A585&lt;=$C$4,"",MIN(INDEX($E$15:$E$713,A585-$C$4):E584))</f>
        <v>14595.85</v>
      </c>
      <c r="I585" s="2">
        <f t="shared" si="88"/>
        <v>17.5</v>
      </c>
      <c r="J585">
        <f t="shared" si="98"/>
        <v>11.679722866555549</v>
      </c>
      <c r="K585" t="str">
        <f t="shared" si="89"/>
        <v>SELL</v>
      </c>
      <c r="L585">
        <f t="shared" si="90"/>
        <v>14595.85</v>
      </c>
      <c r="M585" s="5" t="str">
        <f t="shared" si="91"/>
        <v>BUY</v>
      </c>
      <c r="N585" s="5">
        <f t="shared" si="92"/>
        <v>14590.605719702944</v>
      </c>
      <c r="O585" s="5">
        <f t="shared" si="93"/>
        <v>14626.138560594109</v>
      </c>
      <c r="P585" s="5">
        <f t="shared" si="94"/>
        <v>14602.449999999999</v>
      </c>
      <c r="Q585" s="5">
        <f t="shared" si="95"/>
        <v>11.844280297054837</v>
      </c>
      <c r="R585" s="5" t="str">
        <f t="shared" si="96"/>
        <v/>
      </c>
      <c r="S585" s="5" t="str">
        <f t="shared" si="97"/>
        <v/>
      </c>
    </row>
    <row r="586" spans="1:19" x14ac:dyDescent="0.35">
      <c r="A586">
        <v>572</v>
      </c>
      <c r="B586" s="1">
        <v>44216.521527777775</v>
      </c>
      <c r="C586" s="2">
        <v>14604.8</v>
      </c>
      <c r="D586" s="2">
        <v>14606.9</v>
      </c>
      <c r="E586" s="2">
        <v>14598.2</v>
      </c>
      <c r="F586" s="2">
        <v>14605.9</v>
      </c>
      <c r="G586">
        <f>IF(A586&lt;=$C$3,"",MAX(INDEX($D$15:$D$713,A586-$C$3):D585))</f>
        <v>14615.4</v>
      </c>
      <c r="H586">
        <f>IF(A586&lt;=$C$4,"",MIN(INDEX($E$15:$E$713,A586-$C$4):E585))</f>
        <v>14591.9</v>
      </c>
      <c r="I586" s="2">
        <f t="shared" si="88"/>
        <v>18.100000000000364</v>
      </c>
      <c r="J586">
        <f t="shared" si="98"/>
        <v>12.00073672322779</v>
      </c>
      <c r="K586" t="str">
        <f t="shared" si="89"/>
        <v/>
      </c>
      <c r="L586" t="str">
        <f t="shared" si="90"/>
        <v/>
      </c>
      <c r="M586" s="5" t="str">
        <f t="shared" si="91"/>
        <v>BUY</v>
      </c>
      <c r="N586" s="5">
        <f t="shared" si="92"/>
        <v>14590.605719702944</v>
      </c>
      <c r="O586" s="5">
        <f t="shared" si="93"/>
        <v>14626.138560594109</v>
      </c>
      <c r="P586" s="5">
        <f t="shared" si="94"/>
        <v>14602.449999999999</v>
      </c>
      <c r="Q586" s="5">
        <f t="shared" si="95"/>
        <v>11.844280297054837</v>
      </c>
      <c r="R586" s="5" t="str">
        <f t="shared" si="96"/>
        <v/>
      </c>
      <c r="S586" s="5" t="str">
        <f t="shared" si="97"/>
        <v/>
      </c>
    </row>
    <row r="587" spans="1:19" x14ac:dyDescent="0.35">
      <c r="A587">
        <v>573</v>
      </c>
      <c r="B587" s="1">
        <v>44216.522222222222</v>
      </c>
      <c r="C587" s="2">
        <v>14605.800000000001</v>
      </c>
      <c r="D587" s="2">
        <v>14612.2</v>
      </c>
      <c r="E587" s="2">
        <v>14599.550000000001</v>
      </c>
      <c r="F587" s="2">
        <v>14602</v>
      </c>
      <c r="G587">
        <f>IF(A587&lt;=$C$3,"",MAX(INDEX($D$15:$D$713,A587-$C$3):D586))</f>
        <v>14615.4</v>
      </c>
      <c r="H587">
        <f>IF(A587&lt;=$C$4,"",MIN(INDEX($E$15:$E$713,A587-$C$4):E586))</f>
        <v>14591.9</v>
      </c>
      <c r="I587" s="2">
        <f t="shared" si="88"/>
        <v>8.6999999999989086</v>
      </c>
      <c r="J587">
        <f t="shared" si="98"/>
        <v>11.835699887066346</v>
      </c>
      <c r="K587" t="str">
        <f t="shared" si="89"/>
        <v/>
      </c>
      <c r="L587" t="str">
        <f t="shared" si="90"/>
        <v/>
      </c>
      <c r="M587" s="5" t="str">
        <f t="shared" si="91"/>
        <v>BUY</v>
      </c>
      <c r="N587" s="5">
        <f t="shared" si="92"/>
        <v>14590.605719702944</v>
      </c>
      <c r="O587" s="5">
        <f t="shared" si="93"/>
        <v>14626.138560594109</v>
      </c>
      <c r="P587" s="5">
        <f t="shared" si="94"/>
        <v>14602.449999999999</v>
      </c>
      <c r="Q587" s="5">
        <f t="shared" si="95"/>
        <v>11.844280297054837</v>
      </c>
      <c r="R587" s="5" t="str">
        <f t="shared" si="96"/>
        <v/>
      </c>
      <c r="S587" s="5" t="str">
        <f t="shared" si="97"/>
        <v/>
      </c>
    </row>
    <row r="588" spans="1:19" x14ac:dyDescent="0.35">
      <c r="A588">
        <v>574</v>
      </c>
      <c r="B588" s="1">
        <v>44216.522916666669</v>
      </c>
      <c r="C588" s="2">
        <v>14602.650000000001</v>
      </c>
      <c r="D588" s="2">
        <v>14607.550000000001</v>
      </c>
      <c r="E588" s="2">
        <v>14597.4</v>
      </c>
      <c r="F588" s="2">
        <v>14603.35</v>
      </c>
      <c r="G588">
        <f>IF(A588&lt;=$C$3,"",MAX(INDEX($D$15:$D$713,A588-$C$3):D587))</f>
        <v>14612.2</v>
      </c>
      <c r="H588">
        <f>IF(A588&lt;=$C$4,"",MIN(INDEX($E$15:$E$713,A588-$C$4):E587))</f>
        <v>14591.9</v>
      </c>
      <c r="I588" s="2">
        <f t="shared" si="88"/>
        <v>12.649999999999636</v>
      </c>
      <c r="J588">
        <f t="shared" si="98"/>
        <v>11.876414892713012</v>
      </c>
      <c r="K588" t="str">
        <f t="shared" si="89"/>
        <v/>
      </c>
      <c r="L588" t="str">
        <f t="shared" si="90"/>
        <v/>
      </c>
      <c r="M588" s="5" t="str">
        <f t="shared" si="91"/>
        <v>BUY</v>
      </c>
      <c r="N588" s="5">
        <f t="shared" si="92"/>
        <v>14590.605719702944</v>
      </c>
      <c r="O588" s="5">
        <f t="shared" si="93"/>
        <v>14626.138560594109</v>
      </c>
      <c r="P588" s="5">
        <f t="shared" si="94"/>
        <v>14602.449999999999</v>
      </c>
      <c r="Q588" s="5">
        <f t="shared" si="95"/>
        <v>11.844280297054837</v>
      </c>
      <c r="R588" s="5" t="str">
        <f t="shared" si="96"/>
        <v/>
      </c>
      <c r="S588" s="5" t="str">
        <f t="shared" si="97"/>
        <v/>
      </c>
    </row>
    <row r="589" spans="1:19" x14ac:dyDescent="0.35">
      <c r="A589">
        <v>575</v>
      </c>
      <c r="B589" s="1">
        <v>44216.523611111108</v>
      </c>
      <c r="C589" s="2">
        <v>14603.5</v>
      </c>
      <c r="D589" s="2">
        <v>14605.75</v>
      </c>
      <c r="E589" s="2">
        <v>14597.15</v>
      </c>
      <c r="F589" s="2">
        <v>14603.35</v>
      </c>
      <c r="G589">
        <f>IF(A589&lt;=$C$3,"",MAX(INDEX($D$15:$D$713,A589-$C$3):D588))</f>
        <v>14612.2</v>
      </c>
      <c r="H589">
        <f>IF(A589&lt;=$C$4,"",MIN(INDEX($E$15:$E$713,A589-$C$4):E588))</f>
        <v>14597.4</v>
      </c>
      <c r="I589" s="2">
        <f t="shared" si="88"/>
        <v>10.150000000001455</v>
      </c>
      <c r="J589">
        <f t="shared" si="98"/>
        <v>11.790094148077433</v>
      </c>
      <c r="K589" t="str">
        <f t="shared" si="89"/>
        <v>SELL</v>
      </c>
      <c r="L589">
        <f t="shared" si="90"/>
        <v>14597.4</v>
      </c>
      <c r="M589" s="5" t="str">
        <f t="shared" si="91"/>
        <v>BUY</v>
      </c>
      <c r="N589" s="5">
        <f t="shared" si="92"/>
        <v>14590.605719702944</v>
      </c>
      <c r="O589" s="5">
        <f t="shared" si="93"/>
        <v>14626.138560594109</v>
      </c>
      <c r="P589" s="5">
        <f t="shared" si="94"/>
        <v>14602.449999999999</v>
      </c>
      <c r="Q589" s="5">
        <f t="shared" si="95"/>
        <v>11.844280297054837</v>
      </c>
      <c r="R589" s="5" t="str">
        <f t="shared" si="96"/>
        <v/>
      </c>
      <c r="S589" s="5" t="str">
        <f t="shared" si="97"/>
        <v/>
      </c>
    </row>
    <row r="590" spans="1:19" x14ac:dyDescent="0.35">
      <c r="A590">
        <v>576</v>
      </c>
      <c r="B590" s="1">
        <v>44216.524305555555</v>
      </c>
      <c r="C590" s="2">
        <v>14603.5</v>
      </c>
      <c r="D590" s="2">
        <v>14607.400000000001</v>
      </c>
      <c r="E590" s="2">
        <v>14598.25</v>
      </c>
      <c r="F590" s="2">
        <v>14602.4</v>
      </c>
      <c r="G590">
        <f>IF(A590&lt;=$C$3,"",MAX(INDEX($D$15:$D$713,A590-$C$3):D589))</f>
        <v>14612.2</v>
      </c>
      <c r="H590">
        <f>IF(A590&lt;=$C$4,"",MIN(INDEX($E$15:$E$713,A590-$C$4):E589))</f>
        <v>14597.15</v>
      </c>
      <c r="I590" s="2">
        <f t="shared" si="88"/>
        <v>8.6000000000003638</v>
      </c>
      <c r="J590">
        <f t="shared" si="98"/>
        <v>11.630589440673578</v>
      </c>
      <c r="K590" t="str">
        <f t="shared" si="89"/>
        <v/>
      </c>
      <c r="L590" t="str">
        <f t="shared" si="90"/>
        <v/>
      </c>
      <c r="M590" s="5" t="str">
        <f t="shared" si="91"/>
        <v>BUY</v>
      </c>
      <c r="N590" s="5">
        <f t="shared" si="92"/>
        <v>14590.605719702944</v>
      </c>
      <c r="O590" s="5">
        <f t="shared" si="93"/>
        <v>14626.138560594109</v>
      </c>
      <c r="P590" s="5">
        <f t="shared" si="94"/>
        <v>14602.449999999999</v>
      </c>
      <c r="Q590" s="5">
        <f t="shared" si="95"/>
        <v>11.844280297054837</v>
      </c>
      <c r="R590" s="5" t="str">
        <f t="shared" si="96"/>
        <v/>
      </c>
      <c r="S590" s="5" t="str">
        <f t="shared" si="97"/>
        <v/>
      </c>
    </row>
    <row r="591" spans="1:19" x14ac:dyDescent="0.35">
      <c r="A591">
        <v>577</v>
      </c>
      <c r="B591" s="1">
        <v>44216.525000000001</v>
      </c>
      <c r="C591" s="2">
        <v>14602.75</v>
      </c>
      <c r="D591" s="2">
        <v>14611.099999999999</v>
      </c>
      <c r="E591" s="2">
        <v>14598.05</v>
      </c>
      <c r="F591" s="2">
        <v>14605.4</v>
      </c>
      <c r="G591">
        <f>IF(A591&lt;=$C$3,"",MAX(INDEX($D$15:$D$713,A591-$C$3):D590))</f>
        <v>14607.550000000001</v>
      </c>
      <c r="H591">
        <f>IF(A591&lt;=$C$4,"",MIN(INDEX($E$15:$E$713,A591-$C$4):E590))</f>
        <v>14597.15</v>
      </c>
      <c r="I591" s="2">
        <f t="shared" si="88"/>
        <v>9.1500000000014552</v>
      </c>
      <c r="J591">
        <f t="shared" si="98"/>
        <v>11.506559968639973</v>
      </c>
      <c r="K591" t="str">
        <f t="shared" si="89"/>
        <v>BUY</v>
      </c>
      <c r="L591">
        <f t="shared" si="90"/>
        <v>14607.550000000001</v>
      </c>
      <c r="M591" s="5" t="str">
        <f t="shared" si="91"/>
        <v>BUY</v>
      </c>
      <c r="N591" s="5">
        <f t="shared" si="92"/>
        <v>14590.605719702944</v>
      </c>
      <c r="O591" s="5">
        <f t="shared" si="93"/>
        <v>14626.138560594109</v>
      </c>
      <c r="P591" s="5">
        <f t="shared" si="94"/>
        <v>14602.449999999999</v>
      </c>
      <c r="Q591" s="5">
        <f t="shared" si="95"/>
        <v>11.844280297054837</v>
      </c>
      <c r="R591" s="5" t="str">
        <f t="shared" si="96"/>
        <v/>
      </c>
      <c r="S591" s="5" t="str">
        <f t="shared" si="97"/>
        <v/>
      </c>
    </row>
    <row r="592" spans="1:19" x14ac:dyDescent="0.35">
      <c r="A592">
        <v>578</v>
      </c>
      <c r="B592" s="1">
        <v>44216.525694444441</v>
      </c>
      <c r="C592" s="2">
        <v>14606.1</v>
      </c>
      <c r="D592" s="2">
        <v>14612.45</v>
      </c>
      <c r="E592" s="2">
        <v>14597.7</v>
      </c>
      <c r="F592" s="2">
        <v>14600.6</v>
      </c>
      <c r="G592">
        <f>IF(A592&lt;=$C$3,"",MAX(INDEX($D$15:$D$713,A592-$C$3):D591))</f>
        <v>14611.099999999999</v>
      </c>
      <c r="H592">
        <f>IF(A592&lt;=$C$4,"",MIN(INDEX($E$15:$E$713,A592-$C$4):E591))</f>
        <v>14597.15</v>
      </c>
      <c r="I592" s="2">
        <f t="shared" si="88"/>
        <v>13.049999999999272</v>
      </c>
      <c r="J592">
        <f t="shared" si="98"/>
        <v>11.583731970207939</v>
      </c>
      <c r="K592" t="str">
        <f t="shared" si="89"/>
        <v>BUY</v>
      </c>
      <c r="L592">
        <f t="shared" si="90"/>
        <v>14611.099999999999</v>
      </c>
      <c r="M592" s="5" t="str">
        <f t="shared" si="91"/>
        <v>BUY</v>
      </c>
      <c r="N592" s="5">
        <f t="shared" si="92"/>
        <v>14590.605719702944</v>
      </c>
      <c r="O592" s="5">
        <f t="shared" si="93"/>
        <v>14626.138560594109</v>
      </c>
      <c r="P592" s="5">
        <f t="shared" si="94"/>
        <v>14602.449999999999</v>
      </c>
      <c r="Q592" s="5">
        <f t="shared" si="95"/>
        <v>11.844280297054837</v>
      </c>
      <c r="R592" s="5" t="str">
        <f t="shared" si="96"/>
        <v/>
      </c>
      <c r="S592" s="5" t="str">
        <f t="shared" si="97"/>
        <v/>
      </c>
    </row>
    <row r="593" spans="1:19" x14ac:dyDescent="0.35">
      <c r="A593">
        <v>579</v>
      </c>
      <c r="B593" s="1">
        <v>44216.526388888888</v>
      </c>
      <c r="C593" s="2">
        <v>14600.6</v>
      </c>
      <c r="D593" s="2">
        <v>14605.050000000001</v>
      </c>
      <c r="E593" s="2">
        <v>14593.550000000001</v>
      </c>
      <c r="F593" s="2">
        <v>14594.6</v>
      </c>
      <c r="G593">
        <f>IF(A593&lt;=$C$3,"",MAX(INDEX($D$15:$D$713,A593-$C$3):D592))</f>
        <v>14612.45</v>
      </c>
      <c r="H593">
        <f>IF(A593&lt;=$C$4,"",MIN(INDEX($E$15:$E$713,A593-$C$4):E592))</f>
        <v>14597.7</v>
      </c>
      <c r="I593" s="2">
        <f t="shared" si="88"/>
        <v>14.75</v>
      </c>
      <c r="J593">
        <f t="shared" si="98"/>
        <v>11.742045371697541</v>
      </c>
      <c r="K593" t="str">
        <f t="shared" si="89"/>
        <v>SELL</v>
      </c>
      <c r="L593">
        <f t="shared" si="90"/>
        <v>14597.7</v>
      </c>
      <c r="M593" s="5" t="str">
        <f t="shared" si="91"/>
        <v>BUY</v>
      </c>
      <c r="N593" s="5">
        <f t="shared" si="92"/>
        <v>14590.605719702944</v>
      </c>
      <c r="O593" s="5">
        <f t="shared" si="93"/>
        <v>14626.138560594109</v>
      </c>
      <c r="P593" s="5">
        <f t="shared" si="94"/>
        <v>14602.449999999999</v>
      </c>
      <c r="Q593" s="5">
        <f t="shared" si="95"/>
        <v>11.844280297054837</v>
      </c>
      <c r="R593" s="5" t="str">
        <f t="shared" si="96"/>
        <v/>
      </c>
      <c r="S593" s="5" t="str">
        <f t="shared" si="97"/>
        <v/>
      </c>
    </row>
    <row r="594" spans="1:19" x14ac:dyDescent="0.35">
      <c r="A594">
        <v>580</v>
      </c>
      <c r="B594" s="1">
        <v>44216.527083333334</v>
      </c>
      <c r="C594" s="2">
        <v>14594.35</v>
      </c>
      <c r="D594" s="2">
        <v>14598</v>
      </c>
      <c r="E594" s="2">
        <v>14585.05</v>
      </c>
      <c r="F594" s="2">
        <v>14594.05</v>
      </c>
      <c r="G594">
        <f>IF(A594&lt;=$C$3,"",MAX(INDEX($D$15:$D$713,A594-$C$3):D593))</f>
        <v>14612.45</v>
      </c>
      <c r="H594">
        <f>IF(A594&lt;=$C$4,"",MIN(INDEX($E$15:$E$713,A594-$C$4):E593))</f>
        <v>14593.550000000001</v>
      </c>
      <c r="I594" s="2">
        <f t="shared" ref="I594:I657" si="99">MAX(D593-E593,D593-F592,F592-E593)</f>
        <v>11.5</v>
      </c>
      <c r="J594">
        <f t="shared" si="98"/>
        <v>11.729943103112664</v>
      </c>
      <c r="K594" t="str">
        <f t="shared" si="89"/>
        <v>SELL</v>
      </c>
      <c r="L594">
        <f t="shared" si="90"/>
        <v>14593.550000000001</v>
      </c>
      <c r="M594" s="5" t="str">
        <f t="shared" si="91"/>
        <v>SL</v>
      </c>
      <c r="N594" s="5" t="str">
        <f t="shared" si="92"/>
        <v/>
      </c>
      <c r="O594" s="5" t="str">
        <f t="shared" si="93"/>
        <v/>
      </c>
      <c r="P594" s="5" t="str">
        <f t="shared" si="94"/>
        <v/>
      </c>
      <c r="Q594" s="5" t="str">
        <f t="shared" si="95"/>
        <v/>
      </c>
      <c r="R594" s="5">
        <f t="shared" si="96"/>
        <v>-11.844280297054866</v>
      </c>
      <c r="S594" s="5" t="str">
        <f t="shared" si="97"/>
        <v>B</v>
      </c>
    </row>
    <row r="595" spans="1:19" x14ac:dyDescent="0.35">
      <c r="A595">
        <v>581</v>
      </c>
      <c r="B595" s="1">
        <v>44216.527777777781</v>
      </c>
      <c r="C595" s="2">
        <v>14594.1</v>
      </c>
      <c r="D595" s="2">
        <v>14600.550000000001</v>
      </c>
      <c r="E595" s="2">
        <v>14591.5</v>
      </c>
      <c r="F595" s="2">
        <v>14592.65</v>
      </c>
      <c r="G595">
        <f>IF(A595&lt;=$C$3,"",MAX(INDEX($D$15:$D$713,A595-$C$3):D594))</f>
        <v>14612.45</v>
      </c>
      <c r="H595">
        <f>IF(A595&lt;=$C$4,"",MIN(INDEX($E$15:$E$713,A595-$C$4):E594))</f>
        <v>14585.05</v>
      </c>
      <c r="I595" s="2">
        <f t="shared" si="99"/>
        <v>12.950000000000728</v>
      </c>
      <c r="J595">
        <f t="shared" si="98"/>
        <v>11.790945947957066</v>
      </c>
      <c r="K595" t="str">
        <f t="shared" ref="K595:K658" si="100">IF(G595&lt;=D595,"BUY",IF(H595&gt;=E595,"SELL",""))</f>
        <v/>
      </c>
      <c r="L595" t="str">
        <f t="shared" ref="L595:L658" si="101">IF(K595="BUY",G595,IF(K595="SELL",H595,""))</f>
        <v/>
      </c>
      <c r="M595" s="5" t="str">
        <f t="shared" si="91"/>
        <v/>
      </c>
      <c r="N595" s="5" t="str">
        <f t="shared" si="92"/>
        <v/>
      </c>
      <c r="O595" s="5" t="str">
        <f t="shared" si="93"/>
        <v/>
      </c>
      <c r="P595" s="5" t="str">
        <f t="shared" si="94"/>
        <v/>
      </c>
      <c r="Q595" s="5" t="str">
        <f t="shared" si="95"/>
        <v/>
      </c>
      <c r="R595" s="5" t="str">
        <f t="shared" si="96"/>
        <v/>
      </c>
      <c r="S595" s="5" t="str">
        <f t="shared" si="97"/>
        <v/>
      </c>
    </row>
    <row r="596" spans="1:19" x14ac:dyDescent="0.35">
      <c r="A596">
        <v>582</v>
      </c>
      <c r="B596" s="1">
        <v>44216.52847222222</v>
      </c>
      <c r="C596" s="2">
        <v>14592.05</v>
      </c>
      <c r="D596" s="2">
        <v>14599.199999999999</v>
      </c>
      <c r="E596" s="2">
        <v>14587.5</v>
      </c>
      <c r="F596" s="2">
        <v>14592.95</v>
      </c>
      <c r="G596">
        <f>IF(A596&lt;=$C$3,"",MAX(INDEX($D$15:$D$713,A596-$C$3):D595))</f>
        <v>14605.050000000001</v>
      </c>
      <c r="H596">
        <f>IF(A596&lt;=$C$4,"",MIN(INDEX($E$15:$E$713,A596-$C$4):E595))</f>
        <v>14585.05</v>
      </c>
      <c r="I596" s="2">
        <f t="shared" si="99"/>
        <v>9.0500000000010914</v>
      </c>
      <c r="J596">
        <f t="shared" si="98"/>
        <v>11.653898650559267</v>
      </c>
      <c r="K596" t="str">
        <f t="shared" si="100"/>
        <v/>
      </c>
      <c r="L596" t="str">
        <f t="shared" si="101"/>
        <v/>
      </c>
      <c r="M596" s="5" t="str">
        <f t="shared" si="91"/>
        <v/>
      </c>
      <c r="N596" s="5" t="str">
        <f t="shared" si="92"/>
        <v/>
      </c>
      <c r="O596" s="5" t="str">
        <f t="shared" si="93"/>
        <v/>
      </c>
      <c r="P596" s="5" t="str">
        <f t="shared" si="94"/>
        <v/>
      </c>
      <c r="Q596" s="5" t="str">
        <f t="shared" si="95"/>
        <v/>
      </c>
      <c r="R596" s="5" t="str">
        <f t="shared" si="96"/>
        <v/>
      </c>
      <c r="S596" s="5" t="str">
        <f t="shared" si="97"/>
        <v/>
      </c>
    </row>
    <row r="597" spans="1:19" x14ac:dyDescent="0.35">
      <c r="A597">
        <v>583</v>
      </c>
      <c r="B597" s="1">
        <v>44216.529166666667</v>
      </c>
      <c r="C597" s="2">
        <v>14593.75</v>
      </c>
      <c r="D597" s="2">
        <v>14599.05</v>
      </c>
      <c r="E597" s="2">
        <v>14590.95</v>
      </c>
      <c r="F597" s="2">
        <v>14592.8</v>
      </c>
      <c r="G597">
        <f>IF(A597&lt;=$C$3,"",MAX(INDEX($D$15:$D$713,A597-$C$3):D596))</f>
        <v>14600.550000000001</v>
      </c>
      <c r="H597">
        <f>IF(A597&lt;=$C$4,"",MIN(INDEX($E$15:$E$713,A597-$C$4):E596))</f>
        <v>14585.05</v>
      </c>
      <c r="I597" s="2">
        <f t="shared" si="99"/>
        <v>11.699999999998909</v>
      </c>
      <c r="J597">
        <f t="shared" si="98"/>
        <v>11.656203718031248</v>
      </c>
      <c r="K597" t="str">
        <f t="shared" si="100"/>
        <v/>
      </c>
      <c r="L597" t="str">
        <f t="shared" si="101"/>
        <v/>
      </c>
      <c r="M597" s="5" t="str">
        <f t="shared" si="91"/>
        <v/>
      </c>
      <c r="N597" s="5" t="str">
        <f t="shared" si="92"/>
        <v/>
      </c>
      <c r="O597" s="5" t="str">
        <f t="shared" si="93"/>
        <v/>
      </c>
      <c r="P597" s="5" t="str">
        <f t="shared" si="94"/>
        <v/>
      </c>
      <c r="Q597" s="5" t="str">
        <f t="shared" si="95"/>
        <v/>
      </c>
      <c r="R597" s="5" t="str">
        <f t="shared" si="96"/>
        <v/>
      </c>
      <c r="S597" s="5" t="str">
        <f t="shared" si="97"/>
        <v/>
      </c>
    </row>
    <row r="598" spans="1:19" x14ac:dyDescent="0.35">
      <c r="A598">
        <v>584</v>
      </c>
      <c r="B598" s="1">
        <v>44216.529861111114</v>
      </c>
      <c r="C598" s="2">
        <v>14592.35</v>
      </c>
      <c r="D598" s="2">
        <v>14598.15</v>
      </c>
      <c r="E598" s="2">
        <v>14584.300000000001</v>
      </c>
      <c r="F598" s="2">
        <v>14595.25</v>
      </c>
      <c r="G598">
        <f>IF(A598&lt;=$C$3,"",MAX(INDEX($D$15:$D$713,A598-$C$3):D597))</f>
        <v>14600.550000000001</v>
      </c>
      <c r="H598">
        <f>IF(A598&lt;=$C$4,"",MIN(INDEX($E$15:$E$713,A598-$C$4):E597))</f>
        <v>14587.5</v>
      </c>
      <c r="I598" s="2">
        <f t="shared" si="99"/>
        <v>8.0999999999985448</v>
      </c>
      <c r="J598">
        <f t="shared" si="98"/>
        <v>11.478393532129612</v>
      </c>
      <c r="K598" t="str">
        <f t="shared" si="100"/>
        <v>SELL</v>
      </c>
      <c r="L598">
        <f t="shared" si="101"/>
        <v>14587.5</v>
      </c>
      <c r="M598" s="5" t="str">
        <f t="shared" si="91"/>
        <v>SELL</v>
      </c>
      <c r="N598" s="5">
        <f t="shared" si="92"/>
        <v>14598.97839353213</v>
      </c>
      <c r="O598" s="5">
        <f t="shared" si="93"/>
        <v>14564.543212935741</v>
      </c>
      <c r="P598" s="5">
        <f t="shared" si="94"/>
        <v>14587.5</v>
      </c>
      <c r="Q598" s="5">
        <f t="shared" si="95"/>
        <v>11.478393532129612</v>
      </c>
      <c r="R598" s="5" t="str">
        <f t="shared" si="96"/>
        <v/>
      </c>
      <c r="S598" s="5" t="str">
        <f t="shared" si="97"/>
        <v/>
      </c>
    </row>
    <row r="599" spans="1:19" x14ac:dyDescent="0.35">
      <c r="A599">
        <v>585</v>
      </c>
      <c r="B599" s="1">
        <v>44216.530555555553</v>
      </c>
      <c r="C599" s="2">
        <v>14595.199999999999</v>
      </c>
      <c r="D599" s="2">
        <v>14602.25</v>
      </c>
      <c r="E599" s="2">
        <v>14586.800000000001</v>
      </c>
      <c r="F599" s="2">
        <v>14598.9</v>
      </c>
      <c r="G599">
        <f>IF(A599&lt;=$C$3,"",MAX(INDEX($D$15:$D$713,A599-$C$3):D598))</f>
        <v>14599.199999999999</v>
      </c>
      <c r="H599">
        <f>IF(A599&lt;=$C$4,"",MIN(INDEX($E$15:$E$713,A599-$C$4):E598))</f>
        <v>14584.300000000001</v>
      </c>
      <c r="I599" s="2">
        <f t="shared" si="99"/>
        <v>13.849999999998545</v>
      </c>
      <c r="J599">
        <f t="shared" si="98"/>
        <v>11.596973855523059</v>
      </c>
      <c r="K599" t="str">
        <f t="shared" si="100"/>
        <v>BUY</v>
      </c>
      <c r="L599">
        <f t="shared" si="101"/>
        <v>14599.199999999999</v>
      </c>
      <c r="M599" s="5" t="str">
        <f t="shared" si="91"/>
        <v>SL</v>
      </c>
      <c r="N599" s="5" t="str">
        <f t="shared" si="92"/>
        <v/>
      </c>
      <c r="O599" s="5" t="str">
        <f t="shared" si="93"/>
        <v/>
      </c>
      <c r="P599" s="5" t="str">
        <f t="shared" si="94"/>
        <v/>
      </c>
      <c r="Q599" s="5" t="str">
        <f t="shared" si="95"/>
        <v/>
      </c>
      <c r="R599" s="5">
        <f t="shared" si="96"/>
        <v>-11.478393532130212</v>
      </c>
      <c r="S599" s="5" t="str">
        <f t="shared" si="97"/>
        <v>S</v>
      </c>
    </row>
    <row r="600" spans="1:19" x14ac:dyDescent="0.35">
      <c r="A600">
        <v>586</v>
      </c>
      <c r="B600" s="1">
        <v>44216.53125</v>
      </c>
      <c r="C600" s="2">
        <v>14598.55</v>
      </c>
      <c r="D600" s="2">
        <v>14600.8</v>
      </c>
      <c r="E600" s="2">
        <v>14588.6</v>
      </c>
      <c r="F600" s="2">
        <v>14597.35</v>
      </c>
      <c r="G600">
        <f>IF(A600&lt;=$C$3,"",MAX(INDEX($D$15:$D$713,A600-$C$3):D599))</f>
        <v>14602.25</v>
      </c>
      <c r="H600">
        <f>IF(A600&lt;=$C$4,"",MIN(INDEX($E$15:$E$713,A600-$C$4):E599))</f>
        <v>14584.300000000001</v>
      </c>
      <c r="I600" s="2">
        <f t="shared" si="99"/>
        <v>15.449999999998909</v>
      </c>
      <c r="J600">
        <f t="shared" si="98"/>
        <v>11.789625162746852</v>
      </c>
      <c r="K600" t="str">
        <f t="shared" si="100"/>
        <v/>
      </c>
      <c r="L600" t="str">
        <f t="shared" si="101"/>
        <v/>
      </c>
      <c r="M600" s="5" t="str">
        <f t="shared" si="91"/>
        <v/>
      </c>
      <c r="N600" s="5" t="str">
        <f t="shared" si="92"/>
        <v/>
      </c>
      <c r="O600" s="5" t="str">
        <f t="shared" si="93"/>
        <v/>
      </c>
      <c r="P600" s="5" t="str">
        <f t="shared" si="94"/>
        <v/>
      </c>
      <c r="Q600" s="5" t="str">
        <f t="shared" si="95"/>
        <v/>
      </c>
      <c r="R600" s="5" t="str">
        <f t="shared" si="96"/>
        <v/>
      </c>
      <c r="S600" s="5" t="str">
        <f t="shared" si="97"/>
        <v/>
      </c>
    </row>
    <row r="601" spans="1:19" x14ac:dyDescent="0.35">
      <c r="A601">
        <v>587</v>
      </c>
      <c r="B601" s="1">
        <v>44216.531944444447</v>
      </c>
      <c r="C601" s="2">
        <v>14597.699999999999</v>
      </c>
      <c r="D601" s="2">
        <v>14604.2</v>
      </c>
      <c r="E601" s="2">
        <v>14593.15</v>
      </c>
      <c r="F601" s="2">
        <v>14600.35</v>
      </c>
      <c r="G601">
        <f>IF(A601&lt;=$C$3,"",MAX(INDEX($D$15:$D$713,A601-$C$3):D600))</f>
        <v>14602.25</v>
      </c>
      <c r="H601">
        <f>IF(A601&lt;=$C$4,"",MIN(INDEX($E$15:$E$713,A601-$C$4):E600))</f>
        <v>14584.300000000001</v>
      </c>
      <c r="I601" s="2">
        <f t="shared" si="99"/>
        <v>12.199999999998909</v>
      </c>
      <c r="J601">
        <f t="shared" si="98"/>
        <v>11.810143904609454</v>
      </c>
      <c r="K601" t="str">
        <f t="shared" si="100"/>
        <v>BUY</v>
      </c>
      <c r="L601">
        <f t="shared" si="101"/>
        <v>14602.25</v>
      </c>
      <c r="M601" s="5" t="str">
        <f t="shared" si="91"/>
        <v>BUY</v>
      </c>
      <c r="N601" s="5">
        <f t="shared" si="92"/>
        <v>14590.43985609539</v>
      </c>
      <c r="O601" s="5">
        <f t="shared" si="93"/>
        <v>14625.870287809219</v>
      </c>
      <c r="P601" s="5">
        <f t="shared" si="94"/>
        <v>14602.25</v>
      </c>
      <c r="Q601" s="5">
        <f t="shared" si="95"/>
        <v>11.810143904609454</v>
      </c>
      <c r="R601" s="5" t="str">
        <f t="shared" si="96"/>
        <v/>
      </c>
      <c r="S601" s="5" t="str">
        <f t="shared" si="97"/>
        <v/>
      </c>
    </row>
    <row r="602" spans="1:19" x14ac:dyDescent="0.35">
      <c r="A602">
        <v>588</v>
      </c>
      <c r="B602" s="1">
        <v>44216.532638888886</v>
      </c>
      <c r="C602" s="2">
        <v>14600.75</v>
      </c>
      <c r="D602" s="2">
        <v>14608.449999999999</v>
      </c>
      <c r="E602" s="2">
        <v>14595.9</v>
      </c>
      <c r="F602" s="2">
        <v>14603.2</v>
      </c>
      <c r="G602">
        <f>IF(A602&lt;=$C$3,"",MAX(INDEX($D$15:$D$713,A602-$C$3):D601))</f>
        <v>14604.2</v>
      </c>
      <c r="H602">
        <f>IF(A602&lt;=$C$4,"",MIN(INDEX($E$15:$E$713,A602-$C$4):E601))</f>
        <v>14586.800000000001</v>
      </c>
      <c r="I602" s="2">
        <f t="shared" si="99"/>
        <v>11.050000000001091</v>
      </c>
      <c r="J602">
        <f t="shared" si="98"/>
        <v>11.772136709379037</v>
      </c>
      <c r="K602" t="str">
        <f t="shared" si="100"/>
        <v>BUY</v>
      </c>
      <c r="L602">
        <f t="shared" si="101"/>
        <v>14604.2</v>
      </c>
      <c r="M602" s="5" t="str">
        <f t="shared" si="91"/>
        <v>BUY</v>
      </c>
      <c r="N602" s="5">
        <f t="shared" si="92"/>
        <v>14590.43985609539</v>
      </c>
      <c r="O602" s="5">
        <f t="shared" si="93"/>
        <v>14625.870287809219</v>
      </c>
      <c r="P602" s="5">
        <f t="shared" si="94"/>
        <v>14602.25</v>
      </c>
      <c r="Q602" s="5">
        <f t="shared" si="95"/>
        <v>11.810143904609454</v>
      </c>
      <c r="R602" s="5" t="str">
        <f t="shared" si="96"/>
        <v/>
      </c>
      <c r="S602" s="5" t="str">
        <f t="shared" si="97"/>
        <v/>
      </c>
    </row>
    <row r="603" spans="1:19" x14ac:dyDescent="0.35">
      <c r="A603">
        <v>589</v>
      </c>
      <c r="B603" s="1">
        <v>44216.533333333333</v>
      </c>
      <c r="C603" s="2">
        <v>14603.550000000001</v>
      </c>
      <c r="D603" s="2">
        <v>14609</v>
      </c>
      <c r="E603" s="2">
        <v>14600.85</v>
      </c>
      <c r="F603" s="2">
        <v>14606.6</v>
      </c>
      <c r="G603">
        <f>IF(A603&lt;=$C$3,"",MAX(INDEX($D$15:$D$713,A603-$C$3):D602))</f>
        <v>14608.449999999999</v>
      </c>
      <c r="H603">
        <f>IF(A603&lt;=$C$4,"",MIN(INDEX($E$15:$E$713,A603-$C$4):E602))</f>
        <v>14588.6</v>
      </c>
      <c r="I603" s="2">
        <f t="shared" si="99"/>
        <v>12.549999999999272</v>
      </c>
      <c r="J603">
        <f t="shared" si="98"/>
        <v>11.811029873910048</v>
      </c>
      <c r="K603" t="str">
        <f t="shared" si="100"/>
        <v>BUY</v>
      </c>
      <c r="L603">
        <f t="shared" si="101"/>
        <v>14608.449999999999</v>
      </c>
      <c r="M603" s="5" t="str">
        <f t="shared" si="91"/>
        <v>BUY</v>
      </c>
      <c r="N603" s="5">
        <f t="shared" si="92"/>
        <v>14590.43985609539</v>
      </c>
      <c r="O603" s="5">
        <f t="shared" si="93"/>
        <v>14625.870287809219</v>
      </c>
      <c r="P603" s="5">
        <f t="shared" si="94"/>
        <v>14602.25</v>
      </c>
      <c r="Q603" s="5">
        <f t="shared" si="95"/>
        <v>11.810143904609454</v>
      </c>
      <c r="R603" s="5" t="str">
        <f t="shared" si="96"/>
        <v/>
      </c>
      <c r="S603" s="5" t="str">
        <f t="shared" si="97"/>
        <v/>
      </c>
    </row>
    <row r="604" spans="1:19" x14ac:dyDescent="0.35">
      <c r="A604">
        <v>590</v>
      </c>
      <c r="B604" s="1">
        <v>44216.53402777778</v>
      </c>
      <c r="C604" s="2">
        <v>14607</v>
      </c>
      <c r="D604" s="2">
        <v>14615.6</v>
      </c>
      <c r="E604" s="2">
        <v>14599.35</v>
      </c>
      <c r="F604" s="2">
        <v>14614.15</v>
      </c>
      <c r="G604">
        <f>IF(A604&lt;=$C$3,"",MAX(INDEX($D$15:$D$713,A604-$C$3):D603))</f>
        <v>14609</v>
      </c>
      <c r="H604">
        <f>IF(A604&lt;=$C$4,"",MIN(INDEX($E$15:$E$713,A604-$C$4):E603))</f>
        <v>14593.15</v>
      </c>
      <c r="I604" s="2">
        <f t="shared" si="99"/>
        <v>8.1499999999996362</v>
      </c>
      <c r="J604">
        <f t="shared" si="98"/>
        <v>11.627978380214527</v>
      </c>
      <c r="K604" t="str">
        <f t="shared" si="100"/>
        <v>BUY</v>
      </c>
      <c r="L604">
        <f t="shared" si="101"/>
        <v>14609</v>
      </c>
      <c r="M604" s="5" t="str">
        <f t="shared" si="91"/>
        <v>BUY</v>
      </c>
      <c r="N604" s="5">
        <f t="shared" si="92"/>
        <v>14590.43985609539</v>
      </c>
      <c r="O604" s="5">
        <f t="shared" si="93"/>
        <v>14625.870287809219</v>
      </c>
      <c r="P604" s="5">
        <f t="shared" si="94"/>
        <v>14602.25</v>
      </c>
      <c r="Q604" s="5">
        <f t="shared" si="95"/>
        <v>11.810143904609454</v>
      </c>
      <c r="R604" s="5" t="str">
        <f t="shared" si="96"/>
        <v/>
      </c>
      <c r="S604" s="5" t="str">
        <f t="shared" si="97"/>
        <v/>
      </c>
    </row>
    <row r="605" spans="1:19" x14ac:dyDescent="0.35">
      <c r="A605">
        <v>591</v>
      </c>
      <c r="B605" s="1">
        <v>44216.534722222219</v>
      </c>
      <c r="C605" s="2">
        <v>14614.800000000001</v>
      </c>
      <c r="D605" s="2">
        <v>14618.199999999999</v>
      </c>
      <c r="E605" s="2">
        <v>14610.35</v>
      </c>
      <c r="F605" s="2">
        <v>14614.45</v>
      </c>
      <c r="G605">
        <f>IF(A605&lt;=$C$3,"",MAX(INDEX($D$15:$D$713,A605-$C$3):D604))</f>
        <v>14615.6</v>
      </c>
      <c r="H605">
        <f>IF(A605&lt;=$C$4,"",MIN(INDEX($E$15:$E$713,A605-$C$4):E604))</f>
        <v>14595.9</v>
      </c>
      <c r="I605" s="2">
        <f t="shared" si="99"/>
        <v>16.25</v>
      </c>
      <c r="J605">
        <f t="shared" si="98"/>
        <v>11.859079461203802</v>
      </c>
      <c r="K605" t="str">
        <f t="shared" si="100"/>
        <v>BUY</v>
      </c>
      <c r="L605">
        <f t="shared" si="101"/>
        <v>14615.6</v>
      </c>
      <c r="M605" s="5" t="str">
        <f t="shared" si="91"/>
        <v>BUY</v>
      </c>
      <c r="N605" s="5">
        <f t="shared" si="92"/>
        <v>14590.43985609539</v>
      </c>
      <c r="O605" s="5">
        <f t="shared" si="93"/>
        <v>14625.870287809219</v>
      </c>
      <c r="P605" s="5">
        <f t="shared" si="94"/>
        <v>14602.25</v>
      </c>
      <c r="Q605" s="5">
        <f t="shared" si="95"/>
        <v>11.810143904609454</v>
      </c>
      <c r="R605" s="5" t="str">
        <f t="shared" si="96"/>
        <v/>
      </c>
      <c r="S605" s="5" t="str">
        <f t="shared" si="97"/>
        <v/>
      </c>
    </row>
    <row r="606" spans="1:19" x14ac:dyDescent="0.35">
      <c r="A606">
        <v>592</v>
      </c>
      <c r="B606" s="1">
        <v>44216.535416666666</v>
      </c>
      <c r="C606" s="2">
        <v>14613.9</v>
      </c>
      <c r="D606" s="2">
        <v>14617.599999999999</v>
      </c>
      <c r="E606" s="2">
        <v>14606.85</v>
      </c>
      <c r="F606" s="2">
        <v>14615.1</v>
      </c>
      <c r="G606">
        <f>IF(A606&lt;=$C$3,"",MAX(INDEX($D$15:$D$713,A606-$C$3):D605))</f>
        <v>14618.199999999999</v>
      </c>
      <c r="H606">
        <f>IF(A606&lt;=$C$4,"",MIN(INDEX($E$15:$E$713,A606-$C$4):E605))</f>
        <v>14599.35</v>
      </c>
      <c r="I606" s="2">
        <f t="shared" si="99"/>
        <v>7.8499999999985448</v>
      </c>
      <c r="J606">
        <f t="shared" si="98"/>
        <v>11.658625488143539</v>
      </c>
      <c r="K606" t="str">
        <f t="shared" si="100"/>
        <v/>
      </c>
      <c r="L606" t="str">
        <f t="shared" si="101"/>
        <v/>
      </c>
      <c r="M606" s="5" t="str">
        <f t="shared" si="91"/>
        <v>BUY</v>
      </c>
      <c r="N606" s="5">
        <f t="shared" si="92"/>
        <v>14590.43985609539</v>
      </c>
      <c r="O606" s="5">
        <f t="shared" si="93"/>
        <v>14625.870287809219</v>
      </c>
      <c r="P606" s="5">
        <f t="shared" si="94"/>
        <v>14602.25</v>
      </c>
      <c r="Q606" s="5">
        <f t="shared" si="95"/>
        <v>11.810143904609454</v>
      </c>
      <c r="R606" s="5" t="str">
        <f t="shared" si="96"/>
        <v/>
      </c>
      <c r="S606" s="5" t="str">
        <f t="shared" si="97"/>
        <v/>
      </c>
    </row>
    <row r="607" spans="1:19" x14ac:dyDescent="0.35">
      <c r="A607">
        <v>593</v>
      </c>
      <c r="B607" s="1">
        <v>44216.536111111112</v>
      </c>
      <c r="C607" s="2">
        <v>14614.800000000001</v>
      </c>
      <c r="D607" s="2">
        <v>14620</v>
      </c>
      <c r="E607" s="2">
        <v>14611.800000000001</v>
      </c>
      <c r="F607" s="2">
        <v>14616.2</v>
      </c>
      <c r="G607">
        <f>IF(A607&lt;=$C$3,"",MAX(INDEX($D$15:$D$713,A607-$C$3):D606))</f>
        <v>14618.199999999999</v>
      </c>
      <c r="H607">
        <f>IF(A607&lt;=$C$4,"",MIN(INDEX($E$15:$E$713,A607-$C$4):E606))</f>
        <v>14599.35</v>
      </c>
      <c r="I607" s="2">
        <f t="shared" si="99"/>
        <v>10.749999999998181</v>
      </c>
      <c r="J607">
        <f t="shared" si="98"/>
        <v>11.613194213736271</v>
      </c>
      <c r="K607" t="str">
        <f t="shared" si="100"/>
        <v>BUY</v>
      </c>
      <c r="L607">
        <f t="shared" si="101"/>
        <v>14618.199999999999</v>
      </c>
      <c r="M607" s="5" t="str">
        <f t="shared" si="91"/>
        <v>BUY</v>
      </c>
      <c r="N607" s="5">
        <f t="shared" si="92"/>
        <v>14590.43985609539</v>
      </c>
      <c r="O607" s="5">
        <f t="shared" si="93"/>
        <v>14625.870287809219</v>
      </c>
      <c r="P607" s="5">
        <f t="shared" si="94"/>
        <v>14602.25</v>
      </c>
      <c r="Q607" s="5">
        <f t="shared" si="95"/>
        <v>11.810143904609454</v>
      </c>
      <c r="R607" s="5" t="str">
        <f t="shared" si="96"/>
        <v/>
      </c>
      <c r="S607" s="5" t="str">
        <f t="shared" si="97"/>
        <v/>
      </c>
    </row>
    <row r="608" spans="1:19" x14ac:dyDescent="0.35">
      <c r="A608">
        <v>594</v>
      </c>
      <c r="B608" s="1">
        <v>44216.536805555559</v>
      </c>
      <c r="C608" s="2">
        <v>14616.349999999999</v>
      </c>
      <c r="D608" s="2">
        <v>14620.800000000001</v>
      </c>
      <c r="E608" s="2">
        <v>14608.300000000001</v>
      </c>
      <c r="F608" s="2">
        <v>14619.45</v>
      </c>
      <c r="G608">
        <f>IF(A608&lt;=$C$3,"",MAX(INDEX($D$15:$D$713,A608-$C$3):D607))</f>
        <v>14620</v>
      </c>
      <c r="H608">
        <f>IF(A608&lt;=$C$4,"",MIN(INDEX($E$15:$E$713,A608-$C$4):E607))</f>
        <v>14606.85</v>
      </c>
      <c r="I608" s="2">
        <f t="shared" si="99"/>
        <v>8.1999999999989086</v>
      </c>
      <c r="J608">
        <f t="shared" si="98"/>
        <v>11.442534503049403</v>
      </c>
      <c r="K608" t="str">
        <f t="shared" si="100"/>
        <v>BUY</v>
      </c>
      <c r="L608">
        <f t="shared" si="101"/>
        <v>14620</v>
      </c>
      <c r="M608" s="5" t="str">
        <f t="shared" si="91"/>
        <v>BUY</v>
      </c>
      <c r="N608" s="5">
        <f t="shared" si="92"/>
        <v>14590.43985609539</v>
      </c>
      <c r="O608" s="5">
        <f t="shared" si="93"/>
        <v>14625.870287809219</v>
      </c>
      <c r="P608" s="5">
        <f t="shared" si="94"/>
        <v>14602.25</v>
      </c>
      <c r="Q608" s="5">
        <f t="shared" si="95"/>
        <v>11.810143904609454</v>
      </c>
      <c r="R608" s="5" t="str">
        <f t="shared" si="96"/>
        <v/>
      </c>
      <c r="S608" s="5" t="str">
        <f t="shared" si="97"/>
        <v/>
      </c>
    </row>
    <row r="609" spans="1:19" x14ac:dyDescent="0.35">
      <c r="A609">
        <v>595</v>
      </c>
      <c r="B609" s="1">
        <v>44216.537499999999</v>
      </c>
      <c r="C609" s="2">
        <v>14619.15</v>
      </c>
      <c r="D609" s="2">
        <v>14627.95</v>
      </c>
      <c r="E609" s="2">
        <v>14611.65</v>
      </c>
      <c r="F609" s="2">
        <v>14618.15</v>
      </c>
      <c r="G609">
        <f>IF(A609&lt;=$C$3,"",MAX(INDEX($D$15:$D$713,A609-$C$3):D608))</f>
        <v>14620.800000000001</v>
      </c>
      <c r="H609">
        <f>IF(A609&lt;=$C$4,"",MIN(INDEX($E$15:$E$713,A609-$C$4):E608))</f>
        <v>14606.85</v>
      </c>
      <c r="I609" s="2">
        <f t="shared" si="99"/>
        <v>12.5</v>
      </c>
      <c r="J609">
        <f t="shared" si="98"/>
        <v>11.495407777896933</v>
      </c>
      <c r="K609" t="str">
        <f t="shared" si="100"/>
        <v>BUY</v>
      </c>
      <c r="L609">
        <f t="shared" si="101"/>
        <v>14620.800000000001</v>
      </c>
      <c r="M609" s="5" t="str">
        <f t="shared" si="91"/>
        <v>TP</v>
      </c>
      <c r="N609" s="5" t="str">
        <f t="shared" si="92"/>
        <v/>
      </c>
      <c r="O609" s="5" t="str">
        <f t="shared" si="93"/>
        <v/>
      </c>
      <c r="P609" s="5" t="str">
        <f t="shared" si="94"/>
        <v/>
      </c>
      <c r="Q609" s="5" t="str">
        <f t="shared" si="95"/>
        <v/>
      </c>
      <c r="R609" s="5">
        <f t="shared" si="96"/>
        <v>23.620287809219008</v>
      </c>
      <c r="S609" s="5" t="str">
        <f t="shared" si="97"/>
        <v>B</v>
      </c>
    </row>
    <row r="610" spans="1:19" x14ac:dyDescent="0.35">
      <c r="A610">
        <v>596</v>
      </c>
      <c r="B610" s="1">
        <v>44216.538194444445</v>
      </c>
      <c r="C610" s="2">
        <v>14618.150000000001</v>
      </c>
      <c r="D610" s="2">
        <v>14625.35</v>
      </c>
      <c r="E610" s="2">
        <v>14609.6</v>
      </c>
      <c r="F610" s="2">
        <v>14613.3</v>
      </c>
      <c r="G610">
        <f>IF(A610&lt;=$C$3,"",MAX(INDEX($D$15:$D$713,A610-$C$3):D609))</f>
        <v>14627.95</v>
      </c>
      <c r="H610">
        <f>IF(A610&lt;=$C$4,"",MIN(INDEX($E$15:$E$713,A610-$C$4):E609))</f>
        <v>14608.300000000001</v>
      </c>
      <c r="I610" s="2">
        <f t="shared" si="99"/>
        <v>16.300000000001091</v>
      </c>
      <c r="J610">
        <f t="shared" si="98"/>
        <v>11.735637389002139</v>
      </c>
      <c r="K610" t="str">
        <f t="shared" si="100"/>
        <v/>
      </c>
      <c r="L610" t="str">
        <f t="shared" si="101"/>
        <v/>
      </c>
      <c r="M610" s="5" t="str">
        <f t="shared" si="91"/>
        <v/>
      </c>
      <c r="N610" s="5" t="str">
        <f t="shared" si="92"/>
        <v/>
      </c>
      <c r="O610" s="5" t="str">
        <f t="shared" si="93"/>
        <v/>
      </c>
      <c r="P610" s="5" t="str">
        <f t="shared" si="94"/>
        <v/>
      </c>
      <c r="Q610" s="5" t="str">
        <f t="shared" si="95"/>
        <v/>
      </c>
      <c r="R610" s="5" t="str">
        <f t="shared" si="96"/>
        <v/>
      </c>
      <c r="S610" s="5" t="str">
        <f t="shared" si="97"/>
        <v/>
      </c>
    </row>
    <row r="611" spans="1:19" x14ac:dyDescent="0.35">
      <c r="A611">
        <v>597</v>
      </c>
      <c r="B611" s="1">
        <v>44216.538888888892</v>
      </c>
      <c r="C611" s="2">
        <v>14613.4</v>
      </c>
      <c r="D611" s="2">
        <v>14616.800000000001</v>
      </c>
      <c r="E611" s="2">
        <v>14605.85</v>
      </c>
      <c r="F611" s="2">
        <v>14608.4</v>
      </c>
      <c r="G611">
        <f>IF(A611&lt;=$C$3,"",MAX(INDEX($D$15:$D$713,A611-$C$3):D610))</f>
        <v>14627.95</v>
      </c>
      <c r="H611">
        <f>IF(A611&lt;=$C$4,"",MIN(INDEX($E$15:$E$713,A611-$C$4):E610))</f>
        <v>14608.300000000001</v>
      </c>
      <c r="I611" s="2">
        <f t="shared" si="99"/>
        <v>15.75</v>
      </c>
      <c r="J611">
        <f t="shared" si="98"/>
        <v>11.936355519552032</v>
      </c>
      <c r="K611" t="str">
        <f t="shared" si="100"/>
        <v>SELL</v>
      </c>
      <c r="L611">
        <f t="shared" si="101"/>
        <v>14608.300000000001</v>
      </c>
      <c r="M611" s="5" t="str">
        <f t="shared" si="91"/>
        <v>SELL</v>
      </c>
      <c r="N611" s="5">
        <f t="shared" si="92"/>
        <v>14620.236355519553</v>
      </c>
      <c r="O611" s="5">
        <f t="shared" si="93"/>
        <v>14584.427288960896</v>
      </c>
      <c r="P611" s="5">
        <f t="shared" si="94"/>
        <v>14608.300000000001</v>
      </c>
      <c r="Q611" s="5">
        <f t="shared" si="95"/>
        <v>11.936355519552032</v>
      </c>
      <c r="R611" s="5" t="str">
        <f t="shared" si="96"/>
        <v/>
      </c>
      <c r="S611" s="5" t="str">
        <f t="shared" si="97"/>
        <v/>
      </c>
    </row>
    <row r="612" spans="1:19" x14ac:dyDescent="0.35">
      <c r="A612">
        <v>598</v>
      </c>
      <c r="B612" s="1">
        <v>44216.539583333331</v>
      </c>
      <c r="C612" s="2">
        <v>14608.65</v>
      </c>
      <c r="D612" s="2">
        <v>14614.45</v>
      </c>
      <c r="E612" s="2">
        <v>14604.25</v>
      </c>
      <c r="F612" s="2">
        <v>14609.6</v>
      </c>
      <c r="G612">
        <f>IF(A612&lt;=$C$3,"",MAX(INDEX($D$15:$D$713,A612-$C$3):D611))</f>
        <v>14627.95</v>
      </c>
      <c r="H612">
        <f>IF(A612&lt;=$C$4,"",MIN(INDEX($E$15:$E$713,A612-$C$4):E611))</f>
        <v>14605.85</v>
      </c>
      <c r="I612" s="2">
        <f t="shared" si="99"/>
        <v>10.950000000000728</v>
      </c>
      <c r="J612">
        <f t="shared" si="98"/>
        <v>11.887037743574467</v>
      </c>
      <c r="K612" t="str">
        <f t="shared" si="100"/>
        <v>SELL</v>
      </c>
      <c r="L612">
        <f t="shared" si="101"/>
        <v>14605.85</v>
      </c>
      <c r="M612" s="5" t="str">
        <f t="shared" si="91"/>
        <v>SELL</v>
      </c>
      <c r="N612" s="5">
        <f t="shared" si="92"/>
        <v>14620.236355519553</v>
      </c>
      <c r="O612" s="5">
        <f t="shared" si="93"/>
        <v>14584.427288960896</v>
      </c>
      <c r="P612" s="5">
        <f t="shared" si="94"/>
        <v>14608.300000000001</v>
      </c>
      <c r="Q612" s="5">
        <f t="shared" si="95"/>
        <v>11.936355519552032</v>
      </c>
      <c r="R612" s="5" t="str">
        <f t="shared" si="96"/>
        <v/>
      </c>
      <c r="S612" s="5" t="str">
        <f t="shared" si="97"/>
        <v/>
      </c>
    </row>
    <row r="613" spans="1:19" x14ac:dyDescent="0.35">
      <c r="A613">
        <v>599</v>
      </c>
      <c r="B613" s="1">
        <v>44216.540277777778</v>
      </c>
      <c r="C613" s="2">
        <v>14609.5</v>
      </c>
      <c r="D613" s="2">
        <v>14615.050000000001</v>
      </c>
      <c r="E613" s="2">
        <v>14599.199999999999</v>
      </c>
      <c r="F613" s="2">
        <v>14606.1</v>
      </c>
      <c r="G613">
        <f>IF(A613&lt;=$C$3,"",MAX(INDEX($D$15:$D$713,A613-$C$3):D612))</f>
        <v>14625.35</v>
      </c>
      <c r="H613">
        <f>IF(A613&lt;=$C$4,"",MIN(INDEX($E$15:$E$713,A613-$C$4):E612))</f>
        <v>14604.25</v>
      </c>
      <c r="I613" s="2">
        <f t="shared" si="99"/>
        <v>10.200000000000728</v>
      </c>
      <c r="J613">
        <f t="shared" si="98"/>
        <v>11.802685856395779</v>
      </c>
      <c r="K613" t="str">
        <f t="shared" si="100"/>
        <v>SELL</v>
      </c>
      <c r="L613">
        <f t="shared" si="101"/>
        <v>14604.25</v>
      </c>
      <c r="M613" s="5" t="str">
        <f t="shared" ref="M613:M676" si="102">IF(OR(M612="",M612="SL",M612="TP"),K613,IF(M612="BUY",IF(E613&lt;N612,"SL",IF(D613&gt;O612,"TP",M612)),IF(M612="SELL",IF(D613&gt;N612,"SL",IF(E613&lt;O612,"TP",M612)),"")))</f>
        <v>SELL</v>
      </c>
      <c r="N613" s="5">
        <f t="shared" ref="N613:N676" si="103">IF(M613="buy",P613-$C$6*Q613,IF(M613="sell",P613+$C$6*Q613,""))</f>
        <v>14620.236355519553</v>
      </c>
      <c r="O613" s="5">
        <f t="shared" ref="O613:O676" si="104">IF(M613="buy",P613+$C$7*Q613,IF(M613="sell",P613-$C$7*Q613,""))</f>
        <v>14584.427288960896</v>
      </c>
      <c r="P613" s="5">
        <f t="shared" ref="P613:P676" si="105">IF(M613=M612,P612,IF(OR(M613="buy",M613="sell"),L613,""))</f>
        <v>14608.300000000001</v>
      </c>
      <c r="Q613" s="5">
        <f t="shared" ref="Q613:Q676" si="106">IF(M613=M612,Q612,IF(OR(M613="buy",M613="sell"),J613,""))</f>
        <v>11.936355519552032</v>
      </c>
      <c r="R613" s="5" t="str">
        <f t="shared" ref="R613:R676" si="107">IF(AND(M612="buy",M613="sl"),N612-P612,IF(AND(M612="buy",M613="tp"),O612-P612,IF(AND(M612="sell",M613="sl"),P612-N612,IF(AND(M612="sell",M613="tp"),P612-O612,""))))</f>
        <v/>
      </c>
      <c r="S613" s="5" t="str">
        <f t="shared" ref="S613:S676" si="108">IF(AND(M612="buy",R613&lt;&gt;""),"B",IF(AND(M612="sell",R613&lt;&gt;""),"S",""))</f>
        <v/>
      </c>
    </row>
    <row r="614" spans="1:19" x14ac:dyDescent="0.35">
      <c r="A614">
        <v>600</v>
      </c>
      <c r="B614" s="1">
        <v>44216.540972222225</v>
      </c>
      <c r="C614" s="2">
        <v>14605.699999999999</v>
      </c>
      <c r="D614" s="2">
        <v>14614.85</v>
      </c>
      <c r="E614" s="2">
        <v>14597.45</v>
      </c>
      <c r="F614" s="2">
        <v>14611.5</v>
      </c>
      <c r="G614">
        <f>IF(A614&lt;=$C$3,"",MAX(INDEX($D$15:$D$713,A614-$C$3):D613))</f>
        <v>14616.800000000001</v>
      </c>
      <c r="H614">
        <f>IF(A614&lt;=$C$4,"",MIN(INDEX($E$15:$E$713,A614-$C$4):E613))</f>
        <v>14599.199999999999</v>
      </c>
      <c r="I614" s="2">
        <f t="shared" si="99"/>
        <v>15.850000000002183</v>
      </c>
      <c r="J614">
        <f t="shared" ref="J614:J677" si="109">(J613*($C$5-1)+I614)/$C$5</f>
        <v>12.005051563576099</v>
      </c>
      <c r="K614" t="str">
        <f t="shared" si="100"/>
        <v>SELL</v>
      </c>
      <c r="L614">
        <f t="shared" si="101"/>
        <v>14599.199999999999</v>
      </c>
      <c r="M614" s="5" t="str">
        <f t="shared" si="102"/>
        <v>SELL</v>
      </c>
      <c r="N614" s="5">
        <f t="shared" si="103"/>
        <v>14620.236355519553</v>
      </c>
      <c r="O614" s="5">
        <f t="shared" si="104"/>
        <v>14584.427288960896</v>
      </c>
      <c r="P614" s="5">
        <f t="shared" si="105"/>
        <v>14608.300000000001</v>
      </c>
      <c r="Q614" s="5">
        <f t="shared" si="106"/>
        <v>11.936355519552032</v>
      </c>
      <c r="R614" s="5" t="str">
        <f t="shared" si="107"/>
        <v/>
      </c>
      <c r="S614" s="5" t="str">
        <f t="shared" si="108"/>
        <v/>
      </c>
    </row>
    <row r="615" spans="1:19" x14ac:dyDescent="0.35">
      <c r="A615">
        <v>601</v>
      </c>
      <c r="B615" s="1">
        <v>44216.541666666664</v>
      </c>
      <c r="C615" s="2">
        <v>14611.65</v>
      </c>
      <c r="D615" s="2">
        <v>14620.15</v>
      </c>
      <c r="E615" s="2">
        <v>14605.25</v>
      </c>
      <c r="F615" s="2">
        <v>14610.1</v>
      </c>
      <c r="G615">
        <f>IF(A615&lt;=$C$3,"",MAX(INDEX($D$15:$D$713,A615-$C$3):D614))</f>
        <v>14615.050000000001</v>
      </c>
      <c r="H615">
        <f>IF(A615&lt;=$C$4,"",MIN(INDEX($E$15:$E$713,A615-$C$4):E614))</f>
        <v>14597.45</v>
      </c>
      <c r="I615" s="2">
        <f t="shared" si="99"/>
        <v>17.399999999999636</v>
      </c>
      <c r="J615">
        <f t="shared" si="109"/>
        <v>12.274798985397277</v>
      </c>
      <c r="K615" t="str">
        <f t="shared" si="100"/>
        <v>BUY</v>
      </c>
      <c r="L615">
        <f t="shared" si="101"/>
        <v>14615.050000000001</v>
      </c>
      <c r="M615" s="5" t="str">
        <f t="shared" si="102"/>
        <v>SELL</v>
      </c>
      <c r="N615" s="5">
        <f t="shared" si="103"/>
        <v>14620.236355519553</v>
      </c>
      <c r="O615" s="5">
        <f t="shared" si="104"/>
        <v>14584.427288960896</v>
      </c>
      <c r="P615" s="5">
        <f t="shared" si="105"/>
        <v>14608.300000000001</v>
      </c>
      <c r="Q615" s="5">
        <f t="shared" si="106"/>
        <v>11.936355519552032</v>
      </c>
      <c r="R615" s="5" t="str">
        <f t="shared" si="107"/>
        <v/>
      </c>
      <c r="S615" s="5" t="str">
        <f t="shared" si="108"/>
        <v/>
      </c>
    </row>
    <row r="616" spans="1:19" x14ac:dyDescent="0.35">
      <c r="A616">
        <v>602</v>
      </c>
      <c r="B616" s="1">
        <v>44216.542361111111</v>
      </c>
      <c r="C616" s="2">
        <v>14609.75</v>
      </c>
      <c r="D616" s="2">
        <v>14618.25</v>
      </c>
      <c r="E616" s="2">
        <v>14605.449999999999</v>
      </c>
      <c r="F616" s="2">
        <v>14608.1</v>
      </c>
      <c r="G616">
        <f>IF(A616&lt;=$C$3,"",MAX(INDEX($D$15:$D$713,A616-$C$3):D615))</f>
        <v>14620.15</v>
      </c>
      <c r="H616">
        <f>IF(A616&lt;=$C$4,"",MIN(INDEX($E$15:$E$713,A616-$C$4):E615))</f>
        <v>14597.45</v>
      </c>
      <c r="I616" s="2">
        <f t="shared" si="99"/>
        <v>14.899999999999636</v>
      </c>
      <c r="J616">
        <f t="shared" si="109"/>
        <v>12.406059036127395</v>
      </c>
      <c r="K616" t="str">
        <f t="shared" si="100"/>
        <v/>
      </c>
      <c r="L616" t="str">
        <f t="shared" si="101"/>
        <v/>
      </c>
      <c r="M616" s="5" t="str">
        <f t="shared" si="102"/>
        <v>SELL</v>
      </c>
      <c r="N616" s="5">
        <f t="shared" si="103"/>
        <v>14620.236355519553</v>
      </c>
      <c r="O616" s="5">
        <f t="shared" si="104"/>
        <v>14584.427288960896</v>
      </c>
      <c r="P616" s="5">
        <f t="shared" si="105"/>
        <v>14608.300000000001</v>
      </c>
      <c r="Q616" s="5">
        <f t="shared" si="106"/>
        <v>11.936355519552032</v>
      </c>
      <c r="R616" s="5" t="str">
        <f t="shared" si="107"/>
        <v/>
      </c>
      <c r="S616" s="5" t="str">
        <f t="shared" si="108"/>
        <v/>
      </c>
    </row>
    <row r="617" spans="1:19" x14ac:dyDescent="0.35">
      <c r="A617">
        <v>603</v>
      </c>
      <c r="B617" s="1">
        <v>44216.543055555558</v>
      </c>
      <c r="C617" s="2">
        <v>14608.4</v>
      </c>
      <c r="D617" s="2">
        <v>14616.45</v>
      </c>
      <c r="E617" s="2">
        <v>14605.449999999999</v>
      </c>
      <c r="F617" s="2">
        <v>14608.4</v>
      </c>
      <c r="G617">
        <f>IF(A617&lt;=$C$3,"",MAX(INDEX($D$15:$D$713,A617-$C$3):D616))</f>
        <v>14620.15</v>
      </c>
      <c r="H617">
        <f>IF(A617&lt;=$C$4,"",MIN(INDEX($E$15:$E$713,A617-$C$4):E616))</f>
        <v>14597.45</v>
      </c>
      <c r="I617" s="2">
        <f t="shared" si="99"/>
        <v>12.800000000001091</v>
      </c>
      <c r="J617">
        <f t="shared" si="109"/>
        <v>12.42575608432108</v>
      </c>
      <c r="K617" t="str">
        <f t="shared" si="100"/>
        <v/>
      </c>
      <c r="L617" t="str">
        <f t="shared" si="101"/>
        <v/>
      </c>
      <c r="M617" s="5" t="str">
        <f t="shared" si="102"/>
        <v>SELL</v>
      </c>
      <c r="N617" s="5">
        <f t="shared" si="103"/>
        <v>14620.236355519553</v>
      </c>
      <c r="O617" s="5">
        <f t="shared" si="104"/>
        <v>14584.427288960896</v>
      </c>
      <c r="P617" s="5">
        <f t="shared" si="105"/>
        <v>14608.300000000001</v>
      </c>
      <c r="Q617" s="5">
        <f t="shared" si="106"/>
        <v>11.936355519552032</v>
      </c>
      <c r="R617" s="5" t="str">
        <f t="shared" si="107"/>
        <v/>
      </c>
      <c r="S617" s="5" t="str">
        <f t="shared" si="108"/>
        <v/>
      </c>
    </row>
    <row r="618" spans="1:19" x14ac:dyDescent="0.35">
      <c r="A618">
        <v>604</v>
      </c>
      <c r="B618" s="1">
        <v>44216.543749999997</v>
      </c>
      <c r="C618" s="2">
        <v>14608.25</v>
      </c>
      <c r="D618" s="2">
        <v>14614.95</v>
      </c>
      <c r="E618" s="2">
        <v>14599.15</v>
      </c>
      <c r="F618" s="2">
        <v>14612.15</v>
      </c>
      <c r="G618">
        <f>IF(A618&lt;=$C$3,"",MAX(INDEX($D$15:$D$713,A618-$C$3):D617))</f>
        <v>14620.15</v>
      </c>
      <c r="H618">
        <f>IF(A618&lt;=$C$4,"",MIN(INDEX($E$15:$E$713,A618-$C$4):E617))</f>
        <v>14605.25</v>
      </c>
      <c r="I618" s="2">
        <f t="shared" si="99"/>
        <v>11.000000000001819</v>
      </c>
      <c r="J618">
        <f t="shared" si="109"/>
        <v>12.354468280105117</v>
      </c>
      <c r="K618" t="str">
        <f t="shared" si="100"/>
        <v>SELL</v>
      </c>
      <c r="L618">
        <f t="shared" si="101"/>
        <v>14605.25</v>
      </c>
      <c r="M618" s="5" t="str">
        <f t="shared" si="102"/>
        <v>SELL</v>
      </c>
      <c r="N618" s="5">
        <f t="shared" si="103"/>
        <v>14620.236355519553</v>
      </c>
      <c r="O618" s="5">
        <f t="shared" si="104"/>
        <v>14584.427288960896</v>
      </c>
      <c r="P618" s="5">
        <f t="shared" si="105"/>
        <v>14608.300000000001</v>
      </c>
      <c r="Q618" s="5">
        <f t="shared" si="106"/>
        <v>11.936355519552032</v>
      </c>
      <c r="R618" s="5" t="str">
        <f t="shared" si="107"/>
        <v/>
      </c>
      <c r="S618" s="5" t="str">
        <f t="shared" si="108"/>
        <v/>
      </c>
    </row>
    <row r="619" spans="1:19" x14ac:dyDescent="0.35">
      <c r="A619">
        <v>605</v>
      </c>
      <c r="B619" s="1">
        <v>44216.544444444444</v>
      </c>
      <c r="C619" s="2">
        <v>14612</v>
      </c>
      <c r="D619" s="2">
        <v>14620.35</v>
      </c>
      <c r="E619" s="2">
        <v>14607.599999999999</v>
      </c>
      <c r="F619" s="2">
        <v>14613.8</v>
      </c>
      <c r="G619">
        <f>IF(A619&lt;=$C$3,"",MAX(INDEX($D$15:$D$713,A619-$C$3):D618))</f>
        <v>14618.25</v>
      </c>
      <c r="H619">
        <f>IF(A619&lt;=$C$4,"",MIN(INDEX($E$15:$E$713,A619-$C$4):E618))</f>
        <v>14599.15</v>
      </c>
      <c r="I619" s="2">
        <f t="shared" si="99"/>
        <v>15.800000000001091</v>
      </c>
      <c r="J619">
        <f t="shared" si="109"/>
        <v>12.526744866099914</v>
      </c>
      <c r="K619" t="str">
        <f t="shared" si="100"/>
        <v>BUY</v>
      </c>
      <c r="L619">
        <f t="shared" si="101"/>
        <v>14618.25</v>
      </c>
      <c r="M619" s="5" t="str">
        <f t="shared" si="102"/>
        <v>SL</v>
      </c>
      <c r="N619" s="5" t="str">
        <f t="shared" si="103"/>
        <v/>
      </c>
      <c r="O619" s="5" t="str">
        <f t="shared" si="104"/>
        <v/>
      </c>
      <c r="P619" s="5" t="str">
        <f t="shared" si="105"/>
        <v/>
      </c>
      <c r="Q619" s="5" t="str">
        <f t="shared" si="106"/>
        <v/>
      </c>
      <c r="R619" s="5">
        <f t="shared" si="107"/>
        <v>-11.936355519552308</v>
      </c>
      <c r="S619" s="5" t="str">
        <f t="shared" si="108"/>
        <v>S</v>
      </c>
    </row>
    <row r="620" spans="1:19" x14ac:dyDescent="0.35">
      <c r="A620">
        <v>606</v>
      </c>
      <c r="B620" s="1">
        <v>44216.545138888891</v>
      </c>
      <c r="C620" s="2">
        <v>14614.2</v>
      </c>
      <c r="D620" s="2">
        <v>14616.75</v>
      </c>
      <c r="E620" s="2">
        <v>14607</v>
      </c>
      <c r="F620" s="2">
        <v>14610.3</v>
      </c>
      <c r="G620">
        <f>IF(A620&lt;=$C$3,"",MAX(INDEX($D$15:$D$713,A620-$C$3):D619))</f>
        <v>14620.35</v>
      </c>
      <c r="H620">
        <f>IF(A620&lt;=$C$4,"",MIN(INDEX($E$15:$E$713,A620-$C$4):E619))</f>
        <v>14599.15</v>
      </c>
      <c r="I620" s="2">
        <f t="shared" si="99"/>
        <v>12.750000000001819</v>
      </c>
      <c r="J620">
        <f t="shared" si="109"/>
        <v>12.537907622795009</v>
      </c>
      <c r="K620" t="str">
        <f t="shared" si="100"/>
        <v/>
      </c>
      <c r="L620" t="str">
        <f t="shared" si="101"/>
        <v/>
      </c>
      <c r="M620" s="5" t="str">
        <f t="shared" si="102"/>
        <v/>
      </c>
      <c r="N620" s="5" t="str">
        <f t="shared" si="103"/>
        <v/>
      </c>
      <c r="O620" s="5" t="str">
        <f t="shared" si="104"/>
        <v/>
      </c>
      <c r="P620" s="5" t="str">
        <f t="shared" si="105"/>
        <v/>
      </c>
      <c r="Q620" s="5" t="str">
        <f t="shared" si="106"/>
        <v/>
      </c>
      <c r="R620" s="5" t="str">
        <f t="shared" si="107"/>
        <v/>
      </c>
      <c r="S620" s="5" t="str">
        <f t="shared" si="108"/>
        <v/>
      </c>
    </row>
    <row r="621" spans="1:19" x14ac:dyDescent="0.35">
      <c r="A621">
        <v>607</v>
      </c>
      <c r="B621" s="1">
        <v>44216.54583333333</v>
      </c>
      <c r="C621" s="2">
        <v>14610.050000000001</v>
      </c>
      <c r="D621" s="2">
        <v>14616.75</v>
      </c>
      <c r="E621" s="2">
        <v>14607</v>
      </c>
      <c r="F621" s="2">
        <v>14613.6</v>
      </c>
      <c r="G621">
        <f>IF(A621&lt;=$C$3,"",MAX(INDEX($D$15:$D$713,A621-$C$3):D620))</f>
        <v>14620.35</v>
      </c>
      <c r="H621">
        <f>IF(A621&lt;=$C$4,"",MIN(INDEX($E$15:$E$713,A621-$C$4):E620))</f>
        <v>14599.15</v>
      </c>
      <c r="I621" s="2">
        <f t="shared" si="99"/>
        <v>9.75</v>
      </c>
      <c r="J621">
        <f t="shared" si="109"/>
        <v>12.398512241655258</v>
      </c>
      <c r="K621" t="str">
        <f t="shared" si="100"/>
        <v/>
      </c>
      <c r="L621" t="str">
        <f t="shared" si="101"/>
        <v/>
      </c>
      <c r="M621" s="5" t="str">
        <f t="shared" si="102"/>
        <v/>
      </c>
      <c r="N621" s="5" t="str">
        <f t="shared" si="103"/>
        <v/>
      </c>
      <c r="O621" s="5" t="str">
        <f t="shared" si="104"/>
        <v/>
      </c>
      <c r="P621" s="5" t="str">
        <f t="shared" si="105"/>
        <v/>
      </c>
      <c r="Q621" s="5" t="str">
        <f t="shared" si="106"/>
        <v/>
      </c>
      <c r="R621" s="5" t="str">
        <f t="shared" si="107"/>
        <v/>
      </c>
      <c r="S621" s="5" t="str">
        <f t="shared" si="108"/>
        <v/>
      </c>
    </row>
    <row r="622" spans="1:19" x14ac:dyDescent="0.35">
      <c r="A622">
        <v>608</v>
      </c>
      <c r="B622" s="1">
        <v>44216.546527777777</v>
      </c>
      <c r="C622" s="2">
        <v>14613.5</v>
      </c>
      <c r="D622" s="2">
        <v>14619.35</v>
      </c>
      <c r="E622" s="2">
        <v>14605.9</v>
      </c>
      <c r="F622" s="2">
        <v>14613.25</v>
      </c>
      <c r="G622">
        <f>IF(A622&lt;=$C$3,"",MAX(INDEX($D$15:$D$713,A622-$C$3):D621))</f>
        <v>14620.35</v>
      </c>
      <c r="H622">
        <f>IF(A622&lt;=$C$4,"",MIN(INDEX($E$15:$E$713,A622-$C$4):E621))</f>
        <v>14607</v>
      </c>
      <c r="I622" s="2">
        <f t="shared" si="99"/>
        <v>9.75</v>
      </c>
      <c r="J622">
        <f t="shared" si="109"/>
        <v>12.266086629572495</v>
      </c>
      <c r="K622" t="str">
        <f t="shared" si="100"/>
        <v>SELL</v>
      </c>
      <c r="L622">
        <f t="shared" si="101"/>
        <v>14607</v>
      </c>
      <c r="M622" s="5" t="str">
        <f t="shared" si="102"/>
        <v>SELL</v>
      </c>
      <c r="N622" s="5">
        <f t="shared" si="103"/>
        <v>14619.266086629572</v>
      </c>
      <c r="O622" s="5">
        <f t="shared" si="104"/>
        <v>14582.467826740854</v>
      </c>
      <c r="P622" s="5">
        <f t="shared" si="105"/>
        <v>14607</v>
      </c>
      <c r="Q622" s="5">
        <f t="shared" si="106"/>
        <v>12.266086629572495</v>
      </c>
      <c r="R622" s="5" t="str">
        <f t="shared" si="107"/>
        <v/>
      </c>
      <c r="S622" s="5" t="str">
        <f t="shared" si="108"/>
        <v/>
      </c>
    </row>
    <row r="623" spans="1:19" x14ac:dyDescent="0.35">
      <c r="A623">
        <v>609</v>
      </c>
      <c r="B623" s="1">
        <v>44216.547222222223</v>
      </c>
      <c r="C623" s="2">
        <v>14613.2</v>
      </c>
      <c r="D623" s="2">
        <v>14620.900000000001</v>
      </c>
      <c r="E623" s="2">
        <v>14607.599999999999</v>
      </c>
      <c r="F623" s="2">
        <v>14608.8</v>
      </c>
      <c r="G623">
        <f>IF(A623&lt;=$C$3,"",MAX(INDEX($D$15:$D$713,A623-$C$3):D622))</f>
        <v>14619.35</v>
      </c>
      <c r="H623">
        <f>IF(A623&lt;=$C$4,"",MIN(INDEX($E$15:$E$713,A623-$C$4):E622))</f>
        <v>14605.9</v>
      </c>
      <c r="I623" s="2">
        <f t="shared" si="99"/>
        <v>13.450000000000728</v>
      </c>
      <c r="J623">
        <f t="shared" si="109"/>
        <v>12.325282298093907</v>
      </c>
      <c r="K623" t="str">
        <f t="shared" si="100"/>
        <v>BUY</v>
      </c>
      <c r="L623">
        <f t="shared" si="101"/>
        <v>14619.35</v>
      </c>
      <c r="M623" s="5" t="str">
        <f t="shared" si="102"/>
        <v>SL</v>
      </c>
      <c r="N623" s="5" t="str">
        <f t="shared" si="103"/>
        <v/>
      </c>
      <c r="O623" s="5" t="str">
        <f t="shared" si="104"/>
        <v/>
      </c>
      <c r="P623" s="5" t="str">
        <f t="shared" si="105"/>
        <v/>
      </c>
      <c r="Q623" s="5" t="str">
        <f t="shared" si="106"/>
        <v/>
      </c>
      <c r="R623" s="5">
        <f t="shared" si="107"/>
        <v>-12.266086629571873</v>
      </c>
      <c r="S623" s="5" t="str">
        <f t="shared" si="108"/>
        <v>S</v>
      </c>
    </row>
    <row r="624" spans="1:19" x14ac:dyDescent="0.35">
      <c r="A624">
        <v>610</v>
      </c>
      <c r="B624" s="1">
        <v>44216.54791666667</v>
      </c>
      <c r="C624" s="2">
        <v>14608.349999999999</v>
      </c>
      <c r="D624" s="2">
        <v>14616.650000000001</v>
      </c>
      <c r="E624" s="2">
        <v>14602.449999999999</v>
      </c>
      <c r="F624" s="2">
        <v>14608.85</v>
      </c>
      <c r="G624">
        <f>IF(A624&lt;=$C$3,"",MAX(INDEX($D$15:$D$713,A624-$C$3):D623))</f>
        <v>14620.900000000001</v>
      </c>
      <c r="H624">
        <f>IF(A624&lt;=$C$4,"",MIN(INDEX($E$15:$E$713,A624-$C$4):E623))</f>
        <v>14605.9</v>
      </c>
      <c r="I624" s="2">
        <f t="shared" si="99"/>
        <v>13.30000000000291</v>
      </c>
      <c r="J624">
        <f t="shared" si="109"/>
        <v>12.374018183189357</v>
      </c>
      <c r="K624" t="str">
        <f t="shared" si="100"/>
        <v>SELL</v>
      </c>
      <c r="L624">
        <f t="shared" si="101"/>
        <v>14605.9</v>
      </c>
      <c r="M624" s="5" t="str">
        <f t="shared" si="102"/>
        <v>SELL</v>
      </c>
      <c r="N624" s="5">
        <f t="shared" si="103"/>
        <v>14618.274018183189</v>
      </c>
      <c r="O624" s="5">
        <f t="shared" si="104"/>
        <v>14581.151963633622</v>
      </c>
      <c r="P624" s="5">
        <f t="shared" si="105"/>
        <v>14605.9</v>
      </c>
      <c r="Q624" s="5">
        <f t="shared" si="106"/>
        <v>12.374018183189357</v>
      </c>
      <c r="R624" s="5" t="str">
        <f t="shared" si="107"/>
        <v/>
      </c>
      <c r="S624" s="5" t="str">
        <f t="shared" si="108"/>
        <v/>
      </c>
    </row>
    <row r="625" spans="1:19" x14ac:dyDescent="0.35">
      <c r="A625">
        <v>611</v>
      </c>
      <c r="B625" s="1">
        <v>44216.548611111109</v>
      </c>
      <c r="C625" s="2">
        <v>14608.800000000001</v>
      </c>
      <c r="D625" s="2">
        <v>14616.65</v>
      </c>
      <c r="E625" s="2">
        <v>14600.4</v>
      </c>
      <c r="F625" s="2">
        <v>14609.85</v>
      </c>
      <c r="G625">
        <f>IF(A625&lt;=$C$3,"",MAX(INDEX($D$15:$D$713,A625-$C$3):D624))</f>
        <v>14620.900000000001</v>
      </c>
      <c r="H625">
        <f>IF(A625&lt;=$C$4,"",MIN(INDEX($E$15:$E$713,A625-$C$4):E624))</f>
        <v>14602.449999999999</v>
      </c>
      <c r="I625" s="2">
        <f t="shared" si="99"/>
        <v>14.200000000002547</v>
      </c>
      <c r="J625">
        <f t="shared" si="109"/>
        <v>12.465317274030017</v>
      </c>
      <c r="K625" t="str">
        <f t="shared" si="100"/>
        <v>SELL</v>
      </c>
      <c r="L625">
        <f t="shared" si="101"/>
        <v>14602.449999999999</v>
      </c>
      <c r="M625" s="5" t="str">
        <f t="shared" si="102"/>
        <v>SELL</v>
      </c>
      <c r="N625" s="5">
        <f t="shared" si="103"/>
        <v>14618.274018183189</v>
      </c>
      <c r="O625" s="5">
        <f t="shared" si="104"/>
        <v>14581.151963633622</v>
      </c>
      <c r="P625" s="5">
        <f t="shared" si="105"/>
        <v>14605.9</v>
      </c>
      <c r="Q625" s="5">
        <f t="shared" si="106"/>
        <v>12.374018183189357</v>
      </c>
      <c r="R625" s="5" t="str">
        <f t="shared" si="107"/>
        <v/>
      </c>
      <c r="S625" s="5" t="str">
        <f t="shared" si="108"/>
        <v/>
      </c>
    </row>
    <row r="626" spans="1:19" x14ac:dyDescent="0.35">
      <c r="A626">
        <v>612</v>
      </c>
      <c r="B626" s="1">
        <v>44216.549305555556</v>
      </c>
      <c r="C626" s="2">
        <v>14610.05</v>
      </c>
      <c r="D626" s="2">
        <v>14611.05</v>
      </c>
      <c r="E626" s="2">
        <v>14604</v>
      </c>
      <c r="F626" s="2">
        <v>14609.35</v>
      </c>
      <c r="G626">
        <f>IF(A626&lt;=$C$3,"",MAX(INDEX($D$15:$D$713,A626-$C$3):D625))</f>
        <v>14620.900000000001</v>
      </c>
      <c r="H626">
        <f>IF(A626&lt;=$C$4,"",MIN(INDEX($E$15:$E$713,A626-$C$4):E625))</f>
        <v>14600.4</v>
      </c>
      <c r="I626" s="2">
        <f t="shared" si="99"/>
        <v>16.25</v>
      </c>
      <c r="J626">
        <f t="shared" si="109"/>
        <v>12.654551410328516</v>
      </c>
      <c r="K626" t="str">
        <f t="shared" si="100"/>
        <v/>
      </c>
      <c r="L626" t="str">
        <f t="shared" si="101"/>
        <v/>
      </c>
      <c r="M626" s="5" t="str">
        <f t="shared" si="102"/>
        <v>SELL</v>
      </c>
      <c r="N626" s="5">
        <f t="shared" si="103"/>
        <v>14618.274018183189</v>
      </c>
      <c r="O626" s="5">
        <f t="shared" si="104"/>
        <v>14581.151963633622</v>
      </c>
      <c r="P626" s="5">
        <f t="shared" si="105"/>
        <v>14605.9</v>
      </c>
      <c r="Q626" s="5">
        <f t="shared" si="106"/>
        <v>12.374018183189357</v>
      </c>
      <c r="R626" s="5" t="str">
        <f t="shared" si="107"/>
        <v/>
      </c>
      <c r="S626" s="5" t="str">
        <f t="shared" si="108"/>
        <v/>
      </c>
    </row>
    <row r="627" spans="1:19" x14ac:dyDescent="0.35">
      <c r="A627">
        <v>613</v>
      </c>
      <c r="B627" s="1">
        <v>44216.55</v>
      </c>
      <c r="C627" s="2">
        <v>14609.949999999999</v>
      </c>
      <c r="D627" s="2">
        <v>14613.4</v>
      </c>
      <c r="E627" s="2">
        <v>14600.349999999999</v>
      </c>
      <c r="F627" s="2">
        <v>14606.15</v>
      </c>
      <c r="G627">
        <f>IF(A627&lt;=$C$3,"",MAX(INDEX($D$15:$D$713,A627-$C$3):D626))</f>
        <v>14616.650000000001</v>
      </c>
      <c r="H627">
        <f>IF(A627&lt;=$C$4,"",MIN(INDEX($E$15:$E$713,A627-$C$4):E626))</f>
        <v>14600.4</v>
      </c>
      <c r="I627" s="2">
        <f t="shared" si="99"/>
        <v>7.0499999999992724</v>
      </c>
      <c r="J627">
        <f t="shared" si="109"/>
        <v>12.374323839812053</v>
      </c>
      <c r="K627" t="str">
        <f t="shared" si="100"/>
        <v>SELL</v>
      </c>
      <c r="L627">
        <f t="shared" si="101"/>
        <v>14600.4</v>
      </c>
      <c r="M627" s="5" t="str">
        <f t="shared" si="102"/>
        <v>SELL</v>
      </c>
      <c r="N627" s="5">
        <f t="shared" si="103"/>
        <v>14618.274018183189</v>
      </c>
      <c r="O627" s="5">
        <f t="shared" si="104"/>
        <v>14581.151963633622</v>
      </c>
      <c r="P627" s="5">
        <f t="shared" si="105"/>
        <v>14605.9</v>
      </c>
      <c r="Q627" s="5">
        <f t="shared" si="106"/>
        <v>12.374018183189357</v>
      </c>
      <c r="R627" s="5" t="str">
        <f t="shared" si="107"/>
        <v/>
      </c>
      <c r="S627" s="5" t="str">
        <f t="shared" si="108"/>
        <v/>
      </c>
    </row>
    <row r="628" spans="1:19" x14ac:dyDescent="0.35">
      <c r="A628">
        <v>614</v>
      </c>
      <c r="B628" s="1">
        <v>44216.550694444442</v>
      </c>
      <c r="C628" s="2">
        <v>14606.55</v>
      </c>
      <c r="D628" s="2">
        <v>14614.95</v>
      </c>
      <c r="E628" s="2">
        <v>14600.25</v>
      </c>
      <c r="F628" s="2">
        <v>14611.1</v>
      </c>
      <c r="G628">
        <f>IF(A628&lt;=$C$3,"",MAX(INDEX($D$15:$D$713,A628-$C$3):D627))</f>
        <v>14616.65</v>
      </c>
      <c r="H628">
        <f>IF(A628&lt;=$C$4,"",MIN(INDEX($E$15:$E$713,A628-$C$4):E627))</f>
        <v>14600.349999999999</v>
      </c>
      <c r="I628" s="2">
        <f t="shared" si="99"/>
        <v>13.050000000001091</v>
      </c>
      <c r="J628">
        <f t="shared" si="109"/>
        <v>12.408107647821506</v>
      </c>
      <c r="K628" t="str">
        <f t="shared" si="100"/>
        <v>SELL</v>
      </c>
      <c r="L628">
        <f t="shared" si="101"/>
        <v>14600.349999999999</v>
      </c>
      <c r="M628" s="5" t="str">
        <f t="shared" si="102"/>
        <v>SELL</v>
      </c>
      <c r="N628" s="5">
        <f t="shared" si="103"/>
        <v>14618.274018183189</v>
      </c>
      <c r="O628" s="5">
        <f t="shared" si="104"/>
        <v>14581.151963633622</v>
      </c>
      <c r="P628" s="5">
        <f t="shared" si="105"/>
        <v>14605.9</v>
      </c>
      <c r="Q628" s="5">
        <f t="shared" si="106"/>
        <v>12.374018183189357</v>
      </c>
      <c r="R628" s="5" t="str">
        <f t="shared" si="107"/>
        <v/>
      </c>
      <c r="S628" s="5" t="str">
        <f t="shared" si="108"/>
        <v/>
      </c>
    </row>
    <row r="629" spans="1:19" x14ac:dyDescent="0.35">
      <c r="A629">
        <v>615</v>
      </c>
      <c r="B629" s="1">
        <v>44216.551388888889</v>
      </c>
      <c r="C629" s="2">
        <v>14610.6</v>
      </c>
      <c r="D629" s="2">
        <v>14614.65</v>
      </c>
      <c r="E629" s="2">
        <v>14610.05</v>
      </c>
      <c r="F629" s="2">
        <v>14612.35</v>
      </c>
      <c r="G629">
        <f>IF(A629&lt;=$C$3,"",MAX(INDEX($D$15:$D$713,A629-$C$3):D628))</f>
        <v>14614.95</v>
      </c>
      <c r="H629">
        <f>IF(A629&lt;=$C$4,"",MIN(INDEX($E$15:$E$713,A629-$C$4):E628))</f>
        <v>14600.25</v>
      </c>
      <c r="I629" s="2">
        <f t="shared" si="99"/>
        <v>14.700000000000728</v>
      </c>
      <c r="J629">
        <f t="shared" si="109"/>
        <v>12.522702265430468</v>
      </c>
      <c r="K629" t="str">
        <f t="shared" si="100"/>
        <v/>
      </c>
      <c r="L629" t="str">
        <f t="shared" si="101"/>
        <v/>
      </c>
      <c r="M629" s="5" t="str">
        <f t="shared" si="102"/>
        <v>SELL</v>
      </c>
      <c r="N629" s="5">
        <f t="shared" si="103"/>
        <v>14618.274018183189</v>
      </c>
      <c r="O629" s="5">
        <f t="shared" si="104"/>
        <v>14581.151963633622</v>
      </c>
      <c r="P629" s="5">
        <f t="shared" si="105"/>
        <v>14605.9</v>
      </c>
      <c r="Q629" s="5">
        <f t="shared" si="106"/>
        <v>12.374018183189357</v>
      </c>
      <c r="R629" s="5" t="str">
        <f t="shared" si="107"/>
        <v/>
      </c>
      <c r="S629" s="5" t="str">
        <f t="shared" si="108"/>
        <v/>
      </c>
    </row>
    <row r="630" spans="1:19" x14ac:dyDescent="0.35">
      <c r="A630">
        <v>616</v>
      </c>
      <c r="B630" s="1">
        <v>44216.552083333336</v>
      </c>
      <c r="C630" s="2">
        <v>14612.15</v>
      </c>
      <c r="D630" s="2">
        <v>14615.25</v>
      </c>
      <c r="E630" s="2">
        <v>14604.75</v>
      </c>
      <c r="F630" s="2">
        <v>14612.35</v>
      </c>
      <c r="G630">
        <f>IF(A630&lt;=$C$3,"",MAX(INDEX($D$15:$D$713,A630-$C$3):D629))</f>
        <v>14614.95</v>
      </c>
      <c r="H630">
        <f>IF(A630&lt;=$C$4,"",MIN(INDEX($E$15:$E$713,A630-$C$4):E629))</f>
        <v>14600.25</v>
      </c>
      <c r="I630" s="2">
        <f t="shared" si="99"/>
        <v>4.6000000000003638</v>
      </c>
      <c r="J630">
        <f t="shared" si="109"/>
        <v>12.126567152158962</v>
      </c>
      <c r="K630" t="str">
        <f t="shared" si="100"/>
        <v>BUY</v>
      </c>
      <c r="L630">
        <f t="shared" si="101"/>
        <v>14614.95</v>
      </c>
      <c r="M630" s="5" t="str">
        <f t="shared" si="102"/>
        <v>SELL</v>
      </c>
      <c r="N630" s="5">
        <f t="shared" si="103"/>
        <v>14618.274018183189</v>
      </c>
      <c r="O630" s="5">
        <f t="shared" si="104"/>
        <v>14581.151963633622</v>
      </c>
      <c r="P630" s="5">
        <f t="shared" si="105"/>
        <v>14605.9</v>
      </c>
      <c r="Q630" s="5">
        <f t="shared" si="106"/>
        <v>12.374018183189357</v>
      </c>
      <c r="R630" s="5" t="str">
        <f t="shared" si="107"/>
        <v/>
      </c>
      <c r="S630" s="5" t="str">
        <f t="shared" si="108"/>
        <v/>
      </c>
    </row>
    <row r="631" spans="1:19" x14ac:dyDescent="0.35">
      <c r="A631">
        <v>617</v>
      </c>
      <c r="B631" s="1">
        <v>44216.552777777775</v>
      </c>
      <c r="C631" s="2">
        <v>14611.95</v>
      </c>
      <c r="D631" s="2">
        <v>14616.35</v>
      </c>
      <c r="E631" s="2">
        <v>14608.4</v>
      </c>
      <c r="F631" s="2">
        <v>14612.35</v>
      </c>
      <c r="G631">
        <f>IF(A631&lt;=$C$3,"",MAX(INDEX($D$15:$D$713,A631-$C$3):D630))</f>
        <v>14615.25</v>
      </c>
      <c r="H631">
        <f>IF(A631&lt;=$C$4,"",MIN(INDEX($E$15:$E$713,A631-$C$4):E630))</f>
        <v>14600.25</v>
      </c>
      <c r="I631" s="2">
        <f t="shared" si="99"/>
        <v>10.5</v>
      </c>
      <c r="J631">
        <f t="shared" si="109"/>
        <v>12.045238794551015</v>
      </c>
      <c r="K631" t="str">
        <f t="shared" si="100"/>
        <v>BUY</v>
      </c>
      <c r="L631">
        <f t="shared" si="101"/>
        <v>14615.25</v>
      </c>
      <c r="M631" s="5" t="str">
        <f t="shared" si="102"/>
        <v>SELL</v>
      </c>
      <c r="N631" s="5">
        <f t="shared" si="103"/>
        <v>14618.274018183189</v>
      </c>
      <c r="O631" s="5">
        <f t="shared" si="104"/>
        <v>14581.151963633622</v>
      </c>
      <c r="P631" s="5">
        <f t="shared" si="105"/>
        <v>14605.9</v>
      </c>
      <c r="Q631" s="5">
        <f t="shared" si="106"/>
        <v>12.374018183189357</v>
      </c>
      <c r="R631" s="5" t="str">
        <f t="shared" si="107"/>
        <v/>
      </c>
      <c r="S631" s="5" t="str">
        <f t="shared" si="108"/>
        <v/>
      </c>
    </row>
    <row r="632" spans="1:19" x14ac:dyDescent="0.35">
      <c r="A632">
        <v>618</v>
      </c>
      <c r="B632" s="1">
        <v>44216.553472222222</v>
      </c>
      <c r="C632" s="2">
        <v>14612.5</v>
      </c>
      <c r="D632" s="2">
        <v>14616.5</v>
      </c>
      <c r="E632" s="2">
        <v>14607.849999999999</v>
      </c>
      <c r="F632" s="2">
        <v>14613.4</v>
      </c>
      <c r="G632">
        <f>IF(A632&lt;=$C$3,"",MAX(INDEX($D$15:$D$713,A632-$C$3):D631))</f>
        <v>14616.35</v>
      </c>
      <c r="H632">
        <f>IF(A632&lt;=$C$4,"",MIN(INDEX($E$15:$E$713,A632-$C$4):E631))</f>
        <v>14604.75</v>
      </c>
      <c r="I632" s="2">
        <f t="shared" si="99"/>
        <v>7.9500000000007276</v>
      </c>
      <c r="J632">
        <f t="shared" si="109"/>
        <v>11.8404768548235</v>
      </c>
      <c r="K632" t="str">
        <f t="shared" si="100"/>
        <v>BUY</v>
      </c>
      <c r="L632">
        <f t="shared" si="101"/>
        <v>14616.35</v>
      </c>
      <c r="M632" s="5" t="str">
        <f t="shared" si="102"/>
        <v>SELL</v>
      </c>
      <c r="N632" s="5">
        <f t="shared" si="103"/>
        <v>14618.274018183189</v>
      </c>
      <c r="O632" s="5">
        <f t="shared" si="104"/>
        <v>14581.151963633622</v>
      </c>
      <c r="P632" s="5">
        <f t="shared" si="105"/>
        <v>14605.9</v>
      </c>
      <c r="Q632" s="5">
        <f t="shared" si="106"/>
        <v>12.374018183189357</v>
      </c>
      <c r="R632" s="5" t="str">
        <f t="shared" si="107"/>
        <v/>
      </c>
      <c r="S632" s="5" t="str">
        <f t="shared" si="108"/>
        <v/>
      </c>
    </row>
    <row r="633" spans="1:19" x14ac:dyDescent="0.35">
      <c r="A633">
        <v>619</v>
      </c>
      <c r="B633" s="1">
        <v>44216.554166666669</v>
      </c>
      <c r="C633" s="2">
        <v>14612.949999999999</v>
      </c>
      <c r="D633" s="2">
        <v>14617.3</v>
      </c>
      <c r="E633" s="2">
        <v>14603.45</v>
      </c>
      <c r="F633" s="2">
        <v>14613.4</v>
      </c>
      <c r="G633">
        <f>IF(A633&lt;=$C$3,"",MAX(INDEX($D$15:$D$713,A633-$C$3):D632))</f>
        <v>14616.5</v>
      </c>
      <c r="H633">
        <f>IF(A633&lt;=$C$4,"",MIN(INDEX($E$15:$E$713,A633-$C$4):E632))</f>
        <v>14604.75</v>
      </c>
      <c r="I633" s="2">
        <f t="shared" si="99"/>
        <v>8.6500000000014552</v>
      </c>
      <c r="J633">
        <f t="shared" si="109"/>
        <v>11.680953012082398</v>
      </c>
      <c r="K633" t="str">
        <f t="shared" si="100"/>
        <v>BUY</v>
      </c>
      <c r="L633">
        <f t="shared" si="101"/>
        <v>14616.5</v>
      </c>
      <c r="M633" s="5" t="str">
        <f t="shared" si="102"/>
        <v>SELL</v>
      </c>
      <c r="N633" s="5">
        <f t="shared" si="103"/>
        <v>14618.274018183189</v>
      </c>
      <c r="O633" s="5">
        <f t="shared" si="104"/>
        <v>14581.151963633622</v>
      </c>
      <c r="P633" s="5">
        <f t="shared" si="105"/>
        <v>14605.9</v>
      </c>
      <c r="Q633" s="5">
        <f t="shared" si="106"/>
        <v>12.374018183189357</v>
      </c>
      <c r="R633" s="5" t="str">
        <f t="shared" si="107"/>
        <v/>
      </c>
      <c r="S633" s="5" t="str">
        <f t="shared" si="108"/>
        <v/>
      </c>
    </row>
    <row r="634" spans="1:19" x14ac:dyDescent="0.35">
      <c r="A634">
        <v>620</v>
      </c>
      <c r="B634" s="1">
        <v>44216.554861111108</v>
      </c>
      <c r="C634" s="2">
        <v>14613.550000000001</v>
      </c>
      <c r="D634" s="2">
        <v>14620.35</v>
      </c>
      <c r="E634" s="2">
        <v>14608.349999999999</v>
      </c>
      <c r="F634" s="2">
        <v>14617.1</v>
      </c>
      <c r="G634">
        <f>IF(A634&lt;=$C$3,"",MAX(INDEX($D$15:$D$713,A634-$C$3):D633))</f>
        <v>14617.3</v>
      </c>
      <c r="H634">
        <f>IF(A634&lt;=$C$4,"",MIN(INDEX($E$15:$E$713,A634-$C$4):E633))</f>
        <v>14603.45</v>
      </c>
      <c r="I634" s="2">
        <f t="shared" si="99"/>
        <v>13.849999999998545</v>
      </c>
      <c r="J634">
        <f t="shared" si="109"/>
        <v>11.789405361478206</v>
      </c>
      <c r="K634" t="str">
        <f t="shared" si="100"/>
        <v>BUY</v>
      </c>
      <c r="L634">
        <f t="shared" si="101"/>
        <v>14617.3</v>
      </c>
      <c r="M634" s="5" t="str">
        <f t="shared" si="102"/>
        <v>SL</v>
      </c>
      <c r="N634" s="5" t="str">
        <f t="shared" si="103"/>
        <v/>
      </c>
      <c r="O634" s="5" t="str">
        <f t="shared" si="104"/>
        <v/>
      </c>
      <c r="P634" s="5" t="str">
        <f t="shared" si="105"/>
        <v/>
      </c>
      <c r="Q634" s="5" t="str">
        <f t="shared" si="106"/>
        <v/>
      </c>
      <c r="R634" s="5">
        <f t="shared" si="107"/>
        <v>-12.374018183189037</v>
      </c>
      <c r="S634" s="5" t="str">
        <f t="shared" si="108"/>
        <v>S</v>
      </c>
    </row>
    <row r="635" spans="1:19" x14ac:dyDescent="0.35">
      <c r="A635">
        <v>621</v>
      </c>
      <c r="B635" s="1">
        <v>44216.555555555555</v>
      </c>
      <c r="C635" s="2">
        <v>14617</v>
      </c>
      <c r="D635" s="2">
        <v>14622.949999999999</v>
      </c>
      <c r="E635" s="2">
        <v>14614.6</v>
      </c>
      <c r="F635" s="2">
        <v>14616.2</v>
      </c>
      <c r="G635">
        <f>IF(A635&lt;=$C$3,"",MAX(INDEX($D$15:$D$713,A635-$C$3):D634))</f>
        <v>14620.35</v>
      </c>
      <c r="H635">
        <f>IF(A635&lt;=$C$4,"",MIN(INDEX($E$15:$E$713,A635-$C$4):E634))</f>
        <v>14603.45</v>
      </c>
      <c r="I635" s="2">
        <f t="shared" si="99"/>
        <v>12.000000000001819</v>
      </c>
      <c r="J635">
        <f t="shared" si="109"/>
        <v>11.799935093404386</v>
      </c>
      <c r="K635" t="str">
        <f t="shared" si="100"/>
        <v>BUY</v>
      </c>
      <c r="L635">
        <f t="shared" si="101"/>
        <v>14620.35</v>
      </c>
      <c r="M635" s="5" t="str">
        <f t="shared" si="102"/>
        <v>BUY</v>
      </c>
      <c r="N635" s="5">
        <f t="shared" si="103"/>
        <v>14608.550064906596</v>
      </c>
      <c r="O635" s="5">
        <f t="shared" si="104"/>
        <v>14643.949870186809</v>
      </c>
      <c r="P635" s="5">
        <f t="shared" si="105"/>
        <v>14620.35</v>
      </c>
      <c r="Q635" s="5">
        <f t="shared" si="106"/>
        <v>11.799935093404386</v>
      </c>
      <c r="R635" s="5" t="str">
        <f t="shared" si="107"/>
        <v/>
      </c>
      <c r="S635" s="5" t="str">
        <f t="shared" si="108"/>
        <v/>
      </c>
    </row>
    <row r="636" spans="1:19" x14ac:dyDescent="0.35">
      <c r="A636">
        <v>622</v>
      </c>
      <c r="B636" s="1">
        <v>44216.556250000001</v>
      </c>
      <c r="C636" s="2">
        <v>14615.9</v>
      </c>
      <c r="D636" s="2">
        <v>14619.3</v>
      </c>
      <c r="E636" s="2">
        <v>14609.8</v>
      </c>
      <c r="F636" s="2">
        <v>14617.8</v>
      </c>
      <c r="G636">
        <f>IF(A636&lt;=$C$3,"",MAX(INDEX($D$15:$D$713,A636-$C$3):D635))</f>
        <v>14622.949999999999</v>
      </c>
      <c r="H636">
        <f>IF(A636&lt;=$C$4,"",MIN(INDEX($E$15:$E$713,A636-$C$4):E635))</f>
        <v>14603.45</v>
      </c>
      <c r="I636" s="2">
        <f t="shared" si="99"/>
        <v>8.3499999999985448</v>
      </c>
      <c r="J636">
        <f t="shared" si="109"/>
        <v>11.627438338734095</v>
      </c>
      <c r="K636" t="str">
        <f t="shared" si="100"/>
        <v/>
      </c>
      <c r="L636" t="str">
        <f t="shared" si="101"/>
        <v/>
      </c>
      <c r="M636" s="5" t="str">
        <f t="shared" si="102"/>
        <v>BUY</v>
      </c>
      <c r="N636" s="5">
        <f t="shared" si="103"/>
        <v>14608.550064906596</v>
      </c>
      <c r="O636" s="5">
        <f t="shared" si="104"/>
        <v>14643.949870186809</v>
      </c>
      <c r="P636" s="5">
        <f t="shared" si="105"/>
        <v>14620.35</v>
      </c>
      <c r="Q636" s="5">
        <f t="shared" si="106"/>
        <v>11.799935093404386</v>
      </c>
      <c r="R636" s="5" t="str">
        <f t="shared" si="107"/>
        <v/>
      </c>
      <c r="S636" s="5" t="str">
        <f t="shared" si="108"/>
        <v/>
      </c>
    </row>
    <row r="637" spans="1:19" x14ac:dyDescent="0.35">
      <c r="A637">
        <v>623</v>
      </c>
      <c r="B637" s="1">
        <v>44216.556944444441</v>
      </c>
      <c r="C637" s="2">
        <v>14617.449999999999</v>
      </c>
      <c r="D637" s="2">
        <v>14620.5</v>
      </c>
      <c r="E637" s="2">
        <v>14611.6</v>
      </c>
      <c r="F637" s="2">
        <v>14614.45</v>
      </c>
      <c r="G637">
        <f>IF(A637&lt;=$C$3,"",MAX(INDEX($D$15:$D$713,A637-$C$3):D636))</f>
        <v>14622.949999999999</v>
      </c>
      <c r="H637">
        <f>IF(A637&lt;=$C$4,"",MIN(INDEX($E$15:$E$713,A637-$C$4):E636))</f>
        <v>14608.349999999999</v>
      </c>
      <c r="I637" s="2">
        <f t="shared" si="99"/>
        <v>9.5</v>
      </c>
      <c r="J637">
        <f t="shared" si="109"/>
        <v>11.521066421797389</v>
      </c>
      <c r="K637" t="str">
        <f t="shared" si="100"/>
        <v/>
      </c>
      <c r="L637" t="str">
        <f t="shared" si="101"/>
        <v/>
      </c>
      <c r="M637" s="5" t="str">
        <f t="shared" si="102"/>
        <v>BUY</v>
      </c>
      <c r="N637" s="5">
        <f t="shared" si="103"/>
        <v>14608.550064906596</v>
      </c>
      <c r="O637" s="5">
        <f t="shared" si="104"/>
        <v>14643.949870186809</v>
      </c>
      <c r="P637" s="5">
        <f t="shared" si="105"/>
        <v>14620.35</v>
      </c>
      <c r="Q637" s="5">
        <f t="shared" si="106"/>
        <v>11.799935093404386</v>
      </c>
      <c r="R637" s="5" t="str">
        <f t="shared" si="107"/>
        <v/>
      </c>
      <c r="S637" s="5" t="str">
        <f t="shared" si="108"/>
        <v/>
      </c>
    </row>
    <row r="638" spans="1:19" x14ac:dyDescent="0.35">
      <c r="A638">
        <v>624</v>
      </c>
      <c r="B638" s="1">
        <v>44216.557638888888</v>
      </c>
      <c r="C638" s="2">
        <v>14614.6</v>
      </c>
      <c r="D638" s="2">
        <v>14617.550000000001</v>
      </c>
      <c r="E638" s="2">
        <v>14610.25</v>
      </c>
      <c r="F638" s="2">
        <v>14614.9</v>
      </c>
      <c r="G638">
        <f>IF(A638&lt;=$C$3,"",MAX(INDEX($D$15:$D$713,A638-$C$3):D637))</f>
        <v>14622.949999999999</v>
      </c>
      <c r="H638">
        <f>IF(A638&lt;=$C$4,"",MIN(INDEX($E$15:$E$713,A638-$C$4):E637))</f>
        <v>14609.8</v>
      </c>
      <c r="I638" s="2">
        <f t="shared" si="99"/>
        <v>8.8999999999996362</v>
      </c>
      <c r="J638">
        <f t="shared" si="109"/>
        <v>11.390013100707503</v>
      </c>
      <c r="K638" t="str">
        <f t="shared" si="100"/>
        <v/>
      </c>
      <c r="L638" t="str">
        <f t="shared" si="101"/>
        <v/>
      </c>
      <c r="M638" s="5" t="str">
        <f t="shared" si="102"/>
        <v>BUY</v>
      </c>
      <c r="N638" s="5">
        <f t="shared" si="103"/>
        <v>14608.550064906596</v>
      </c>
      <c r="O638" s="5">
        <f t="shared" si="104"/>
        <v>14643.949870186809</v>
      </c>
      <c r="P638" s="5">
        <f t="shared" si="105"/>
        <v>14620.35</v>
      </c>
      <c r="Q638" s="5">
        <f t="shared" si="106"/>
        <v>11.799935093404386</v>
      </c>
      <c r="R638" s="5" t="str">
        <f t="shared" si="107"/>
        <v/>
      </c>
      <c r="S638" s="5" t="str">
        <f t="shared" si="108"/>
        <v/>
      </c>
    </row>
    <row r="639" spans="1:19" x14ac:dyDescent="0.35">
      <c r="A639">
        <v>625</v>
      </c>
      <c r="B639" s="1">
        <v>44216.558333333334</v>
      </c>
      <c r="C639" s="2">
        <v>14614.55</v>
      </c>
      <c r="D639" s="2">
        <v>14624.35</v>
      </c>
      <c r="E639" s="2">
        <v>14609.2</v>
      </c>
      <c r="F639" s="2">
        <v>14621</v>
      </c>
      <c r="G639">
        <f>IF(A639&lt;=$C$3,"",MAX(INDEX($D$15:$D$713,A639-$C$3):D638))</f>
        <v>14620.5</v>
      </c>
      <c r="H639">
        <f>IF(A639&lt;=$C$4,"",MIN(INDEX($E$15:$E$713,A639-$C$4):E638))</f>
        <v>14609.8</v>
      </c>
      <c r="I639" s="2">
        <f t="shared" si="99"/>
        <v>7.3000000000010914</v>
      </c>
      <c r="J639">
        <f t="shared" si="109"/>
        <v>11.185512445672183</v>
      </c>
      <c r="K639" t="str">
        <f t="shared" si="100"/>
        <v>BUY</v>
      </c>
      <c r="L639">
        <f t="shared" si="101"/>
        <v>14620.5</v>
      </c>
      <c r="M639" s="5" t="str">
        <f t="shared" si="102"/>
        <v>BUY</v>
      </c>
      <c r="N639" s="5">
        <f t="shared" si="103"/>
        <v>14608.550064906596</v>
      </c>
      <c r="O639" s="5">
        <f t="shared" si="104"/>
        <v>14643.949870186809</v>
      </c>
      <c r="P639" s="5">
        <f t="shared" si="105"/>
        <v>14620.35</v>
      </c>
      <c r="Q639" s="5">
        <f t="shared" si="106"/>
        <v>11.799935093404386</v>
      </c>
      <c r="R639" s="5" t="str">
        <f t="shared" si="107"/>
        <v/>
      </c>
      <c r="S639" s="5" t="str">
        <f t="shared" si="108"/>
        <v/>
      </c>
    </row>
    <row r="640" spans="1:19" x14ac:dyDescent="0.35">
      <c r="A640">
        <v>626</v>
      </c>
      <c r="B640" s="1">
        <v>44216.559027777781</v>
      </c>
      <c r="C640" s="2">
        <v>14621.35</v>
      </c>
      <c r="D640" s="2">
        <v>14625.449999999999</v>
      </c>
      <c r="E640" s="2">
        <v>14614.55</v>
      </c>
      <c r="F640" s="2">
        <v>14621.85</v>
      </c>
      <c r="G640">
        <f>IF(A640&lt;=$C$3,"",MAX(INDEX($D$15:$D$713,A640-$C$3):D639))</f>
        <v>14624.35</v>
      </c>
      <c r="H640">
        <f>IF(A640&lt;=$C$4,"",MIN(INDEX($E$15:$E$713,A640-$C$4):E639))</f>
        <v>14609.2</v>
      </c>
      <c r="I640" s="2">
        <f t="shared" si="99"/>
        <v>15.149999999999636</v>
      </c>
      <c r="J640">
        <f t="shared" si="109"/>
        <v>11.383736823388556</v>
      </c>
      <c r="K640" t="str">
        <f t="shared" si="100"/>
        <v>BUY</v>
      </c>
      <c r="L640">
        <f t="shared" si="101"/>
        <v>14624.35</v>
      </c>
      <c r="M640" s="5" t="str">
        <f t="shared" si="102"/>
        <v>BUY</v>
      </c>
      <c r="N640" s="5">
        <f t="shared" si="103"/>
        <v>14608.550064906596</v>
      </c>
      <c r="O640" s="5">
        <f t="shared" si="104"/>
        <v>14643.949870186809</v>
      </c>
      <c r="P640" s="5">
        <f t="shared" si="105"/>
        <v>14620.35</v>
      </c>
      <c r="Q640" s="5">
        <f t="shared" si="106"/>
        <v>11.799935093404386</v>
      </c>
      <c r="R640" s="5" t="str">
        <f t="shared" si="107"/>
        <v/>
      </c>
      <c r="S640" s="5" t="str">
        <f t="shared" si="108"/>
        <v/>
      </c>
    </row>
    <row r="641" spans="1:19" x14ac:dyDescent="0.35">
      <c r="A641">
        <v>627</v>
      </c>
      <c r="B641" s="1">
        <v>44216.55972222222</v>
      </c>
      <c r="C641" s="2">
        <v>14622.6</v>
      </c>
      <c r="D641" s="2">
        <v>14630.35</v>
      </c>
      <c r="E641" s="2">
        <v>14614.5</v>
      </c>
      <c r="F641" s="2">
        <v>14624.85</v>
      </c>
      <c r="G641">
        <f>IF(A641&lt;=$C$3,"",MAX(INDEX($D$15:$D$713,A641-$C$3):D640))</f>
        <v>14625.449999999999</v>
      </c>
      <c r="H641">
        <f>IF(A641&lt;=$C$4,"",MIN(INDEX($E$15:$E$713,A641-$C$4):E640))</f>
        <v>14609.2</v>
      </c>
      <c r="I641" s="2">
        <f t="shared" si="99"/>
        <v>10.899999999999636</v>
      </c>
      <c r="J641">
        <f t="shared" si="109"/>
        <v>11.359549982219111</v>
      </c>
      <c r="K641" t="str">
        <f t="shared" si="100"/>
        <v>BUY</v>
      </c>
      <c r="L641">
        <f t="shared" si="101"/>
        <v>14625.449999999999</v>
      </c>
      <c r="M641" s="5" t="str">
        <f t="shared" si="102"/>
        <v>BUY</v>
      </c>
      <c r="N641" s="5">
        <f t="shared" si="103"/>
        <v>14608.550064906596</v>
      </c>
      <c r="O641" s="5">
        <f t="shared" si="104"/>
        <v>14643.949870186809</v>
      </c>
      <c r="P641" s="5">
        <f t="shared" si="105"/>
        <v>14620.35</v>
      </c>
      <c r="Q641" s="5">
        <f t="shared" si="106"/>
        <v>11.799935093404386</v>
      </c>
      <c r="R641" s="5" t="str">
        <f t="shared" si="107"/>
        <v/>
      </c>
      <c r="S641" s="5" t="str">
        <f t="shared" si="108"/>
        <v/>
      </c>
    </row>
    <row r="642" spans="1:19" x14ac:dyDescent="0.35">
      <c r="A642">
        <v>628</v>
      </c>
      <c r="B642" s="1">
        <v>44216.560416666667</v>
      </c>
      <c r="C642" s="2">
        <v>14625.1</v>
      </c>
      <c r="D642" s="2">
        <v>14633.3</v>
      </c>
      <c r="E642" s="2">
        <v>14614.949999999999</v>
      </c>
      <c r="F642" s="2">
        <v>14626.1</v>
      </c>
      <c r="G642">
        <f>IF(A642&lt;=$C$3,"",MAX(INDEX($D$15:$D$713,A642-$C$3):D641))</f>
        <v>14630.35</v>
      </c>
      <c r="H642">
        <f>IF(A642&lt;=$C$4,"",MIN(INDEX($E$15:$E$713,A642-$C$4):E641))</f>
        <v>14609.2</v>
      </c>
      <c r="I642" s="2">
        <f t="shared" si="99"/>
        <v>15.850000000000364</v>
      </c>
      <c r="J642">
        <f t="shared" si="109"/>
        <v>11.584072483108173</v>
      </c>
      <c r="K642" t="str">
        <f t="shared" si="100"/>
        <v>BUY</v>
      </c>
      <c r="L642">
        <f t="shared" si="101"/>
        <v>14630.35</v>
      </c>
      <c r="M642" s="5" t="str">
        <f t="shared" si="102"/>
        <v>BUY</v>
      </c>
      <c r="N642" s="5">
        <f t="shared" si="103"/>
        <v>14608.550064906596</v>
      </c>
      <c r="O642" s="5">
        <f t="shared" si="104"/>
        <v>14643.949870186809</v>
      </c>
      <c r="P642" s="5">
        <f t="shared" si="105"/>
        <v>14620.35</v>
      </c>
      <c r="Q642" s="5">
        <f t="shared" si="106"/>
        <v>11.799935093404386</v>
      </c>
      <c r="R642" s="5" t="str">
        <f t="shared" si="107"/>
        <v/>
      </c>
      <c r="S642" s="5" t="str">
        <f t="shared" si="108"/>
        <v/>
      </c>
    </row>
    <row r="643" spans="1:19" x14ac:dyDescent="0.35">
      <c r="A643">
        <v>629</v>
      </c>
      <c r="B643" s="1">
        <v>44216.561111111114</v>
      </c>
      <c r="C643" s="2">
        <v>14625.8</v>
      </c>
      <c r="D643" s="2">
        <v>14634.050000000001</v>
      </c>
      <c r="E643" s="2">
        <v>14621.65</v>
      </c>
      <c r="F643" s="2">
        <v>14632.65</v>
      </c>
      <c r="G643">
        <f>IF(A643&lt;=$C$3,"",MAX(INDEX($D$15:$D$713,A643-$C$3):D642))</f>
        <v>14633.3</v>
      </c>
      <c r="H643">
        <f>IF(A643&lt;=$C$4,"",MIN(INDEX($E$15:$E$713,A643-$C$4):E642))</f>
        <v>14614.5</v>
      </c>
      <c r="I643" s="2">
        <f t="shared" si="99"/>
        <v>18.350000000000364</v>
      </c>
      <c r="J643">
        <f t="shared" si="109"/>
        <v>11.922368858952783</v>
      </c>
      <c r="K643" t="str">
        <f t="shared" si="100"/>
        <v>BUY</v>
      </c>
      <c r="L643">
        <f t="shared" si="101"/>
        <v>14633.3</v>
      </c>
      <c r="M643" s="5" t="str">
        <f t="shared" si="102"/>
        <v>BUY</v>
      </c>
      <c r="N643" s="5">
        <f t="shared" si="103"/>
        <v>14608.550064906596</v>
      </c>
      <c r="O643" s="5">
        <f t="shared" si="104"/>
        <v>14643.949870186809</v>
      </c>
      <c r="P643" s="5">
        <f t="shared" si="105"/>
        <v>14620.35</v>
      </c>
      <c r="Q643" s="5">
        <f t="shared" si="106"/>
        <v>11.799935093404386</v>
      </c>
      <c r="R643" s="5" t="str">
        <f t="shared" si="107"/>
        <v/>
      </c>
      <c r="S643" s="5" t="str">
        <f t="shared" si="108"/>
        <v/>
      </c>
    </row>
    <row r="644" spans="1:19" x14ac:dyDescent="0.35">
      <c r="A644">
        <v>630</v>
      </c>
      <c r="B644" s="1">
        <v>44216.561805555553</v>
      </c>
      <c r="C644" s="2">
        <v>14632.6</v>
      </c>
      <c r="D644" s="2">
        <v>14640.8</v>
      </c>
      <c r="E644" s="2">
        <v>14622.85</v>
      </c>
      <c r="F644" s="2">
        <v>14630.45</v>
      </c>
      <c r="G644">
        <f>IF(A644&lt;=$C$3,"",MAX(INDEX($D$15:$D$713,A644-$C$3):D643))</f>
        <v>14634.050000000001</v>
      </c>
      <c r="H644">
        <f>IF(A644&lt;=$C$4,"",MIN(INDEX($E$15:$E$713,A644-$C$4):E643))</f>
        <v>14614.5</v>
      </c>
      <c r="I644" s="2">
        <f t="shared" si="99"/>
        <v>12.400000000001455</v>
      </c>
      <c r="J644">
        <f t="shared" si="109"/>
        <v>11.946250416005217</v>
      </c>
      <c r="K644" t="str">
        <f t="shared" si="100"/>
        <v>BUY</v>
      </c>
      <c r="L644">
        <f t="shared" si="101"/>
        <v>14634.050000000001</v>
      </c>
      <c r="M644" s="5" t="str">
        <f t="shared" si="102"/>
        <v>BUY</v>
      </c>
      <c r="N644" s="5">
        <f t="shared" si="103"/>
        <v>14608.550064906596</v>
      </c>
      <c r="O644" s="5">
        <f t="shared" si="104"/>
        <v>14643.949870186809</v>
      </c>
      <c r="P644" s="5">
        <f t="shared" si="105"/>
        <v>14620.35</v>
      </c>
      <c r="Q644" s="5">
        <f t="shared" si="106"/>
        <v>11.799935093404386</v>
      </c>
      <c r="R644" s="5" t="str">
        <f t="shared" si="107"/>
        <v/>
      </c>
      <c r="S644" s="5" t="str">
        <f t="shared" si="108"/>
        <v/>
      </c>
    </row>
    <row r="645" spans="1:19" x14ac:dyDescent="0.35">
      <c r="A645">
        <v>631</v>
      </c>
      <c r="B645" s="1">
        <v>44216.5625</v>
      </c>
      <c r="C645" s="2">
        <v>14630.800000000001</v>
      </c>
      <c r="D645" s="2">
        <v>14638.150000000001</v>
      </c>
      <c r="E645" s="2">
        <v>14624.9</v>
      </c>
      <c r="F645" s="2">
        <v>14633.3</v>
      </c>
      <c r="G645">
        <f>IF(A645&lt;=$C$3,"",MAX(INDEX($D$15:$D$713,A645-$C$3):D644))</f>
        <v>14640.8</v>
      </c>
      <c r="H645">
        <f>IF(A645&lt;=$C$4,"",MIN(INDEX($E$15:$E$713,A645-$C$4):E644))</f>
        <v>14614.949999999999</v>
      </c>
      <c r="I645" s="2">
        <f t="shared" si="99"/>
        <v>17.949999999998909</v>
      </c>
      <c r="J645">
        <f t="shared" si="109"/>
        <v>12.246437895204902</v>
      </c>
      <c r="K645" t="str">
        <f t="shared" si="100"/>
        <v/>
      </c>
      <c r="L645" t="str">
        <f t="shared" si="101"/>
        <v/>
      </c>
      <c r="M645" s="5" t="str">
        <f t="shared" si="102"/>
        <v>BUY</v>
      </c>
      <c r="N645" s="5">
        <f t="shared" si="103"/>
        <v>14608.550064906596</v>
      </c>
      <c r="O645" s="5">
        <f t="shared" si="104"/>
        <v>14643.949870186809</v>
      </c>
      <c r="P645" s="5">
        <f t="shared" si="105"/>
        <v>14620.35</v>
      </c>
      <c r="Q645" s="5">
        <f t="shared" si="106"/>
        <v>11.799935093404386</v>
      </c>
      <c r="R645" s="5" t="str">
        <f t="shared" si="107"/>
        <v/>
      </c>
      <c r="S645" s="5" t="str">
        <f t="shared" si="108"/>
        <v/>
      </c>
    </row>
    <row r="646" spans="1:19" x14ac:dyDescent="0.35">
      <c r="A646">
        <v>632</v>
      </c>
      <c r="B646" s="1">
        <v>44216.563194444447</v>
      </c>
      <c r="C646" s="2">
        <v>14633</v>
      </c>
      <c r="D646" s="2">
        <v>14637.35</v>
      </c>
      <c r="E646" s="2">
        <v>14625.05</v>
      </c>
      <c r="F646" s="2">
        <v>14632.75</v>
      </c>
      <c r="G646">
        <f>IF(A646&lt;=$C$3,"",MAX(INDEX($D$15:$D$713,A646-$C$3):D645))</f>
        <v>14640.8</v>
      </c>
      <c r="H646">
        <f>IF(A646&lt;=$C$4,"",MIN(INDEX($E$15:$E$713,A646-$C$4):E645))</f>
        <v>14621.65</v>
      </c>
      <c r="I646" s="2">
        <f t="shared" si="99"/>
        <v>13.250000000001819</v>
      </c>
      <c r="J646">
        <f t="shared" si="109"/>
        <v>12.296616000444748</v>
      </c>
      <c r="K646" t="str">
        <f t="shared" si="100"/>
        <v/>
      </c>
      <c r="L646" t="str">
        <f t="shared" si="101"/>
        <v/>
      </c>
      <c r="M646" s="5" t="str">
        <f t="shared" si="102"/>
        <v>BUY</v>
      </c>
      <c r="N646" s="5">
        <f t="shared" si="103"/>
        <v>14608.550064906596</v>
      </c>
      <c r="O646" s="5">
        <f t="shared" si="104"/>
        <v>14643.949870186809</v>
      </c>
      <c r="P646" s="5">
        <f t="shared" si="105"/>
        <v>14620.35</v>
      </c>
      <c r="Q646" s="5">
        <f t="shared" si="106"/>
        <v>11.799935093404386</v>
      </c>
      <c r="R646" s="5" t="str">
        <f t="shared" si="107"/>
        <v/>
      </c>
      <c r="S646" s="5" t="str">
        <f t="shared" si="108"/>
        <v/>
      </c>
    </row>
    <row r="647" spans="1:19" x14ac:dyDescent="0.35">
      <c r="A647">
        <v>633</v>
      </c>
      <c r="B647" s="1">
        <v>44216.563888888886</v>
      </c>
      <c r="C647" s="2">
        <v>14633.4</v>
      </c>
      <c r="D647" s="2">
        <v>14639.949999999999</v>
      </c>
      <c r="E647" s="2">
        <v>14629.550000000001</v>
      </c>
      <c r="F647" s="2">
        <v>14631.25</v>
      </c>
      <c r="G647">
        <f>IF(A647&lt;=$C$3,"",MAX(INDEX($D$15:$D$713,A647-$C$3):D646))</f>
        <v>14640.8</v>
      </c>
      <c r="H647">
        <f>IF(A647&lt;=$C$4,"",MIN(INDEX($E$15:$E$713,A647-$C$4):E646))</f>
        <v>14622.85</v>
      </c>
      <c r="I647" s="2">
        <f t="shared" si="99"/>
        <v>12.300000000001091</v>
      </c>
      <c r="J647">
        <f t="shared" si="109"/>
        <v>12.296785200422566</v>
      </c>
      <c r="K647" t="str">
        <f t="shared" si="100"/>
        <v/>
      </c>
      <c r="L647" t="str">
        <f t="shared" si="101"/>
        <v/>
      </c>
      <c r="M647" s="5" t="str">
        <f t="shared" si="102"/>
        <v>BUY</v>
      </c>
      <c r="N647" s="5">
        <f t="shared" si="103"/>
        <v>14608.550064906596</v>
      </c>
      <c r="O647" s="5">
        <f t="shared" si="104"/>
        <v>14643.949870186809</v>
      </c>
      <c r="P647" s="5">
        <f t="shared" si="105"/>
        <v>14620.35</v>
      </c>
      <c r="Q647" s="5">
        <f t="shared" si="106"/>
        <v>11.799935093404386</v>
      </c>
      <c r="R647" s="5" t="str">
        <f t="shared" si="107"/>
        <v/>
      </c>
      <c r="S647" s="5" t="str">
        <f t="shared" si="108"/>
        <v/>
      </c>
    </row>
    <row r="648" spans="1:19" x14ac:dyDescent="0.35">
      <c r="A648">
        <v>634</v>
      </c>
      <c r="B648" s="1">
        <v>44216.564583333333</v>
      </c>
      <c r="C648" s="2">
        <v>14630.75</v>
      </c>
      <c r="D648" s="2">
        <v>14636.4</v>
      </c>
      <c r="E648" s="2">
        <v>14625.199999999999</v>
      </c>
      <c r="F648" s="2">
        <v>14629.5</v>
      </c>
      <c r="G648">
        <f>IF(A648&lt;=$C$3,"",MAX(INDEX($D$15:$D$713,A648-$C$3):D647))</f>
        <v>14639.949999999999</v>
      </c>
      <c r="H648">
        <f>IF(A648&lt;=$C$4,"",MIN(INDEX($E$15:$E$713,A648-$C$4):E647))</f>
        <v>14624.9</v>
      </c>
      <c r="I648" s="2">
        <f t="shared" si="99"/>
        <v>10.399999999997817</v>
      </c>
      <c r="J648">
        <f t="shared" si="109"/>
        <v>12.201945940401327</v>
      </c>
      <c r="K648" t="str">
        <f t="shared" si="100"/>
        <v/>
      </c>
      <c r="L648" t="str">
        <f t="shared" si="101"/>
        <v/>
      </c>
      <c r="M648" s="5" t="str">
        <f t="shared" si="102"/>
        <v>BUY</v>
      </c>
      <c r="N648" s="5">
        <f t="shared" si="103"/>
        <v>14608.550064906596</v>
      </c>
      <c r="O648" s="5">
        <f t="shared" si="104"/>
        <v>14643.949870186809</v>
      </c>
      <c r="P648" s="5">
        <f t="shared" si="105"/>
        <v>14620.35</v>
      </c>
      <c r="Q648" s="5">
        <f t="shared" si="106"/>
        <v>11.799935093404386</v>
      </c>
      <c r="R648" s="5" t="str">
        <f t="shared" si="107"/>
        <v/>
      </c>
      <c r="S648" s="5" t="str">
        <f t="shared" si="108"/>
        <v/>
      </c>
    </row>
    <row r="649" spans="1:19" x14ac:dyDescent="0.35">
      <c r="A649">
        <v>635</v>
      </c>
      <c r="B649" s="1">
        <v>44216.56527777778</v>
      </c>
      <c r="C649" s="2">
        <v>14629.7</v>
      </c>
      <c r="D649" s="2">
        <v>14630.85</v>
      </c>
      <c r="E649" s="2">
        <v>14622.849999999999</v>
      </c>
      <c r="F649" s="2">
        <v>14629.7</v>
      </c>
      <c r="G649">
        <f>IF(A649&lt;=$C$3,"",MAX(INDEX($D$15:$D$713,A649-$C$3):D648))</f>
        <v>14639.949999999999</v>
      </c>
      <c r="H649">
        <f>IF(A649&lt;=$C$4,"",MIN(INDEX($E$15:$E$713,A649-$C$4):E648))</f>
        <v>14625.05</v>
      </c>
      <c r="I649" s="2">
        <f t="shared" si="99"/>
        <v>11.200000000000728</v>
      </c>
      <c r="J649">
        <f t="shared" si="109"/>
        <v>12.151848643381296</v>
      </c>
      <c r="K649" t="str">
        <f t="shared" si="100"/>
        <v>SELL</v>
      </c>
      <c r="L649">
        <f t="shared" si="101"/>
        <v>14625.05</v>
      </c>
      <c r="M649" s="5" t="str">
        <f t="shared" si="102"/>
        <v>BUY</v>
      </c>
      <c r="N649" s="5">
        <f t="shared" si="103"/>
        <v>14608.550064906596</v>
      </c>
      <c r="O649" s="5">
        <f t="shared" si="104"/>
        <v>14643.949870186809</v>
      </c>
      <c r="P649" s="5">
        <f t="shared" si="105"/>
        <v>14620.35</v>
      </c>
      <c r="Q649" s="5">
        <f t="shared" si="106"/>
        <v>11.799935093404386</v>
      </c>
      <c r="R649" s="5" t="str">
        <f t="shared" si="107"/>
        <v/>
      </c>
      <c r="S649" s="5" t="str">
        <f t="shared" si="108"/>
        <v/>
      </c>
    </row>
    <row r="650" spans="1:19" x14ac:dyDescent="0.35">
      <c r="A650">
        <v>636</v>
      </c>
      <c r="B650" s="1">
        <v>44216.565972222219</v>
      </c>
      <c r="C650" s="2">
        <v>14629.849999999999</v>
      </c>
      <c r="D650" s="2">
        <v>14635.900000000001</v>
      </c>
      <c r="E650" s="2">
        <v>14623.8</v>
      </c>
      <c r="F650" s="2">
        <v>14629.95</v>
      </c>
      <c r="G650">
        <f>IF(A650&lt;=$C$3,"",MAX(INDEX($D$15:$D$713,A650-$C$3):D649))</f>
        <v>14639.949999999999</v>
      </c>
      <c r="H650">
        <f>IF(A650&lt;=$C$4,"",MIN(INDEX($E$15:$E$713,A650-$C$4):E649))</f>
        <v>14622.849999999999</v>
      </c>
      <c r="I650" s="2">
        <f t="shared" si="99"/>
        <v>8.000000000001819</v>
      </c>
      <c r="J650">
        <f t="shared" si="109"/>
        <v>11.944256211212323</v>
      </c>
      <c r="K650" t="str">
        <f t="shared" si="100"/>
        <v/>
      </c>
      <c r="L650" t="str">
        <f t="shared" si="101"/>
        <v/>
      </c>
      <c r="M650" s="5" t="str">
        <f t="shared" si="102"/>
        <v>BUY</v>
      </c>
      <c r="N650" s="5">
        <f t="shared" si="103"/>
        <v>14608.550064906596</v>
      </c>
      <c r="O650" s="5">
        <f t="shared" si="104"/>
        <v>14643.949870186809</v>
      </c>
      <c r="P650" s="5">
        <f t="shared" si="105"/>
        <v>14620.35</v>
      </c>
      <c r="Q650" s="5">
        <f t="shared" si="106"/>
        <v>11.799935093404386</v>
      </c>
      <c r="R650" s="5" t="str">
        <f t="shared" si="107"/>
        <v/>
      </c>
      <c r="S650" s="5" t="str">
        <f t="shared" si="108"/>
        <v/>
      </c>
    </row>
    <row r="651" spans="1:19" x14ac:dyDescent="0.35">
      <c r="A651">
        <v>637</v>
      </c>
      <c r="B651" s="1">
        <v>44216.566666666666</v>
      </c>
      <c r="C651" s="2">
        <v>14629.95</v>
      </c>
      <c r="D651" s="2">
        <v>14633.95</v>
      </c>
      <c r="E651" s="2">
        <v>14626.15</v>
      </c>
      <c r="F651" s="2">
        <v>14632.5</v>
      </c>
      <c r="G651">
        <f>IF(A651&lt;=$C$3,"",MAX(INDEX($D$15:$D$713,A651-$C$3):D650))</f>
        <v>14636.4</v>
      </c>
      <c r="H651">
        <f>IF(A651&lt;=$C$4,"",MIN(INDEX($E$15:$E$713,A651-$C$4):E650))</f>
        <v>14622.849999999999</v>
      </c>
      <c r="I651" s="2">
        <f t="shared" si="99"/>
        <v>12.100000000002183</v>
      </c>
      <c r="J651">
        <f t="shared" si="109"/>
        <v>11.952043400651815</v>
      </c>
      <c r="K651" t="str">
        <f t="shared" si="100"/>
        <v/>
      </c>
      <c r="L651" t="str">
        <f t="shared" si="101"/>
        <v/>
      </c>
      <c r="M651" s="5" t="str">
        <f t="shared" si="102"/>
        <v>BUY</v>
      </c>
      <c r="N651" s="5">
        <f t="shared" si="103"/>
        <v>14608.550064906596</v>
      </c>
      <c r="O651" s="5">
        <f t="shared" si="104"/>
        <v>14643.949870186809</v>
      </c>
      <c r="P651" s="5">
        <f t="shared" si="105"/>
        <v>14620.35</v>
      </c>
      <c r="Q651" s="5">
        <f t="shared" si="106"/>
        <v>11.799935093404386</v>
      </c>
      <c r="R651" s="5" t="str">
        <f t="shared" si="107"/>
        <v/>
      </c>
      <c r="S651" s="5" t="str">
        <f t="shared" si="108"/>
        <v/>
      </c>
    </row>
    <row r="652" spans="1:19" x14ac:dyDescent="0.35">
      <c r="A652">
        <v>638</v>
      </c>
      <c r="B652" s="1">
        <v>44216.567361111112</v>
      </c>
      <c r="C652" s="2">
        <v>14632.5</v>
      </c>
      <c r="D652" s="2">
        <v>14641.550000000001</v>
      </c>
      <c r="E652" s="2">
        <v>14627.1</v>
      </c>
      <c r="F652" s="2">
        <v>14631.5</v>
      </c>
      <c r="G652">
        <f>IF(A652&lt;=$C$3,"",MAX(INDEX($D$15:$D$713,A652-$C$3):D651))</f>
        <v>14635.900000000001</v>
      </c>
      <c r="H652">
        <f>IF(A652&lt;=$C$4,"",MIN(INDEX($E$15:$E$713,A652-$C$4):E651))</f>
        <v>14622.849999999999</v>
      </c>
      <c r="I652" s="2">
        <f t="shared" si="99"/>
        <v>7.8000000000010914</v>
      </c>
      <c r="J652">
        <f t="shared" si="109"/>
        <v>11.744441230619278</v>
      </c>
      <c r="K652" t="str">
        <f t="shared" si="100"/>
        <v>BUY</v>
      </c>
      <c r="L652">
        <f t="shared" si="101"/>
        <v>14635.900000000001</v>
      </c>
      <c r="M652" s="5" t="str">
        <f t="shared" si="102"/>
        <v>BUY</v>
      </c>
      <c r="N652" s="5">
        <f t="shared" si="103"/>
        <v>14608.550064906596</v>
      </c>
      <c r="O652" s="5">
        <f t="shared" si="104"/>
        <v>14643.949870186809</v>
      </c>
      <c r="P652" s="5">
        <f t="shared" si="105"/>
        <v>14620.35</v>
      </c>
      <c r="Q652" s="5">
        <f t="shared" si="106"/>
        <v>11.799935093404386</v>
      </c>
      <c r="R652" s="5" t="str">
        <f t="shared" si="107"/>
        <v/>
      </c>
      <c r="S652" s="5" t="str">
        <f t="shared" si="108"/>
        <v/>
      </c>
    </row>
    <row r="653" spans="1:19" x14ac:dyDescent="0.35">
      <c r="A653">
        <v>639</v>
      </c>
      <c r="B653" s="1">
        <v>44216.568055555559</v>
      </c>
      <c r="C653" s="2">
        <v>14631.949999999999</v>
      </c>
      <c r="D653" s="2">
        <v>14635.15</v>
      </c>
      <c r="E653" s="2">
        <v>14628.449999999999</v>
      </c>
      <c r="F653" s="2">
        <v>14632.05</v>
      </c>
      <c r="G653">
        <f>IF(A653&lt;=$C$3,"",MAX(INDEX($D$15:$D$713,A653-$C$3):D652))</f>
        <v>14641.550000000001</v>
      </c>
      <c r="H653">
        <f>IF(A653&lt;=$C$4,"",MIN(INDEX($E$15:$E$713,A653-$C$4):E652))</f>
        <v>14623.8</v>
      </c>
      <c r="I653" s="2">
        <f t="shared" si="99"/>
        <v>14.450000000000728</v>
      </c>
      <c r="J653">
        <f t="shared" si="109"/>
        <v>11.87971916908835</v>
      </c>
      <c r="K653" t="str">
        <f t="shared" si="100"/>
        <v/>
      </c>
      <c r="L653" t="str">
        <f t="shared" si="101"/>
        <v/>
      </c>
      <c r="M653" s="5" t="str">
        <f t="shared" si="102"/>
        <v>BUY</v>
      </c>
      <c r="N653" s="5">
        <f t="shared" si="103"/>
        <v>14608.550064906596</v>
      </c>
      <c r="O653" s="5">
        <f t="shared" si="104"/>
        <v>14643.949870186809</v>
      </c>
      <c r="P653" s="5">
        <f t="shared" si="105"/>
        <v>14620.35</v>
      </c>
      <c r="Q653" s="5">
        <f t="shared" si="106"/>
        <v>11.799935093404386</v>
      </c>
      <c r="R653" s="5" t="str">
        <f t="shared" si="107"/>
        <v/>
      </c>
      <c r="S653" s="5" t="str">
        <f t="shared" si="108"/>
        <v/>
      </c>
    </row>
    <row r="654" spans="1:19" x14ac:dyDescent="0.35">
      <c r="A654">
        <v>640</v>
      </c>
      <c r="B654" s="1">
        <v>44216.568749999999</v>
      </c>
      <c r="C654" s="2">
        <v>14632.5</v>
      </c>
      <c r="D654" s="2">
        <v>14639.550000000001</v>
      </c>
      <c r="E654" s="2">
        <v>14627</v>
      </c>
      <c r="F654" s="2">
        <v>14632.6</v>
      </c>
      <c r="G654">
        <f>IF(A654&lt;=$C$3,"",MAX(INDEX($D$15:$D$713,A654-$C$3):D653))</f>
        <v>14641.550000000001</v>
      </c>
      <c r="H654">
        <f>IF(A654&lt;=$C$4,"",MIN(INDEX($E$15:$E$713,A654-$C$4):E653))</f>
        <v>14626.15</v>
      </c>
      <c r="I654" s="2">
        <f t="shared" si="99"/>
        <v>6.7000000000007276</v>
      </c>
      <c r="J654">
        <f t="shared" si="109"/>
        <v>11.620733210633968</v>
      </c>
      <c r="K654" t="str">
        <f t="shared" si="100"/>
        <v/>
      </c>
      <c r="L654" t="str">
        <f t="shared" si="101"/>
        <v/>
      </c>
      <c r="M654" s="5" t="str">
        <f t="shared" si="102"/>
        <v>BUY</v>
      </c>
      <c r="N654" s="5">
        <f t="shared" si="103"/>
        <v>14608.550064906596</v>
      </c>
      <c r="O654" s="5">
        <f t="shared" si="104"/>
        <v>14643.949870186809</v>
      </c>
      <c r="P654" s="5">
        <f t="shared" si="105"/>
        <v>14620.35</v>
      </c>
      <c r="Q654" s="5">
        <f t="shared" si="106"/>
        <v>11.799935093404386</v>
      </c>
      <c r="R654" s="5" t="str">
        <f t="shared" si="107"/>
        <v/>
      </c>
      <c r="S654" s="5" t="str">
        <f t="shared" si="108"/>
        <v/>
      </c>
    </row>
    <row r="655" spans="1:19" x14ac:dyDescent="0.35">
      <c r="A655">
        <v>641</v>
      </c>
      <c r="B655" s="1">
        <v>44216.569444444445</v>
      </c>
      <c r="C655" s="2">
        <v>14632.55</v>
      </c>
      <c r="D655" s="2">
        <v>14639.2</v>
      </c>
      <c r="E655" s="2">
        <v>14627.35</v>
      </c>
      <c r="F655" s="2">
        <v>14632.45</v>
      </c>
      <c r="G655">
        <f>IF(A655&lt;=$C$3,"",MAX(INDEX($D$15:$D$713,A655-$C$3):D654))</f>
        <v>14641.550000000001</v>
      </c>
      <c r="H655">
        <f>IF(A655&lt;=$C$4,"",MIN(INDEX($E$15:$E$713,A655-$C$4):E654))</f>
        <v>14627</v>
      </c>
      <c r="I655" s="2">
        <f t="shared" si="99"/>
        <v>12.550000000001091</v>
      </c>
      <c r="J655">
        <f t="shared" si="109"/>
        <v>11.667196550102325</v>
      </c>
      <c r="K655" t="str">
        <f t="shared" si="100"/>
        <v/>
      </c>
      <c r="L655" t="str">
        <f t="shared" si="101"/>
        <v/>
      </c>
      <c r="M655" s="5" t="str">
        <f t="shared" si="102"/>
        <v>BUY</v>
      </c>
      <c r="N655" s="5">
        <f t="shared" si="103"/>
        <v>14608.550064906596</v>
      </c>
      <c r="O655" s="5">
        <f t="shared" si="104"/>
        <v>14643.949870186809</v>
      </c>
      <c r="P655" s="5">
        <f t="shared" si="105"/>
        <v>14620.35</v>
      </c>
      <c r="Q655" s="5">
        <f t="shared" si="106"/>
        <v>11.799935093404386</v>
      </c>
      <c r="R655" s="5" t="str">
        <f t="shared" si="107"/>
        <v/>
      </c>
      <c r="S655" s="5" t="str">
        <f t="shared" si="108"/>
        <v/>
      </c>
    </row>
    <row r="656" spans="1:19" x14ac:dyDescent="0.35">
      <c r="A656">
        <v>642</v>
      </c>
      <c r="B656" s="1">
        <v>44216.570138888892</v>
      </c>
      <c r="C656" s="2">
        <v>14632.25</v>
      </c>
      <c r="D656" s="2">
        <v>14642.25</v>
      </c>
      <c r="E656" s="2">
        <v>14625.9</v>
      </c>
      <c r="F656" s="2">
        <v>14633.65</v>
      </c>
      <c r="G656">
        <f>IF(A656&lt;=$C$3,"",MAX(INDEX($D$15:$D$713,A656-$C$3):D655))</f>
        <v>14639.550000000001</v>
      </c>
      <c r="H656">
        <f>IF(A656&lt;=$C$4,"",MIN(INDEX($E$15:$E$713,A656-$C$4):E655))</f>
        <v>14627</v>
      </c>
      <c r="I656" s="2">
        <f t="shared" si="99"/>
        <v>11.850000000000364</v>
      </c>
      <c r="J656">
        <f t="shared" si="109"/>
        <v>11.676336722597227</v>
      </c>
      <c r="K656" t="str">
        <f t="shared" si="100"/>
        <v>BUY</v>
      </c>
      <c r="L656">
        <f t="shared" si="101"/>
        <v>14639.550000000001</v>
      </c>
      <c r="M656" s="5" t="str">
        <f t="shared" si="102"/>
        <v>BUY</v>
      </c>
      <c r="N656" s="5">
        <f t="shared" si="103"/>
        <v>14608.550064906596</v>
      </c>
      <c r="O656" s="5">
        <f t="shared" si="104"/>
        <v>14643.949870186809</v>
      </c>
      <c r="P656" s="5">
        <f t="shared" si="105"/>
        <v>14620.35</v>
      </c>
      <c r="Q656" s="5">
        <f t="shared" si="106"/>
        <v>11.799935093404386</v>
      </c>
      <c r="R656" s="5" t="str">
        <f t="shared" si="107"/>
        <v/>
      </c>
      <c r="S656" s="5" t="str">
        <f t="shared" si="108"/>
        <v/>
      </c>
    </row>
    <row r="657" spans="1:19" x14ac:dyDescent="0.35">
      <c r="A657">
        <v>643</v>
      </c>
      <c r="B657" s="1">
        <v>44216.570833333331</v>
      </c>
      <c r="C657" s="2">
        <v>14633.5</v>
      </c>
      <c r="D657" s="2">
        <v>14638.85</v>
      </c>
      <c r="E657" s="2">
        <v>14631.95</v>
      </c>
      <c r="F657" s="2">
        <v>14634.3</v>
      </c>
      <c r="G657">
        <f>IF(A657&lt;=$C$3,"",MAX(INDEX($D$15:$D$713,A657-$C$3):D656))</f>
        <v>14642.25</v>
      </c>
      <c r="H657">
        <f>IF(A657&lt;=$C$4,"",MIN(INDEX($E$15:$E$713,A657-$C$4):E656))</f>
        <v>14625.9</v>
      </c>
      <c r="I657" s="2">
        <f t="shared" si="99"/>
        <v>16.350000000000364</v>
      </c>
      <c r="J657">
        <f t="shared" si="109"/>
        <v>11.910019886467385</v>
      </c>
      <c r="K657" t="str">
        <f t="shared" si="100"/>
        <v/>
      </c>
      <c r="L657" t="str">
        <f t="shared" si="101"/>
        <v/>
      </c>
      <c r="M657" s="5" t="str">
        <f t="shared" si="102"/>
        <v>BUY</v>
      </c>
      <c r="N657" s="5">
        <f t="shared" si="103"/>
        <v>14608.550064906596</v>
      </c>
      <c r="O657" s="5">
        <f t="shared" si="104"/>
        <v>14643.949870186809</v>
      </c>
      <c r="P657" s="5">
        <f t="shared" si="105"/>
        <v>14620.35</v>
      </c>
      <c r="Q657" s="5">
        <f t="shared" si="106"/>
        <v>11.799935093404386</v>
      </c>
      <c r="R657" s="5" t="str">
        <f t="shared" si="107"/>
        <v/>
      </c>
      <c r="S657" s="5" t="str">
        <f t="shared" si="108"/>
        <v/>
      </c>
    </row>
    <row r="658" spans="1:19" x14ac:dyDescent="0.35">
      <c r="A658">
        <v>644</v>
      </c>
      <c r="B658" s="1">
        <v>44216.571527777778</v>
      </c>
      <c r="C658" s="2">
        <v>14633.7</v>
      </c>
      <c r="D658" s="2">
        <v>14641.95</v>
      </c>
      <c r="E658" s="2">
        <v>14630.2</v>
      </c>
      <c r="F658" s="2">
        <v>14635.45</v>
      </c>
      <c r="G658">
        <f>IF(A658&lt;=$C$3,"",MAX(INDEX($D$15:$D$713,A658-$C$3):D657))</f>
        <v>14642.25</v>
      </c>
      <c r="H658">
        <f>IF(A658&lt;=$C$4,"",MIN(INDEX($E$15:$E$713,A658-$C$4):E657))</f>
        <v>14625.9</v>
      </c>
      <c r="I658" s="2">
        <f t="shared" ref="I658:I713" si="110">MAX(D657-E657,D657-F656,F656-E657)</f>
        <v>6.8999999999996362</v>
      </c>
      <c r="J658">
        <f t="shared" si="109"/>
        <v>11.659518892143996</v>
      </c>
      <c r="K658" t="str">
        <f t="shared" si="100"/>
        <v/>
      </c>
      <c r="L658" t="str">
        <f t="shared" si="101"/>
        <v/>
      </c>
      <c r="M658" s="5" t="str">
        <f t="shared" si="102"/>
        <v>BUY</v>
      </c>
      <c r="N658" s="5">
        <f t="shared" si="103"/>
        <v>14608.550064906596</v>
      </c>
      <c r="O658" s="5">
        <f t="shared" si="104"/>
        <v>14643.949870186809</v>
      </c>
      <c r="P658" s="5">
        <f t="shared" si="105"/>
        <v>14620.35</v>
      </c>
      <c r="Q658" s="5">
        <f t="shared" si="106"/>
        <v>11.799935093404386</v>
      </c>
      <c r="R658" s="5" t="str">
        <f t="shared" si="107"/>
        <v/>
      </c>
      <c r="S658" s="5" t="str">
        <f t="shared" si="108"/>
        <v/>
      </c>
    </row>
    <row r="659" spans="1:19" x14ac:dyDescent="0.35">
      <c r="A659">
        <v>645</v>
      </c>
      <c r="B659" s="1">
        <v>44216.572222222225</v>
      </c>
      <c r="C659" s="2">
        <v>14635.85</v>
      </c>
      <c r="D659" s="2">
        <v>14641</v>
      </c>
      <c r="E659" s="2">
        <v>14633.9</v>
      </c>
      <c r="F659" s="2">
        <v>14637.05</v>
      </c>
      <c r="G659">
        <f>IF(A659&lt;=$C$3,"",MAX(INDEX($D$15:$D$713,A659-$C$3):D658))</f>
        <v>14642.25</v>
      </c>
      <c r="H659">
        <f>IF(A659&lt;=$C$4,"",MIN(INDEX($E$15:$E$713,A659-$C$4):E658))</f>
        <v>14625.9</v>
      </c>
      <c r="I659" s="2">
        <f t="shared" si="110"/>
        <v>11.75</v>
      </c>
      <c r="J659">
        <f t="shared" si="109"/>
        <v>11.664042947536796</v>
      </c>
      <c r="K659" t="str">
        <f t="shared" ref="K659:K713" si="111">IF(G659&lt;=D659,"BUY",IF(H659&gt;=E659,"SELL",""))</f>
        <v/>
      </c>
      <c r="L659" t="str">
        <f t="shared" ref="L659:L713" si="112">IF(K659="BUY",G659,IF(K659="SELL",H659,""))</f>
        <v/>
      </c>
      <c r="M659" s="5" t="str">
        <f t="shared" si="102"/>
        <v>BUY</v>
      </c>
      <c r="N659" s="5">
        <f t="shared" si="103"/>
        <v>14608.550064906596</v>
      </c>
      <c r="O659" s="5">
        <f t="shared" si="104"/>
        <v>14643.949870186809</v>
      </c>
      <c r="P659" s="5">
        <f t="shared" si="105"/>
        <v>14620.35</v>
      </c>
      <c r="Q659" s="5">
        <f t="shared" si="106"/>
        <v>11.799935093404386</v>
      </c>
      <c r="R659" s="5" t="str">
        <f t="shared" si="107"/>
        <v/>
      </c>
      <c r="S659" s="5" t="str">
        <f t="shared" si="108"/>
        <v/>
      </c>
    </row>
    <row r="660" spans="1:19" x14ac:dyDescent="0.35">
      <c r="A660">
        <v>646</v>
      </c>
      <c r="B660" s="1">
        <v>44216.572916666664</v>
      </c>
      <c r="C660" s="2">
        <v>14636.65</v>
      </c>
      <c r="D660" s="2">
        <v>14641.699999999999</v>
      </c>
      <c r="E660" s="2">
        <v>14632.05</v>
      </c>
      <c r="F660" s="2">
        <v>14635.7</v>
      </c>
      <c r="G660">
        <f>IF(A660&lt;=$C$3,"",MAX(INDEX($D$15:$D$713,A660-$C$3):D659))</f>
        <v>14641.95</v>
      </c>
      <c r="H660">
        <f>IF(A660&lt;=$C$4,"",MIN(INDEX($E$15:$E$713,A660-$C$4):E659))</f>
        <v>14630.2</v>
      </c>
      <c r="I660" s="2">
        <f t="shared" si="110"/>
        <v>7.1000000000003638</v>
      </c>
      <c r="J660">
        <f t="shared" si="109"/>
        <v>11.435840800159975</v>
      </c>
      <c r="K660" t="str">
        <f t="shared" si="111"/>
        <v/>
      </c>
      <c r="L660" t="str">
        <f t="shared" si="112"/>
        <v/>
      </c>
      <c r="M660" s="5" t="str">
        <f t="shared" si="102"/>
        <v>BUY</v>
      </c>
      <c r="N660" s="5">
        <f t="shared" si="103"/>
        <v>14608.550064906596</v>
      </c>
      <c r="O660" s="5">
        <f t="shared" si="104"/>
        <v>14643.949870186809</v>
      </c>
      <c r="P660" s="5">
        <f t="shared" si="105"/>
        <v>14620.35</v>
      </c>
      <c r="Q660" s="5">
        <f t="shared" si="106"/>
        <v>11.799935093404386</v>
      </c>
      <c r="R660" s="5" t="str">
        <f t="shared" si="107"/>
        <v/>
      </c>
      <c r="S660" s="5" t="str">
        <f t="shared" si="108"/>
        <v/>
      </c>
    </row>
    <row r="661" spans="1:19" x14ac:dyDescent="0.35">
      <c r="A661">
        <v>647</v>
      </c>
      <c r="B661" s="1">
        <v>44216.573611111111</v>
      </c>
      <c r="C661" s="2">
        <v>14635.650000000001</v>
      </c>
      <c r="D661" s="2">
        <v>14641.5</v>
      </c>
      <c r="E661" s="2">
        <v>14630.25</v>
      </c>
      <c r="F661" s="2">
        <v>14632.2</v>
      </c>
      <c r="G661">
        <f>IF(A661&lt;=$C$3,"",MAX(INDEX($D$15:$D$713,A661-$C$3):D660))</f>
        <v>14641.95</v>
      </c>
      <c r="H661">
        <f>IF(A661&lt;=$C$4,"",MIN(INDEX($E$15:$E$713,A661-$C$4):E660))</f>
        <v>14630.2</v>
      </c>
      <c r="I661" s="2">
        <f t="shared" si="110"/>
        <v>9.6499999999996362</v>
      </c>
      <c r="J661">
        <f t="shared" si="109"/>
        <v>11.346548760151958</v>
      </c>
      <c r="K661" t="str">
        <f t="shared" si="111"/>
        <v/>
      </c>
      <c r="L661" t="str">
        <f t="shared" si="112"/>
        <v/>
      </c>
      <c r="M661" s="5" t="str">
        <f t="shared" si="102"/>
        <v>BUY</v>
      </c>
      <c r="N661" s="5">
        <f t="shared" si="103"/>
        <v>14608.550064906596</v>
      </c>
      <c r="O661" s="5">
        <f t="shared" si="104"/>
        <v>14643.949870186809</v>
      </c>
      <c r="P661" s="5">
        <f t="shared" si="105"/>
        <v>14620.35</v>
      </c>
      <c r="Q661" s="5">
        <f t="shared" si="106"/>
        <v>11.799935093404386</v>
      </c>
      <c r="R661" s="5" t="str">
        <f t="shared" si="107"/>
        <v/>
      </c>
      <c r="S661" s="5" t="str">
        <f t="shared" si="108"/>
        <v/>
      </c>
    </row>
    <row r="662" spans="1:19" x14ac:dyDescent="0.35">
      <c r="A662">
        <v>648</v>
      </c>
      <c r="B662" s="1">
        <v>44216.574305555558</v>
      </c>
      <c r="C662" s="2">
        <v>14631.949999999999</v>
      </c>
      <c r="D662" s="2">
        <v>14638.2</v>
      </c>
      <c r="E662" s="2">
        <v>14627.95</v>
      </c>
      <c r="F662" s="2">
        <v>14636.45</v>
      </c>
      <c r="G662">
        <f>IF(A662&lt;=$C$3,"",MAX(INDEX($D$15:$D$713,A662-$C$3):D661))</f>
        <v>14641.699999999999</v>
      </c>
      <c r="H662">
        <f>IF(A662&lt;=$C$4,"",MIN(INDEX($E$15:$E$713,A662-$C$4):E661))</f>
        <v>14630.25</v>
      </c>
      <c r="I662" s="2">
        <f t="shared" si="110"/>
        <v>11.25</v>
      </c>
      <c r="J662">
        <f t="shared" si="109"/>
        <v>11.341721322144361</v>
      </c>
      <c r="K662" t="str">
        <f t="shared" si="111"/>
        <v>SELL</v>
      </c>
      <c r="L662">
        <f t="shared" si="112"/>
        <v>14630.25</v>
      </c>
      <c r="M662" s="5" t="str">
        <f t="shared" si="102"/>
        <v>BUY</v>
      </c>
      <c r="N662" s="5">
        <f t="shared" si="103"/>
        <v>14608.550064906596</v>
      </c>
      <c r="O662" s="5">
        <f t="shared" si="104"/>
        <v>14643.949870186809</v>
      </c>
      <c r="P662" s="5">
        <f t="shared" si="105"/>
        <v>14620.35</v>
      </c>
      <c r="Q662" s="5">
        <f t="shared" si="106"/>
        <v>11.799935093404386</v>
      </c>
      <c r="R662" s="5" t="str">
        <f t="shared" si="107"/>
        <v/>
      </c>
      <c r="S662" s="5" t="str">
        <f t="shared" si="108"/>
        <v/>
      </c>
    </row>
    <row r="663" spans="1:19" x14ac:dyDescent="0.35">
      <c r="A663">
        <v>649</v>
      </c>
      <c r="B663" s="1">
        <v>44216.574999999997</v>
      </c>
      <c r="C663" s="2">
        <v>14636.7</v>
      </c>
      <c r="D663" s="2">
        <v>14643.55</v>
      </c>
      <c r="E663" s="2">
        <v>14629.449999999999</v>
      </c>
      <c r="F663" s="2">
        <v>14636.75</v>
      </c>
      <c r="G663">
        <f>IF(A663&lt;=$C$3,"",MAX(INDEX($D$15:$D$713,A663-$C$3):D662))</f>
        <v>14641.699999999999</v>
      </c>
      <c r="H663">
        <f>IF(A663&lt;=$C$4,"",MIN(INDEX($E$15:$E$713,A663-$C$4):E662))</f>
        <v>14627.95</v>
      </c>
      <c r="I663" s="2">
        <f t="shared" si="110"/>
        <v>10.25</v>
      </c>
      <c r="J663">
        <f t="shared" si="109"/>
        <v>11.287135256037143</v>
      </c>
      <c r="K663" t="str">
        <f t="shared" si="111"/>
        <v>BUY</v>
      </c>
      <c r="L663">
        <f t="shared" si="112"/>
        <v>14641.699999999999</v>
      </c>
      <c r="M663" s="5" t="str">
        <f t="shared" si="102"/>
        <v>BUY</v>
      </c>
      <c r="N663" s="5">
        <f t="shared" si="103"/>
        <v>14608.550064906596</v>
      </c>
      <c r="O663" s="5">
        <f t="shared" si="104"/>
        <v>14643.949870186809</v>
      </c>
      <c r="P663" s="5">
        <f t="shared" si="105"/>
        <v>14620.35</v>
      </c>
      <c r="Q663" s="5">
        <f t="shared" si="106"/>
        <v>11.799935093404386</v>
      </c>
      <c r="R663" s="5" t="str">
        <f t="shared" si="107"/>
        <v/>
      </c>
      <c r="S663" s="5" t="str">
        <f t="shared" si="108"/>
        <v/>
      </c>
    </row>
    <row r="664" spans="1:19" x14ac:dyDescent="0.35">
      <c r="A664">
        <v>650</v>
      </c>
      <c r="B664" s="1">
        <v>44216.575694444444</v>
      </c>
      <c r="C664" s="2">
        <v>14637.349999999999</v>
      </c>
      <c r="D664" s="2">
        <v>14639.25</v>
      </c>
      <c r="E664" s="2">
        <v>14628.25</v>
      </c>
      <c r="F664" s="2">
        <v>14635.75</v>
      </c>
      <c r="G664">
        <f>IF(A664&lt;=$C$3,"",MAX(INDEX($D$15:$D$713,A664-$C$3):D663))</f>
        <v>14643.55</v>
      </c>
      <c r="H664">
        <f>IF(A664&lt;=$C$4,"",MIN(INDEX($E$15:$E$713,A664-$C$4):E663))</f>
        <v>14627.95</v>
      </c>
      <c r="I664" s="2">
        <f t="shared" si="110"/>
        <v>14.100000000000364</v>
      </c>
      <c r="J664">
        <f t="shared" si="109"/>
        <v>11.427778493235305</v>
      </c>
      <c r="K664" t="str">
        <f t="shared" si="111"/>
        <v/>
      </c>
      <c r="L664" t="str">
        <f t="shared" si="112"/>
        <v/>
      </c>
      <c r="M664" s="5" t="str">
        <f t="shared" si="102"/>
        <v>BUY</v>
      </c>
      <c r="N664" s="5">
        <f t="shared" si="103"/>
        <v>14608.550064906596</v>
      </c>
      <c r="O664" s="5">
        <f t="shared" si="104"/>
        <v>14643.949870186809</v>
      </c>
      <c r="P664" s="5">
        <f t="shared" si="105"/>
        <v>14620.35</v>
      </c>
      <c r="Q664" s="5">
        <f t="shared" si="106"/>
        <v>11.799935093404386</v>
      </c>
      <c r="R664" s="5" t="str">
        <f t="shared" si="107"/>
        <v/>
      </c>
      <c r="S664" s="5" t="str">
        <f t="shared" si="108"/>
        <v/>
      </c>
    </row>
    <row r="665" spans="1:19" x14ac:dyDescent="0.35">
      <c r="A665">
        <v>651</v>
      </c>
      <c r="B665" s="1">
        <v>44216.576388888891</v>
      </c>
      <c r="C665" s="2">
        <v>14635.85</v>
      </c>
      <c r="D665" s="2">
        <v>14644.449999999999</v>
      </c>
      <c r="E665" s="2">
        <v>14626.8</v>
      </c>
      <c r="F665" s="2">
        <v>14640.1</v>
      </c>
      <c r="G665">
        <f>IF(A665&lt;=$C$3,"",MAX(INDEX($D$15:$D$713,A665-$C$3):D664))</f>
        <v>14643.55</v>
      </c>
      <c r="H665">
        <f>IF(A665&lt;=$C$4,"",MIN(INDEX($E$15:$E$713,A665-$C$4):E664))</f>
        <v>14627.95</v>
      </c>
      <c r="I665" s="2">
        <f t="shared" si="110"/>
        <v>11</v>
      </c>
      <c r="J665">
        <f t="shared" si="109"/>
        <v>11.406389568573541</v>
      </c>
      <c r="K665" t="str">
        <f t="shared" si="111"/>
        <v>BUY</v>
      </c>
      <c r="L665">
        <f t="shared" si="112"/>
        <v>14643.55</v>
      </c>
      <c r="M665" s="5" t="str">
        <f t="shared" si="102"/>
        <v>TP</v>
      </c>
      <c r="N665" s="5" t="str">
        <f t="shared" si="103"/>
        <v/>
      </c>
      <c r="O665" s="5" t="str">
        <f t="shared" si="104"/>
        <v/>
      </c>
      <c r="P665" s="5" t="str">
        <f t="shared" si="105"/>
        <v/>
      </c>
      <c r="Q665" s="5" t="str">
        <f t="shared" si="106"/>
        <v/>
      </c>
      <c r="R665" s="5">
        <f t="shared" si="107"/>
        <v>23.599870186808403</v>
      </c>
      <c r="S665" s="5" t="str">
        <f t="shared" si="108"/>
        <v>B</v>
      </c>
    </row>
    <row r="666" spans="1:19" x14ac:dyDescent="0.35">
      <c r="A666">
        <v>652</v>
      </c>
      <c r="B666" s="1">
        <v>44216.57708333333</v>
      </c>
      <c r="C666" s="2">
        <v>14639.8</v>
      </c>
      <c r="D666" s="2">
        <v>14642.75</v>
      </c>
      <c r="E666" s="2">
        <v>14633.9</v>
      </c>
      <c r="F666" s="2">
        <v>14639.4</v>
      </c>
      <c r="G666">
        <f>IF(A666&lt;=$C$3,"",MAX(INDEX($D$15:$D$713,A666-$C$3):D665))</f>
        <v>14644.449999999999</v>
      </c>
      <c r="H666">
        <f>IF(A666&lt;=$C$4,"",MIN(INDEX($E$15:$E$713,A666-$C$4):E665))</f>
        <v>14626.8</v>
      </c>
      <c r="I666" s="2">
        <f t="shared" si="110"/>
        <v>17.649999999999636</v>
      </c>
      <c r="J666">
        <f t="shared" si="109"/>
        <v>11.718570090144846</v>
      </c>
      <c r="K666" t="str">
        <f t="shared" si="111"/>
        <v/>
      </c>
      <c r="L666" t="str">
        <f t="shared" si="112"/>
        <v/>
      </c>
      <c r="M666" s="5" t="str">
        <f t="shared" si="102"/>
        <v/>
      </c>
      <c r="N666" s="5" t="str">
        <f t="shared" si="103"/>
        <v/>
      </c>
      <c r="O666" s="5" t="str">
        <f t="shared" si="104"/>
        <v/>
      </c>
      <c r="P666" s="5" t="str">
        <f t="shared" si="105"/>
        <v/>
      </c>
      <c r="Q666" s="5" t="str">
        <f t="shared" si="106"/>
        <v/>
      </c>
      <c r="R666" s="5" t="str">
        <f t="shared" si="107"/>
        <v/>
      </c>
      <c r="S666" s="5" t="str">
        <f t="shared" si="108"/>
        <v/>
      </c>
    </row>
    <row r="667" spans="1:19" x14ac:dyDescent="0.35">
      <c r="A667">
        <v>653</v>
      </c>
      <c r="B667" s="1">
        <v>44216.577777777777</v>
      </c>
      <c r="C667" s="2">
        <v>14639.55</v>
      </c>
      <c r="D667" s="2">
        <v>14643.699999999999</v>
      </c>
      <c r="E667" s="2">
        <v>14631.199999999999</v>
      </c>
      <c r="F667" s="2">
        <v>14640.1</v>
      </c>
      <c r="G667">
        <f>IF(A667&lt;=$C$3,"",MAX(INDEX($D$15:$D$713,A667-$C$3):D666))</f>
        <v>14644.449999999999</v>
      </c>
      <c r="H667">
        <f>IF(A667&lt;=$C$4,"",MIN(INDEX($E$15:$E$713,A667-$C$4):E666))</f>
        <v>14626.8</v>
      </c>
      <c r="I667" s="2">
        <f t="shared" si="110"/>
        <v>8.8500000000003638</v>
      </c>
      <c r="J667">
        <f t="shared" si="109"/>
        <v>11.575141585637621</v>
      </c>
      <c r="K667" t="str">
        <f t="shared" si="111"/>
        <v/>
      </c>
      <c r="L667" t="str">
        <f t="shared" si="112"/>
        <v/>
      </c>
      <c r="M667" s="5" t="str">
        <f t="shared" si="102"/>
        <v/>
      </c>
      <c r="N667" s="5" t="str">
        <f t="shared" si="103"/>
        <v/>
      </c>
      <c r="O667" s="5" t="str">
        <f t="shared" si="104"/>
        <v/>
      </c>
      <c r="P667" s="5" t="str">
        <f t="shared" si="105"/>
        <v/>
      </c>
      <c r="Q667" s="5" t="str">
        <f t="shared" si="106"/>
        <v/>
      </c>
      <c r="R667" s="5" t="str">
        <f t="shared" si="107"/>
        <v/>
      </c>
      <c r="S667" s="5" t="str">
        <f t="shared" si="108"/>
        <v/>
      </c>
    </row>
    <row r="668" spans="1:19" x14ac:dyDescent="0.35">
      <c r="A668">
        <v>654</v>
      </c>
      <c r="B668" s="1">
        <v>44216.578472222223</v>
      </c>
      <c r="C668" s="2">
        <v>14640.55</v>
      </c>
      <c r="D668" s="2">
        <v>14645.45</v>
      </c>
      <c r="E668" s="2">
        <v>14634.5</v>
      </c>
      <c r="F668" s="2">
        <v>14635.25</v>
      </c>
      <c r="G668">
        <f>IF(A668&lt;=$C$3,"",MAX(INDEX($D$15:$D$713,A668-$C$3):D667))</f>
        <v>14644.449999999999</v>
      </c>
      <c r="H668">
        <f>IF(A668&lt;=$C$4,"",MIN(INDEX($E$15:$E$713,A668-$C$4):E667))</f>
        <v>14626.8</v>
      </c>
      <c r="I668" s="2">
        <f t="shared" si="110"/>
        <v>12.5</v>
      </c>
      <c r="J668">
        <f t="shared" si="109"/>
        <v>11.62138450635574</v>
      </c>
      <c r="K668" t="str">
        <f t="shared" si="111"/>
        <v>BUY</v>
      </c>
      <c r="L668">
        <f t="shared" si="112"/>
        <v>14644.449999999999</v>
      </c>
      <c r="M668" s="5" t="str">
        <f t="shared" si="102"/>
        <v>BUY</v>
      </c>
      <c r="N668" s="5">
        <f t="shared" si="103"/>
        <v>14632.828615493643</v>
      </c>
      <c r="O668" s="5">
        <f t="shared" si="104"/>
        <v>14667.69276901271</v>
      </c>
      <c r="P668" s="5">
        <f t="shared" si="105"/>
        <v>14644.449999999999</v>
      </c>
      <c r="Q668" s="5">
        <f t="shared" si="106"/>
        <v>11.62138450635574</v>
      </c>
      <c r="R668" s="5" t="str">
        <f t="shared" si="107"/>
        <v/>
      </c>
      <c r="S668" s="5" t="str">
        <f t="shared" si="108"/>
        <v/>
      </c>
    </row>
    <row r="669" spans="1:19" x14ac:dyDescent="0.35">
      <c r="A669">
        <v>655</v>
      </c>
      <c r="B669" s="1">
        <v>44216.57916666667</v>
      </c>
      <c r="C669" s="2">
        <v>14635.1</v>
      </c>
      <c r="D669" s="2">
        <v>14643</v>
      </c>
      <c r="E669" s="2">
        <v>14632.25</v>
      </c>
      <c r="F669" s="2">
        <v>14637.7</v>
      </c>
      <c r="G669">
        <f>IF(A669&lt;=$C$3,"",MAX(INDEX($D$15:$D$713,A669-$C$3):D668))</f>
        <v>14645.45</v>
      </c>
      <c r="H669">
        <f>IF(A669&lt;=$C$4,"",MIN(INDEX($E$15:$E$713,A669-$C$4):E668))</f>
        <v>14631.199999999999</v>
      </c>
      <c r="I669" s="2">
        <f t="shared" si="110"/>
        <v>10.950000000000728</v>
      </c>
      <c r="J669">
        <f t="shared" si="109"/>
        <v>11.58781528103799</v>
      </c>
      <c r="K669" t="str">
        <f t="shared" si="111"/>
        <v/>
      </c>
      <c r="L669" t="str">
        <f t="shared" si="112"/>
        <v/>
      </c>
      <c r="M669" s="5" t="str">
        <f t="shared" si="102"/>
        <v>SL</v>
      </c>
      <c r="N669" s="5" t="str">
        <f t="shared" si="103"/>
        <v/>
      </c>
      <c r="O669" s="5" t="str">
        <f t="shared" si="104"/>
        <v/>
      </c>
      <c r="P669" s="5" t="str">
        <f t="shared" si="105"/>
        <v/>
      </c>
      <c r="Q669" s="5" t="str">
        <f t="shared" si="106"/>
        <v/>
      </c>
      <c r="R669" s="5">
        <f t="shared" si="107"/>
        <v>-11.621384506355753</v>
      </c>
      <c r="S669" s="5" t="str">
        <f t="shared" si="108"/>
        <v>B</v>
      </c>
    </row>
    <row r="670" spans="1:19" x14ac:dyDescent="0.35">
      <c r="A670">
        <v>656</v>
      </c>
      <c r="B670" s="1">
        <v>44216.579861111109</v>
      </c>
      <c r="C670" s="2">
        <v>14638</v>
      </c>
      <c r="D670" s="2">
        <v>14641.4</v>
      </c>
      <c r="E670" s="2">
        <v>14632.15</v>
      </c>
      <c r="F670" s="2">
        <v>14636.4</v>
      </c>
      <c r="G670">
        <f>IF(A670&lt;=$C$3,"",MAX(INDEX($D$15:$D$713,A670-$C$3):D669))</f>
        <v>14645.45</v>
      </c>
      <c r="H670">
        <f>IF(A670&lt;=$C$4,"",MIN(INDEX($E$15:$E$713,A670-$C$4):E669))</f>
        <v>14631.199999999999</v>
      </c>
      <c r="I670" s="2">
        <f t="shared" si="110"/>
        <v>10.75</v>
      </c>
      <c r="J670">
        <f t="shared" si="109"/>
        <v>11.545924516986091</v>
      </c>
      <c r="K670" t="str">
        <f t="shared" si="111"/>
        <v/>
      </c>
      <c r="L670" t="str">
        <f t="shared" si="112"/>
        <v/>
      </c>
      <c r="M670" s="5" t="str">
        <f t="shared" si="102"/>
        <v/>
      </c>
      <c r="N670" s="5" t="str">
        <f t="shared" si="103"/>
        <v/>
      </c>
      <c r="O670" s="5" t="str">
        <f t="shared" si="104"/>
        <v/>
      </c>
      <c r="P670" s="5" t="str">
        <f t="shared" si="105"/>
        <v/>
      </c>
      <c r="Q670" s="5" t="str">
        <f t="shared" si="106"/>
        <v/>
      </c>
      <c r="R670" s="5" t="str">
        <f t="shared" si="107"/>
        <v/>
      </c>
      <c r="S670" s="5" t="str">
        <f t="shared" si="108"/>
        <v/>
      </c>
    </row>
    <row r="671" spans="1:19" x14ac:dyDescent="0.35">
      <c r="A671">
        <v>657</v>
      </c>
      <c r="B671" s="1">
        <v>44216.580555555556</v>
      </c>
      <c r="C671" s="2">
        <v>14636.55</v>
      </c>
      <c r="D671" s="2">
        <v>14643.900000000001</v>
      </c>
      <c r="E671" s="2">
        <v>14633.2</v>
      </c>
      <c r="F671" s="2">
        <v>14639.65</v>
      </c>
      <c r="G671">
        <f>IF(A671&lt;=$C$3,"",MAX(INDEX($D$15:$D$713,A671-$C$3):D670))</f>
        <v>14645.45</v>
      </c>
      <c r="H671">
        <f>IF(A671&lt;=$C$4,"",MIN(INDEX($E$15:$E$713,A671-$C$4):E670))</f>
        <v>14632.15</v>
      </c>
      <c r="I671" s="2">
        <f t="shared" si="110"/>
        <v>9.25</v>
      </c>
      <c r="J671">
        <f t="shared" si="109"/>
        <v>11.431128291136787</v>
      </c>
      <c r="K671" t="str">
        <f t="shared" si="111"/>
        <v/>
      </c>
      <c r="L671" t="str">
        <f t="shared" si="112"/>
        <v/>
      </c>
      <c r="M671" s="5" t="str">
        <f t="shared" si="102"/>
        <v/>
      </c>
      <c r="N671" s="5" t="str">
        <f t="shared" si="103"/>
        <v/>
      </c>
      <c r="O671" s="5" t="str">
        <f t="shared" si="104"/>
        <v/>
      </c>
      <c r="P671" s="5" t="str">
        <f t="shared" si="105"/>
        <v/>
      </c>
      <c r="Q671" s="5" t="str">
        <f t="shared" si="106"/>
        <v/>
      </c>
      <c r="R671" s="5" t="str">
        <f t="shared" si="107"/>
        <v/>
      </c>
      <c r="S671" s="5" t="str">
        <f t="shared" si="108"/>
        <v/>
      </c>
    </row>
    <row r="672" spans="1:19" x14ac:dyDescent="0.35">
      <c r="A672">
        <v>658</v>
      </c>
      <c r="B672" s="1">
        <v>44216.581250000003</v>
      </c>
      <c r="C672" s="2">
        <v>14639.1</v>
      </c>
      <c r="D672" s="2">
        <v>14642.949999999999</v>
      </c>
      <c r="E672" s="2">
        <v>14634.65</v>
      </c>
      <c r="F672" s="2">
        <v>14639.05</v>
      </c>
      <c r="G672">
        <f>IF(A672&lt;=$C$3,"",MAX(INDEX($D$15:$D$713,A672-$C$3):D671))</f>
        <v>14643.900000000001</v>
      </c>
      <c r="H672">
        <f>IF(A672&lt;=$C$4,"",MIN(INDEX($E$15:$E$713,A672-$C$4):E671))</f>
        <v>14632.15</v>
      </c>
      <c r="I672" s="2">
        <f t="shared" si="110"/>
        <v>10.700000000000728</v>
      </c>
      <c r="J672">
        <f t="shared" si="109"/>
        <v>11.394571876579985</v>
      </c>
      <c r="K672" t="str">
        <f t="shared" si="111"/>
        <v/>
      </c>
      <c r="L672" t="str">
        <f t="shared" si="112"/>
        <v/>
      </c>
      <c r="M672" s="5" t="str">
        <f t="shared" si="102"/>
        <v/>
      </c>
      <c r="N672" s="5" t="str">
        <f t="shared" si="103"/>
        <v/>
      </c>
      <c r="O672" s="5" t="str">
        <f t="shared" si="104"/>
        <v/>
      </c>
      <c r="P672" s="5" t="str">
        <f t="shared" si="105"/>
        <v/>
      </c>
      <c r="Q672" s="5" t="str">
        <f t="shared" si="106"/>
        <v/>
      </c>
      <c r="R672" s="5" t="str">
        <f t="shared" si="107"/>
        <v/>
      </c>
      <c r="S672" s="5" t="str">
        <f t="shared" si="108"/>
        <v/>
      </c>
    </row>
    <row r="673" spans="1:19" x14ac:dyDescent="0.35">
      <c r="A673">
        <v>659</v>
      </c>
      <c r="B673" s="1">
        <v>44216.581944444442</v>
      </c>
      <c r="C673" s="2">
        <v>14639.2</v>
      </c>
      <c r="D673" s="2">
        <v>14643.25</v>
      </c>
      <c r="E673" s="2">
        <v>14631</v>
      </c>
      <c r="F673" s="2">
        <v>14640.6</v>
      </c>
      <c r="G673">
        <f>IF(A673&lt;=$C$3,"",MAX(INDEX($D$15:$D$713,A673-$C$3):D672))</f>
        <v>14643.900000000001</v>
      </c>
      <c r="H673">
        <f>IF(A673&lt;=$C$4,"",MIN(INDEX($E$15:$E$713,A673-$C$4):E672))</f>
        <v>14632.15</v>
      </c>
      <c r="I673" s="2">
        <f t="shared" si="110"/>
        <v>8.2999999999992724</v>
      </c>
      <c r="J673">
        <f t="shared" si="109"/>
        <v>11.23984328275095</v>
      </c>
      <c r="K673" t="str">
        <f t="shared" si="111"/>
        <v>SELL</v>
      </c>
      <c r="L673">
        <f t="shared" si="112"/>
        <v>14632.15</v>
      </c>
      <c r="M673" s="5" t="str">
        <f t="shared" si="102"/>
        <v>SELL</v>
      </c>
      <c r="N673" s="5">
        <f t="shared" si="103"/>
        <v>14643.38984328275</v>
      </c>
      <c r="O673" s="5">
        <f t="shared" si="104"/>
        <v>14609.670313434497</v>
      </c>
      <c r="P673" s="5">
        <f t="shared" si="105"/>
        <v>14632.15</v>
      </c>
      <c r="Q673" s="5">
        <f t="shared" si="106"/>
        <v>11.23984328275095</v>
      </c>
      <c r="R673" s="5" t="str">
        <f t="shared" si="107"/>
        <v/>
      </c>
      <c r="S673" s="5" t="str">
        <f t="shared" si="108"/>
        <v/>
      </c>
    </row>
    <row r="674" spans="1:19" x14ac:dyDescent="0.35">
      <c r="A674">
        <v>660</v>
      </c>
      <c r="B674" s="1">
        <v>44216.582638888889</v>
      </c>
      <c r="C674" s="2">
        <v>14640.9</v>
      </c>
      <c r="D674" s="2">
        <v>14646.15</v>
      </c>
      <c r="E674" s="2">
        <v>14635.4</v>
      </c>
      <c r="F674" s="2">
        <v>14637.55</v>
      </c>
      <c r="G674">
        <f>IF(A674&lt;=$C$3,"",MAX(INDEX($D$15:$D$713,A674-$C$3):D673))</f>
        <v>14643.900000000001</v>
      </c>
      <c r="H674">
        <f>IF(A674&lt;=$C$4,"",MIN(INDEX($E$15:$E$713,A674-$C$4):E673))</f>
        <v>14631</v>
      </c>
      <c r="I674" s="2">
        <f t="shared" si="110"/>
        <v>12.25</v>
      </c>
      <c r="J674">
        <f t="shared" si="109"/>
        <v>11.290351118613403</v>
      </c>
      <c r="K674" t="str">
        <f t="shared" si="111"/>
        <v>BUY</v>
      </c>
      <c r="L674">
        <f t="shared" si="112"/>
        <v>14643.900000000001</v>
      </c>
      <c r="M674" s="5" t="str">
        <f t="shared" si="102"/>
        <v>SL</v>
      </c>
      <c r="N674" s="5" t="str">
        <f t="shared" si="103"/>
        <v/>
      </c>
      <c r="O674" s="5" t="str">
        <f t="shared" si="104"/>
        <v/>
      </c>
      <c r="P674" s="5" t="str">
        <f t="shared" si="105"/>
        <v/>
      </c>
      <c r="Q674" s="5" t="str">
        <f t="shared" si="106"/>
        <v/>
      </c>
      <c r="R674" s="5">
        <f t="shared" si="107"/>
        <v>-11.239843282750371</v>
      </c>
      <c r="S674" s="5" t="str">
        <f t="shared" si="108"/>
        <v>S</v>
      </c>
    </row>
    <row r="675" spans="1:19" x14ac:dyDescent="0.35">
      <c r="A675">
        <v>661</v>
      </c>
      <c r="B675" s="1">
        <v>44216.583333333336</v>
      </c>
      <c r="C675" s="2">
        <v>14637.6</v>
      </c>
      <c r="D675" s="2">
        <v>14639.75</v>
      </c>
      <c r="E675" s="2">
        <v>14628.35</v>
      </c>
      <c r="F675" s="2">
        <v>14629.8</v>
      </c>
      <c r="G675">
        <f>IF(A675&lt;=$C$3,"",MAX(INDEX($D$15:$D$713,A675-$C$3):D674))</f>
        <v>14646.15</v>
      </c>
      <c r="H675">
        <f>IF(A675&lt;=$C$4,"",MIN(INDEX($E$15:$E$713,A675-$C$4):E674))</f>
        <v>14631</v>
      </c>
      <c r="I675" s="2">
        <f t="shared" si="110"/>
        <v>10.75</v>
      </c>
      <c r="J675">
        <f t="shared" si="109"/>
        <v>11.263333562682734</v>
      </c>
      <c r="K675" t="str">
        <f t="shared" si="111"/>
        <v>SELL</v>
      </c>
      <c r="L675">
        <f t="shared" si="112"/>
        <v>14631</v>
      </c>
      <c r="M675" s="5" t="str">
        <f t="shared" si="102"/>
        <v>SELL</v>
      </c>
      <c r="N675" s="5">
        <f t="shared" si="103"/>
        <v>14642.263333562683</v>
      </c>
      <c r="O675" s="5">
        <f t="shared" si="104"/>
        <v>14608.473332874635</v>
      </c>
      <c r="P675" s="5">
        <f t="shared" si="105"/>
        <v>14631</v>
      </c>
      <c r="Q675" s="5">
        <f t="shared" si="106"/>
        <v>11.263333562682734</v>
      </c>
      <c r="R675" s="5" t="str">
        <f t="shared" si="107"/>
        <v/>
      </c>
      <c r="S675" s="5" t="str">
        <f t="shared" si="108"/>
        <v/>
      </c>
    </row>
    <row r="676" spans="1:19" x14ac:dyDescent="0.35">
      <c r="A676">
        <v>662</v>
      </c>
      <c r="B676" s="1">
        <v>44216.584027777775</v>
      </c>
      <c r="C676" s="2">
        <v>14630</v>
      </c>
      <c r="D676" s="2">
        <v>14635.95</v>
      </c>
      <c r="E676" s="2">
        <v>14625.05</v>
      </c>
      <c r="F676" s="2">
        <v>14631.95</v>
      </c>
      <c r="G676">
        <f>IF(A676&lt;=$C$3,"",MAX(INDEX($D$15:$D$713,A676-$C$3):D675))</f>
        <v>14646.15</v>
      </c>
      <c r="H676">
        <f>IF(A676&lt;=$C$4,"",MIN(INDEX($E$15:$E$713,A676-$C$4):E675))</f>
        <v>14628.35</v>
      </c>
      <c r="I676" s="2">
        <f t="shared" si="110"/>
        <v>11.399999999999636</v>
      </c>
      <c r="J676">
        <f t="shared" si="109"/>
        <v>11.270166884548578</v>
      </c>
      <c r="K676" t="str">
        <f t="shared" si="111"/>
        <v>SELL</v>
      </c>
      <c r="L676">
        <f t="shared" si="112"/>
        <v>14628.35</v>
      </c>
      <c r="M676" s="5" t="str">
        <f t="shared" si="102"/>
        <v>SELL</v>
      </c>
      <c r="N676" s="5">
        <f t="shared" si="103"/>
        <v>14642.263333562683</v>
      </c>
      <c r="O676" s="5">
        <f t="shared" si="104"/>
        <v>14608.473332874635</v>
      </c>
      <c r="P676" s="5">
        <f t="shared" si="105"/>
        <v>14631</v>
      </c>
      <c r="Q676" s="5">
        <f t="shared" si="106"/>
        <v>11.263333562682734</v>
      </c>
      <c r="R676" s="5" t="str">
        <f t="shared" si="107"/>
        <v/>
      </c>
      <c r="S676" s="5" t="str">
        <f t="shared" si="108"/>
        <v/>
      </c>
    </row>
    <row r="677" spans="1:19" x14ac:dyDescent="0.35">
      <c r="A677">
        <v>663</v>
      </c>
      <c r="B677" s="1">
        <v>44216.584722222222</v>
      </c>
      <c r="C677" s="2">
        <v>14632.15</v>
      </c>
      <c r="D677" s="2">
        <v>14637.900000000001</v>
      </c>
      <c r="E677" s="2">
        <v>14630.550000000001</v>
      </c>
      <c r="F677" s="2">
        <v>14634.95</v>
      </c>
      <c r="G677">
        <f>IF(A677&lt;=$C$3,"",MAX(INDEX($D$15:$D$713,A677-$C$3):D676))</f>
        <v>14646.15</v>
      </c>
      <c r="H677">
        <f>IF(A677&lt;=$C$4,"",MIN(INDEX($E$15:$E$713,A677-$C$4):E676))</f>
        <v>14625.05</v>
      </c>
      <c r="I677" s="2">
        <f t="shared" si="110"/>
        <v>10.900000000001455</v>
      </c>
      <c r="J677">
        <f t="shared" si="109"/>
        <v>11.251658540321221</v>
      </c>
      <c r="K677" t="str">
        <f t="shared" si="111"/>
        <v/>
      </c>
      <c r="L677" t="str">
        <f t="shared" si="112"/>
        <v/>
      </c>
      <c r="M677" s="5" t="str">
        <f t="shared" ref="M677:M713" si="113">IF(OR(M676="",M676="SL",M676="TP"),K677,IF(M676="BUY",IF(E677&lt;N676,"SL",IF(D677&gt;O676,"TP",M676)),IF(M676="SELL",IF(D677&gt;N676,"SL",IF(E677&lt;O676,"TP",M676)),"")))</f>
        <v>SELL</v>
      </c>
      <c r="N677" s="5">
        <f t="shared" ref="N677:N713" si="114">IF(M677="buy",P677-$C$6*Q677,IF(M677="sell",P677+$C$6*Q677,""))</f>
        <v>14642.263333562683</v>
      </c>
      <c r="O677" s="5">
        <f t="shared" ref="O677:O713" si="115">IF(M677="buy",P677+$C$7*Q677,IF(M677="sell",P677-$C$7*Q677,""))</f>
        <v>14608.473332874635</v>
      </c>
      <c r="P677" s="5">
        <f t="shared" ref="P677:P713" si="116">IF(M677=M676,P676,IF(OR(M677="buy",M677="sell"),L677,""))</f>
        <v>14631</v>
      </c>
      <c r="Q677" s="5">
        <f t="shared" ref="Q677:Q713" si="117">IF(M677=M676,Q676,IF(OR(M677="buy",M677="sell"),J677,""))</f>
        <v>11.263333562682734</v>
      </c>
      <c r="R677" s="5" t="str">
        <f t="shared" ref="R677:R713" si="118">IF(AND(M676="buy",M677="sl"),N676-P676,IF(AND(M676="buy",M677="tp"),O676-P676,IF(AND(M676="sell",M677="sl"),P676-N676,IF(AND(M676="sell",M677="tp"),P676-O676,""))))</f>
        <v/>
      </c>
      <c r="S677" s="5" t="str">
        <f t="shared" ref="S677:S713" si="119">IF(AND(M676="buy",R677&lt;&gt;""),"B",IF(AND(M676="sell",R677&lt;&gt;""),"S",""))</f>
        <v/>
      </c>
    </row>
    <row r="678" spans="1:19" x14ac:dyDescent="0.35">
      <c r="A678">
        <v>664</v>
      </c>
      <c r="B678" s="1">
        <v>44216.585416666669</v>
      </c>
      <c r="C678" s="2">
        <v>14635.3</v>
      </c>
      <c r="D678" s="2">
        <v>14641.699999999999</v>
      </c>
      <c r="E678" s="2">
        <v>14627.9</v>
      </c>
      <c r="F678" s="2">
        <v>14639.55</v>
      </c>
      <c r="G678">
        <f>IF(A678&lt;=$C$3,"",MAX(INDEX($D$15:$D$713,A678-$C$3):D677))</f>
        <v>14639.75</v>
      </c>
      <c r="H678">
        <f>IF(A678&lt;=$C$4,"",MIN(INDEX($E$15:$E$713,A678-$C$4):E677))</f>
        <v>14625.05</v>
      </c>
      <c r="I678" s="2">
        <f t="shared" si="110"/>
        <v>7.3500000000003638</v>
      </c>
      <c r="J678">
        <f t="shared" ref="J678:J713" si="120">(J677*($C$5-1)+I678)/$C$5</f>
        <v>11.05657561330518</v>
      </c>
      <c r="K678" t="str">
        <f t="shared" si="111"/>
        <v>BUY</v>
      </c>
      <c r="L678">
        <f t="shared" si="112"/>
        <v>14639.75</v>
      </c>
      <c r="M678" s="5" t="str">
        <f t="shared" si="113"/>
        <v>SELL</v>
      </c>
      <c r="N678" s="5">
        <f t="shared" si="114"/>
        <v>14642.263333562683</v>
      </c>
      <c r="O678" s="5">
        <f t="shared" si="115"/>
        <v>14608.473332874635</v>
      </c>
      <c r="P678" s="5">
        <f t="shared" si="116"/>
        <v>14631</v>
      </c>
      <c r="Q678" s="5">
        <f t="shared" si="117"/>
        <v>11.263333562682734</v>
      </c>
      <c r="R678" s="5" t="str">
        <f t="shared" si="118"/>
        <v/>
      </c>
      <c r="S678" s="5" t="str">
        <f t="shared" si="119"/>
        <v/>
      </c>
    </row>
    <row r="679" spans="1:19" x14ac:dyDescent="0.35">
      <c r="A679">
        <v>665</v>
      </c>
      <c r="B679" s="1">
        <v>44216.586111111108</v>
      </c>
      <c r="C679" s="2">
        <v>14639.75</v>
      </c>
      <c r="D679" s="2">
        <v>14648.8</v>
      </c>
      <c r="E679" s="2">
        <v>14631.449999999999</v>
      </c>
      <c r="F679" s="2">
        <v>14645.25</v>
      </c>
      <c r="G679">
        <f>IF(A679&lt;=$C$3,"",MAX(INDEX($D$15:$D$713,A679-$C$3):D678))</f>
        <v>14641.699999999999</v>
      </c>
      <c r="H679">
        <f>IF(A679&lt;=$C$4,"",MIN(INDEX($E$15:$E$713,A679-$C$4):E678))</f>
        <v>14625.05</v>
      </c>
      <c r="I679" s="2">
        <f t="shared" si="110"/>
        <v>13.799999999999272</v>
      </c>
      <c r="J679">
        <f t="shared" si="120"/>
        <v>11.193746832639885</v>
      </c>
      <c r="K679" t="str">
        <f t="shared" si="111"/>
        <v>BUY</v>
      </c>
      <c r="L679">
        <f t="shared" si="112"/>
        <v>14641.699999999999</v>
      </c>
      <c r="M679" s="5" t="str">
        <f t="shared" si="113"/>
        <v>SL</v>
      </c>
      <c r="N679" s="5" t="str">
        <f t="shared" si="114"/>
        <v/>
      </c>
      <c r="O679" s="5" t="str">
        <f t="shared" si="115"/>
        <v/>
      </c>
      <c r="P679" s="5" t="str">
        <f t="shared" si="116"/>
        <v/>
      </c>
      <c r="Q679" s="5" t="str">
        <f t="shared" si="117"/>
        <v/>
      </c>
      <c r="R679" s="5">
        <f t="shared" si="118"/>
        <v>-11.263333562683329</v>
      </c>
      <c r="S679" s="5" t="str">
        <f t="shared" si="119"/>
        <v>S</v>
      </c>
    </row>
    <row r="680" spans="1:19" x14ac:dyDescent="0.35">
      <c r="A680">
        <v>666</v>
      </c>
      <c r="B680" s="1">
        <v>44216.586805555555</v>
      </c>
      <c r="C680" s="2">
        <v>14645.35</v>
      </c>
      <c r="D680" s="2">
        <v>14651.55</v>
      </c>
      <c r="E680" s="2">
        <v>14636.7</v>
      </c>
      <c r="F680" s="2">
        <v>14647.75</v>
      </c>
      <c r="G680">
        <f>IF(A680&lt;=$C$3,"",MAX(INDEX($D$15:$D$713,A680-$C$3):D679))</f>
        <v>14648.8</v>
      </c>
      <c r="H680">
        <f>IF(A680&lt;=$C$4,"",MIN(INDEX($E$15:$E$713,A680-$C$4):E679))</f>
        <v>14627.9</v>
      </c>
      <c r="I680" s="2">
        <f t="shared" si="110"/>
        <v>17.350000000000364</v>
      </c>
      <c r="J680">
        <f t="shared" si="120"/>
        <v>11.501559491007908</v>
      </c>
      <c r="K680" t="str">
        <f t="shared" si="111"/>
        <v>BUY</v>
      </c>
      <c r="L680">
        <f t="shared" si="112"/>
        <v>14648.8</v>
      </c>
      <c r="M680" s="5" t="str">
        <f t="shared" si="113"/>
        <v>BUY</v>
      </c>
      <c r="N680" s="5">
        <f t="shared" si="114"/>
        <v>14637.298440508992</v>
      </c>
      <c r="O680" s="5">
        <f t="shared" si="115"/>
        <v>14671.803118982016</v>
      </c>
      <c r="P680" s="5">
        <f t="shared" si="116"/>
        <v>14648.8</v>
      </c>
      <c r="Q680" s="5">
        <f t="shared" si="117"/>
        <v>11.501559491007908</v>
      </c>
      <c r="R680" s="5" t="str">
        <f t="shared" si="118"/>
        <v/>
      </c>
      <c r="S680" s="5" t="str">
        <f t="shared" si="119"/>
        <v/>
      </c>
    </row>
    <row r="681" spans="1:19" x14ac:dyDescent="0.35">
      <c r="A681">
        <v>667</v>
      </c>
      <c r="B681" s="1">
        <v>44216.587500000001</v>
      </c>
      <c r="C681" s="2">
        <v>14648</v>
      </c>
      <c r="D681" s="2">
        <v>14655.45</v>
      </c>
      <c r="E681" s="2">
        <v>14640.4</v>
      </c>
      <c r="F681" s="2">
        <v>14648.55</v>
      </c>
      <c r="G681">
        <f>IF(A681&lt;=$C$3,"",MAX(INDEX($D$15:$D$713,A681-$C$3):D680))</f>
        <v>14651.55</v>
      </c>
      <c r="H681">
        <f>IF(A681&lt;=$C$4,"",MIN(INDEX($E$15:$E$713,A681-$C$4):E680))</f>
        <v>14627.9</v>
      </c>
      <c r="I681" s="2">
        <f t="shared" si="110"/>
        <v>14.849999999998545</v>
      </c>
      <c r="J681">
        <f t="shared" si="120"/>
        <v>11.668981516457439</v>
      </c>
      <c r="K681" t="str">
        <f t="shared" si="111"/>
        <v>BUY</v>
      </c>
      <c r="L681">
        <f t="shared" si="112"/>
        <v>14651.55</v>
      </c>
      <c r="M681" s="5" t="str">
        <f t="shared" si="113"/>
        <v>BUY</v>
      </c>
      <c r="N681" s="5">
        <f t="shared" si="114"/>
        <v>14637.298440508992</v>
      </c>
      <c r="O681" s="5">
        <f t="shared" si="115"/>
        <v>14671.803118982016</v>
      </c>
      <c r="P681" s="5">
        <f t="shared" si="116"/>
        <v>14648.8</v>
      </c>
      <c r="Q681" s="5">
        <f t="shared" si="117"/>
        <v>11.501559491007908</v>
      </c>
      <c r="R681" s="5" t="str">
        <f t="shared" si="118"/>
        <v/>
      </c>
      <c r="S681" s="5" t="str">
        <f t="shared" si="119"/>
        <v/>
      </c>
    </row>
    <row r="682" spans="1:19" x14ac:dyDescent="0.35">
      <c r="A682">
        <v>668</v>
      </c>
      <c r="B682" s="1">
        <v>44216.588194444441</v>
      </c>
      <c r="C682" s="2">
        <v>14648.400000000001</v>
      </c>
      <c r="D682" s="2">
        <v>14654.150000000001</v>
      </c>
      <c r="E682" s="2">
        <v>14644.449999999999</v>
      </c>
      <c r="F682" s="2">
        <v>14651.5</v>
      </c>
      <c r="G682">
        <f>IF(A682&lt;=$C$3,"",MAX(INDEX($D$15:$D$713,A682-$C$3):D681))</f>
        <v>14655.45</v>
      </c>
      <c r="H682">
        <f>IF(A682&lt;=$C$4,"",MIN(INDEX($E$15:$E$713,A682-$C$4):E681))</f>
        <v>14631.449999999999</v>
      </c>
      <c r="I682" s="2">
        <f t="shared" si="110"/>
        <v>15.050000000001091</v>
      </c>
      <c r="J682">
        <f t="shared" si="120"/>
        <v>11.838032440634622</v>
      </c>
      <c r="K682" t="str">
        <f t="shared" si="111"/>
        <v/>
      </c>
      <c r="L682" t="str">
        <f t="shared" si="112"/>
        <v/>
      </c>
      <c r="M682" s="5" t="str">
        <f t="shared" si="113"/>
        <v>BUY</v>
      </c>
      <c r="N682" s="5">
        <f t="shared" si="114"/>
        <v>14637.298440508992</v>
      </c>
      <c r="O682" s="5">
        <f t="shared" si="115"/>
        <v>14671.803118982016</v>
      </c>
      <c r="P682" s="5">
        <f t="shared" si="116"/>
        <v>14648.8</v>
      </c>
      <c r="Q682" s="5">
        <f t="shared" si="117"/>
        <v>11.501559491007908</v>
      </c>
      <c r="R682" s="5" t="str">
        <f t="shared" si="118"/>
        <v/>
      </c>
      <c r="S682" s="5" t="str">
        <f t="shared" si="119"/>
        <v/>
      </c>
    </row>
    <row r="683" spans="1:19" x14ac:dyDescent="0.35">
      <c r="A683">
        <v>669</v>
      </c>
      <c r="B683" s="1">
        <v>44216.588888888888</v>
      </c>
      <c r="C683" s="2">
        <v>14651</v>
      </c>
      <c r="D683" s="2">
        <v>14654.15</v>
      </c>
      <c r="E683" s="2">
        <v>14644.900000000001</v>
      </c>
      <c r="F683" s="2">
        <v>14647.95</v>
      </c>
      <c r="G683">
        <f>IF(A683&lt;=$C$3,"",MAX(INDEX($D$15:$D$713,A683-$C$3):D682))</f>
        <v>14655.45</v>
      </c>
      <c r="H683">
        <f>IF(A683&lt;=$C$4,"",MIN(INDEX($E$15:$E$713,A683-$C$4):E682))</f>
        <v>14636.7</v>
      </c>
      <c r="I683" s="2">
        <f t="shared" si="110"/>
        <v>9.7000000000025466</v>
      </c>
      <c r="J683">
        <f t="shared" si="120"/>
        <v>11.731130818603019</v>
      </c>
      <c r="K683" t="str">
        <f t="shared" si="111"/>
        <v/>
      </c>
      <c r="L683" t="str">
        <f t="shared" si="112"/>
        <v/>
      </c>
      <c r="M683" s="5" t="str">
        <f t="shared" si="113"/>
        <v>BUY</v>
      </c>
      <c r="N683" s="5">
        <f t="shared" si="114"/>
        <v>14637.298440508992</v>
      </c>
      <c r="O683" s="5">
        <f t="shared" si="115"/>
        <v>14671.803118982016</v>
      </c>
      <c r="P683" s="5">
        <f t="shared" si="116"/>
        <v>14648.8</v>
      </c>
      <c r="Q683" s="5">
        <f t="shared" si="117"/>
        <v>11.501559491007908</v>
      </c>
      <c r="R683" s="5" t="str">
        <f t="shared" si="118"/>
        <v/>
      </c>
      <c r="S683" s="5" t="str">
        <f t="shared" si="119"/>
        <v/>
      </c>
    </row>
    <row r="684" spans="1:19" x14ac:dyDescent="0.35">
      <c r="A684">
        <v>670</v>
      </c>
      <c r="B684" s="1">
        <v>44216.589583333334</v>
      </c>
      <c r="C684" s="2">
        <v>14647.65</v>
      </c>
      <c r="D684" s="2">
        <v>14653.8</v>
      </c>
      <c r="E684" s="2">
        <v>14642.15</v>
      </c>
      <c r="F684" s="2">
        <v>14652.8</v>
      </c>
      <c r="G684">
        <f>IF(A684&lt;=$C$3,"",MAX(INDEX($D$15:$D$713,A684-$C$3):D683))</f>
        <v>14655.45</v>
      </c>
      <c r="H684">
        <f>IF(A684&lt;=$C$4,"",MIN(INDEX($E$15:$E$713,A684-$C$4):E683))</f>
        <v>14640.4</v>
      </c>
      <c r="I684" s="2">
        <f t="shared" si="110"/>
        <v>9.249999999998181</v>
      </c>
      <c r="J684">
        <f t="shared" si="120"/>
        <v>11.607074277672776</v>
      </c>
      <c r="K684" t="str">
        <f t="shared" si="111"/>
        <v/>
      </c>
      <c r="L684" t="str">
        <f t="shared" si="112"/>
        <v/>
      </c>
      <c r="M684" s="5" t="str">
        <f t="shared" si="113"/>
        <v>BUY</v>
      </c>
      <c r="N684" s="5">
        <f t="shared" si="114"/>
        <v>14637.298440508992</v>
      </c>
      <c r="O684" s="5">
        <f t="shared" si="115"/>
        <v>14671.803118982016</v>
      </c>
      <c r="P684" s="5">
        <f t="shared" si="116"/>
        <v>14648.8</v>
      </c>
      <c r="Q684" s="5">
        <f t="shared" si="117"/>
        <v>11.501559491007908</v>
      </c>
      <c r="R684" s="5" t="str">
        <f t="shared" si="118"/>
        <v/>
      </c>
      <c r="S684" s="5" t="str">
        <f t="shared" si="119"/>
        <v/>
      </c>
    </row>
    <row r="685" spans="1:19" x14ac:dyDescent="0.35">
      <c r="A685">
        <v>671</v>
      </c>
      <c r="B685" s="1">
        <v>44216.590277777781</v>
      </c>
      <c r="C685" s="2">
        <v>14652.6</v>
      </c>
      <c r="D685" s="2">
        <v>14659.800000000001</v>
      </c>
      <c r="E685" s="2">
        <v>14644</v>
      </c>
      <c r="F685" s="2">
        <v>14645.75</v>
      </c>
      <c r="G685">
        <f>IF(A685&lt;=$C$3,"",MAX(INDEX($D$15:$D$713,A685-$C$3):D684))</f>
        <v>14654.150000000001</v>
      </c>
      <c r="H685">
        <f>IF(A685&lt;=$C$4,"",MIN(INDEX($E$15:$E$713,A685-$C$4):E684))</f>
        <v>14642.15</v>
      </c>
      <c r="I685" s="2">
        <f t="shared" si="110"/>
        <v>11.649999999999636</v>
      </c>
      <c r="J685">
        <f t="shared" si="120"/>
        <v>11.609220563789119</v>
      </c>
      <c r="K685" t="str">
        <f t="shared" si="111"/>
        <v>BUY</v>
      </c>
      <c r="L685">
        <f t="shared" si="112"/>
        <v>14654.150000000001</v>
      </c>
      <c r="M685" s="5" t="str">
        <f t="shared" si="113"/>
        <v>BUY</v>
      </c>
      <c r="N685" s="5">
        <f t="shared" si="114"/>
        <v>14637.298440508992</v>
      </c>
      <c r="O685" s="5">
        <f t="shared" si="115"/>
        <v>14671.803118982016</v>
      </c>
      <c r="P685" s="5">
        <f t="shared" si="116"/>
        <v>14648.8</v>
      </c>
      <c r="Q685" s="5">
        <f t="shared" si="117"/>
        <v>11.501559491007908</v>
      </c>
      <c r="R685" s="5" t="str">
        <f t="shared" si="118"/>
        <v/>
      </c>
      <c r="S685" s="5" t="str">
        <f t="shared" si="119"/>
        <v/>
      </c>
    </row>
    <row r="686" spans="1:19" x14ac:dyDescent="0.35">
      <c r="A686">
        <v>672</v>
      </c>
      <c r="B686" s="1">
        <v>44216.59097222222</v>
      </c>
      <c r="C686" s="2">
        <v>14646.1</v>
      </c>
      <c r="D686" s="2">
        <v>14647.7</v>
      </c>
      <c r="E686" s="2">
        <v>14641.050000000001</v>
      </c>
      <c r="F686" s="2">
        <v>14644</v>
      </c>
      <c r="G686">
        <f>IF(A686&lt;=$C$3,"",MAX(INDEX($D$15:$D$713,A686-$C$3):D685))</f>
        <v>14659.800000000001</v>
      </c>
      <c r="H686">
        <f>IF(A686&lt;=$C$4,"",MIN(INDEX($E$15:$E$713,A686-$C$4):E685))</f>
        <v>14642.15</v>
      </c>
      <c r="I686" s="2">
        <f t="shared" si="110"/>
        <v>15.800000000001091</v>
      </c>
      <c r="J686">
        <f t="shared" si="120"/>
        <v>11.818759535599717</v>
      </c>
      <c r="K686" t="str">
        <f t="shared" si="111"/>
        <v>SELL</v>
      </c>
      <c r="L686">
        <f t="shared" si="112"/>
        <v>14642.15</v>
      </c>
      <c r="M686" s="5" t="str">
        <f t="shared" si="113"/>
        <v>BUY</v>
      </c>
      <c r="N686" s="5">
        <f t="shared" si="114"/>
        <v>14637.298440508992</v>
      </c>
      <c r="O686" s="5">
        <f t="shared" si="115"/>
        <v>14671.803118982016</v>
      </c>
      <c r="P686" s="5">
        <f t="shared" si="116"/>
        <v>14648.8</v>
      </c>
      <c r="Q686" s="5">
        <f t="shared" si="117"/>
        <v>11.501559491007908</v>
      </c>
      <c r="R686" s="5" t="str">
        <f t="shared" si="118"/>
        <v/>
      </c>
      <c r="S686" s="5" t="str">
        <f t="shared" si="119"/>
        <v/>
      </c>
    </row>
    <row r="687" spans="1:19" x14ac:dyDescent="0.35">
      <c r="A687">
        <v>673</v>
      </c>
      <c r="B687" s="1">
        <v>44216.591666666667</v>
      </c>
      <c r="C687" s="2">
        <v>14644.25</v>
      </c>
      <c r="D687" s="2">
        <v>14650.199999999999</v>
      </c>
      <c r="E687" s="2">
        <v>14637.15</v>
      </c>
      <c r="F687" s="2">
        <v>14645.85</v>
      </c>
      <c r="G687">
        <f>IF(A687&lt;=$C$3,"",MAX(INDEX($D$15:$D$713,A687-$C$3):D686))</f>
        <v>14659.800000000001</v>
      </c>
      <c r="H687">
        <f>IF(A687&lt;=$C$4,"",MIN(INDEX($E$15:$E$713,A687-$C$4):E686))</f>
        <v>14641.050000000001</v>
      </c>
      <c r="I687" s="2">
        <f t="shared" si="110"/>
        <v>6.6499999999996362</v>
      </c>
      <c r="J687">
        <f t="shared" si="120"/>
        <v>11.560321558819712</v>
      </c>
      <c r="K687" t="str">
        <f t="shared" si="111"/>
        <v>SELL</v>
      </c>
      <c r="L687">
        <f t="shared" si="112"/>
        <v>14641.050000000001</v>
      </c>
      <c r="M687" s="5" t="str">
        <f t="shared" si="113"/>
        <v>SL</v>
      </c>
      <c r="N687" s="5" t="str">
        <f t="shared" si="114"/>
        <v/>
      </c>
      <c r="O687" s="5" t="str">
        <f t="shared" si="115"/>
        <v/>
      </c>
      <c r="P687" s="5" t="str">
        <f t="shared" si="116"/>
        <v/>
      </c>
      <c r="Q687" s="5" t="str">
        <f t="shared" si="117"/>
        <v/>
      </c>
      <c r="R687" s="5">
        <f t="shared" si="118"/>
        <v>-11.501559491007356</v>
      </c>
      <c r="S687" s="5" t="str">
        <f t="shared" si="119"/>
        <v>B</v>
      </c>
    </row>
    <row r="688" spans="1:19" x14ac:dyDescent="0.35">
      <c r="A688">
        <v>674</v>
      </c>
      <c r="B688" s="1">
        <v>44216.592361111114</v>
      </c>
      <c r="C688" s="2">
        <v>14646.45</v>
      </c>
      <c r="D688" s="2">
        <v>14647.75</v>
      </c>
      <c r="E688" s="2">
        <v>14641.449999999999</v>
      </c>
      <c r="F688" s="2">
        <v>14644.8</v>
      </c>
      <c r="G688">
        <f>IF(A688&lt;=$C$3,"",MAX(INDEX($D$15:$D$713,A688-$C$3):D687))</f>
        <v>14659.800000000001</v>
      </c>
      <c r="H688">
        <f>IF(A688&lt;=$C$4,"",MIN(INDEX($E$15:$E$713,A688-$C$4):E687))</f>
        <v>14637.15</v>
      </c>
      <c r="I688" s="2">
        <f t="shared" si="110"/>
        <v>13.049999999999272</v>
      </c>
      <c r="J688">
        <f t="shared" si="120"/>
        <v>11.63480548087869</v>
      </c>
      <c r="K688" t="str">
        <f t="shared" si="111"/>
        <v/>
      </c>
      <c r="L688" t="str">
        <f t="shared" si="112"/>
        <v/>
      </c>
      <c r="M688" s="5" t="str">
        <f t="shared" si="113"/>
        <v/>
      </c>
      <c r="N688" s="5" t="str">
        <f t="shared" si="114"/>
        <v/>
      </c>
      <c r="O688" s="5" t="str">
        <f t="shared" si="115"/>
        <v/>
      </c>
      <c r="P688" s="5" t="str">
        <f t="shared" si="116"/>
        <v/>
      </c>
      <c r="Q688" s="5" t="str">
        <f t="shared" si="117"/>
        <v/>
      </c>
      <c r="R688" s="5" t="str">
        <f t="shared" si="118"/>
        <v/>
      </c>
      <c r="S688" s="5" t="str">
        <f t="shared" si="119"/>
        <v/>
      </c>
    </row>
    <row r="689" spans="1:19" x14ac:dyDescent="0.35">
      <c r="A689">
        <v>675</v>
      </c>
      <c r="B689" s="1">
        <v>44216.593055555553</v>
      </c>
      <c r="C689" s="2">
        <v>14644.4</v>
      </c>
      <c r="D689" s="2">
        <v>14648.9</v>
      </c>
      <c r="E689" s="2">
        <v>14635.949999999999</v>
      </c>
      <c r="F689" s="2">
        <v>14646.05</v>
      </c>
      <c r="G689">
        <f>IF(A689&lt;=$C$3,"",MAX(INDEX($D$15:$D$713,A689-$C$3):D688))</f>
        <v>14650.199999999999</v>
      </c>
      <c r="H689">
        <f>IF(A689&lt;=$C$4,"",MIN(INDEX($E$15:$E$713,A689-$C$4):E688))</f>
        <v>14637.15</v>
      </c>
      <c r="I689" s="2">
        <f t="shared" si="110"/>
        <v>6.3000000000010914</v>
      </c>
      <c r="J689">
        <f t="shared" si="120"/>
        <v>11.36806520683481</v>
      </c>
      <c r="K689" t="str">
        <f t="shared" si="111"/>
        <v>SELL</v>
      </c>
      <c r="L689">
        <f t="shared" si="112"/>
        <v>14637.15</v>
      </c>
      <c r="M689" s="5" t="str">
        <f t="shared" si="113"/>
        <v>SELL</v>
      </c>
      <c r="N689" s="5">
        <f t="shared" si="114"/>
        <v>14648.518065206834</v>
      </c>
      <c r="O689" s="5">
        <f t="shared" si="115"/>
        <v>14614.413869586329</v>
      </c>
      <c r="P689" s="5">
        <f t="shared" si="116"/>
        <v>14637.15</v>
      </c>
      <c r="Q689" s="5">
        <f t="shared" si="117"/>
        <v>11.36806520683481</v>
      </c>
      <c r="R689" s="5" t="str">
        <f t="shared" si="118"/>
        <v/>
      </c>
      <c r="S689" s="5" t="str">
        <f t="shared" si="119"/>
        <v/>
      </c>
    </row>
    <row r="690" spans="1:19" x14ac:dyDescent="0.35">
      <c r="A690">
        <v>676</v>
      </c>
      <c r="B690" s="1">
        <v>44216.59375</v>
      </c>
      <c r="C690" s="2">
        <v>14646</v>
      </c>
      <c r="D690" s="2">
        <v>14652.550000000001</v>
      </c>
      <c r="E690" s="2">
        <v>14639.5</v>
      </c>
      <c r="F690" s="2">
        <v>14648.15</v>
      </c>
      <c r="G690">
        <f>IF(A690&lt;=$C$3,"",MAX(INDEX($D$15:$D$713,A690-$C$3):D689))</f>
        <v>14650.199999999999</v>
      </c>
      <c r="H690">
        <f>IF(A690&lt;=$C$4,"",MIN(INDEX($E$15:$E$713,A690-$C$4):E689))</f>
        <v>14635.949999999999</v>
      </c>
      <c r="I690" s="2">
        <f t="shared" si="110"/>
        <v>12.950000000000728</v>
      </c>
      <c r="J690">
        <f t="shared" si="120"/>
        <v>11.447161946493107</v>
      </c>
      <c r="K690" t="str">
        <f t="shared" si="111"/>
        <v>BUY</v>
      </c>
      <c r="L690">
        <f t="shared" si="112"/>
        <v>14650.199999999999</v>
      </c>
      <c r="M690" s="5" t="str">
        <f t="shared" si="113"/>
        <v>SL</v>
      </c>
      <c r="N690" s="5" t="str">
        <f t="shared" si="114"/>
        <v/>
      </c>
      <c r="O690" s="5" t="str">
        <f t="shared" si="115"/>
        <v/>
      </c>
      <c r="P690" s="5" t="str">
        <f t="shared" si="116"/>
        <v/>
      </c>
      <c r="Q690" s="5" t="str">
        <f t="shared" si="117"/>
        <v/>
      </c>
      <c r="R690" s="5">
        <f t="shared" si="118"/>
        <v>-11.368065206834217</v>
      </c>
      <c r="S690" s="5" t="str">
        <f t="shared" si="119"/>
        <v>S</v>
      </c>
    </row>
    <row r="691" spans="1:19" x14ac:dyDescent="0.35">
      <c r="A691">
        <v>677</v>
      </c>
      <c r="B691" s="1">
        <v>44216.594444444447</v>
      </c>
      <c r="C691" s="2">
        <v>14648.550000000001</v>
      </c>
      <c r="D691" s="2">
        <v>14657.75</v>
      </c>
      <c r="E691" s="2">
        <v>14645.3</v>
      </c>
      <c r="F691" s="2">
        <v>14652.5</v>
      </c>
      <c r="G691">
        <f>IF(A691&lt;=$C$3,"",MAX(INDEX($D$15:$D$713,A691-$C$3):D690))</f>
        <v>14652.550000000001</v>
      </c>
      <c r="H691">
        <f>IF(A691&lt;=$C$4,"",MIN(INDEX($E$15:$E$713,A691-$C$4):E690))</f>
        <v>14635.949999999999</v>
      </c>
      <c r="I691" s="2">
        <f t="shared" si="110"/>
        <v>13.050000000001091</v>
      </c>
      <c r="J691">
        <f t="shared" si="120"/>
        <v>11.527303849168508</v>
      </c>
      <c r="K691" t="str">
        <f t="shared" si="111"/>
        <v>BUY</v>
      </c>
      <c r="L691">
        <f t="shared" si="112"/>
        <v>14652.550000000001</v>
      </c>
      <c r="M691" s="5" t="str">
        <f t="shared" si="113"/>
        <v>BUY</v>
      </c>
      <c r="N691" s="5">
        <f t="shared" si="114"/>
        <v>14641.022696150832</v>
      </c>
      <c r="O691" s="5">
        <f t="shared" si="115"/>
        <v>14675.604607698338</v>
      </c>
      <c r="P691" s="5">
        <f t="shared" si="116"/>
        <v>14652.550000000001</v>
      </c>
      <c r="Q691" s="5">
        <f t="shared" si="117"/>
        <v>11.527303849168508</v>
      </c>
      <c r="R691" s="5" t="str">
        <f t="shared" si="118"/>
        <v/>
      </c>
      <c r="S691" s="5" t="str">
        <f t="shared" si="119"/>
        <v/>
      </c>
    </row>
    <row r="692" spans="1:19" x14ac:dyDescent="0.35">
      <c r="A692">
        <v>678</v>
      </c>
      <c r="B692" s="1">
        <v>44216.595138888886</v>
      </c>
      <c r="C692" s="2">
        <v>14652.7</v>
      </c>
      <c r="D692" s="2">
        <v>14661.7</v>
      </c>
      <c r="E692" s="2">
        <v>14647.05</v>
      </c>
      <c r="F692" s="2">
        <v>14650.2</v>
      </c>
      <c r="G692">
        <f>IF(A692&lt;=$C$3,"",MAX(INDEX($D$15:$D$713,A692-$C$3):D691))</f>
        <v>14657.75</v>
      </c>
      <c r="H692">
        <f>IF(A692&lt;=$C$4,"",MIN(INDEX($E$15:$E$713,A692-$C$4):E691))</f>
        <v>14635.949999999999</v>
      </c>
      <c r="I692" s="2">
        <f t="shared" si="110"/>
        <v>12.450000000000728</v>
      </c>
      <c r="J692">
        <f t="shared" si="120"/>
        <v>11.573438656710119</v>
      </c>
      <c r="K692" t="str">
        <f t="shared" si="111"/>
        <v>BUY</v>
      </c>
      <c r="L692">
        <f t="shared" si="112"/>
        <v>14657.75</v>
      </c>
      <c r="M692" s="5" t="str">
        <f t="shared" si="113"/>
        <v>BUY</v>
      </c>
      <c r="N692" s="5">
        <f t="shared" si="114"/>
        <v>14641.022696150832</v>
      </c>
      <c r="O692" s="5">
        <f t="shared" si="115"/>
        <v>14675.604607698338</v>
      </c>
      <c r="P692" s="5">
        <f t="shared" si="116"/>
        <v>14652.550000000001</v>
      </c>
      <c r="Q692" s="5">
        <f t="shared" si="117"/>
        <v>11.527303849168508</v>
      </c>
      <c r="R692" s="5" t="str">
        <f t="shared" si="118"/>
        <v/>
      </c>
      <c r="S692" s="5" t="str">
        <f t="shared" si="119"/>
        <v/>
      </c>
    </row>
    <row r="693" spans="1:19" x14ac:dyDescent="0.35">
      <c r="A693">
        <v>679</v>
      </c>
      <c r="B693" s="1">
        <v>44216.595833333333</v>
      </c>
      <c r="C693" s="2">
        <v>14650.5</v>
      </c>
      <c r="D693" s="2">
        <v>14657.7</v>
      </c>
      <c r="E693" s="2">
        <v>14640.95</v>
      </c>
      <c r="F693" s="2">
        <v>14654.85</v>
      </c>
      <c r="G693">
        <f>IF(A693&lt;=$C$3,"",MAX(INDEX($D$15:$D$713,A693-$C$3):D692))</f>
        <v>14661.7</v>
      </c>
      <c r="H693">
        <f>IF(A693&lt;=$C$4,"",MIN(INDEX($E$15:$E$713,A693-$C$4):E692))</f>
        <v>14639.5</v>
      </c>
      <c r="I693" s="2">
        <f t="shared" si="110"/>
        <v>14.650000000001455</v>
      </c>
      <c r="J693">
        <f t="shared" si="120"/>
        <v>11.727266723874685</v>
      </c>
      <c r="K693" t="str">
        <f t="shared" si="111"/>
        <v/>
      </c>
      <c r="L693" t="str">
        <f t="shared" si="112"/>
        <v/>
      </c>
      <c r="M693" s="5" t="str">
        <f t="shared" si="113"/>
        <v>SL</v>
      </c>
      <c r="N693" s="5" t="str">
        <f t="shared" si="114"/>
        <v/>
      </c>
      <c r="O693" s="5" t="str">
        <f t="shared" si="115"/>
        <v/>
      </c>
      <c r="P693" s="5" t="str">
        <f t="shared" si="116"/>
        <v/>
      </c>
      <c r="Q693" s="5" t="str">
        <f t="shared" si="117"/>
        <v/>
      </c>
      <c r="R693" s="5">
        <f t="shared" si="118"/>
        <v>-11.527303849168675</v>
      </c>
      <c r="S693" s="5" t="str">
        <f t="shared" si="119"/>
        <v>B</v>
      </c>
    </row>
    <row r="694" spans="1:19" x14ac:dyDescent="0.35">
      <c r="A694">
        <v>680</v>
      </c>
      <c r="B694" s="1">
        <v>44216.59652777778</v>
      </c>
      <c r="C694" s="2">
        <v>14654.75</v>
      </c>
      <c r="D694" s="2">
        <v>14658.65</v>
      </c>
      <c r="E694" s="2">
        <v>14649</v>
      </c>
      <c r="F694" s="2">
        <v>14653.6</v>
      </c>
      <c r="G694">
        <f>IF(A694&lt;=$C$3,"",MAX(INDEX($D$15:$D$713,A694-$C$3):D693))</f>
        <v>14661.7</v>
      </c>
      <c r="H694">
        <f>IF(A694&lt;=$C$4,"",MIN(INDEX($E$15:$E$713,A694-$C$4):E693))</f>
        <v>14640.95</v>
      </c>
      <c r="I694" s="2">
        <f t="shared" si="110"/>
        <v>16.75</v>
      </c>
      <c r="J694">
        <f t="shared" si="120"/>
        <v>11.978403387680951</v>
      </c>
      <c r="K694" t="str">
        <f t="shared" si="111"/>
        <v/>
      </c>
      <c r="L694" t="str">
        <f t="shared" si="112"/>
        <v/>
      </c>
      <c r="M694" s="5" t="str">
        <f t="shared" si="113"/>
        <v/>
      </c>
      <c r="N694" s="5" t="str">
        <f t="shared" si="114"/>
        <v/>
      </c>
      <c r="O694" s="5" t="str">
        <f t="shared" si="115"/>
        <v/>
      </c>
      <c r="P694" s="5" t="str">
        <f t="shared" si="116"/>
        <v/>
      </c>
      <c r="Q694" s="5" t="str">
        <f t="shared" si="117"/>
        <v/>
      </c>
      <c r="R694" s="5" t="str">
        <f t="shared" si="118"/>
        <v/>
      </c>
      <c r="S694" s="5" t="str">
        <f t="shared" si="119"/>
        <v/>
      </c>
    </row>
    <row r="695" spans="1:19" x14ac:dyDescent="0.35">
      <c r="A695">
        <v>681</v>
      </c>
      <c r="B695" s="1">
        <v>44216.597222222219</v>
      </c>
      <c r="C695" s="2">
        <v>14653.65</v>
      </c>
      <c r="D695" s="2">
        <v>14660.65</v>
      </c>
      <c r="E695" s="2">
        <v>14649.85</v>
      </c>
      <c r="F695" s="2">
        <v>14657.2</v>
      </c>
      <c r="G695">
        <f>IF(A695&lt;=$C$3,"",MAX(INDEX($D$15:$D$713,A695-$C$3):D694))</f>
        <v>14661.7</v>
      </c>
      <c r="H695">
        <f>IF(A695&lt;=$C$4,"",MIN(INDEX($E$15:$E$713,A695-$C$4):E694))</f>
        <v>14640.95</v>
      </c>
      <c r="I695" s="2">
        <f t="shared" si="110"/>
        <v>9.6499999999996362</v>
      </c>
      <c r="J695">
        <f t="shared" si="120"/>
        <v>11.861983218296885</v>
      </c>
      <c r="K695" t="str">
        <f t="shared" si="111"/>
        <v/>
      </c>
      <c r="L695" t="str">
        <f t="shared" si="112"/>
        <v/>
      </c>
      <c r="M695" s="5" t="str">
        <f t="shared" si="113"/>
        <v/>
      </c>
      <c r="N695" s="5" t="str">
        <f t="shared" si="114"/>
        <v/>
      </c>
      <c r="O695" s="5" t="str">
        <f t="shared" si="115"/>
        <v/>
      </c>
      <c r="P695" s="5" t="str">
        <f t="shared" si="116"/>
        <v/>
      </c>
      <c r="Q695" s="5" t="str">
        <f t="shared" si="117"/>
        <v/>
      </c>
      <c r="R695" s="5" t="str">
        <f t="shared" si="118"/>
        <v/>
      </c>
      <c r="S695" s="5" t="str">
        <f t="shared" si="119"/>
        <v/>
      </c>
    </row>
    <row r="696" spans="1:19" x14ac:dyDescent="0.35">
      <c r="A696">
        <v>682</v>
      </c>
      <c r="B696" s="1">
        <v>44216.597916666666</v>
      </c>
      <c r="C696" s="2">
        <v>14657.4</v>
      </c>
      <c r="D696" s="2">
        <v>14661.8</v>
      </c>
      <c r="E696" s="2">
        <v>14652.1</v>
      </c>
      <c r="F696" s="2">
        <v>14656.7</v>
      </c>
      <c r="G696">
        <f>IF(A696&lt;=$C$3,"",MAX(INDEX($D$15:$D$713,A696-$C$3):D695))</f>
        <v>14660.65</v>
      </c>
      <c r="H696">
        <f>IF(A696&lt;=$C$4,"",MIN(INDEX($E$15:$E$713,A696-$C$4):E695))</f>
        <v>14640.95</v>
      </c>
      <c r="I696" s="2">
        <f t="shared" si="110"/>
        <v>10.799999999999272</v>
      </c>
      <c r="J696">
        <f t="shared" si="120"/>
        <v>11.808884057382006</v>
      </c>
      <c r="K696" t="str">
        <f t="shared" si="111"/>
        <v>BUY</v>
      </c>
      <c r="L696">
        <f t="shared" si="112"/>
        <v>14660.65</v>
      </c>
      <c r="M696" s="5" t="str">
        <f t="shared" si="113"/>
        <v>BUY</v>
      </c>
      <c r="N696" s="5">
        <f t="shared" si="114"/>
        <v>14648.841115942618</v>
      </c>
      <c r="O696" s="5">
        <f t="shared" si="115"/>
        <v>14684.267768114763</v>
      </c>
      <c r="P696" s="5">
        <f t="shared" si="116"/>
        <v>14660.65</v>
      </c>
      <c r="Q696" s="5">
        <f t="shared" si="117"/>
        <v>11.808884057382006</v>
      </c>
      <c r="R696" s="5" t="str">
        <f t="shared" si="118"/>
        <v/>
      </c>
      <c r="S696" s="5" t="str">
        <f t="shared" si="119"/>
        <v/>
      </c>
    </row>
    <row r="697" spans="1:19" x14ac:dyDescent="0.35">
      <c r="A697">
        <v>683</v>
      </c>
      <c r="B697" s="1">
        <v>44216.598611111112</v>
      </c>
      <c r="C697" s="2">
        <v>14656.6</v>
      </c>
      <c r="D697" s="2">
        <v>14662.6</v>
      </c>
      <c r="E697" s="2">
        <v>14651.9</v>
      </c>
      <c r="F697" s="2">
        <v>14656.75</v>
      </c>
      <c r="G697">
        <f>IF(A697&lt;=$C$3,"",MAX(INDEX($D$15:$D$713,A697-$C$3):D696))</f>
        <v>14661.8</v>
      </c>
      <c r="H697">
        <f>IF(A697&lt;=$C$4,"",MIN(INDEX($E$15:$E$713,A697-$C$4):E696))</f>
        <v>14649</v>
      </c>
      <c r="I697" s="2">
        <f t="shared" si="110"/>
        <v>9.6999999999989086</v>
      </c>
      <c r="J697">
        <f t="shared" si="120"/>
        <v>11.703439854512851</v>
      </c>
      <c r="K697" t="str">
        <f t="shared" si="111"/>
        <v>BUY</v>
      </c>
      <c r="L697">
        <f t="shared" si="112"/>
        <v>14661.8</v>
      </c>
      <c r="M697" s="5" t="str">
        <f t="shared" si="113"/>
        <v>BUY</v>
      </c>
      <c r="N697" s="5">
        <f t="shared" si="114"/>
        <v>14648.841115942618</v>
      </c>
      <c r="O697" s="5">
        <f t="shared" si="115"/>
        <v>14684.267768114763</v>
      </c>
      <c r="P697" s="5">
        <f t="shared" si="116"/>
        <v>14660.65</v>
      </c>
      <c r="Q697" s="5">
        <f t="shared" si="117"/>
        <v>11.808884057382006</v>
      </c>
      <c r="R697" s="5" t="str">
        <f t="shared" si="118"/>
        <v/>
      </c>
      <c r="S697" s="5" t="str">
        <f t="shared" si="119"/>
        <v/>
      </c>
    </row>
    <row r="698" spans="1:19" x14ac:dyDescent="0.35">
      <c r="A698">
        <v>684</v>
      </c>
      <c r="B698" s="1">
        <v>44216.599305555559</v>
      </c>
      <c r="C698" s="2">
        <v>14656.150000000001</v>
      </c>
      <c r="D698" s="2">
        <v>14660.199999999999</v>
      </c>
      <c r="E698" s="2">
        <v>14651.550000000001</v>
      </c>
      <c r="F698" s="2">
        <v>14658.8</v>
      </c>
      <c r="G698">
        <f>IF(A698&lt;=$C$3,"",MAX(INDEX($D$15:$D$713,A698-$C$3):D697))</f>
        <v>14662.6</v>
      </c>
      <c r="H698">
        <f>IF(A698&lt;=$C$4,"",MIN(INDEX($E$15:$E$713,A698-$C$4):E697))</f>
        <v>14649.85</v>
      </c>
      <c r="I698" s="2">
        <f t="shared" si="110"/>
        <v>10.700000000000728</v>
      </c>
      <c r="J698">
        <f t="shared" si="120"/>
        <v>11.653267861787246</v>
      </c>
      <c r="K698" t="str">
        <f t="shared" si="111"/>
        <v/>
      </c>
      <c r="L698" t="str">
        <f t="shared" si="112"/>
        <v/>
      </c>
      <c r="M698" s="5" t="str">
        <f t="shared" si="113"/>
        <v>BUY</v>
      </c>
      <c r="N698" s="5">
        <f t="shared" si="114"/>
        <v>14648.841115942618</v>
      </c>
      <c r="O698" s="5">
        <f t="shared" si="115"/>
        <v>14684.267768114763</v>
      </c>
      <c r="P698" s="5">
        <f t="shared" si="116"/>
        <v>14660.65</v>
      </c>
      <c r="Q698" s="5">
        <f t="shared" si="117"/>
        <v>11.808884057382006</v>
      </c>
      <c r="R698" s="5" t="str">
        <f t="shared" si="118"/>
        <v/>
      </c>
      <c r="S698" s="5" t="str">
        <f t="shared" si="119"/>
        <v/>
      </c>
    </row>
    <row r="699" spans="1:19" x14ac:dyDescent="0.35">
      <c r="A699">
        <v>685</v>
      </c>
      <c r="B699" s="1">
        <v>44216.6</v>
      </c>
      <c r="C699" s="2">
        <v>14658.75</v>
      </c>
      <c r="D699" s="2">
        <v>14664</v>
      </c>
      <c r="E699" s="2">
        <v>14654.85</v>
      </c>
      <c r="F699" s="2">
        <v>14660.35</v>
      </c>
      <c r="G699">
        <f>IF(A699&lt;=$C$3,"",MAX(INDEX($D$15:$D$713,A699-$C$3):D698))</f>
        <v>14662.6</v>
      </c>
      <c r="H699">
        <f>IF(A699&lt;=$C$4,"",MIN(INDEX($E$15:$E$713,A699-$C$4):E698))</f>
        <v>14651.550000000001</v>
      </c>
      <c r="I699" s="2">
        <f t="shared" si="110"/>
        <v>8.6499999999978172</v>
      </c>
      <c r="J699">
        <f t="shared" si="120"/>
        <v>11.503104468697774</v>
      </c>
      <c r="K699" t="str">
        <f t="shared" si="111"/>
        <v>BUY</v>
      </c>
      <c r="L699">
        <f t="shared" si="112"/>
        <v>14662.6</v>
      </c>
      <c r="M699" s="5" t="str">
        <f t="shared" si="113"/>
        <v>BUY</v>
      </c>
      <c r="N699" s="5">
        <f t="shared" si="114"/>
        <v>14648.841115942618</v>
      </c>
      <c r="O699" s="5">
        <f t="shared" si="115"/>
        <v>14684.267768114763</v>
      </c>
      <c r="P699" s="5">
        <f t="shared" si="116"/>
        <v>14660.65</v>
      </c>
      <c r="Q699" s="5">
        <f t="shared" si="117"/>
        <v>11.808884057382006</v>
      </c>
      <c r="R699" s="5" t="str">
        <f t="shared" si="118"/>
        <v/>
      </c>
      <c r="S699" s="5" t="str">
        <f t="shared" si="119"/>
        <v/>
      </c>
    </row>
    <row r="700" spans="1:19" x14ac:dyDescent="0.35">
      <c r="A700">
        <v>686</v>
      </c>
      <c r="B700" s="1">
        <v>44216.600694444445</v>
      </c>
      <c r="C700" s="2">
        <v>14660.35</v>
      </c>
      <c r="D700" s="2">
        <v>14668.9</v>
      </c>
      <c r="E700" s="2">
        <v>14653.8</v>
      </c>
      <c r="F700" s="2">
        <v>14657.2</v>
      </c>
      <c r="G700">
        <f>IF(A700&lt;=$C$3,"",MAX(INDEX($D$15:$D$713,A700-$C$3):D699))</f>
        <v>14664</v>
      </c>
      <c r="H700">
        <f>IF(A700&lt;=$C$4,"",MIN(INDEX($E$15:$E$713,A700-$C$4):E699))</f>
        <v>14651.550000000001</v>
      </c>
      <c r="I700" s="2">
        <f t="shared" si="110"/>
        <v>9.1499999999996362</v>
      </c>
      <c r="J700">
        <f t="shared" si="120"/>
        <v>11.385449245262867</v>
      </c>
      <c r="K700" t="str">
        <f t="shared" si="111"/>
        <v>BUY</v>
      </c>
      <c r="L700">
        <f t="shared" si="112"/>
        <v>14664</v>
      </c>
      <c r="M700" s="5" t="str">
        <f t="shared" si="113"/>
        <v>BUY</v>
      </c>
      <c r="N700" s="5">
        <f t="shared" si="114"/>
        <v>14648.841115942618</v>
      </c>
      <c r="O700" s="5">
        <f t="shared" si="115"/>
        <v>14684.267768114763</v>
      </c>
      <c r="P700" s="5">
        <f t="shared" si="116"/>
        <v>14660.65</v>
      </c>
      <c r="Q700" s="5">
        <f t="shared" si="117"/>
        <v>11.808884057382006</v>
      </c>
      <c r="R700" s="5" t="str">
        <f t="shared" si="118"/>
        <v/>
      </c>
      <c r="S700" s="5" t="str">
        <f t="shared" si="119"/>
        <v/>
      </c>
    </row>
    <row r="701" spans="1:19" x14ac:dyDescent="0.35">
      <c r="A701">
        <v>687</v>
      </c>
      <c r="B701" s="1">
        <v>44216.601388888892</v>
      </c>
      <c r="C701" s="2">
        <v>14657.3</v>
      </c>
      <c r="D701" s="2">
        <v>14664.3</v>
      </c>
      <c r="E701" s="2">
        <v>14649.800000000001</v>
      </c>
      <c r="F701" s="2">
        <v>14651.85</v>
      </c>
      <c r="G701">
        <f>IF(A701&lt;=$C$3,"",MAX(INDEX($D$15:$D$713,A701-$C$3):D700))</f>
        <v>14668.9</v>
      </c>
      <c r="H701">
        <f>IF(A701&lt;=$C$4,"",MIN(INDEX($E$15:$E$713,A701-$C$4):E700))</f>
        <v>14651.550000000001</v>
      </c>
      <c r="I701" s="2">
        <f t="shared" si="110"/>
        <v>15.100000000000364</v>
      </c>
      <c r="J701">
        <f t="shared" si="120"/>
        <v>11.571176782999743</v>
      </c>
      <c r="K701" t="str">
        <f t="shared" si="111"/>
        <v>SELL</v>
      </c>
      <c r="L701">
        <f t="shared" si="112"/>
        <v>14651.550000000001</v>
      </c>
      <c r="M701" s="5" t="str">
        <f t="shared" si="113"/>
        <v>BUY</v>
      </c>
      <c r="N701" s="5">
        <f t="shared" si="114"/>
        <v>14648.841115942618</v>
      </c>
      <c r="O701" s="5">
        <f t="shared" si="115"/>
        <v>14684.267768114763</v>
      </c>
      <c r="P701" s="5">
        <f t="shared" si="116"/>
        <v>14660.65</v>
      </c>
      <c r="Q701" s="5">
        <f t="shared" si="117"/>
        <v>11.808884057382006</v>
      </c>
      <c r="R701" s="5" t="str">
        <f t="shared" si="118"/>
        <v/>
      </c>
      <c r="S701" s="5" t="str">
        <f t="shared" si="119"/>
        <v/>
      </c>
    </row>
    <row r="702" spans="1:19" x14ac:dyDescent="0.35">
      <c r="A702">
        <v>688</v>
      </c>
      <c r="B702" s="1">
        <v>44216.602083333331</v>
      </c>
      <c r="C702" s="2">
        <v>14651.75</v>
      </c>
      <c r="D702" s="2">
        <v>14656.849999999999</v>
      </c>
      <c r="E702" s="2">
        <v>14648.95</v>
      </c>
      <c r="F702" s="2">
        <v>14653.6</v>
      </c>
      <c r="G702">
        <f>IF(A702&lt;=$C$3,"",MAX(INDEX($D$15:$D$713,A702-$C$3):D701))</f>
        <v>14668.9</v>
      </c>
      <c r="H702">
        <f>IF(A702&lt;=$C$4,"",MIN(INDEX($E$15:$E$713,A702-$C$4):E701))</f>
        <v>14649.800000000001</v>
      </c>
      <c r="I702" s="2">
        <f t="shared" si="110"/>
        <v>14.499999999998181</v>
      </c>
      <c r="J702">
        <f t="shared" si="120"/>
        <v>11.717617943849664</v>
      </c>
      <c r="K702" t="str">
        <f t="shared" si="111"/>
        <v>SELL</v>
      </c>
      <c r="L702">
        <f t="shared" si="112"/>
        <v>14649.800000000001</v>
      </c>
      <c r="M702" s="5" t="str">
        <f t="shared" si="113"/>
        <v>BUY</v>
      </c>
      <c r="N702" s="5">
        <f t="shared" si="114"/>
        <v>14648.841115942618</v>
      </c>
      <c r="O702" s="5">
        <f t="shared" si="115"/>
        <v>14684.267768114763</v>
      </c>
      <c r="P702" s="5">
        <f t="shared" si="116"/>
        <v>14660.65</v>
      </c>
      <c r="Q702" s="5">
        <f t="shared" si="117"/>
        <v>11.808884057382006</v>
      </c>
      <c r="R702" s="5" t="str">
        <f t="shared" si="118"/>
        <v/>
      </c>
      <c r="S702" s="5" t="str">
        <f t="shared" si="119"/>
        <v/>
      </c>
    </row>
    <row r="703" spans="1:19" x14ac:dyDescent="0.35">
      <c r="A703">
        <v>689</v>
      </c>
      <c r="B703" s="1">
        <v>44216.602777777778</v>
      </c>
      <c r="C703" s="2">
        <v>14654.45</v>
      </c>
      <c r="D703" s="2">
        <v>14663.550000000001</v>
      </c>
      <c r="E703" s="2">
        <v>14645.650000000001</v>
      </c>
      <c r="F703" s="2">
        <v>14648.45</v>
      </c>
      <c r="G703">
        <f>IF(A703&lt;=$C$3,"",MAX(INDEX($D$15:$D$713,A703-$C$3):D702))</f>
        <v>14668.9</v>
      </c>
      <c r="H703">
        <f>IF(A703&lt;=$C$4,"",MIN(INDEX($E$15:$E$713,A703-$C$4):E702))</f>
        <v>14648.95</v>
      </c>
      <c r="I703" s="2">
        <f t="shared" si="110"/>
        <v>7.8999999999978172</v>
      </c>
      <c r="J703">
        <f t="shared" si="120"/>
        <v>11.526737046657072</v>
      </c>
      <c r="K703" t="str">
        <f t="shared" si="111"/>
        <v>SELL</v>
      </c>
      <c r="L703">
        <f t="shared" si="112"/>
        <v>14648.95</v>
      </c>
      <c r="M703" s="5" t="str">
        <f t="shared" si="113"/>
        <v>SL</v>
      </c>
      <c r="N703" s="5" t="str">
        <f t="shared" si="114"/>
        <v/>
      </c>
      <c r="O703" s="5" t="str">
        <f t="shared" si="115"/>
        <v/>
      </c>
      <c r="P703" s="5" t="str">
        <f t="shared" si="116"/>
        <v/>
      </c>
      <c r="Q703" s="5" t="str">
        <f t="shared" si="117"/>
        <v/>
      </c>
      <c r="R703" s="5">
        <f t="shared" si="118"/>
        <v>-11.808884057381874</v>
      </c>
      <c r="S703" s="5" t="str">
        <f t="shared" si="119"/>
        <v>B</v>
      </c>
    </row>
    <row r="704" spans="1:19" x14ac:dyDescent="0.35">
      <c r="A704">
        <v>690</v>
      </c>
      <c r="B704" s="1">
        <v>44216.603472222225</v>
      </c>
      <c r="C704" s="2">
        <v>14648.9</v>
      </c>
      <c r="D704" s="2">
        <v>14656.550000000001</v>
      </c>
      <c r="E704" s="2">
        <v>14639.699999999999</v>
      </c>
      <c r="F704" s="2">
        <v>14650.55</v>
      </c>
      <c r="G704">
        <f>IF(A704&lt;=$C$3,"",MAX(INDEX($D$15:$D$713,A704-$C$3):D703))</f>
        <v>14664.3</v>
      </c>
      <c r="H704">
        <f>IF(A704&lt;=$C$4,"",MIN(INDEX($E$15:$E$713,A704-$C$4):E703))</f>
        <v>14645.650000000001</v>
      </c>
      <c r="I704" s="2">
        <f t="shared" si="110"/>
        <v>17.899999999999636</v>
      </c>
      <c r="J704">
        <f t="shared" si="120"/>
        <v>11.845400194324201</v>
      </c>
      <c r="K704" t="str">
        <f t="shared" si="111"/>
        <v>SELL</v>
      </c>
      <c r="L704">
        <f t="shared" si="112"/>
        <v>14645.650000000001</v>
      </c>
      <c r="M704" s="5" t="str">
        <f t="shared" si="113"/>
        <v>SELL</v>
      </c>
      <c r="N704" s="5">
        <f t="shared" si="114"/>
        <v>14657.495400194326</v>
      </c>
      <c r="O704" s="5">
        <f t="shared" si="115"/>
        <v>14621.959199611352</v>
      </c>
      <c r="P704" s="5">
        <f t="shared" si="116"/>
        <v>14645.650000000001</v>
      </c>
      <c r="Q704" s="5">
        <f t="shared" si="117"/>
        <v>11.845400194324201</v>
      </c>
      <c r="R704" s="5" t="str">
        <f t="shared" si="118"/>
        <v/>
      </c>
      <c r="S704" s="5" t="str">
        <f t="shared" si="119"/>
        <v/>
      </c>
    </row>
    <row r="705" spans="1:19" x14ac:dyDescent="0.35">
      <c r="A705">
        <v>691</v>
      </c>
      <c r="B705" s="1">
        <v>44216.604166666664</v>
      </c>
      <c r="C705" s="2">
        <v>14650.25</v>
      </c>
      <c r="D705" s="2">
        <v>14658.550000000001</v>
      </c>
      <c r="E705" s="2">
        <v>14646.6</v>
      </c>
      <c r="F705" s="2">
        <v>14654.2</v>
      </c>
      <c r="G705">
        <f>IF(A705&lt;=$C$3,"",MAX(INDEX($D$15:$D$713,A705-$C$3):D704))</f>
        <v>14663.550000000001</v>
      </c>
      <c r="H705">
        <f>IF(A705&lt;=$C$4,"",MIN(INDEX($E$15:$E$713,A705-$C$4):E704))</f>
        <v>14639.699999999999</v>
      </c>
      <c r="I705" s="2">
        <f t="shared" si="110"/>
        <v>16.850000000002183</v>
      </c>
      <c r="J705">
        <f t="shared" si="120"/>
        <v>12.095630184608101</v>
      </c>
      <c r="K705" t="str">
        <f t="shared" si="111"/>
        <v/>
      </c>
      <c r="L705" t="str">
        <f t="shared" si="112"/>
        <v/>
      </c>
      <c r="M705" s="5" t="str">
        <f t="shared" si="113"/>
        <v>SL</v>
      </c>
      <c r="N705" s="5" t="str">
        <f t="shared" si="114"/>
        <v/>
      </c>
      <c r="O705" s="5" t="str">
        <f t="shared" si="115"/>
        <v/>
      </c>
      <c r="P705" s="5" t="str">
        <f t="shared" si="116"/>
        <v/>
      </c>
      <c r="Q705" s="5" t="str">
        <f t="shared" si="117"/>
        <v/>
      </c>
      <c r="R705" s="5">
        <f t="shared" si="118"/>
        <v>-11.845400194324611</v>
      </c>
      <c r="S705" s="5" t="str">
        <f t="shared" si="119"/>
        <v>S</v>
      </c>
    </row>
    <row r="706" spans="1:19" x14ac:dyDescent="0.35">
      <c r="A706">
        <v>692</v>
      </c>
      <c r="B706" s="1">
        <v>44216.604861111111</v>
      </c>
      <c r="C706" s="2">
        <v>14654.1</v>
      </c>
      <c r="D706" s="2">
        <v>14658.45</v>
      </c>
      <c r="E706" s="2">
        <v>14649.9</v>
      </c>
      <c r="F706" s="2">
        <v>14653.65</v>
      </c>
      <c r="G706">
        <f>IF(A706&lt;=$C$3,"",MAX(INDEX($D$15:$D$713,A706-$C$3):D705))</f>
        <v>14663.550000000001</v>
      </c>
      <c r="H706">
        <f>IF(A706&lt;=$C$4,"",MIN(INDEX($E$15:$E$713,A706-$C$4):E705))</f>
        <v>14639.699999999999</v>
      </c>
      <c r="I706" s="2">
        <f t="shared" si="110"/>
        <v>11.950000000000728</v>
      </c>
      <c r="J706">
        <f t="shared" si="120"/>
        <v>12.088348675377732</v>
      </c>
      <c r="K706" t="str">
        <f t="shared" si="111"/>
        <v/>
      </c>
      <c r="L706" t="str">
        <f t="shared" si="112"/>
        <v/>
      </c>
      <c r="M706" s="5" t="str">
        <f t="shared" si="113"/>
        <v/>
      </c>
      <c r="N706" s="5" t="str">
        <f t="shared" si="114"/>
        <v/>
      </c>
      <c r="O706" s="5" t="str">
        <f t="shared" si="115"/>
        <v/>
      </c>
      <c r="P706" s="5" t="str">
        <f t="shared" si="116"/>
        <v/>
      </c>
      <c r="Q706" s="5" t="str">
        <f t="shared" si="117"/>
        <v/>
      </c>
      <c r="R706" s="5" t="str">
        <f t="shared" si="118"/>
        <v/>
      </c>
      <c r="S706" s="5" t="str">
        <f t="shared" si="119"/>
        <v/>
      </c>
    </row>
    <row r="707" spans="1:19" x14ac:dyDescent="0.35">
      <c r="A707">
        <v>693</v>
      </c>
      <c r="B707" s="1">
        <v>44216.605555555558</v>
      </c>
      <c r="C707" s="2">
        <v>14653.65</v>
      </c>
      <c r="D707" s="2">
        <v>14654.65</v>
      </c>
      <c r="E707" s="2">
        <v>14650.8</v>
      </c>
      <c r="F707" s="2">
        <v>14653.2</v>
      </c>
      <c r="G707">
        <f>IF(A707&lt;=$C$3,"",MAX(INDEX($D$15:$D$713,A707-$C$3):D706))</f>
        <v>14658.550000000001</v>
      </c>
      <c r="H707">
        <f>IF(A707&lt;=$C$4,"",MIN(INDEX($E$15:$E$713,A707-$C$4):E706))</f>
        <v>14639.699999999999</v>
      </c>
      <c r="I707" s="2">
        <f t="shared" si="110"/>
        <v>8.5500000000010914</v>
      </c>
      <c r="J707">
        <f t="shared" si="120"/>
        <v>11.9114312416089</v>
      </c>
      <c r="K707" t="str">
        <f t="shared" si="111"/>
        <v/>
      </c>
      <c r="L707" t="str">
        <f t="shared" si="112"/>
        <v/>
      </c>
      <c r="M707" s="5" t="str">
        <f t="shared" si="113"/>
        <v/>
      </c>
      <c r="N707" s="5" t="str">
        <f t="shared" si="114"/>
        <v/>
      </c>
      <c r="O707" s="5" t="str">
        <f t="shared" si="115"/>
        <v/>
      </c>
      <c r="P707" s="5" t="str">
        <f t="shared" si="116"/>
        <v/>
      </c>
      <c r="Q707" s="5" t="str">
        <f t="shared" si="117"/>
        <v/>
      </c>
      <c r="R707" s="5" t="str">
        <f t="shared" si="118"/>
        <v/>
      </c>
      <c r="S707" s="5" t="str">
        <f t="shared" si="119"/>
        <v/>
      </c>
    </row>
    <row r="708" spans="1:19" x14ac:dyDescent="0.35">
      <c r="A708">
        <v>694</v>
      </c>
      <c r="B708" s="1">
        <v>44216.606249999997</v>
      </c>
      <c r="C708" s="2">
        <v>14652.550000000001</v>
      </c>
      <c r="D708" s="2">
        <v>14659.3</v>
      </c>
      <c r="E708" s="2">
        <v>14646.800000000001</v>
      </c>
      <c r="F708" s="2">
        <v>14653.7</v>
      </c>
      <c r="G708">
        <f>IF(A708&lt;=$C$3,"",MAX(INDEX($D$15:$D$713,A708-$C$3):D707))</f>
        <v>14658.550000000001</v>
      </c>
      <c r="H708">
        <f>IF(A708&lt;=$C$4,"",MIN(INDEX($E$15:$E$713,A708-$C$4):E707))</f>
        <v>14646.6</v>
      </c>
      <c r="I708" s="2">
        <f t="shared" si="110"/>
        <v>3.8500000000003638</v>
      </c>
      <c r="J708">
        <f t="shared" si="120"/>
        <v>11.508359679528473</v>
      </c>
      <c r="K708" t="str">
        <f t="shared" si="111"/>
        <v>BUY</v>
      </c>
      <c r="L708">
        <f t="shared" si="112"/>
        <v>14658.550000000001</v>
      </c>
      <c r="M708" s="5" t="str">
        <f t="shared" si="113"/>
        <v>BUY</v>
      </c>
      <c r="N708" s="5">
        <f t="shared" si="114"/>
        <v>14647.041640320473</v>
      </c>
      <c r="O708" s="5">
        <f t="shared" si="115"/>
        <v>14681.566719359058</v>
      </c>
      <c r="P708" s="5">
        <f t="shared" si="116"/>
        <v>14658.550000000001</v>
      </c>
      <c r="Q708" s="5">
        <f t="shared" si="117"/>
        <v>11.508359679528473</v>
      </c>
      <c r="R708" s="5" t="str">
        <f t="shared" si="118"/>
        <v/>
      </c>
      <c r="S708" s="5" t="str">
        <f t="shared" si="119"/>
        <v/>
      </c>
    </row>
    <row r="709" spans="1:19" x14ac:dyDescent="0.35">
      <c r="A709">
        <v>695</v>
      </c>
      <c r="B709" s="1">
        <v>44216.606944444444</v>
      </c>
      <c r="C709" s="2">
        <v>14653.2</v>
      </c>
      <c r="D709" s="2">
        <v>14661.4</v>
      </c>
      <c r="E709" s="2">
        <v>14649.95</v>
      </c>
      <c r="F709" s="2">
        <v>14658.8</v>
      </c>
      <c r="G709">
        <f>IF(A709&lt;=$C$3,"",MAX(INDEX($D$15:$D$713,A709-$C$3):D708))</f>
        <v>14659.3</v>
      </c>
      <c r="H709">
        <f>IF(A709&lt;=$C$4,"",MIN(INDEX($E$15:$E$713,A709-$C$4):E708))</f>
        <v>14646.800000000001</v>
      </c>
      <c r="I709" s="2">
        <f t="shared" si="110"/>
        <v>12.499999999998181</v>
      </c>
      <c r="J709">
        <f t="shared" si="120"/>
        <v>11.557941695551959</v>
      </c>
      <c r="K709" t="str">
        <f t="shared" si="111"/>
        <v>BUY</v>
      </c>
      <c r="L709">
        <f t="shared" si="112"/>
        <v>14659.3</v>
      </c>
      <c r="M709" s="5" t="str">
        <f t="shared" si="113"/>
        <v>BUY</v>
      </c>
      <c r="N709" s="5">
        <f t="shared" si="114"/>
        <v>14647.041640320473</v>
      </c>
      <c r="O709" s="5">
        <f t="shared" si="115"/>
        <v>14681.566719359058</v>
      </c>
      <c r="P709" s="5">
        <f t="shared" si="116"/>
        <v>14658.550000000001</v>
      </c>
      <c r="Q709" s="5">
        <f t="shared" si="117"/>
        <v>11.508359679528473</v>
      </c>
      <c r="R709" s="5" t="str">
        <f t="shared" si="118"/>
        <v/>
      </c>
      <c r="S709" s="5" t="str">
        <f t="shared" si="119"/>
        <v/>
      </c>
    </row>
    <row r="710" spans="1:19" x14ac:dyDescent="0.35">
      <c r="A710">
        <v>696</v>
      </c>
      <c r="B710" s="1">
        <v>44216.607638888891</v>
      </c>
      <c r="C710" s="2">
        <v>14658.3</v>
      </c>
      <c r="D710" s="2">
        <v>14664.6</v>
      </c>
      <c r="E710" s="2">
        <v>14653.15</v>
      </c>
      <c r="F710" s="2">
        <v>14655.55</v>
      </c>
      <c r="G710">
        <f>IF(A710&lt;=$C$3,"",MAX(INDEX($D$15:$D$713,A710-$C$3):D709))</f>
        <v>14661.4</v>
      </c>
      <c r="H710">
        <f>IF(A710&lt;=$C$4,"",MIN(INDEX($E$15:$E$713,A710-$C$4):E709))</f>
        <v>14646.800000000001</v>
      </c>
      <c r="I710" s="2">
        <f t="shared" si="110"/>
        <v>11.449999999998909</v>
      </c>
      <c r="J710">
        <f t="shared" si="120"/>
        <v>11.552544610774307</v>
      </c>
      <c r="K710" t="str">
        <f t="shared" si="111"/>
        <v>BUY</v>
      </c>
      <c r="L710">
        <f t="shared" si="112"/>
        <v>14661.4</v>
      </c>
      <c r="M710" s="5" t="str">
        <f t="shared" si="113"/>
        <v>BUY</v>
      </c>
      <c r="N710" s="5">
        <f t="shared" si="114"/>
        <v>14647.041640320473</v>
      </c>
      <c r="O710" s="5">
        <f t="shared" si="115"/>
        <v>14681.566719359058</v>
      </c>
      <c r="P710" s="5">
        <f t="shared" si="116"/>
        <v>14658.550000000001</v>
      </c>
      <c r="Q710" s="5">
        <f t="shared" si="117"/>
        <v>11.508359679528473</v>
      </c>
      <c r="R710" s="5" t="str">
        <f t="shared" si="118"/>
        <v/>
      </c>
      <c r="S710" s="5" t="str">
        <f t="shared" si="119"/>
        <v/>
      </c>
    </row>
    <row r="711" spans="1:19" x14ac:dyDescent="0.35">
      <c r="A711">
        <v>697</v>
      </c>
      <c r="B711" s="1">
        <v>44216.60833333333</v>
      </c>
      <c r="C711" s="2">
        <v>14655.5</v>
      </c>
      <c r="D711" s="2">
        <v>14658.050000000001</v>
      </c>
      <c r="E711" s="2">
        <v>14645.7</v>
      </c>
      <c r="F711" s="2">
        <v>14648.8</v>
      </c>
      <c r="G711">
        <f>IF(A711&lt;=$C$3,"",MAX(INDEX($D$15:$D$713,A711-$C$3):D710))</f>
        <v>14664.6</v>
      </c>
      <c r="H711">
        <f>IF(A711&lt;=$C$4,"",MIN(INDEX($E$15:$E$713,A711-$C$4):E710))</f>
        <v>14646.800000000001</v>
      </c>
      <c r="I711" s="2">
        <f t="shared" si="110"/>
        <v>11.450000000000728</v>
      </c>
      <c r="J711">
        <f t="shared" si="120"/>
        <v>11.547417380235627</v>
      </c>
      <c r="K711" t="str">
        <f t="shared" si="111"/>
        <v>SELL</v>
      </c>
      <c r="L711">
        <f t="shared" si="112"/>
        <v>14646.800000000001</v>
      </c>
      <c r="M711" s="5" t="str">
        <f t="shared" si="113"/>
        <v>SL</v>
      </c>
      <c r="N711" s="5" t="str">
        <f t="shared" si="114"/>
        <v/>
      </c>
      <c r="O711" s="5" t="str">
        <f t="shared" si="115"/>
        <v/>
      </c>
      <c r="P711" s="5" t="str">
        <f t="shared" si="116"/>
        <v/>
      </c>
      <c r="Q711" s="5" t="str">
        <f t="shared" si="117"/>
        <v/>
      </c>
      <c r="R711" s="5">
        <f t="shared" si="118"/>
        <v>-11.508359679528439</v>
      </c>
      <c r="S711" s="5" t="str">
        <f t="shared" si="119"/>
        <v>B</v>
      </c>
    </row>
    <row r="712" spans="1:19" x14ac:dyDescent="0.35">
      <c r="A712">
        <v>698</v>
      </c>
      <c r="B712" s="1">
        <v>44216.609027777777</v>
      </c>
      <c r="C712" s="2">
        <v>14648.300000000001</v>
      </c>
      <c r="D712" s="2">
        <v>14651.85</v>
      </c>
      <c r="E712" s="2">
        <v>14641.7</v>
      </c>
      <c r="F712" s="2">
        <v>14646.4</v>
      </c>
      <c r="G712">
        <f>IF(A712&lt;=$C$3,"",MAX(INDEX($D$15:$D$713,A712-$C$3):D711))</f>
        <v>14664.6</v>
      </c>
      <c r="H712">
        <f>IF(A712&lt;=$C$4,"",MIN(INDEX($E$15:$E$713,A712-$C$4):E711))</f>
        <v>14645.7</v>
      </c>
      <c r="I712" s="2">
        <f t="shared" si="110"/>
        <v>12.350000000000364</v>
      </c>
      <c r="J712">
        <f t="shared" si="120"/>
        <v>11.587546511223865</v>
      </c>
      <c r="K712" t="str">
        <f t="shared" si="111"/>
        <v>SELL</v>
      </c>
      <c r="L712">
        <f t="shared" si="112"/>
        <v>14645.7</v>
      </c>
      <c r="M712" s="5" t="str">
        <f t="shared" si="113"/>
        <v>SELL</v>
      </c>
      <c r="N712" s="5">
        <f t="shared" si="114"/>
        <v>14657.287546511225</v>
      </c>
      <c r="O712" s="5">
        <f t="shared" si="115"/>
        <v>14622.524906977553</v>
      </c>
      <c r="P712" s="5">
        <f t="shared" si="116"/>
        <v>14645.7</v>
      </c>
      <c r="Q712" s="5">
        <f t="shared" si="117"/>
        <v>11.587546511223865</v>
      </c>
      <c r="R712" s="5" t="str">
        <f t="shared" si="118"/>
        <v/>
      </c>
      <c r="S712" s="5" t="str">
        <f t="shared" si="119"/>
        <v/>
      </c>
    </row>
    <row r="713" spans="1:19" x14ac:dyDescent="0.35">
      <c r="A713">
        <v>699</v>
      </c>
      <c r="B713" s="1">
        <v>44216.609722222223</v>
      </c>
      <c r="C713" s="2">
        <v>14646.5</v>
      </c>
      <c r="D713" s="2">
        <v>14654.4</v>
      </c>
      <c r="E713" s="2">
        <v>14642.8</v>
      </c>
      <c r="F713" s="2">
        <v>14645.1</v>
      </c>
      <c r="G713">
        <f>IF(A713&lt;=$C$3,"",MAX(INDEX($D$15:$D$713,A713-$C$3):D712))</f>
        <v>14664.6</v>
      </c>
      <c r="H713">
        <f>IF(A713&lt;=$C$4,"",MIN(INDEX($E$15:$E$713,A713-$C$4):E712))</f>
        <v>14641.7</v>
      </c>
      <c r="I713" s="2">
        <f t="shared" si="110"/>
        <v>10.149999999999636</v>
      </c>
      <c r="J713">
        <f t="shared" si="120"/>
        <v>11.515669185662654</v>
      </c>
      <c r="K713" t="str">
        <f t="shared" si="111"/>
        <v/>
      </c>
      <c r="L713" t="str">
        <f t="shared" si="112"/>
        <v/>
      </c>
      <c r="M713" s="5" t="str">
        <f t="shared" si="113"/>
        <v>SELL</v>
      </c>
      <c r="N713" s="5">
        <f t="shared" si="114"/>
        <v>14657.287546511225</v>
      </c>
      <c r="O713" s="5">
        <f t="shared" si="115"/>
        <v>14622.524906977553</v>
      </c>
      <c r="P713" s="5">
        <f t="shared" si="116"/>
        <v>14645.7</v>
      </c>
      <c r="Q713" s="5">
        <f t="shared" si="117"/>
        <v>11.587546511223865</v>
      </c>
      <c r="R713" s="5" t="str">
        <f t="shared" si="118"/>
        <v/>
      </c>
      <c r="S713" s="5" t="str">
        <f t="shared" si="119"/>
        <v/>
      </c>
    </row>
  </sheetData>
  <mergeCells count="1">
    <mergeCell ref="B2:E2"/>
  </mergeCells>
  <conditionalFormatting sqref="O4:T11">
    <cfRule type="cellIs" dxfId="1" priority="1" operator="equal">
      <formula>MAX($O$4:$T$11)</formula>
    </cfRule>
    <cfRule type="cellIs" dxfId="0" priority="2" operator="equal">
      <formula>"max($O$4:$T$11)"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6E32-2652-4F63-B0D4-762FE68846BD}">
  <dimension ref="B2:G27"/>
  <sheetViews>
    <sheetView tabSelected="1" topLeftCell="B1" workbookViewId="0">
      <selection activeCell="C19" sqref="C19"/>
    </sheetView>
  </sheetViews>
  <sheetFormatPr defaultRowHeight="14.5" x14ac:dyDescent="0.35"/>
  <cols>
    <col min="2" max="2" width="44" bestFit="1" customWidth="1"/>
    <col min="5" max="5" width="21.36328125" customWidth="1"/>
  </cols>
  <sheetData>
    <row r="2" spans="2:7" x14ac:dyDescent="0.35">
      <c r="B2" s="4" t="s">
        <v>7</v>
      </c>
      <c r="C2" s="4" t="s">
        <v>8</v>
      </c>
    </row>
    <row r="3" spans="2:7" x14ac:dyDescent="0.35">
      <c r="B3" s="3" t="s">
        <v>9</v>
      </c>
      <c r="C3" s="3">
        <f>COUNTIF('In class'!K15:K713,"BUY")</f>
        <v>225</v>
      </c>
    </row>
    <row r="4" spans="2:7" x14ac:dyDescent="0.35">
      <c r="B4" s="3" t="s">
        <v>10</v>
      </c>
      <c r="C4" s="3">
        <f>COUNTIF('In class'!K15:K713,"SELL")</f>
        <v>181</v>
      </c>
    </row>
    <row r="5" spans="2:7" x14ac:dyDescent="0.35">
      <c r="B5" s="3" t="s">
        <v>11</v>
      </c>
      <c r="C5" s="3">
        <f>C3+C4</f>
        <v>406</v>
      </c>
    </row>
    <row r="6" spans="2:7" x14ac:dyDescent="0.35">
      <c r="B6" s="3"/>
      <c r="C6" s="3"/>
    </row>
    <row r="7" spans="2:7" x14ac:dyDescent="0.35">
      <c r="B7" s="3" t="s">
        <v>12</v>
      </c>
      <c r="C7" s="3">
        <f>COUNTIF('In class'!S15:S713,"B")</f>
        <v>44</v>
      </c>
    </row>
    <row r="8" spans="2:7" x14ac:dyDescent="0.35">
      <c r="B8" s="3" t="s">
        <v>13</v>
      </c>
      <c r="C8" s="3">
        <f>COUNTIF('In class'!S15:S713,"S")</f>
        <v>45</v>
      </c>
    </row>
    <row r="9" spans="2:7" x14ac:dyDescent="0.35">
      <c r="B9" s="3" t="s">
        <v>14</v>
      </c>
      <c r="C9" s="3">
        <f>C7+C8</f>
        <v>89</v>
      </c>
    </row>
    <row r="10" spans="2:7" x14ac:dyDescent="0.35">
      <c r="B10" s="3"/>
      <c r="C10" s="3"/>
      <c r="E10" s="8" t="s">
        <v>60</v>
      </c>
    </row>
    <row r="11" spans="2:7" x14ac:dyDescent="0.35">
      <c r="B11" s="3" t="s">
        <v>15</v>
      </c>
      <c r="C11" s="3">
        <f>COUNTIF('In class'!R15:R713,"&gt;0")</f>
        <v>8</v>
      </c>
      <c r="E11" s="8" t="s">
        <v>61</v>
      </c>
    </row>
    <row r="12" spans="2:7" x14ac:dyDescent="0.35">
      <c r="B12" s="3" t="s">
        <v>16</v>
      </c>
      <c r="C12" s="3">
        <f>COUNTIF('In class'!R16:R714,"&lt;=0")</f>
        <v>81</v>
      </c>
    </row>
    <row r="13" spans="2:7" x14ac:dyDescent="0.35">
      <c r="B13" s="3" t="s">
        <v>17</v>
      </c>
      <c r="C13" s="3">
        <f>SUMIF('In class'!R17:R715,"&gt;0")</f>
        <v>180.89613991769875</v>
      </c>
      <c r="E13" s="9"/>
      <c r="F13" s="10" t="s">
        <v>52</v>
      </c>
      <c r="G13" s="10" t="s">
        <v>54</v>
      </c>
    </row>
    <row r="14" spans="2:7" x14ac:dyDescent="0.35">
      <c r="B14" s="3" t="s">
        <v>18</v>
      </c>
      <c r="C14" s="3">
        <f>SUMIF('In class'!R18:R716,"&lt;=0")</f>
        <v>-903.07478183641251</v>
      </c>
      <c r="E14" s="10" t="s">
        <v>53</v>
      </c>
      <c r="F14" s="9">
        <f>COUNT('In class'!A15:A713)</f>
        <v>699</v>
      </c>
      <c r="G14" s="11">
        <f>F14/60</f>
        <v>11.65</v>
      </c>
    </row>
    <row r="15" spans="2:7" x14ac:dyDescent="0.35">
      <c r="B15" s="3" t="s">
        <v>27</v>
      </c>
      <c r="C15" s="3">
        <f>C13+C14</f>
        <v>-722.17864191871377</v>
      </c>
      <c r="E15" s="17" t="s">
        <v>62</v>
      </c>
    </row>
    <row r="16" spans="2:7" x14ac:dyDescent="0.35">
      <c r="B16" s="3"/>
      <c r="C16" s="3"/>
    </row>
    <row r="17" spans="2:6" x14ac:dyDescent="0.35">
      <c r="B17" s="3" t="s">
        <v>19</v>
      </c>
      <c r="C17" s="3">
        <f>C5/G14</f>
        <v>34.849785407725321</v>
      </c>
    </row>
    <row r="18" spans="2:6" x14ac:dyDescent="0.35">
      <c r="B18" s="3" t="s">
        <v>20</v>
      </c>
      <c r="C18" s="3">
        <f>C9/G14</f>
        <v>7.6394849785407724</v>
      </c>
      <c r="E18" s="12"/>
      <c r="F18" s="13" t="s">
        <v>52</v>
      </c>
    </row>
    <row r="19" spans="2:6" x14ac:dyDescent="0.35">
      <c r="B19" s="3" t="s">
        <v>21</v>
      </c>
      <c r="C19" s="3">
        <f>F19/C9</f>
        <v>7.617977528089888</v>
      </c>
      <c r="E19" s="13" t="s">
        <v>55</v>
      </c>
      <c r="F19" s="14">
        <f>COUNTA('In class'!M36:M713)</f>
        <v>678</v>
      </c>
    </row>
    <row r="20" spans="2:6" x14ac:dyDescent="0.35">
      <c r="B20" s="3"/>
      <c r="C20" s="3"/>
      <c r="E20" s="8" t="s">
        <v>56</v>
      </c>
    </row>
    <row r="21" spans="2:6" x14ac:dyDescent="0.35">
      <c r="B21" s="3" t="s">
        <v>22</v>
      </c>
      <c r="C21" s="3">
        <f>MAX('In class'!R36:R713)</f>
        <v>23.620287809219008</v>
      </c>
    </row>
    <row r="22" spans="2:6" x14ac:dyDescent="0.35">
      <c r="B22" s="3" t="s">
        <v>23</v>
      </c>
      <c r="C22" s="3">
        <f>MIN('In class'!R37:R714)</f>
        <v>-12.374018183189037</v>
      </c>
    </row>
    <row r="23" spans="2:6" x14ac:dyDescent="0.35">
      <c r="B23" s="3" t="s">
        <v>24</v>
      </c>
      <c r="C23" s="3">
        <f>C15/C9</f>
        <v>-8.1143667631316152</v>
      </c>
    </row>
    <row r="24" spans="2:6" x14ac:dyDescent="0.35">
      <c r="B24" s="3" t="s">
        <v>25</v>
      </c>
      <c r="C24" s="3">
        <v>0.2</v>
      </c>
      <c r="E24" s="13" t="s">
        <v>57</v>
      </c>
      <c r="F24" s="14">
        <f>2*(C24+C25)</f>
        <v>1</v>
      </c>
    </row>
    <row r="25" spans="2:6" x14ac:dyDescent="0.35">
      <c r="B25" s="3" t="s">
        <v>26</v>
      </c>
      <c r="C25" s="3">
        <v>0.3</v>
      </c>
      <c r="E25" s="15" t="s">
        <v>59</v>
      </c>
      <c r="F25" s="12"/>
    </row>
    <row r="26" spans="2:6" x14ac:dyDescent="0.35">
      <c r="B26" s="3" t="s">
        <v>28</v>
      </c>
      <c r="C26" s="3">
        <f>C23-F24</f>
        <v>-9.1143667631316152</v>
      </c>
      <c r="E26" s="8" t="s">
        <v>58</v>
      </c>
    </row>
    <row r="27" spans="2:6" x14ac:dyDescent="0.35">
      <c r="B27" s="3" t="s">
        <v>29</v>
      </c>
      <c r="C27" s="3">
        <f>C26*C9</f>
        <v>-811.17864191871377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class</vt:lpstr>
      <vt:lpstr>Desired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academy</dc:creator>
  <cp:keywords/>
  <dc:description/>
  <cp:lastModifiedBy>Rabbit</cp:lastModifiedBy>
  <cp:revision/>
  <dcterms:created xsi:type="dcterms:W3CDTF">2017-12-18T07:38:18Z</dcterms:created>
  <dcterms:modified xsi:type="dcterms:W3CDTF">2021-05-12T10:30:42Z</dcterms:modified>
  <cp:category/>
  <cp:contentStatus/>
</cp:coreProperties>
</file>