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13_ncr:1_{77EDB54D-EF23-497D-B8F0-8EA7B24C847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50k Credit From vijayawada" sheetId="2" r:id="rId1"/>
    <sheet name="Srinu Credit" sheetId="4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2" l="1"/>
  <c r="O26" i="2"/>
  <c r="AA26" i="2"/>
  <c r="W26" i="2"/>
  <c r="Y4" i="2"/>
  <c r="Y5" i="2"/>
  <c r="Y6" i="2"/>
  <c r="Y7" i="2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3" i="2"/>
  <c r="U4" i="2"/>
  <c r="U5" i="2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3" i="2"/>
  <c r="K27" i="2"/>
  <c r="C23" i="4"/>
  <c r="M12" i="2"/>
  <c r="M13" i="2" s="1"/>
  <c r="M14" i="2" s="1"/>
  <c r="M15" i="2" s="1"/>
  <c r="M16" i="2" s="1"/>
  <c r="M17" i="2" s="1"/>
  <c r="M18" i="2" s="1"/>
  <c r="M19" i="2" s="1"/>
  <c r="G17" i="2"/>
  <c r="C17" i="2"/>
  <c r="I15" i="2"/>
  <c r="I16" i="2" s="1"/>
  <c r="I17" i="2" s="1"/>
  <c r="I18" i="2" s="1"/>
  <c r="I19" i="2" s="1"/>
  <c r="G196" i="2"/>
  <c r="C198" i="2"/>
  <c r="C15" i="4"/>
  <c r="F9" i="4"/>
  <c r="F8" i="4"/>
  <c r="F7" i="4"/>
  <c r="F6" i="4"/>
  <c r="A6" i="4"/>
  <c r="A7" i="4" s="1"/>
  <c r="A8" i="4" s="1"/>
  <c r="A9" i="4" s="1"/>
  <c r="A10" i="4" s="1"/>
  <c r="A11" i="4" s="1"/>
  <c r="A12" i="4" s="1"/>
  <c r="A13" i="4" s="1"/>
  <c r="F5" i="4"/>
  <c r="F15" i="4"/>
  <c r="S15" i="2"/>
  <c r="L15" i="1"/>
  <c r="L8" i="1"/>
  <c r="L17" i="1" s="1"/>
  <c r="H14" i="1"/>
  <c r="H6" i="1"/>
  <c r="H16" i="1" s="1"/>
  <c r="B29" i="1"/>
  <c r="AA30" i="2" l="1"/>
  <c r="G198" i="2"/>
  <c r="H15" i="4"/>
</calcChain>
</file>

<file path=xl/sharedStrings.xml><?xml version="1.0" encoding="utf-8"?>
<sst xmlns="http://schemas.openxmlformats.org/spreadsheetml/2006/main" count="236" uniqueCount="201">
  <si>
    <t>Particulars</t>
  </si>
  <si>
    <t>Amount</t>
  </si>
  <si>
    <t>Darshanam Tickets</t>
  </si>
  <si>
    <t>Vjw to Tpty Seshadri Cancle Charges</t>
  </si>
  <si>
    <t>Tirumala Room</t>
  </si>
  <si>
    <t>Talakona Room</t>
  </si>
  <si>
    <t>Vja to Tpty Train Charges</t>
  </si>
  <si>
    <t>Home to Station auto charges</t>
  </si>
  <si>
    <t>Water nd samosa (in station)</t>
  </si>
  <si>
    <t>Alipiri zeep</t>
  </si>
  <si>
    <t>Tiffens (on tirumala hill)</t>
  </si>
  <si>
    <t>Water drinks Snacks ()</t>
  </si>
  <si>
    <t>Tirupathi night Dinner</t>
  </si>
  <si>
    <t>Tpty to Arunachalam Journey(tiffen lunch bus tickets)</t>
  </si>
  <si>
    <t>Ramana Asramam to Room</t>
  </si>
  <si>
    <t>Arunachalam Busstand to Ramana Asraram by Auto</t>
  </si>
  <si>
    <t>Arunachalam room</t>
  </si>
  <si>
    <t>Arunachalam to Chittore (Bus Food Giripradikshana Food)</t>
  </si>
  <si>
    <t>Chittore lunch</t>
  </si>
  <si>
    <t>Pileru to Bhakraprta By Bus</t>
  </si>
  <si>
    <t>soap nd shampoo nd water at Bhakarapeta</t>
  </si>
  <si>
    <t>Bhakarapeta to talakona auto</t>
  </si>
  <si>
    <t>Talakona Night Dinner</t>
  </si>
  <si>
    <t>Talakona Breakfast</t>
  </si>
  <si>
    <t>Talakona to Bhakarapeta auto</t>
  </si>
  <si>
    <t>Bhakarapeta to Tpty Bus</t>
  </si>
  <si>
    <t>Tpty Local Auto For Food</t>
  </si>
  <si>
    <t>AC Waiting Hall</t>
  </si>
  <si>
    <t>Total</t>
  </si>
  <si>
    <t>Divide by 3</t>
  </si>
  <si>
    <t>For Hareesh</t>
  </si>
  <si>
    <t>For Sarath</t>
  </si>
  <si>
    <t>Share</t>
  </si>
  <si>
    <t>Deductions</t>
  </si>
  <si>
    <t>Arunachalam bussand to ramana asramam auto</t>
  </si>
  <si>
    <t>By Cash</t>
  </si>
  <si>
    <t>Pileru to Bhakrapeta Bus</t>
  </si>
  <si>
    <t>For tpty Laddu</t>
  </si>
  <si>
    <t xml:space="preserve">Tpty to Bza Trian </t>
  </si>
  <si>
    <t>After Deductions Total</t>
  </si>
  <si>
    <t>For Tpty Laddu</t>
  </si>
  <si>
    <t>For Doop Sticks</t>
  </si>
  <si>
    <t>Tpty To Bza Train</t>
  </si>
  <si>
    <t>Drink At Station</t>
  </si>
  <si>
    <t>Talakona room</t>
  </si>
  <si>
    <t>Arunachalam Room</t>
  </si>
  <si>
    <t>Talakona to Bhakraprta Auto</t>
  </si>
  <si>
    <t xml:space="preserve">s no </t>
  </si>
  <si>
    <t>amount</t>
  </si>
  <si>
    <t>April Month vijayawada rent</t>
  </si>
  <si>
    <t>April Month Medicens</t>
  </si>
  <si>
    <t>30-04-2022 medicen</t>
  </si>
  <si>
    <t>S NO</t>
  </si>
  <si>
    <t>Credit card Outstanding</t>
  </si>
  <si>
    <t>HDFC For jan Vijayawada trip</t>
  </si>
  <si>
    <t>HDFC For 1dose of medecines</t>
  </si>
  <si>
    <t>SBI For thirupathi trip</t>
  </si>
  <si>
    <t>Indusind For old Credit</t>
  </si>
  <si>
    <t>May month Vijayawada Rent</t>
  </si>
  <si>
    <t>s no</t>
  </si>
  <si>
    <t>others</t>
  </si>
  <si>
    <t>Bal amnt in yes</t>
  </si>
  <si>
    <t>Particulars (sunitha akka 50000)</t>
  </si>
  <si>
    <t>Particulars (uma akka 50000)</t>
  </si>
  <si>
    <t>may month intrest</t>
  </si>
  <si>
    <t>April &amp; may Current Bill Vijayawada</t>
  </si>
  <si>
    <t>Gas Bill hyd</t>
  </si>
  <si>
    <t>Sunday expenses (veg &amp; nonveg) hyd</t>
  </si>
  <si>
    <t>Petrol hyd</t>
  </si>
  <si>
    <t>Dry Friuts &amp; jeera rice  hyd</t>
  </si>
  <si>
    <t>Kiddos dypers (28-04-2022)</t>
  </si>
  <si>
    <t>medicen for srinu</t>
  </si>
  <si>
    <t>phone recharge for srinu</t>
  </si>
  <si>
    <t>june month vijayawada rent</t>
  </si>
  <si>
    <t>RBL  FOR Jumbo Loan EMIS  5months</t>
  </si>
  <si>
    <t>june month vijayawada expenses</t>
  </si>
  <si>
    <t>friend Dhaggara</t>
  </si>
  <si>
    <t>chinnodi medicen for 10dys</t>
  </si>
  <si>
    <t>PARTICULARS (SRINU Credit)</t>
  </si>
  <si>
    <t>Intest  amount</t>
  </si>
  <si>
    <t>months</t>
  </si>
  <si>
    <t>total amount</t>
  </si>
  <si>
    <t>Uma akka (1 rupee )</t>
  </si>
  <si>
    <t>Paid Status</t>
  </si>
  <si>
    <t>Sunitha Akka (2 rupees)</t>
  </si>
  <si>
    <t>Intrest pay from date</t>
  </si>
  <si>
    <t>Gold Loan muttot</t>
  </si>
  <si>
    <t>Pradeep Bava For Passports</t>
  </si>
  <si>
    <t>two times passports and chennai oneside train tickets</t>
  </si>
  <si>
    <t>sai kumar</t>
  </si>
  <si>
    <t>chennai retun tickets,1st dose of medicen,appolo reports</t>
  </si>
  <si>
    <t xml:space="preserve">Ramya Akka </t>
  </si>
  <si>
    <t>vijayawada july rent</t>
  </si>
  <si>
    <t>Dwakra Money</t>
  </si>
  <si>
    <t>srinu vissa process</t>
  </si>
  <si>
    <t xml:space="preserve">S no </t>
  </si>
  <si>
    <t>Dwarka Amount (100000)</t>
  </si>
  <si>
    <t>Dwarka Loan Process</t>
  </si>
  <si>
    <t>srinu &amp; dad Kalahasthi trip</t>
  </si>
  <si>
    <t>Srinu Visa Process</t>
  </si>
  <si>
    <t>Silver rings</t>
  </si>
  <si>
    <t>july expenses vijayawada(current,muttot intrest)</t>
  </si>
  <si>
    <t>Akka blood test SRIVEN Hos</t>
  </si>
  <si>
    <t>(april,may,june,july806)</t>
  </si>
  <si>
    <t>dwakra loan  process1000/-, kalahashi trip cash in hand:4000/-</t>
  </si>
  <si>
    <t>(june,july)</t>
  </si>
  <si>
    <t>Dwakra money</t>
  </si>
  <si>
    <t>sriven hos for sis:2950/-,</t>
  </si>
  <si>
    <t>srinu rings14400/-,sai ring-5600/-</t>
  </si>
  <si>
    <t>intest amount for sunitha akka 50k</t>
  </si>
  <si>
    <t>yes (April,may,june,july)</t>
  </si>
  <si>
    <t>house rent</t>
  </si>
  <si>
    <t>movie tickets dad amma chinnodu</t>
  </si>
  <si>
    <t>above total</t>
  </si>
  <si>
    <t>shannu clothes</t>
  </si>
  <si>
    <t>aug dwakra</t>
  </si>
  <si>
    <t>shekar kirana</t>
  </si>
  <si>
    <t>pista house</t>
  </si>
  <si>
    <t>k8s fees</t>
  </si>
  <si>
    <t>july month tickets</t>
  </si>
  <si>
    <t>medicen for srinu 10days</t>
  </si>
  <si>
    <t>old bal</t>
  </si>
  <si>
    <t>From Feb to sep</t>
  </si>
  <si>
    <t>two times passport(5500),jathakam 2times(4000),1st scanning(5900),jandies treatment(2600),ramesh hospital(2500),jayamma hospital(1200)
srisailam trip(4200),vjw aug rent(9000),for two month rent(20k)</t>
  </si>
  <si>
    <t>Sunday fish</t>
  </si>
  <si>
    <t xml:space="preserve">madhu </t>
  </si>
  <si>
    <t xml:space="preserve">aug 10th srinu checkup </t>
  </si>
  <si>
    <t>50k muttot gold loan</t>
  </si>
  <si>
    <t>sai vij tickets</t>
  </si>
  <si>
    <t>aug month gold loan interst</t>
  </si>
  <si>
    <t>aug month interst</t>
  </si>
  <si>
    <t>aug month current bill vjw(802)</t>
  </si>
  <si>
    <t>total</t>
  </si>
  <si>
    <t>hair cut</t>
  </si>
  <si>
    <t>bus tickets (vjw )</t>
  </si>
  <si>
    <t>kubernetes course</t>
  </si>
  <si>
    <t>ramya akka (25000)</t>
  </si>
  <si>
    <t>water</t>
  </si>
  <si>
    <t>sai personal credit card</t>
  </si>
  <si>
    <t>sandwich</t>
  </si>
  <si>
    <t>Sunday vegitables &amp; chiken</t>
  </si>
  <si>
    <t>ice creams</t>
  </si>
  <si>
    <t>sai recharge</t>
  </si>
  <si>
    <t>Friuts &amp;vegitables</t>
  </si>
  <si>
    <t>sweets</t>
  </si>
  <si>
    <t>rakhis</t>
  </si>
  <si>
    <t>sept dwakra</t>
  </si>
  <si>
    <t>Pooja (sai &amp; charan dhanalu)</t>
  </si>
  <si>
    <t>vjw Rent</t>
  </si>
  <si>
    <t>dad by hand cash</t>
  </si>
  <si>
    <t>vjw cableable &amp; current bill</t>
  </si>
  <si>
    <t xml:space="preserve">50k muttot gold emi </t>
  </si>
  <si>
    <t xml:space="preserve">50k sunitha akka intrest </t>
  </si>
  <si>
    <t>sai vjw trip</t>
  </si>
  <si>
    <t>(aug:900,sep:900,others:1100)</t>
  </si>
  <si>
    <t>shekar</t>
  </si>
  <si>
    <t>shekar (water eggs curd) 16-09</t>
  </si>
  <si>
    <t>vinayaka chavithi expe</t>
  </si>
  <si>
    <t>Sunday vegitables</t>
  </si>
  <si>
    <t>fries</t>
  </si>
  <si>
    <t>vjw trip for amma by cash</t>
  </si>
  <si>
    <t>milk</t>
  </si>
  <si>
    <t>sept month rent vjw</t>
  </si>
  <si>
    <t>sept month dwakra</t>
  </si>
  <si>
    <t xml:space="preserve">S NO </t>
  </si>
  <si>
    <t>AMOUNT</t>
  </si>
  <si>
    <t>RAMYA AKKA 30000 vjw trip</t>
  </si>
  <si>
    <t>Tiffen (hyd)</t>
  </si>
  <si>
    <t>mutton (hyd)</t>
  </si>
  <si>
    <t>dad</t>
  </si>
  <si>
    <t>ratnadeep (hyd)</t>
  </si>
  <si>
    <t>shekar &amp; cloths iron &amp; skin cream</t>
  </si>
  <si>
    <t>hyd to vjw travell exp</t>
  </si>
  <si>
    <t xml:space="preserve">petrol </t>
  </si>
  <si>
    <t>madhu</t>
  </si>
  <si>
    <t>shannu daining table</t>
  </si>
  <si>
    <t>cloths for sai</t>
  </si>
  <si>
    <t>friuts</t>
  </si>
  <si>
    <t>kirana</t>
  </si>
  <si>
    <t>Morning &amp; night tiffens VJW</t>
  </si>
  <si>
    <t>srinu (100), Durga temple (100)</t>
  </si>
  <si>
    <t>Kalahasthi room</t>
  </si>
  <si>
    <t>kalahasthi temple expenses &amp; prasadm</t>
  </si>
  <si>
    <t>KHT TO VJW on way with car shades</t>
  </si>
  <si>
    <t>30-09-2023 vamsi cake &amp; others</t>
  </si>
  <si>
    <t xml:space="preserve">total </t>
  </si>
  <si>
    <t>Bal amont</t>
  </si>
  <si>
    <t>chinnodu &amp; amma train tickets</t>
  </si>
  <si>
    <t>D-MART</t>
  </si>
  <si>
    <t>Both Total</t>
  </si>
  <si>
    <t>milk bill hyd</t>
  </si>
  <si>
    <t>tea</t>
  </si>
  <si>
    <t>friuts &amp; milk vjw</t>
  </si>
  <si>
    <t>Cake for Nikki</t>
  </si>
  <si>
    <t>maid for vjw</t>
  </si>
  <si>
    <t>milk powder for aadhya</t>
  </si>
  <si>
    <t>gift packing</t>
  </si>
  <si>
    <t>vjw to sec</t>
  </si>
  <si>
    <t>milk hyd</t>
  </si>
  <si>
    <t>dinner 03-10 hyd</t>
  </si>
  <si>
    <t>sai vijayawada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</si>
</sst>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2FC8-C929-40B6-BF1A-DC94E24D3C2B}">
  <dimension ref="A1:AA198"/>
  <sheetViews>
    <sheetView tabSelected="1" zoomScale="73" zoomScaleNormal="73" workbookViewId="0">
      <selection activeCell="G183" sqref="G183"/>
    </sheetView>
  </sheetViews>
  <sheetFormatPr defaultRowHeight="15" x14ac:dyDescent="0.25"/>
  <cols>
    <col min="1" max="1" width="4.85546875" customWidth="1"/>
    <col min="2" max="2" width="34.140625" customWidth="1"/>
    <col min="3" max="3" width="8.7109375" customWidth="1"/>
    <col min="4" max="4" width="2.140625" customWidth="1"/>
    <col min="5" max="5" width="6.140625" customWidth="1"/>
    <col min="6" max="6" width="45.5703125" customWidth="1"/>
    <col min="8" max="8" width="15.140625" customWidth="1"/>
    <col min="9" max="9" width="4.7109375" customWidth="1"/>
    <col min="10" max="10" width="32" bestFit="1" customWidth="1"/>
    <col min="12" max="12" width="2.85546875" customWidth="1"/>
    <col min="13" max="13" width="8.5703125" customWidth="1"/>
    <col min="14" max="14" width="28.140625" customWidth="1"/>
    <col min="15" max="15" width="14.7109375" customWidth="1"/>
    <col min="16" max="16" width="2" customWidth="1"/>
    <col min="17" max="17" width="6.7109375" customWidth="1"/>
    <col min="18" max="18" width="33.42578125" bestFit="1" customWidth="1"/>
    <col min="20" max="20" width="15.42578125" customWidth="1"/>
    <col min="21" max="21" width="5.85546875" bestFit="1" customWidth="1"/>
    <col min="22" max="22" width="30.7109375" customWidth="1"/>
    <col min="23" max="23" width="11.5703125" customWidth="1"/>
    <col min="25" max="25" width="5.85546875" bestFit="1" customWidth="1"/>
    <col min="26" max="26" width="26.7109375" bestFit="1" customWidth="1"/>
    <col min="27" max="27" width="11.42578125" customWidth="1"/>
    <col min="28" max="28" width="10.140625" customWidth="1"/>
    <col min="29" max="29" width="93.7109375" customWidth="1"/>
    <col min="31" max="31" width="27.140625" customWidth="1"/>
    <col min="32" max="32" width="15.42578125" customWidth="1"/>
    <col min="33" max="33" width="15.28515625" customWidth="1"/>
    <col min="35" max="35" width="12.42578125" bestFit="1" customWidth="1"/>
    <col min="36" max="36" width="19.85546875" bestFit="1" customWidth="1"/>
    <col min="37" max="37" width="94.42578125" bestFit="1" customWidth="1"/>
  </cols>
  <sheetData>
    <row r="1" spans="1:27" x14ac:dyDescent="0.25">
      <c r="A1" s="9" t="s">
        <v>47</v>
      </c>
      <c r="B1" s="9" t="s">
        <v>62</v>
      </c>
      <c r="C1" s="9" t="s">
        <v>48</v>
      </c>
      <c r="E1" s="9" t="s">
        <v>47</v>
      </c>
      <c r="F1" s="9" t="s">
        <v>63</v>
      </c>
      <c r="G1" s="9" t="s">
        <v>48</v>
      </c>
      <c r="H1" s="10"/>
      <c r="I1" s="9" t="s">
        <v>95</v>
      </c>
      <c r="J1" s="9" t="s">
        <v>96</v>
      </c>
      <c r="K1" s="9" t="s">
        <v>1</v>
      </c>
      <c r="L1" s="10"/>
      <c r="M1" s="9" t="s">
        <v>95</v>
      </c>
      <c r="N1" s="9" t="s">
        <v>136</v>
      </c>
      <c r="O1" s="9" t="s">
        <v>1</v>
      </c>
      <c r="Q1" s="9" t="s">
        <v>52</v>
      </c>
      <c r="R1" s="9" t="s">
        <v>53</v>
      </c>
      <c r="S1" s="9" t="s">
        <v>48</v>
      </c>
      <c r="U1" s="9" t="s">
        <v>164</v>
      </c>
      <c r="V1" s="9" t="s">
        <v>166</v>
      </c>
      <c r="W1" s="9" t="s">
        <v>165</v>
      </c>
      <c r="Y1" s="9" t="s">
        <v>164</v>
      </c>
      <c r="Z1" s="9" t="s">
        <v>166</v>
      </c>
      <c r="AA1" s="9" t="s">
        <v>165</v>
      </c>
    </row>
    <row r="2" spans="1:27" x14ac:dyDescent="0.25">
      <c r="A2">
        <v>1</v>
      </c>
      <c r="B2" t="s">
        <v>49</v>
      </c>
      <c r="C2">
        <v>9500</v>
      </c>
      <c r="E2">
        <v>1</v>
      </c>
      <c r="F2" t="s">
        <v>71</v>
      </c>
      <c r="G2">
        <v>3810</v>
      </c>
      <c r="I2">
        <v>1</v>
      </c>
      <c r="J2" t="s">
        <v>97</v>
      </c>
      <c r="K2">
        <v>1000</v>
      </c>
      <c r="M2">
        <v>1</v>
      </c>
      <c r="N2" t="s">
        <v>140</v>
      </c>
      <c r="O2">
        <v>470</v>
      </c>
      <c r="Q2">
        <v>1</v>
      </c>
      <c r="R2" t="s">
        <v>54</v>
      </c>
      <c r="S2">
        <v>40000</v>
      </c>
      <c r="T2" s="6">
        <v>5000</v>
      </c>
      <c r="U2">
        <v>1</v>
      </c>
      <c r="V2" t="s">
        <v>167</v>
      </c>
      <c r="W2">
        <v>160</v>
      </c>
      <c r="Y2">
        <v>24</v>
      </c>
      <c r="Z2" t="s">
        <v>190</v>
      </c>
      <c r="AA2">
        <v>2130</v>
      </c>
    </row>
    <row r="3" spans="1:27" x14ac:dyDescent="0.25">
      <c r="A3">
        <v>2</v>
      </c>
      <c r="B3" t="s">
        <v>50</v>
      </c>
      <c r="C3">
        <v>10450</v>
      </c>
      <c r="E3">
        <v>2</v>
      </c>
      <c r="F3" t="s">
        <v>72</v>
      </c>
      <c r="G3">
        <v>209</v>
      </c>
      <c r="I3">
        <v>2</v>
      </c>
      <c r="J3" t="s">
        <v>98</v>
      </c>
      <c r="K3">
        <v>4000</v>
      </c>
      <c r="M3">
        <v>2</v>
      </c>
      <c r="N3" t="s">
        <v>141</v>
      </c>
      <c r="O3">
        <v>410</v>
      </c>
      <c r="Q3">
        <v>2</v>
      </c>
      <c r="R3" t="s">
        <v>55</v>
      </c>
      <c r="S3">
        <v>4800</v>
      </c>
      <c r="U3">
        <f>U2+1</f>
        <v>2</v>
      </c>
      <c r="V3" t="s">
        <v>168</v>
      </c>
      <c r="W3">
        <v>650</v>
      </c>
      <c r="Y3">
        <f>Y2+1</f>
        <v>25</v>
      </c>
    </row>
    <row r="4" spans="1:27" x14ac:dyDescent="0.25">
      <c r="A4">
        <v>3</v>
      </c>
      <c r="B4" t="s">
        <v>69</v>
      </c>
      <c r="C4">
        <v>1195</v>
      </c>
      <c r="E4">
        <v>3</v>
      </c>
      <c r="F4" t="s">
        <v>73</v>
      </c>
      <c r="G4">
        <v>10000</v>
      </c>
      <c r="I4">
        <v>3</v>
      </c>
      <c r="J4" t="s">
        <v>99</v>
      </c>
      <c r="K4">
        <v>35000</v>
      </c>
      <c r="M4">
        <v>3</v>
      </c>
      <c r="N4" t="s">
        <v>142</v>
      </c>
      <c r="O4">
        <v>117</v>
      </c>
      <c r="Q4">
        <v>3</v>
      </c>
      <c r="R4" t="s">
        <v>74</v>
      </c>
      <c r="S4">
        <v>44000</v>
      </c>
      <c r="T4" t="s">
        <v>122</v>
      </c>
      <c r="U4">
        <f t="shared" ref="U4:U24" si="0">U3+1</f>
        <v>3</v>
      </c>
      <c r="V4" t="s">
        <v>169</v>
      </c>
      <c r="W4">
        <v>5100</v>
      </c>
      <c r="Y4">
        <f t="shared" ref="Y4:Y24" si="1">Y3+1</f>
        <v>26</v>
      </c>
      <c r="Z4" t="s">
        <v>191</v>
      </c>
      <c r="AA4">
        <v>90</v>
      </c>
    </row>
    <row r="5" spans="1:27" x14ac:dyDescent="0.25">
      <c r="A5">
        <v>4</v>
      </c>
      <c r="B5" t="s">
        <v>68</v>
      </c>
      <c r="C5">
        <v>520</v>
      </c>
      <c r="E5">
        <v>4</v>
      </c>
      <c r="F5" t="s">
        <v>75</v>
      </c>
      <c r="G5">
        <v>10000</v>
      </c>
      <c r="I5">
        <v>4</v>
      </c>
      <c r="J5" t="s">
        <v>100</v>
      </c>
      <c r="K5">
        <v>20000</v>
      </c>
      <c r="M5">
        <v>4</v>
      </c>
      <c r="N5" t="s">
        <v>143</v>
      </c>
      <c r="O5">
        <v>580</v>
      </c>
      <c r="Q5">
        <v>4</v>
      </c>
      <c r="R5" t="s">
        <v>56</v>
      </c>
      <c r="S5">
        <v>5000</v>
      </c>
      <c r="U5">
        <f t="shared" si="0"/>
        <v>4</v>
      </c>
      <c r="V5" t="s">
        <v>170</v>
      </c>
      <c r="W5">
        <v>238</v>
      </c>
      <c r="Y5">
        <f t="shared" si="1"/>
        <v>27</v>
      </c>
      <c r="Z5" t="s">
        <v>192</v>
      </c>
      <c r="AA5">
        <v>460</v>
      </c>
    </row>
    <row r="6" spans="1:27" x14ac:dyDescent="0.25">
      <c r="A6">
        <v>5</v>
      </c>
      <c r="B6" t="s">
        <v>67</v>
      </c>
      <c r="C6">
        <v>1210</v>
      </c>
      <c r="E6">
        <v>5</v>
      </c>
      <c r="F6" t="s">
        <v>77</v>
      </c>
      <c r="G6">
        <v>3936</v>
      </c>
      <c r="I6">
        <v>5</v>
      </c>
      <c r="J6" t="s">
        <v>102</v>
      </c>
      <c r="K6">
        <v>2950</v>
      </c>
      <c r="M6">
        <v>5</v>
      </c>
      <c r="N6" t="s">
        <v>145</v>
      </c>
      <c r="O6">
        <v>210</v>
      </c>
      <c r="Q6">
        <v>5</v>
      </c>
      <c r="R6" t="s">
        <v>57</v>
      </c>
      <c r="S6">
        <v>12000</v>
      </c>
      <c r="U6">
        <f t="shared" si="0"/>
        <v>5</v>
      </c>
      <c r="V6" t="s">
        <v>171</v>
      </c>
      <c r="W6">
        <v>1155</v>
      </c>
      <c r="Y6">
        <f t="shared" si="1"/>
        <v>28</v>
      </c>
      <c r="Z6" t="s">
        <v>193</v>
      </c>
      <c r="AA6">
        <v>690</v>
      </c>
    </row>
    <row r="7" spans="1:27" x14ac:dyDescent="0.25">
      <c r="A7">
        <v>6</v>
      </c>
      <c r="B7" t="s">
        <v>66</v>
      </c>
      <c r="C7">
        <v>1180</v>
      </c>
      <c r="E7">
        <v>6</v>
      </c>
      <c r="F7" t="s">
        <v>92</v>
      </c>
      <c r="G7">
        <v>11500</v>
      </c>
      <c r="I7">
        <v>6</v>
      </c>
      <c r="J7" t="s">
        <v>109</v>
      </c>
      <c r="K7">
        <v>1000</v>
      </c>
      <c r="M7">
        <v>6</v>
      </c>
      <c r="N7" t="s">
        <v>146</v>
      </c>
      <c r="O7">
        <v>4220</v>
      </c>
      <c r="Q7">
        <v>6</v>
      </c>
      <c r="R7" t="s">
        <v>60</v>
      </c>
      <c r="S7">
        <v>10000</v>
      </c>
      <c r="U7">
        <f t="shared" si="0"/>
        <v>6</v>
      </c>
      <c r="V7" t="s">
        <v>172</v>
      </c>
      <c r="W7">
        <v>1500</v>
      </c>
      <c r="Y7">
        <f t="shared" si="1"/>
        <v>29</v>
      </c>
      <c r="Z7" t="s">
        <v>194</v>
      </c>
      <c r="AA7">
        <v>1200</v>
      </c>
    </row>
    <row r="8" spans="1:27" x14ac:dyDescent="0.25">
      <c r="A8">
        <v>7</v>
      </c>
      <c r="B8" t="s">
        <v>51</v>
      </c>
      <c r="C8">
        <v>11500</v>
      </c>
      <c r="E8">
        <v>7</v>
      </c>
      <c r="F8" t="s">
        <v>101</v>
      </c>
      <c r="G8">
        <v>4500</v>
      </c>
      <c r="I8">
        <v>7</v>
      </c>
      <c r="J8" t="s">
        <v>111</v>
      </c>
      <c r="K8">
        <v>1000</v>
      </c>
      <c r="M8">
        <v>7</v>
      </c>
      <c r="N8" t="s">
        <v>147</v>
      </c>
      <c r="O8">
        <v>1885</v>
      </c>
      <c r="Q8">
        <v>7</v>
      </c>
      <c r="R8" t="s">
        <v>135</v>
      </c>
      <c r="S8">
        <v>7000</v>
      </c>
      <c r="U8">
        <f t="shared" si="0"/>
        <v>7</v>
      </c>
      <c r="V8" t="s">
        <v>173</v>
      </c>
      <c r="W8">
        <v>301</v>
      </c>
      <c r="Y8">
        <f t="shared" si="1"/>
        <v>30</v>
      </c>
      <c r="Z8" t="s">
        <v>195</v>
      </c>
      <c r="AA8">
        <v>765</v>
      </c>
    </row>
    <row r="9" spans="1:27" x14ac:dyDescent="0.25">
      <c r="A9">
        <v>8</v>
      </c>
      <c r="B9" t="s">
        <v>58</v>
      </c>
      <c r="C9">
        <v>9500</v>
      </c>
      <c r="E9">
        <v>8</v>
      </c>
      <c r="F9" t="s">
        <v>120</v>
      </c>
      <c r="G9">
        <v>4019</v>
      </c>
      <c r="I9">
        <v>8</v>
      </c>
      <c r="J9" t="s">
        <v>112</v>
      </c>
      <c r="K9">
        <v>1000</v>
      </c>
      <c r="M9">
        <v>8</v>
      </c>
      <c r="N9" t="s">
        <v>148</v>
      </c>
      <c r="O9">
        <v>9500</v>
      </c>
      <c r="U9">
        <f t="shared" si="0"/>
        <v>8</v>
      </c>
      <c r="V9" t="s">
        <v>174</v>
      </c>
      <c r="W9">
        <v>300</v>
      </c>
      <c r="Y9">
        <f t="shared" si="1"/>
        <v>31</v>
      </c>
      <c r="Z9" t="s">
        <v>196</v>
      </c>
      <c r="AA9">
        <v>60</v>
      </c>
    </row>
    <row r="10" spans="1:27" x14ac:dyDescent="0.25">
      <c r="A10">
        <v>9</v>
      </c>
      <c r="B10" t="s">
        <v>64</v>
      </c>
      <c r="C10">
        <v>1000</v>
      </c>
      <c r="E10">
        <v>9</v>
      </c>
      <c r="F10" t="s">
        <v>124</v>
      </c>
      <c r="G10">
        <v>740</v>
      </c>
      <c r="I10">
        <v>9</v>
      </c>
      <c r="J10" t="s">
        <v>115</v>
      </c>
      <c r="K10">
        <v>4220</v>
      </c>
      <c r="M10">
        <v>9</v>
      </c>
      <c r="N10" t="s">
        <v>149</v>
      </c>
      <c r="O10">
        <v>3000</v>
      </c>
      <c r="U10">
        <f t="shared" si="0"/>
        <v>9</v>
      </c>
      <c r="V10" t="s">
        <v>178</v>
      </c>
      <c r="W10">
        <v>300</v>
      </c>
      <c r="Y10">
        <f t="shared" si="1"/>
        <v>32</v>
      </c>
      <c r="Z10" t="s">
        <v>197</v>
      </c>
      <c r="AA10">
        <v>141</v>
      </c>
    </row>
    <row r="11" spans="1:27" x14ac:dyDescent="0.25">
      <c r="A11">
        <v>10</v>
      </c>
      <c r="B11" t="s">
        <v>65</v>
      </c>
      <c r="C11">
        <v>900</v>
      </c>
      <c r="E11">
        <v>10</v>
      </c>
      <c r="F11" t="s">
        <v>129</v>
      </c>
      <c r="G11">
        <v>620</v>
      </c>
      <c r="I11">
        <v>10</v>
      </c>
      <c r="J11" t="s">
        <v>114</v>
      </c>
      <c r="K11">
        <v>520</v>
      </c>
      <c r="M11">
        <v>10</v>
      </c>
      <c r="N11" t="s">
        <v>150</v>
      </c>
      <c r="O11">
        <v>797</v>
      </c>
      <c r="U11">
        <f t="shared" si="0"/>
        <v>10</v>
      </c>
      <c r="V11" t="s">
        <v>175</v>
      </c>
      <c r="W11">
        <v>200</v>
      </c>
      <c r="Y11">
        <f t="shared" si="1"/>
        <v>33</v>
      </c>
      <c r="Z11" t="s">
        <v>198</v>
      </c>
      <c r="AA11">
        <v>175</v>
      </c>
    </row>
    <row r="12" spans="1:27" x14ac:dyDescent="0.25">
      <c r="A12">
        <v>11</v>
      </c>
      <c r="B12" t="s">
        <v>70</v>
      </c>
      <c r="C12">
        <v>640</v>
      </c>
      <c r="E12">
        <v>11</v>
      </c>
      <c r="F12" t="s">
        <v>131</v>
      </c>
      <c r="G12">
        <v>615</v>
      </c>
      <c r="I12">
        <v>11</v>
      </c>
      <c r="J12" t="s">
        <v>116</v>
      </c>
      <c r="K12">
        <v>320</v>
      </c>
      <c r="M12">
        <f>M11+1</f>
        <v>11</v>
      </c>
      <c r="N12" t="s">
        <v>151</v>
      </c>
      <c r="O12">
        <v>800</v>
      </c>
      <c r="U12">
        <f t="shared" si="0"/>
        <v>11</v>
      </c>
      <c r="V12" t="s">
        <v>176</v>
      </c>
      <c r="W12">
        <v>1096</v>
      </c>
      <c r="Y12">
        <f t="shared" si="1"/>
        <v>34</v>
      </c>
      <c r="Z12" t="s">
        <v>199</v>
      </c>
      <c r="AA12">
        <v>340</v>
      </c>
    </row>
    <row r="13" spans="1:27" x14ac:dyDescent="0.25">
      <c r="A13">
        <v>12</v>
      </c>
      <c r="B13" t="s">
        <v>126</v>
      </c>
      <c r="C13">
        <v>1218</v>
      </c>
      <c r="E13">
        <v>12</v>
      </c>
      <c r="F13" t="s">
        <v>60</v>
      </c>
      <c r="G13">
        <v>51</v>
      </c>
      <c r="I13">
        <v>12</v>
      </c>
      <c r="J13" t="s">
        <v>117</v>
      </c>
      <c r="K13">
        <v>208</v>
      </c>
      <c r="M13">
        <f t="shared" ref="M13:M19" si="2">M12+1</f>
        <v>12</v>
      </c>
      <c r="N13" t="s">
        <v>152</v>
      </c>
      <c r="O13">
        <v>1000</v>
      </c>
      <c r="U13">
        <f t="shared" si="0"/>
        <v>12</v>
      </c>
      <c r="V13" t="s">
        <v>144</v>
      </c>
      <c r="W13">
        <v>400</v>
      </c>
      <c r="Y13">
        <f t="shared" si="1"/>
        <v>35</v>
      </c>
    </row>
    <row r="14" spans="1:27" x14ac:dyDescent="0.25">
      <c r="A14">
        <v>13</v>
      </c>
      <c r="B14" t="s">
        <v>130</v>
      </c>
      <c r="C14">
        <v>1000</v>
      </c>
      <c r="I14">
        <v>13</v>
      </c>
      <c r="J14" t="s">
        <v>119</v>
      </c>
      <c r="K14">
        <v>5061</v>
      </c>
      <c r="M14">
        <f t="shared" si="2"/>
        <v>13</v>
      </c>
      <c r="N14" t="s">
        <v>153</v>
      </c>
      <c r="O14">
        <v>2752</v>
      </c>
      <c r="U14">
        <f t="shared" si="0"/>
        <v>13</v>
      </c>
      <c r="V14" t="s">
        <v>180</v>
      </c>
      <c r="W14">
        <v>200</v>
      </c>
      <c r="Y14">
        <f t="shared" si="1"/>
        <v>36</v>
      </c>
    </row>
    <row r="15" spans="1:27" x14ac:dyDescent="0.25">
      <c r="A15">
        <v>14</v>
      </c>
      <c r="B15" t="s">
        <v>131</v>
      </c>
      <c r="C15">
        <v>187</v>
      </c>
      <c r="I15">
        <f>I14+1</f>
        <v>14</v>
      </c>
      <c r="J15" t="s">
        <v>125</v>
      </c>
      <c r="K15">
        <v>1000</v>
      </c>
      <c r="M15">
        <f t="shared" si="2"/>
        <v>14</v>
      </c>
      <c r="N15" t="s">
        <v>155</v>
      </c>
      <c r="O15">
        <v>230</v>
      </c>
      <c r="S15">
        <f>SUM(S2:S14)</f>
        <v>122800</v>
      </c>
      <c r="U15">
        <f t="shared" si="0"/>
        <v>14</v>
      </c>
      <c r="V15" t="s">
        <v>177</v>
      </c>
      <c r="W15">
        <v>290</v>
      </c>
      <c r="Y15">
        <f t="shared" si="1"/>
        <v>37</v>
      </c>
    </row>
    <row r="16" spans="1:27" x14ac:dyDescent="0.25">
      <c r="I16">
        <f t="shared" ref="I16:I19" si="3">I15+1</f>
        <v>15</v>
      </c>
      <c r="J16" t="s">
        <v>128</v>
      </c>
      <c r="K16">
        <v>900</v>
      </c>
      <c r="M16">
        <f t="shared" si="2"/>
        <v>15</v>
      </c>
      <c r="N16" t="s">
        <v>157</v>
      </c>
      <c r="O16">
        <v>1735</v>
      </c>
      <c r="U16">
        <f t="shared" si="0"/>
        <v>15</v>
      </c>
      <c r="V16" t="s">
        <v>178</v>
      </c>
      <c r="W16">
        <v>320</v>
      </c>
      <c r="Y16">
        <f t="shared" si="1"/>
        <v>38</v>
      </c>
    </row>
    <row r="17" spans="2:27" x14ac:dyDescent="0.25">
      <c r="B17" s="12" t="s">
        <v>132</v>
      </c>
      <c r="C17" s="12">
        <f>SUM(C2:C16)</f>
        <v>50000</v>
      </c>
      <c r="F17" s="12" t="s">
        <v>132</v>
      </c>
      <c r="G17" s="12">
        <f>SUM(G2:G16)</f>
        <v>50000</v>
      </c>
      <c r="I17">
        <f t="shared" si="3"/>
        <v>16</v>
      </c>
      <c r="J17" t="s">
        <v>133</v>
      </c>
      <c r="K17">
        <v>200</v>
      </c>
      <c r="M17">
        <f t="shared" si="2"/>
        <v>16</v>
      </c>
      <c r="N17" t="s">
        <v>161</v>
      </c>
      <c r="O17">
        <v>120</v>
      </c>
      <c r="U17">
        <f t="shared" si="0"/>
        <v>16</v>
      </c>
      <c r="V17" t="s">
        <v>179</v>
      </c>
      <c r="W17">
        <v>1520</v>
      </c>
      <c r="Y17">
        <f t="shared" si="1"/>
        <v>39</v>
      </c>
    </row>
    <row r="18" spans="2:27" x14ac:dyDescent="0.25">
      <c r="I18">
        <f t="shared" si="3"/>
        <v>17</v>
      </c>
      <c r="J18" t="s">
        <v>134</v>
      </c>
      <c r="K18">
        <v>1064</v>
      </c>
      <c r="M18">
        <f t="shared" si="2"/>
        <v>17</v>
      </c>
      <c r="N18" t="s">
        <v>162</v>
      </c>
      <c r="O18">
        <v>9500</v>
      </c>
      <c r="U18">
        <f t="shared" si="0"/>
        <v>17</v>
      </c>
      <c r="V18" t="s">
        <v>181</v>
      </c>
      <c r="W18">
        <v>1932</v>
      </c>
      <c r="Y18">
        <f t="shared" si="1"/>
        <v>40</v>
      </c>
    </row>
    <row r="19" spans="2:27" x14ac:dyDescent="0.25">
      <c r="I19">
        <f t="shared" si="3"/>
        <v>18</v>
      </c>
      <c r="J19" t="s">
        <v>137</v>
      </c>
      <c r="K19">
        <v>105</v>
      </c>
      <c r="M19">
        <f t="shared" si="2"/>
        <v>18</v>
      </c>
      <c r="N19" t="s">
        <v>163</v>
      </c>
      <c r="O19">
        <v>4260</v>
      </c>
      <c r="U19">
        <f t="shared" si="0"/>
        <v>18</v>
      </c>
      <c r="V19" t="s">
        <v>182</v>
      </c>
      <c r="W19">
        <v>820</v>
      </c>
      <c r="Y19">
        <f t="shared" si="1"/>
        <v>41</v>
      </c>
    </row>
    <row r="20" spans="2:27" x14ac:dyDescent="0.25">
      <c r="I20">
        <v>19</v>
      </c>
      <c r="J20" t="s">
        <v>144</v>
      </c>
      <c r="K20">
        <v>800</v>
      </c>
      <c r="M20">
        <v>19</v>
      </c>
      <c r="N20" t="s">
        <v>187</v>
      </c>
      <c r="O20">
        <v>887</v>
      </c>
      <c r="U20">
        <f t="shared" si="0"/>
        <v>19</v>
      </c>
      <c r="V20" t="s">
        <v>183</v>
      </c>
      <c r="W20">
        <v>490</v>
      </c>
      <c r="Y20">
        <f t="shared" si="1"/>
        <v>42</v>
      </c>
    </row>
    <row r="21" spans="2:27" x14ac:dyDescent="0.25">
      <c r="I21">
        <v>20</v>
      </c>
      <c r="J21" t="s">
        <v>139</v>
      </c>
      <c r="K21">
        <v>310</v>
      </c>
      <c r="M21">
        <v>20</v>
      </c>
      <c r="O21">
        <v>66</v>
      </c>
      <c r="U21">
        <f t="shared" si="0"/>
        <v>20</v>
      </c>
      <c r="V21" t="s">
        <v>184</v>
      </c>
      <c r="W21">
        <v>400</v>
      </c>
      <c r="Y21">
        <f t="shared" si="1"/>
        <v>43</v>
      </c>
    </row>
    <row r="22" spans="2:27" x14ac:dyDescent="0.25">
      <c r="I22">
        <v>21</v>
      </c>
      <c r="J22" t="s">
        <v>156</v>
      </c>
      <c r="K22">
        <v>243</v>
      </c>
      <c r="U22">
        <f t="shared" si="0"/>
        <v>21</v>
      </c>
      <c r="V22" t="s">
        <v>188</v>
      </c>
      <c r="W22">
        <v>4829</v>
      </c>
      <c r="Y22">
        <f t="shared" si="1"/>
        <v>44</v>
      </c>
    </row>
    <row r="23" spans="2:27" x14ac:dyDescent="0.25">
      <c r="I23">
        <v>22</v>
      </c>
      <c r="J23" t="s">
        <v>158</v>
      </c>
      <c r="K23">
        <v>760</v>
      </c>
      <c r="U23">
        <f t="shared" si="0"/>
        <v>22</v>
      </c>
      <c r="V23" t="s">
        <v>173</v>
      </c>
      <c r="W23">
        <v>170</v>
      </c>
      <c r="Y23">
        <f t="shared" si="1"/>
        <v>45</v>
      </c>
    </row>
    <row r="24" spans="2:27" x14ac:dyDescent="0.25">
      <c r="I24">
        <v>23</v>
      </c>
      <c r="J24" t="s">
        <v>159</v>
      </c>
      <c r="K24">
        <v>100</v>
      </c>
      <c r="U24">
        <f t="shared" si="0"/>
        <v>23</v>
      </c>
      <c r="Y24">
        <f t="shared" si="1"/>
        <v>46</v>
      </c>
    </row>
    <row r="25" spans="2:27" x14ac:dyDescent="0.25">
      <c r="I25">
        <v>24</v>
      </c>
      <c r="J25" t="s">
        <v>160</v>
      </c>
      <c r="K25">
        <v>700</v>
      </c>
    </row>
    <row r="26" spans="2:27" x14ac:dyDescent="0.25">
      <c r="N26" t="s">
        <v>113</v>
      </c>
      <c r="O26">
        <f>SUM(O2:O21)</f>
        <v>42539</v>
      </c>
      <c r="W26">
        <f>SUM(W2:W25)</f>
        <v>22371</v>
      </c>
      <c r="AA26">
        <f>SUM(AA2:AA25)</f>
        <v>6051</v>
      </c>
    </row>
    <row r="27" spans="2:27" x14ac:dyDescent="0.25">
      <c r="K27">
        <f>SUM(K2:K26)</f>
        <v>82461</v>
      </c>
    </row>
    <row r="28" spans="2:27" x14ac:dyDescent="0.25">
      <c r="N28" t="s">
        <v>189</v>
      </c>
      <c r="O28">
        <f>K27+O26</f>
        <v>125000</v>
      </c>
      <c r="Z28" t="s">
        <v>185</v>
      </c>
      <c r="AA28">
        <v>30000</v>
      </c>
    </row>
    <row r="30" spans="2:27" x14ac:dyDescent="0.25">
      <c r="Z30" t="s">
        <v>186</v>
      </c>
      <c r="AA30">
        <f>AA28-W26-AA26</f>
        <v>1578</v>
      </c>
    </row>
    <row r="181" spans="1:8" x14ac:dyDescent="0.25">
      <c r="A181" s="9" t="s">
        <v>59</v>
      </c>
      <c r="B181" s="9" t="s">
        <v>0</v>
      </c>
      <c r="C181" s="9" t="s">
        <v>48</v>
      </c>
      <c r="E181" s="9" t="s">
        <v>59</v>
      </c>
      <c r="F181" s="9" t="s">
        <v>0</v>
      </c>
      <c r="G181" s="9" t="s">
        <v>48</v>
      </c>
      <c r="H181" s="9" t="s">
        <v>0</v>
      </c>
    </row>
    <row r="182" spans="1:8" x14ac:dyDescent="0.25">
      <c r="A182" s="6">
        <v>1</v>
      </c>
      <c r="E182" s="6">
        <v>1</v>
      </c>
      <c r="F182" t="s">
        <v>200</v>
      </c>
      <c r="G182">
        <v>10000</v>
      </c>
    </row>
    <row r="183" spans="1:8" x14ac:dyDescent="0.25">
      <c r="A183" s="6">
        <v>2</v>
      </c>
      <c r="B183" t="s">
        <v>76</v>
      </c>
      <c r="C183">
        <v>51000</v>
      </c>
      <c r="E183" s="6">
        <v>2</v>
      </c>
      <c r="F183" t="s">
        <v>118</v>
      </c>
      <c r="G183">
        <v>12000</v>
      </c>
    </row>
    <row r="184" spans="1:8" x14ac:dyDescent="0.25">
      <c r="A184" s="6">
        <v>3</v>
      </c>
      <c r="E184" s="6">
        <v>3</v>
      </c>
    </row>
    <row r="185" spans="1:8" x14ac:dyDescent="0.25">
      <c r="A185" s="6">
        <v>4</v>
      </c>
      <c r="E185" s="6">
        <v>4</v>
      </c>
    </row>
    <row r="186" spans="1:8" x14ac:dyDescent="0.25">
      <c r="A186" s="6">
        <v>5</v>
      </c>
      <c r="B186" t="s">
        <v>121</v>
      </c>
      <c r="C186">
        <v>4000</v>
      </c>
      <c r="E186" s="6">
        <v>5</v>
      </c>
      <c r="F186" t="s">
        <v>127</v>
      </c>
      <c r="G186">
        <v>2900</v>
      </c>
      <c r="H186" t="s">
        <v>154</v>
      </c>
    </row>
    <row r="187" spans="1:8" x14ac:dyDescent="0.25">
      <c r="A187" s="6">
        <v>6</v>
      </c>
      <c r="E187" s="6">
        <v>6</v>
      </c>
    </row>
    <row r="188" spans="1:8" x14ac:dyDescent="0.25">
      <c r="A188" s="6">
        <v>7</v>
      </c>
      <c r="E188" s="6">
        <v>7</v>
      </c>
    </row>
    <row r="189" spans="1:8" x14ac:dyDescent="0.25">
      <c r="A189" s="6"/>
      <c r="E189" s="6">
        <v>8</v>
      </c>
    </row>
    <row r="190" spans="1:8" x14ac:dyDescent="0.25">
      <c r="A190" s="6"/>
    </row>
    <row r="191" spans="1:8" x14ac:dyDescent="0.25">
      <c r="A191" s="6"/>
    </row>
    <row r="192" spans="1:8" x14ac:dyDescent="0.25">
      <c r="A192" s="6"/>
    </row>
    <row r="193" spans="1:7" x14ac:dyDescent="0.25">
      <c r="A193" s="6"/>
    </row>
    <row r="194" spans="1:7" x14ac:dyDescent="0.25">
      <c r="A194" s="6"/>
    </row>
    <row r="196" spans="1:7" x14ac:dyDescent="0.25">
      <c r="G196">
        <f>SUM(G182:G195)</f>
        <v>24900</v>
      </c>
    </row>
    <row r="198" spans="1:7" x14ac:dyDescent="0.25">
      <c r="C198">
        <f>SUM(C182:C197)</f>
        <v>55000</v>
      </c>
      <c r="F198" t="s">
        <v>61</v>
      </c>
      <c r="G198">
        <f>C198-G196</f>
        <v>30100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4865B-C632-4A8A-95B7-B1FDF48DCF07}">
  <dimension ref="A1:K23"/>
  <sheetViews>
    <sheetView zoomScale="73" zoomScaleNormal="73" workbookViewId="0">
      <selection activeCell="F10" sqref="F10"/>
    </sheetView>
  </sheetViews>
  <sheetFormatPr defaultRowHeight="15" x14ac:dyDescent="0.25"/>
  <cols>
    <col min="2" max="2" width="26.5703125" bestFit="1" customWidth="1"/>
    <col min="5" max="5" width="6.42578125" customWidth="1"/>
    <col min="8" max="8" width="56.7109375" bestFit="1" customWidth="1"/>
    <col min="10" max="10" width="18.5703125" bestFit="1" customWidth="1"/>
    <col min="11" max="11" width="13.5703125" customWidth="1"/>
  </cols>
  <sheetData>
    <row r="1" spans="1:11" x14ac:dyDescent="0.25">
      <c r="A1" s="9" t="s">
        <v>52</v>
      </c>
      <c r="B1" s="9" t="s">
        <v>78</v>
      </c>
      <c r="C1" s="9" t="s">
        <v>1</v>
      </c>
      <c r="D1" s="9" t="s">
        <v>79</v>
      </c>
      <c r="E1" s="9" t="s">
        <v>80</v>
      </c>
      <c r="F1" s="9" t="s">
        <v>81</v>
      </c>
      <c r="G1" s="9" t="s">
        <v>85</v>
      </c>
      <c r="H1" s="9" t="s">
        <v>83</v>
      </c>
      <c r="J1" s="9"/>
      <c r="K1" s="9"/>
    </row>
    <row r="2" spans="1:11" x14ac:dyDescent="0.25">
      <c r="A2">
        <v>1</v>
      </c>
      <c r="B2" t="s">
        <v>82</v>
      </c>
      <c r="C2">
        <v>50000</v>
      </c>
      <c r="D2">
        <v>500</v>
      </c>
      <c r="E2">
        <v>2</v>
      </c>
      <c r="F2">
        <v>2000</v>
      </c>
      <c r="G2" s="7">
        <v>45054</v>
      </c>
      <c r="H2" t="s">
        <v>105</v>
      </c>
    </row>
    <row r="3" spans="1:11" x14ac:dyDescent="0.25">
      <c r="A3">
        <v>2</v>
      </c>
      <c r="B3" t="s">
        <v>84</v>
      </c>
      <c r="C3">
        <v>50000</v>
      </c>
      <c r="D3">
        <v>1000</v>
      </c>
      <c r="E3">
        <v>4</v>
      </c>
      <c r="F3">
        <v>5000</v>
      </c>
      <c r="G3" s="7">
        <v>45006</v>
      </c>
      <c r="H3" t="s">
        <v>110</v>
      </c>
    </row>
    <row r="4" spans="1:11" x14ac:dyDescent="0.25">
      <c r="A4">
        <v>3</v>
      </c>
      <c r="B4" t="s">
        <v>86</v>
      </c>
      <c r="C4">
        <v>50000</v>
      </c>
      <c r="D4">
        <v>625</v>
      </c>
      <c r="E4">
        <v>4</v>
      </c>
      <c r="F4">
        <v>3300</v>
      </c>
      <c r="G4" s="7">
        <v>45026</v>
      </c>
      <c r="H4" t="s">
        <v>103</v>
      </c>
    </row>
    <row r="5" spans="1:11" x14ac:dyDescent="0.25">
      <c r="A5">
        <v>4</v>
      </c>
      <c r="B5" s="11" t="s">
        <v>93</v>
      </c>
      <c r="C5" s="11">
        <v>35000</v>
      </c>
      <c r="F5">
        <f>D5*E5</f>
        <v>0</v>
      </c>
      <c r="H5" t="s">
        <v>94</v>
      </c>
    </row>
    <row r="6" spans="1:11" x14ac:dyDescent="0.25">
      <c r="A6">
        <f t="shared" ref="A6:A13" si="0">A5+1</f>
        <v>5</v>
      </c>
      <c r="B6" t="s">
        <v>87</v>
      </c>
      <c r="C6">
        <v>5000</v>
      </c>
      <c r="F6">
        <f>D6*E6</f>
        <v>0</v>
      </c>
      <c r="H6" t="s">
        <v>88</v>
      </c>
    </row>
    <row r="7" spans="1:11" x14ac:dyDescent="0.25">
      <c r="A7">
        <f t="shared" si="0"/>
        <v>6</v>
      </c>
      <c r="B7" t="s">
        <v>89</v>
      </c>
      <c r="C7">
        <v>7100</v>
      </c>
      <c r="F7">
        <f>D7*E7</f>
        <v>0</v>
      </c>
      <c r="H7" t="s">
        <v>90</v>
      </c>
    </row>
    <row r="8" spans="1:11" ht="16.5" customHeight="1" x14ac:dyDescent="0.25">
      <c r="A8">
        <f t="shared" si="0"/>
        <v>7</v>
      </c>
      <c r="B8" t="s">
        <v>91</v>
      </c>
      <c r="C8">
        <v>54900</v>
      </c>
      <c r="F8">
        <f>D8*E8</f>
        <v>0</v>
      </c>
      <c r="H8" s="8" t="s">
        <v>123</v>
      </c>
    </row>
    <row r="9" spans="1:11" x14ac:dyDescent="0.25">
      <c r="A9">
        <f t="shared" si="0"/>
        <v>8</v>
      </c>
      <c r="B9" s="11" t="s">
        <v>93</v>
      </c>
      <c r="C9" s="11">
        <v>20000</v>
      </c>
      <c r="F9">
        <f>D9*E9</f>
        <v>0</v>
      </c>
      <c r="H9" t="s">
        <v>108</v>
      </c>
    </row>
    <row r="10" spans="1:11" x14ac:dyDescent="0.25">
      <c r="A10">
        <f t="shared" si="0"/>
        <v>9</v>
      </c>
      <c r="B10" s="11" t="s">
        <v>93</v>
      </c>
      <c r="C10" s="11">
        <v>5000</v>
      </c>
      <c r="H10" t="s">
        <v>104</v>
      </c>
    </row>
    <row r="11" spans="1:11" x14ac:dyDescent="0.25">
      <c r="A11">
        <f t="shared" si="0"/>
        <v>10</v>
      </c>
      <c r="B11" s="11" t="s">
        <v>106</v>
      </c>
      <c r="C11" s="11">
        <v>2950</v>
      </c>
      <c r="H11" t="s">
        <v>107</v>
      </c>
    </row>
    <row r="12" spans="1:11" x14ac:dyDescent="0.25">
      <c r="A12">
        <f t="shared" si="0"/>
        <v>11</v>
      </c>
      <c r="B12" s="11" t="s">
        <v>93</v>
      </c>
      <c r="C12" s="11">
        <v>37050</v>
      </c>
    </row>
    <row r="13" spans="1:11" x14ac:dyDescent="0.25">
      <c r="A13">
        <f t="shared" si="0"/>
        <v>12</v>
      </c>
      <c r="B13" s="11"/>
      <c r="C13" s="11"/>
    </row>
    <row r="15" spans="1:11" x14ac:dyDescent="0.25">
      <c r="C15">
        <f>SUM(C2:C14)</f>
        <v>317000</v>
      </c>
      <c r="F15">
        <f>SUM(F2:F14)</f>
        <v>10300</v>
      </c>
      <c r="H15" s="6">
        <f>C15+F15</f>
        <v>327300</v>
      </c>
    </row>
    <row r="19" spans="1:3" x14ac:dyDescent="0.25">
      <c r="A19">
        <v>13</v>
      </c>
      <c r="B19" t="s">
        <v>138</v>
      </c>
      <c r="C19">
        <v>128000</v>
      </c>
    </row>
    <row r="23" spans="1:3" x14ac:dyDescent="0.25">
      <c r="C23">
        <f>C15+C19</f>
        <v>445000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opLeftCell="C1" workbookViewId="0">
      <selection activeCell="G19" sqref="G19"/>
    </sheetView>
  </sheetViews>
  <sheetFormatPr defaultRowHeight="15" x14ac:dyDescent="0.25"/>
  <cols>
    <col min="1" max="1" width="53" bestFit="1" customWidth="1"/>
    <col min="2" max="2" width="8.85546875" customWidth="1"/>
    <col min="4" max="4" width="10.7109375" bestFit="1" customWidth="1"/>
    <col min="6" max="6" width="15.5703125" customWidth="1"/>
    <col min="7" max="7" width="43.5703125" bestFit="1" customWidth="1"/>
    <col min="8" max="8" width="17.5703125" customWidth="1"/>
    <col min="11" max="11" width="26.42578125" bestFit="1" customWidth="1"/>
    <col min="12" max="12" width="24.5703125" customWidth="1"/>
  </cols>
  <sheetData>
    <row r="1" spans="1:12" x14ac:dyDescent="0.25">
      <c r="A1" s="2" t="s">
        <v>0</v>
      </c>
      <c r="B1" s="2" t="s">
        <v>1</v>
      </c>
      <c r="H1" t="s">
        <v>30</v>
      </c>
      <c r="K1" s="1"/>
      <c r="L1" s="1" t="s">
        <v>31</v>
      </c>
    </row>
    <row r="2" spans="1:12" x14ac:dyDescent="0.25">
      <c r="A2" s="1" t="s">
        <v>2</v>
      </c>
      <c r="B2" s="1">
        <v>905</v>
      </c>
      <c r="D2" s="1" t="s">
        <v>28</v>
      </c>
      <c r="E2" s="1">
        <v>12151</v>
      </c>
      <c r="G2" s="3" t="s">
        <v>0</v>
      </c>
      <c r="H2" s="3" t="s">
        <v>1</v>
      </c>
      <c r="K2" s="3" t="s">
        <v>0</v>
      </c>
      <c r="L2" s="3" t="s">
        <v>1</v>
      </c>
    </row>
    <row r="3" spans="1:12" x14ac:dyDescent="0.25">
      <c r="A3" s="1" t="s">
        <v>3</v>
      </c>
      <c r="B3" s="1">
        <v>215</v>
      </c>
      <c r="D3" s="1" t="s">
        <v>29</v>
      </c>
      <c r="E3" s="1">
        <v>3</v>
      </c>
      <c r="G3" s="1" t="s">
        <v>32</v>
      </c>
      <c r="H3" s="1">
        <v>4050</v>
      </c>
      <c r="K3" s="1" t="s">
        <v>32</v>
      </c>
      <c r="L3" s="1">
        <v>4050</v>
      </c>
    </row>
    <row r="4" spans="1:12" x14ac:dyDescent="0.25">
      <c r="A4" s="1" t="s">
        <v>4</v>
      </c>
      <c r="B4" s="1">
        <v>100</v>
      </c>
      <c r="D4" s="1"/>
      <c r="E4" s="1"/>
      <c r="G4" s="1" t="s">
        <v>37</v>
      </c>
      <c r="H4" s="1">
        <v>150</v>
      </c>
      <c r="K4" s="1" t="s">
        <v>40</v>
      </c>
      <c r="L4" s="1">
        <v>100</v>
      </c>
    </row>
    <row r="5" spans="1:12" x14ac:dyDescent="0.25">
      <c r="A5" s="1" t="s">
        <v>5</v>
      </c>
      <c r="B5" s="1">
        <v>280</v>
      </c>
      <c r="D5" s="1"/>
      <c r="E5" s="1">
        <v>4050</v>
      </c>
      <c r="G5" s="1" t="s">
        <v>38</v>
      </c>
      <c r="H5" s="1">
        <v>231</v>
      </c>
      <c r="K5" s="1" t="s">
        <v>41</v>
      </c>
      <c r="L5" s="1">
        <v>135</v>
      </c>
    </row>
    <row r="6" spans="1:12" x14ac:dyDescent="0.25">
      <c r="A6" s="1" t="s">
        <v>6</v>
      </c>
      <c r="B6" s="1">
        <v>1230</v>
      </c>
      <c r="G6" s="1"/>
      <c r="H6" s="1">
        <f>SUM(H3:H5)</f>
        <v>4431</v>
      </c>
      <c r="K6" s="1" t="s">
        <v>42</v>
      </c>
      <c r="L6" s="1">
        <v>231</v>
      </c>
    </row>
    <row r="7" spans="1:12" x14ac:dyDescent="0.25">
      <c r="A7" s="1" t="s">
        <v>7</v>
      </c>
      <c r="B7" s="1">
        <v>60</v>
      </c>
      <c r="G7" s="5" t="s">
        <v>33</v>
      </c>
      <c r="H7" s="1"/>
      <c r="K7" s="1"/>
      <c r="L7" s="1"/>
    </row>
    <row r="8" spans="1:12" x14ac:dyDescent="0.25">
      <c r="A8" s="1" t="s">
        <v>8</v>
      </c>
      <c r="B8" s="1">
        <v>90</v>
      </c>
      <c r="G8" s="1" t="s">
        <v>34</v>
      </c>
      <c r="H8" s="1">
        <v>120</v>
      </c>
      <c r="K8" s="1"/>
      <c r="L8" s="1">
        <f>SUM(L3:L7)</f>
        <v>4516</v>
      </c>
    </row>
    <row r="9" spans="1:12" x14ac:dyDescent="0.25">
      <c r="A9" s="1" t="s">
        <v>9</v>
      </c>
      <c r="B9" s="1">
        <v>150</v>
      </c>
      <c r="G9" s="1" t="s">
        <v>35</v>
      </c>
      <c r="H9" s="1">
        <v>300</v>
      </c>
      <c r="K9" s="5" t="s">
        <v>33</v>
      </c>
      <c r="L9" s="1"/>
    </row>
    <row r="10" spans="1:12" x14ac:dyDescent="0.25">
      <c r="A10" s="1" t="s">
        <v>10</v>
      </c>
      <c r="B10" s="1">
        <v>175</v>
      </c>
      <c r="G10" s="1" t="s">
        <v>36</v>
      </c>
      <c r="H10" s="1">
        <v>150</v>
      </c>
      <c r="K10" s="1" t="s">
        <v>43</v>
      </c>
      <c r="L10" s="1">
        <v>50</v>
      </c>
    </row>
    <row r="11" spans="1:12" x14ac:dyDescent="0.25">
      <c r="A11" s="1" t="s">
        <v>11</v>
      </c>
      <c r="B11" s="1">
        <v>320</v>
      </c>
      <c r="G11" s="1" t="s">
        <v>20</v>
      </c>
      <c r="H11" s="1">
        <v>50</v>
      </c>
      <c r="K11" s="1" t="s">
        <v>44</v>
      </c>
      <c r="L11" s="1">
        <v>280</v>
      </c>
    </row>
    <row r="12" spans="1:12" x14ac:dyDescent="0.25">
      <c r="A12" s="1" t="s">
        <v>12</v>
      </c>
      <c r="B12" s="1">
        <v>300</v>
      </c>
      <c r="G12" s="1" t="s">
        <v>35</v>
      </c>
      <c r="H12" s="1">
        <v>2000</v>
      </c>
      <c r="K12" s="1" t="s">
        <v>45</v>
      </c>
      <c r="L12" s="1">
        <v>1100</v>
      </c>
    </row>
    <row r="13" spans="1:12" x14ac:dyDescent="0.25">
      <c r="A13" s="1" t="s">
        <v>13</v>
      </c>
      <c r="B13" s="1">
        <v>1655</v>
      </c>
      <c r="G13" s="1"/>
      <c r="H13" s="1"/>
      <c r="K13" s="1" t="s">
        <v>46</v>
      </c>
      <c r="L13" s="1">
        <v>180</v>
      </c>
    </row>
    <row r="14" spans="1:12" x14ac:dyDescent="0.25">
      <c r="A14" s="1" t="s">
        <v>15</v>
      </c>
      <c r="B14" s="1">
        <v>120</v>
      </c>
      <c r="G14" s="1"/>
      <c r="H14" s="1">
        <f>SUM(H8:H13)</f>
        <v>2620</v>
      </c>
      <c r="K14" s="1"/>
      <c r="L14" s="1"/>
    </row>
    <row r="15" spans="1:12" x14ac:dyDescent="0.25">
      <c r="A15" s="1" t="s">
        <v>14</v>
      </c>
      <c r="B15" s="1">
        <v>100</v>
      </c>
      <c r="G15" s="1"/>
      <c r="H15" s="1"/>
      <c r="K15" s="1"/>
      <c r="L15" s="1">
        <f>SUM(L10:L14)</f>
        <v>1610</v>
      </c>
    </row>
    <row r="16" spans="1:12" x14ac:dyDescent="0.25">
      <c r="A16" s="1" t="s">
        <v>16</v>
      </c>
      <c r="B16" s="1">
        <v>1600</v>
      </c>
      <c r="G16" s="4" t="s">
        <v>39</v>
      </c>
      <c r="H16" s="4">
        <f>H6-H14</f>
        <v>1811</v>
      </c>
      <c r="K16" s="1"/>
      <c r="L16" s="1"/>
    </row>
    <row r="17" spans="1:12" x14ac:dyDescent="0.25">
      <c r="A17" s="1" t="s">
        <v>17</v>
      </c>
      <c r="B17" s="1">
        <v>1590</v>
      </c>
      <c r="K17" s="4" t="s">
        <v>39</v>
      </c>
      <c r="L17" s="4">
        <f>L8-L15</f>
        <v>2906</v>
      </c>
    </row>
    <row r="18" spans="1:12" x14ac:dyDescent="0.25">
      <c r="A18" s="1" t="s">
        <v>18</v>
      </c>
      <c r="B18" s="1">
        <v>1274</v>
      </c>
    </row>
    <row r="19" spans="1:12" x14ac:dyDescent="0.25">
      <c r="A19" s="1" t="s">
        <v>19</v>
      </c>
      <c r="B19" s="1">
        <v>150</v>
      </c>
    </row>
    <row r="20" spans="1:12" x14ac:dyDescent="0.25">
      <c r="A20" s="1" t="s">
        <v>20</v>
      </c>
      <c r="B20" s="1">
        <v>50</v>
      </c>
    </row>
    <row r="21" spans="1:12" x14ac:dyDescent="0.25">
      <c r="A21" s="1" t="s">
        <v>21</v>
      </c>
      <c r="B21" s="1">
        <v>400</v>
      </c>
    </row>
    <row r="22" spans="1:12" x14ac:dyDescent="0.25">
      <c r="A22" s="1" t="s">
        <v>22</v>
      </c>
      <c r="B22" s="1">
        <v>600</v>
      </c>
    </row>
    <row r="23" spans="1:12" x14ac:dyDescent="0.25">
      <c r="A23" s="1" t="s">
        <v>23</v>
      </c>
      <c r="B23" s="1">
        <v>115</v>
      </c>
    </row>
    <row r="24" spans="1:12" x14ac:dyDescent="0.25">
      <c r="A24" s="1" t="s">
        <v>24</v>
      </c>
      <c r="B24" s="1">
        <v>180</v>
      </c>
    </row>
    <row r="25" spans="1:12" x14ac:dyDescent="0.25">
      <c r="A25" s="1" t="s">
        <v>25</v>
      </c>
      <c r="B25" s="1">
        <v>260</v>
      </c>
    </row>
    <row r="26" spans="1:12" x14ac:dyDescent="0.25">
      <c r="A26" s="1" t="s">
        <v>26</v>
      </c>
      <c r="B26" s="1">
        <v>160</v>
      </c>
    </row>
    <row r="27" spans="1:12" x14ac:dyDescent="0.25">
      <c r="A27" s="1" t="s">
        <v>27</v>
      </c>
      <c r="B27" s="1">
        <v>72</v>
      </c>
    </row>
    <row r="28" spans="1:12" x14ac:dyDescent="0.25">
      <c r="A28" s="1"/>
      <c r="B28" s="1"/>
    </row>
    <row r="29" spans="1:12" x14ac:dyDescent="0.25">
      <c r="A29" s="1"/>
      <c r="B29" s="1">
        <f>SUM(B2:B28)</f>
        <v>12151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50k Credit From vijayawada</vt:lpstr>
      <vt:lpstr>Srinu Credit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saikumar</dc:creator>
  <cp:lastModifiedBy>sai kumar karothi</cp:lastModifiedBy>
  <dcterms:created xsi:type="dcterms:W3CDTF">2015-06-05T18:17:20Z</dcterms:created>
  <dcterms:modified xsi:type="dcterms:W3CDTF">2023-10-25T14:09:29Z</dcterms:modified>
</cp:coreProperties>
</file>