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DDA7AD67-4950-47B4-A98C-E90583E4D310}" xr6:coauthVersionLast="47" xr6:coauthVersionMax="47" xr10:uidLastSave="{00000000-0000-0000-0000-000000000000}"/>
  <bookViews>
    <workbookView xWindow="-108" yWindow="-108" windowWidth="23256" windowHeight="12456" xr2:uid="{780F265E-4D96-4F4B-BDAD-7A6796B14388}"/>
  </bookViews>
  <sheets>
    <sheet name="Hlookup" sheetId="5" r:id="rId1"/>
    <sheet name="Vlookup" sheetId="4" r:id="rId2"/>
    <sheet name="Index" sheetId="6" r:id="rId3"/>
    <sheet name="Matching" sheetId="7" r:id="rId4"/>
    <sheet name="Reverse Lookup" sheetId="9" r:id="rId5"/>
  </sheets>
  <definedNames>
    <definedName name="gadgets">Matching!$A$2:$A$11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J11" i="6"/>
  <c r="I7" i="6"/>
  <c r="H7" i="6"/>
  <c r="I11" i="6"/>
  <c r="H8" i="9"/>
  <c r="G8" i="9"/>
  <c r="H7" i="9"/>
  <c r="G7" i="9"/>
  <c r="G6" i="9"/>
  <c r="F17" i="5" l="1"/>
  <c r="C17" i="5"/>
  <c r="C18" i="5" s="1"/>
  <c r="J10" i="5"/>
  <c r="I10" i="5"/>
  <c r="E10" i="5"/>
  <c r="F10" i="5" s="1"/>
  <c r="B10" i="5"/>
  <c r="L4" i="5"/>
  <c r="M4" i="5" s="1"/>
  <c r="N4" i="5" s="1"/>
  <c r="O4" i="5" s="1"/>
  <c r="K4" i="5"/>
  <c r="F4" i="5"/>
  <c r="G4" i="5" s="1"/>
  <c r="D30" i="4"/>
  <c r="D26" i="4"/>
  <c r="D27" i="4" s="1"/>
  <c r="N23" i="4"/>
  <c r="H17" i="4"/>
  <c r="J13" i="4"/>
  <c r="O12" i="4"/>
  <c r="D11" i="4"/>
  <c r="D12" i="4" s="1"/>
  <c r="D13" i="4" s="1"/>
  <c r="D14" i="4" s="1"/>
  <c r="D15" i="4" s="1"/>
  <c r="D16" i="4" s="1"/>
  <c r="O9" i="4"/>
  <c r="P9" i="4" s="1"/>
  <c r="D6" i="4"/>
  <c r="D7" i="4" s="1"/>
  <c r="H4" i="4"/>
  <c r="H3" i="4"/>
</calcChain>
</file>

<file path=xl/sharedStrings.xml><?xml version="1.0" encoding="utf-8"?>
<sst xmlns="http://schemas.openxmlformats.org/spreadsheetml/2006/main" count="281" uniqueCount="115">
  <si>
    <t>ID#</t>
  </si>
  <si>
    <t>Name</t>
  </si>
  <si>
    <t>Type 1</t>
  </si>
  <si>
    <t>Type 2</t>
  </si>
  <si>
    <t>Total</t>
  </si>
  <si>
    <t>Bulbasaur</t>
  </si>
  <si>
    <t>Grass</t>
  </si>
  <si>
    <t>Poison</t>
  </si>
  <si>
    <t>ID</t>
  </si>
  <si>
    <t>Class 10  sec A</t>
  </si>
  <si>
    <t>Ivysaur</t>
  </si>
  <si>
    <t>Using ID# find the Name</t>
  </si>
  <si>
    <t>Score</t>
  </si>
  <si>
    <t>Venusaur</t>
  </si>
  <si>
    <t>Using ID# find the Total</t>
  </si>
  <si>
    <t>Xyz</t>
  </si>
  <si>
    <t>C</t>
  </si>
  <si>
    <t>A</t>
  </si>
  <si>
    <t>VenusaurMega Venusaur</t>
  </si>
  <si>
    <t>Abc</t>
  </si>
  <si>
    <t>B</t>
  </si>
  <si>
    <t>Charmander</t>
  </si>
  <si>
    <t>Fire</t>
  </si>
  <si>
    <t>Efg</t>
  </si>
  <si>
    <t>Charmeleon</t>
  </si>
  <si>
    <t>Charizard</t>
  </si>
  <si>
    <t>Flying</t>
  </si>
  <si>
    <t>Scores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</si>
  <si>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</si>
  <si>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</si>
  <si>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</si>
  <si>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</si>
  <si>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</si>
  <si>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</si>
  <si>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</si>
  <si>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</si>
  <si>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uyr</t>
  </si>
  <si>
    <t>poison</t>
  </si>
  <si>
    <t>Caterpie</t>
  </si>
  <si>
    <t>Bug</t>
  </si>
  <si>
    <t>Metapod</t>
  </si>
  <si>
    <t>id</t>
  </si>
  <si>
    <t>Shop 1</t>
  </si>
  <si>
    <t>Shop 2</t>
  </si>
  <si>
    <t>Shop 3</t>
  </si>
  <si>
    <t>Butterfree</t>
  </si>
  <si>
    <t>P Name</t>
  </si>
  <si>
    <t>P Price</t>
  </si>
  <si>
    <t>Weedle</t>
  </si>
  <si>
    <t>Prod 1</t>
  </si>
  <si>
    <t>Prod 4</t>
  </si>
  <si>
    <t>Prod 7</t>
  </si>
  <si>
    <t>Kakuna</t>
  </si>
  <si>
    <t>Prod 2</t>
  </si>
  <si>
    <t>Prod 5</t>
  </si>
  <si>
    <t>Prod 8</t>
  </si>
  <si>
    <t>Beedrill</t>
  </si>
  <si>
    <t>Prod 3</t>
  </si>
  <si>
    <t>Prod 6</t>
  </si>
  <si>
    <t>Prod 9</t>
  </si>
  <si>
    <t>BeedrillMega Beedrill</t>
  </si>
  <si>
    <t>Pidgey</t>
  </si>
  <si>
    <t>Normal</t>
  </si>
  <si>
    <t>P  Name</t>
  </si>
  <si>
    <t>Pidgeotto</t>
  </si>
  <si>
    <t>Pprice</t>
  </si>
  <si>
    <t>Pidgeot</t>
  </si>
  <si>
    <t>PidgeotMega Pidgeot</t>
  </si>
  <si>
    <t>Rattata</t>
  </si>
  <si>
    <t>Raticate</t>
  </si>
  <si>
    <t>Spearow</t>
  </si>
  <si>
    <t>Fearow</t>
  </si>
  <si>
    <t>Ekans</t>
  </si>
  <si>
    <t>Eden</t>
  </si>
  <si>
    <t>Products</t>
  </si>
  <si>
    <t>Product ID</t>
  </si>
  <si>
    <t>Units</t>
  </si>
  <si>
    <t>Price</t>
  </si>
  <si>
    <t>Laptop</t>
  </si>
  <si>
    <t>Camera</t>
  </si>
  <si>
    <t>Shoe</t>
  </si>
  <si>
    <t>Watch</t>
  </si>
  <si>
    <t>Single dimensional indexing</t>
  </si>
  <si>
    <t>Colthes</t>
  </si>
  <si>
    <t>Number</t>
  </si>
  <si>
    <t>Toys</t>
  </si>
  <si>
    <t>Stationary</t>
  </si>
  <si>
    <t>PC</t>
  </si>
  <si>
    <t>Two dimensional indexing</t>
  </si>
  <si>
    <t>Earphones</t>
  </si>
  <si>
    <t>Row Number</t>
  </si>
  <si>
    <t>Column Number</t>
  </si>
  <si>
    <t>Value</t>
  </si>
  <si>
    <t>Mobile</t>
  </si>
  <si>
    <t>Position Number</t>
  </si>
  <si>
    <t>Formal shoes</t>
  </si>
  <si>
    <t>Bata</t>
  </si>
  <si>
    <t>Badminton shoes</t>
  </si>
  <si>
    <t>Asics</t>
  </si>
  <si>
    <t>Tennis shoes</t>
  </si>
  <si>
    <t>Causal Shoes</t>
  </si>
  <si>
    <t>Sketchers</t>
  </si>
  <si>
    <t>Training shoes</t>
  </si>
  <si>
    <t>New Balance</t>
  </si>
  <si>
    <t>Hiking Shoes</t>
  </si>
  <si>
    <t>Puma</t>
  </si>
  <si>
    <t>Brand</t>
  </si>
  <si>
    <t>The North face</t>
  </si>
  <si>
    <t>Running shoes</t>
  </si>
  <si>
    <t>Reebok</t>
  </si>
  <si>
    <t>Walking shoes</t>
  </si>
  <si>
    <t>Addidas</t>
  </si>
  <si>
    <t>Air jordans</t>
  </si>
  <si>
    <t>Nike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</si>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</sst>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2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4292F"/>
      <name val="Segoe UI"/>
      <family val="2"/>
    </font>
    <font>
      <sz val="9"/>
      <color rgb="FF24292F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2" fillId="0" borderId="0" xfId="1"/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4" fillId="3" borderId="6" xfId="1" applyFont="1" applyFill="1" applyBorder="1" applyAlignment="1">
      <alignment horizontal="left"/>
    </xf>
    <xf numFmtId="0" fontId="3" fillId="4" borderId="7" xfId="1" applyFont="1" applyFill="1" applyBorder="1" applyAlignment="1">
      <alignment horizontal="left"/>
    </xf>
    <xf numFmtId="0" fontId="5" fillId="0" borderId="5" xfId="1" applyFont="1" applyBorder="1"/>
    <xf numFmtId="0" fontId="2" fillId="0" borderId="5" xfId="1" applyBorder="1"/>
    <xf numFmtId="0" fontId="5" fillId="4" borderId="5" xfId="1" applyFont="1" applyFill="1" applyBorder="1"/>
    <xf numFmtId="0" fontId="6" fillId="4" borderId="5" xfId="1" applyFont="1" applyFill="1" applyBorder="1"/>
    <xf numFmtId="0" fontId="2" fillId="5" borderId="5" xfId="1" applyFill="1" applyBorder="1"/>
    <xf numFmtId="0" fontId="7" fillId="5" borderId="5" xfId="1" applyFont="1" applyFill="1" applyBorder="1"/>
    <xf numFmtId="0" fontId="4" fillId="3" borderId="8" xfId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left" vertical="center"/>
    </xf>
    <xf numFmtId="0" fontId="5" fillId="2" borderId="0" xfId="1" applyFont="1" applyFill="1"/>
    <xf numFmtId="0" fontId="5" fillId="4" borderId="0" xfId="1" applyFont="1" applyFill="1"/>
    <xf numFmtId="164" fontId="2" fillId="0" borderId="0" xfId="1" applyNumberFormat="1"/>
    <xf numFmtId="0" fontId="5" fillId="6" borderId="0" xfId="1" applyFont="1" applyFill="1"/>
    <xf numFmtId="0" fontId="8" fillId="4" borderId="0" xfId="1" applyFont="1" applyFill="1"/>
    <xf numFmtId="0" fontId="5" fillId="0" borderId="5" xfId="1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E3432E95-F7CA-4803-BB0F-7136C7437074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09CEA-1B85-44CC-AF54-EF99607F9069}" name="Data" displayName="Data" ref="A1:E31" totalsRowShown="0" headerRowDxfId="10" dataDxfId="8" headerRowBorderDxfId="9" tableBorderDxfId="7" totalsRowBorderDxfId="6">
  <autoFilter ref="A1:E31" xr:uid="{009D1ED7-8C1B-48B4-BC16-33CB27DE254D}"/>
  <tableColumns count="5">
    <tableColumn id="1" xr3:uid="{6CF8B2B2-5DD6-49DA-8FBF-B33A5A7478EB}" name="ID#" dataDxfId="5"/>
    <tableColumn id="2" xr3:uid="{1B8E8FD5-0A02-4BEF-A7A0-E8B9AC58ACEE}" name="Name" dataDxfId="4"/>
    <tableColumn id="3" xr3:uid="{B3F45DB9-137D-428F-9159-CB7A5F4053B1}" name="Type 1" dataDxfId="3"/>
    <tableColumn id="4" xr3:uid="{0B9B9D55-9C55-4798-A33E-9E794AD6C32C}" name="Type 2" dataDxfId="2"/>
    <tableColumn id="5" xr3:uid="{DBDA5D30-7BF0-40A5-80EE-8FD2586AAAB9}" name="Tot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ABB62F-DC0A-4E33-9D2B-EE486E4216AC}" name="IndexRef" displayName="IndexRef" ref="A1:D11" totalsRowShown="0" headerRowDxfId="0">
  <tableColumns count="4">
    <tableColumn id="1" xr3:uid="{DE9E467F-0BE6-431C-AF41-1FEA40E13695}" name="Products"/>
    <tableColumn id="2" xr3:uid="{5A57F734-B07A-4FE9-9206-E7DAA8B116B6}" name="Product ID"/>
    <tableColumn id="3" xr3:uid="{1B4D6A44-3F6F-4F51-A440-DE86BC557F78}" name="Units"/>
    <tableColumn id="4" xr3:uid="{85DA33EB-5107-4EA0-86E5-D4B03D86989D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18B7-7F85-432C-B51D-57859EB4618B}">
  <dimension ref="A1:P18"/>
  <sheetViews>
    <sheetView tabSelected="1" workbookViewId="0">
      <selection activeCell="F17" sqref="F17"/>
    </sheetView>
  </sheetViews>
  <sheetFormatPr defaultRowHeight="14.4" x14ac:dyDescent="0.3"/>
  <cols>
    <col min="1" max="16384" width="8.9375" style="4"/>
  </cols>
  <sheetData>
    <row r="1" spans="1:16" x14ac:dyDescent="0.3">
      <c r="A1" s="20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</row>
    <row r="2" spans="1:16" x14ac:dyDescent="0.3">
      <c r="A2" s="20" t="s">
        <v>1</v>
      </c>
      <c r="B2" s="6" t="s">
        <v>5</v>
      </c>
      <c r="C2" s="6" t="s">
        <v>10</v>
      </c>
      <c r="D2" s="6" t="s">
        <v>13</v>
      </c>
      <c r="E2" s="6" t="s">
        <v>18</v>
      </c>
      <c r="F2" s="6" t="s">
        <v>21</v>
      </c>
      <c r="G2" s="6" t="s">
        <v>24</v>
      </c>
      <c r="H2" s="6" t="s">
        <v>25</v>
      </c>
      <c r="I2" s="6" t="s">
        <v>28</v>
      </c>
      <c r="J2" s="6" t="s">
        <v>30</v>
      </c>
      <c r="K2" s="6" t="s">
        <v>31</v>
      </c>
      <c r="L2" s="6" t="s">
        <v>33</v>
      </c>
      <c r="M2" s="6" t="s">
        <v>34</v>
      </c>
      <c r="N2" s="6" t="s">
        <v>35</v>
      </c>
      <c r="O2" s="6" t="s">
        <v>38</v>
      </c>
      <c r="P2" s="6" t="s">
        <v>40</v>
      </c>
    </row>
    <row r="3" spans="1:16" x14ac:dyDescent="0.3">
      <c r="A3" s="20" t="s">
        <v>2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32</v>
      </c>
      <c r="L3" s="6" t="s">
        <v>32</v>
      </c>
      <c r="M3" s="6" t="s">
        <v>32</v>
      </c>
      <c r="N3" s="6" t="s">
        <v>32</v>
      </c>
      <c r="O3" s="6" t="s">
        <v>39</v>
      </c>
      <c r="P3" s="6" t="s">
        <v>39</v>
      </c>
    </row>
    <row r="4" spans="1:16" x14ac:dyDescent="0.3">
      <c r="A4" s="20" t="s">
        <v>3</v>
      </c>
      <c r="B4" s="6" t="s">
        <v>7</v>
      </c>
      <c r="C4" s="6" t="s">
        <v>7</v>
      </c>
      <c r="D4" s="6" t="s">
        <v>7</v>
      </c>
      <c r="E4" s="6" t="s">
        <v>7</v>
      </c>
      <c r="F4" s="6" t="str">
        <f t="shared" ref="F4:G4" si="0">E4</f>
        <v>Poison</v>
      </c>
      <c r="G4" s="6" t="str">
        <f t="shared" si="0"/>
        <v>Poison</v>
      </c>
      <c r="H4" s="6" t="s">
        <v>26</v>
      </c>
      <c r="I4" s="6" t="s">
        <v>29</v>
      </c>
      <c r="J4" s="6" t="s">
        <v>26</v>
      </c>
      <c r="K4" s="6" t="str">
        <f t="shared" ref="K4:O4" si="1">J4</f>
        <v>Flying</v>
      </c>
      <c r="L4" s="6" t="str">
        <f t="shared" si="1"/>
        <v>Flying</v>
      </c>
      <c r="M4" s="6" t="str">
        <f t="shared" si="1"/>
        <v>Flying</v>
      </c>
      <c r="N4" s="6" t="str">
        <f t="shared" si="1"/>
        <v>Flying</v>
      </c>
      <c r="O4" s="6" t="str">
        <f t="shared" si="1"/>
        <v>Flying</v>
      </c>
      <c r="P4" s="6" t="s">
        <v>26</v>
      </c>
    </row>
    <row r="5" spans="1:16" x14ac:dyDescent="0.3">
      <c r="A5" s="20" t="s">
        <v>4</v>
      </c>
      <c r="B5" s="6">
        <v>318</v>
      </c>
      <c r="C5" s="6">
        <v>405</v>
      </c>
      <c r="D5" s="6">
        <v>525</v>
      </c>
      <c r="E5" s="6">
        <v>625</v>
      </c>
      <c r="F5" s="6">
        <v>309</v>
      </c>
      <c r="G5" s="6">
        <v>405</v>
      </c>
      <c r="H5" s="6">
        <v>534</v>
      </c>
      <c r="I5" s="6">
        <v>634</v>
      </c>
      <c r="J5" s="6">
        <v>634</v>
      </c>
      <c r="K5" s="6">
        <v>314</v>
      </c>
      <c r="L5" s="6">
        <v>405</v>
      </c>
      <c r="M5" s="6">
        <v>530</v>
      </c>
      <c r="N5" s="6">
        <v>630</v>
      </c>
      <c r="O5" s="6">
        <v>195</v>
      </c>
      <c r="P5" s="6">
        <v>205</v>
      </c>
    </row>
    <row r="9" spans="1:16" x14ac:dyDescent="0.3">
      <c r="A9" s="21" t="s">
        <v>0</v>
      </c>
      <c r="B9" s="21" t="s">
        <v>1</v>
      </c>
      <c r="E9" s="21" t="s">
        <v>0</v>
      </c>
      <c r="F9" s="21" t="s">
        <v>2</v>
      </c>
      <c r="I9" s="21" t="s">
        <v>0</v>
      </c>
      <c r="J9" s="21" t="s">
        <v>3</v>
      </c>
    </row>
    <row r="10" spans="1:16" x14ac:dyDescent="0.3">
      <c r="A10" s="4">
        <v>30</v>
      </c>
      <c r="B10" s="4" t="str">
        <f>IFERROR(HLOOKUP(A10,$B$1:$P$5,2,0),"Not Found")</f>
        <v>Not Found</v>
      </c>
      <c r="E10" s="4">
        <f>A10</f>
        <v>30</v>
      </c>
      <c r="F10" s="4" t="str">
        <f>IFERROR(HLOOKUP(E10,$B$1:$P$5,3,0),"Not Found")</f>
        <v>Not Found</v>
      </c>
      <c r="I10" s="4">
        <f>A10</f>
        <v>30</v>
      </c>
      <c r="J10" s="4" t="str">
        <f>IFERROR(HLOOKUP(I10,$B$1:$P$5,4,0),"Not Found")</f>
        <v>Not Found</v>
      </c>
    </row>
    <row r="13" spans="1:16" x14ac:dyDescent="0.3">
      <c r="A13" s="9" t="s">
        <v>1</v>
      </c>
      <c r="B13" s="10" t="s">
        <v>15</v>
      </c>
      <c r="C13" s="10" t="s">
        <v>19</v>
      </c>
      <c r="D13" s="10" t="s">
        <v>23</v>
      </c>
      <c r="F13" s="9" t="s">
        <v>8</v>
      </c>
      <c r="G13" s="10" t="s">
        <v>17</v>
      </c>
      <c r="H13" s="10" t="s">
        <v>20</v>
      </c>
      <c r="I13" s="10" t="s">
        <v>16</v>
      </c>
    </row>
    <row r="14" spans="1:16" x14ac:dyDescent="0.3">
      <c r="A14" s="9" t="s">
        <v>8</v>
      </c>
      <c r="B14" s="10" t="s">
        <v>16</v>
      </c>
      <c r="C14" s="10" t="s">
        <v>17</v>
      </c>
      <c r="D14" s="10" t="s">
        <v>20</v>
      </c>
      <c r="F14" s="9" t="s">
        <v>12</v>
      </c>
      <c r="G14" s="10">
        <v>34</v>
      </c>
      <c r="H14" s="10">
        <v>20</v>
      </c>
      <c r="I14" s="10">
        <v>45</v>
      </c>
    </row>
    <row r="16" spans="1:16" x14ac:dyDescent="0.3">
      <c r="B16" s="11" t="s">
        <v>1</v>
      </c>
      <c r="C16" s="10" t="s">
        <v>15</v>
      </c>
      <c r="E16" s="11" t="s">
        <v>1</v>
      </c>
      <c r="F16" s="10" t="s">
        <v>19</v>
      </c>
    </row>
    <row r="17" spans="2:6" x14ac:dyDescent="0.3">
      <c r="B17" s="12" t="s">
        <v>8</v>
      </c>
      <c r="C17" s="10" t="str">
        <f>HLOOKUP(C16,B13:D14,2,0)</f>
        <v>C</v>
      </c>
      <c r="E17" s="11" t="s">
        <v>12</v>
      </c>
      <c r="F17" s="10">
        <f>HLOOKUP(HLOOKUP(F16,B13:D14,2,0),G13:I14,2,0)</f>
        <v>34</v>
      </c>
    </row>
    <row r="18" spans="2:6" x14ac:dyDescent="0.3">
      <c r="B18" s="11" t="s">
        <v>27</v>
      </c>
      <c r="C18" s="10">
        <f>HLOOKUP(C17,G13:I14,2,0)</f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14B4-068E-4566-AA8A-55A8BB632811}">
  <dimension ref="A1:T31"/>
  <sheetViews>
    <sheetView topLeftCell="H1" workbookViewId="0">
      <selection activeCell="N24" sqref="N24"/>
    </sheetView>
  </sheetViews>
  <sheetFormatPr defaultRowHeight="14.4" x14ac:dyDescent="0.3"/>
  <cols>
    <col min="1" max="1" width="8.9375" style="4"/>
    <col min="2" max="2" width="16.17578125" style="4" customWidth="1"/>
    <col min="3" max="5" width="8.9375" style="4"/>
    <col min="6" max="6" width="9.76171875" style="4" customWidth="1"/>
    <col min="7" max="7" width="10.87890625" style="4" bestFit="1" customWidth="1"/>
    <col min="8" max="8" width="10.05859375" style="4" bestFit="1" customWidth="1"/>
    <col min="9" max="9" width="2.46875" style="4" bestFit="1" customWidth="1"/>
    <col min="10" max="10" width="8.9375" style="4"/>
    <col min="11" max="11" width="1.8203125" style="4" bestFit="1" customWidth="1"/>
    <col min="12" max="12" width="1.703125" style="4" customWidth="1"/>
    <col min="13" max="16384" width="8.9375" style="4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20" x14ac:dyDescent="0.3">
      <c r="A2" s="5">
        <v>1</v>
      </c>
      <c r="B2" s="6" t="s">
        <v>5</v>
      </c>
      <c r="C2" s="6" t="s">
        <v>6</v>
      </c>
      <c r="D2" s="6" t="s">
        <v>7</v>
      </c>
      <c r="E2" s="7">
        <v>318</v>
      </c>
      <c r="G2" s="8" t="s">
        <v>8</v>
      </c>
      <c r="H2" s="4">
        <v>30</v>
      </c>
      <c r="M2" s="26" t="s">
        <v>9</v>
      </c>
      <c r="N2" s="26"/>
      <c r="P2" s="26" t="s">
        <v>9</v>
      </c>
      <c r="Q2" s="26"/>
    </row>
    <row r="3" spans="1:20" x14ac:dyDescent="0.3">
      <c r="A3" s="5">
        <v>2</v>
      </c>
      <c r="B3" s="6" t="s">
        <v>10</v>
      </c>
      <c r="C3" s="6" t="s">
        <v>6</v>
      </c>
      <c r="D3" s="6" t="s">
        <v>7</v>
      </c>
      <c r="E3" s="7">
        <v>405</v>
      </c>
      <c r="G3" s="8" t="s">
        <v>11</v>
      </c>
      <c r="H3" s="4" t="str">
        <f>IF(ISNA(VLOOKUP(H2,Data[#All],2,FALSE)),"Not Found",VLOOKUP(H2,Data[#All],2,FALSE))</f>
        <v>Eden</v>
      </c>
      <c r="M3" s="9" t="s">
        <v>1</v>
      </c>
      <c r="N3" s="9" t="s">
        <v>8</v>
      </c>
      <c r="P3" s="9" t="s">
        <v>8</v>
      </c>
      <c r="Q3" s="9" t="s">
        <v>12</v>
      </c>
    </row>
    <row r="4" spans="1:20" x14ac:dyDescent="0.3">
      <c r="A4" s="5">
        <v>3</v>
      </c>
      <c r="B4" s="6" t="s">
        <v>13</v>
      </c>
      <c r="C4" s="6" t="s">
        <v>6</v>
      </c>
      <c r="D4" s="6" t="s">
        <v>7</v>
      </c>
      <c r="E4" s="7">
        <v>525</v>
      </c>
      <c r="G4" s="8" t="s">
        <v>14</v>
      </c>
      <c r="H4" s="4">
        <f>IFERROR(VLOOKUP(H2,Data[#All],5,FALSE),"Not Found")</f>
        <v>234</v>
      </c>
      <c r="M4" s="10" t="s">
        <v>15</v>
      </c>
      <c r="N4" s="10" t="s">
        <v>16</v>
      </c>
      <c r="P4" s="10" t="s">
        <v>17</v>
      </c>
      <c r="Q4" s="10">
        <v>34</v>
      </c>
    </row>
    <row r="5" spans="1:20" x14ac:dyDescent="0.3">
      <c r="A5" s="5">
        <v>4</v>
      </c>
      <c r="B5" s="6" t="s">
        <v>18</v>
      </c>
      <c r="C5" s="6" t="s">
        <v>6</v>
      </c>
      <c r="D5" s="6" t="s">
        <v>7</v>
      </c>
      <c r="E5" s="7">
        <v>625</v>
      </c>
      <c r="M5" s="10" t="s">
        <v>19</v>
      </c>
      <c r="N5" s="10" t="s">
        <v>17</v>
      </c>
      <c r="P5" s="10" t="s">
        <v>20</v>
      </c>
      <c r="Q5" s="10">
        <v>20</v>
      </c>
    </row>
    <row r="6" spans="1:20" x14ac:dyDescent="0.3">
      <c r="A6" s="5">
        <v>5</v>
      </c>
      <c r="B6" s="6" t="s">
        <v>21</v>
      </c>
      <c r="C6" s="6" t="s">
        <v>22</v>
      </c>
      <c r="D6" s="6" t="str">
        <f t="shared" ref="D6:D7" si="0">D5</f>
        <v>Poison</v>
      </c>
      <c r="E6" s="7">
        <v>309</v>
      </c>
      <c r="M6" s="10" t="s">
        <v>23</v>
      </c>
      <c r="N6" s="10" t="s">
        <v>20</v>
      </c>
      <c r="P6" s="10" t="s">
        <v>16</v>
      </c>
      <c r="Q6" s="10">
        <v>45</v>
      </c>
    </row>
    <row r="7" spans="1:20" x14ac:dyDescent="0.3">
      <c r="A7" s="5">
        <v>6</v>
      </c>
      <c r="B7" s="6" t="s">
        <v>24</v>
      </c>
      <c r="C7" s="6" t="s">
        <v>22</v>
      </c>
      <c r="D7" s="6" t="str">
        <f t="shared" si="0"/>
        <v>Poison</v>
      </c>
      <c r="E7" s="7">
        <v>405</v>
      </c>
    </row>
    <row r="8" spans="1:20" x14ac:dyDescent="0.3">
      <c r="A8" s="5">
        <v>7</v>
      </c>
      <c r="B8" s="6" t="s">
        <v>25</v>
      </c>
      <c r="C8" s="6" t="s">
        <v>22</v>
      </c>
      <c r="D8" s="6" t="s">
        <v>26</v>
      </c>
      <c r="E8" s="7">
        <v>534</v>
      </c>
      <c r="N8" s="11" t="s">
        <v>1</v>
      </c>
      <c r="O8" s="12" t="s">
        <v>8</v>
      </c>
      <c r="P8" s="11" t="s">
        <v>27</v>
      </c>
    </row>
    <row r="9" spans="1:20" x14ac:dyDescent="0.3">
      <c r="A9" s="5">
        <v>8</v>
      </c>
      <c r="B9" s="6" t="s">
        <v>28</v>
      </c>
      <c r="C9" s="6" t="s">
        <v>22</v>
      </c>
      <c r="D9" s="6" t="s">
        <v>29</v>
      </c>
      <c r="E9" s="7">
        <v>634</v>
      </c>
      <c r="G9" s="6">
        <v>1</v>
      </c>
      <c r="H9" s="6" t="s">
        <v>5</v>
      </c>
      <c r="I9" s="6" t="s">
        <v>6</v>
      </c>
      <c r="J9" s="6" t="s">
        <v>7</v>
      </c>
      <c r="K9" s="6">
        <v>318</v>
      </c>
      <c r="N9" s="13" t="s">
        <v>23</v>
      </c>
      <c r="O9" s="14" t="str">
        <f>VLOOKUP(N9,M4:N6,2,0)</f>
        <v>B</v>
      </c>
      <c r="P9" s="13">
        <f>VLOOKUP(O9,P4:Q6,2,0)</f>
        <v>20</v>
      </c>
    </row>
    <row r="10" spans="1:20" x14ac:dyDescent="0.3">
      <c r="A10" s="5">
        <v>9</v>
      </c>
      <c r="B10" s="6" t="s">
        <v>30</v>
      </c>
      <c r="C10" s="6" t="s">
        <v>22</v>
      </c>
      <c r="D10" s="6" t="s">
        <v>26</v>
      </c>
      <c r="E10" s="7">
        <v>634</v>
      </c>
      <c r="G10" s="6">
        <v>2</v>
      </c>
      <c r="H10" s="6" t="s">
        <v>10</v>
      </c>
      <c r="I10" s="6" t="s">
        <v>6</v>
      </c>
      <c r="J10" s="6" t="s">
        <v>7</v>
      </c>
      <c r="K10" s="6">
        <v>405</v>
      </c>
    </row>
    <row r="11" spans="1:20" x14ac:dyDescent="0.3">
      <c r="A11" s="5">
        <v>10</v>
      </c>
      <c r="B11" s="6" t="s">
        <v>31</v>
      </c>
      <c r="C11" s="6" t="s">
        <v>32</v>
      </c>
      <c r="D11" s="6" t="str">
        <f t="shared" ref="D11:D16" si="1">D10</f>
        <v>Flying</v>
      </c>
      <c r="E11" s="7">
        <v>314</v>
      </c>
      <c r="G11" s="6">
        <v>3</v>
      </c>
      <c r="H11" s="6" t="s">
        <v>13</v>
      </c>
      <c r="I11" s="6" t="s">
        <v>6</v>
      </c>
      <c r="J11" s="6" t="s">
        <v>7</v>
      </c>
      <c r="K11" s="6">
        <v>525</v>
      </c>
      <c r="N11" s="11" t="s">
        <v>1</v>
      </c>
      <c r="O11" s="11" t="s">
        <v>27</v>
      </c>
    </row>
    <row r="12" spans="1:20" x14ac:dyDescent="0.3">
      <c r="A12" s="5">
        <v>11</v>
      </c>
      <c r="B12" s="6" t="s">
        <v>33</v>
      </c>
      <c r="C12" s="6" t="s">
        <v>32</v>
      </c>
      <c r="D12" s="6" t="str">
        <f t="shared" si="1"/>
        <v>Flying</v>
      </c>
      <c r="E12" s="7">
        <v>405</v>
      </c>
      <c r="G12" s="6">
        <v>4</v>
      </c>
      <c r="H12" s="6" t="s">
        <v>18</v>
      </c>
      <c r="I12" s="6" t="s">
        <v>6</v>
      </c>
      <c r="J12" s="6" t="s">
        <v>7</v>
      </c>
      <c r="K12" s="6">
        <v>625</v>
      </c>
      <c r="N12" s="10" t="s">
        <v>15</v>
      </c>
      <c r="O12" s="10">
        <f>VLOOKUP(VLOOKUP(N12,M4:N6,2,0),P4:Q6,2,0)</f>
        <v>45</v>
      </c>
    </row>
    <row r="13" spans="1:20" x14ac:dyDescent="0.3">
      <c r="A13" s="5">
        <v>12</v>
      </c>
      <c r="B13" s="6" t="s">
        <v>34</v>
      </c>
      <c r="C13" s="6" t="s">
        <v>32</v>
      </c>
      <c r="D13" s="6" t="str">
        <f t="shared" si="1"/>
        <v>Flying</v>
      </c>
      <c r="E13" s="7">
        <v>530</v>
      </c>
      <c r="G13" s="6">
        <v>5</v>
      </c>
      <c r="H13" s="6" t="s">
        <v>21</v>
      </c>
      <c r="I13" s="6" t="s">
        <v>22</v>
      </c>
      <c r="J13" s="6" t="str">
        <f t="shared" ref="J13" si="2">J12</f>
        <v>Poison</v>
      </c>
      <c r="K13" s="6">
        <v>309</v>
      </c>
    </row>
    <row r="14" spans="1:20" x14ac:dyDescent="0.3">
      <c r="A14" s="5">
        <v>13</v>
      </c>
      <c r="B14" s="6" t="s">
        <v>35</v>
      </c>
      <c r="C14" s="6" t="s">
        <v>32</v>
      </c>
      <c r="D14" s="6" t="str">
        <f t="shared" si="1"/>
        <v>Flying</v>
      </c>
      <c r="E14" s="7">
        <v>630</v>
      </c>
      <c r="G14" s="15">
        <v>6</v>
      </c>
      <c r="H14" s="15" t="s">
        <v>36</v>
      </c>
      <c r="I14" s="15" t="s">
        <v>22</v>
      </c>
      <c r="J14" s="15" t="s">
        <v>37</v>
      </c>
      <c r="K14" s="15">
        <v>320</v>
      </c>
    </row>
    <row r="15" spans="1:20" x14ac:dyDescent="0.3">
      <c r="A15" s="5">
        <v>14</v>
      </c>
      <c r="B15" s="6" t="s">
        <v>38</v>
      </c>
      <c r="C15" s="6" t="s">
        <v>39</v>
      </c>
      <c r="D15" s="6" t="str">
        <f t="shared" si="1"/>
        <v>Flying</v>
      </c>
      <c r="E15" s="7">
        <v>195</v>
      </c>
    </row>
    <row r="16" spans="1:20" x14ac:dyDescent="0.3">
      <c r="A16" s="5">
        <v>15</v>
      </c>
      <c r="B16" s="6" t="s">
        <v>40</v>
      </c>
      <c r="C16" s="6" t="s">
        <v>39</v>
      </c>
      <c r="D16" s="6" t="str">
        <f t="shared" si="1"/>
        <v>Flying</v>
      </c>
      <c r="E16" s="7">
        <v>205</v>
      </c>
      <c r="G16" s="16" t="s">
        <v>41</v>
      </c>
      <c r="H16" s="4">
        <v>6</v>
      </c>
      <c r="M16" s="26" t="s">
        <v>42</v>
      </c>
      <c r="N16" s="26"/>
      <c r="P16" s="26" t="s">
        <v>43</v>
      </c>
      <c r="Q16" s="26"/>
      <c r="S16" s="26" t="s">
        <v>44</v>
      </c>
      <c r="T16" s="26"/>
    </row>
    <row r="17" spans="1:20" x14ac:dyDescent="0.3">
      <c r="A17" s="5">
        <v>16</v>
      </c>
      <c r="B17" s="6" t="s">
        <v>45</v>
      </c>
      <c r="C17" s="6" t="s">
        <v>39</v>
      </c>
      <c r="D17" s="6" t="s">
        <v>26</v>
      </c>
      <c r="E17" s="7">
        <v>395</v>
      </c>
      <c r="G17" s="16" t="s">
        <v>4</v>
      </c>
      <c r="H17" s="4" t="e">
        <f>VLOOKUP(H16,G9:K13,5,0)</f>
        <v>#N/A</v>
      </c>
      <c r="M17" s="9" t="s">
        <v>46</v>
      </c>
      <c r="N17" s="9" t="s">
        <v>47</v>
      </c>
      <c r="P17" s="9" t="s">
        <v>46</v>
      </c>
      <c r="Q17" s="9" t="s">
        <v>47</v>
      </c>
      <c r="S17" s="9" t="s">
        <v>46</v>
      </c>
      <c r="T17" s="9" t="s">
        <v>47</v>
      </c>
    </row>
    <row r="18" spans="1:20" x14ac:dyDescent="0.3">
      <c r="A18" s="5">
        <v>17</v>
      </c>
      <c r="B18" s="6" t="s">
        <v>48</v>
      </c>
      <c r="C18" s="6" t="s">
        <v>39</v>
      </c>
      <c r="D18" s="6" t="s">
        <v>7</v>
      </c>
      <c r="E18" s="7">
        <v>195</v>
      </c>
      <c r="M18" s="10" t="s">
        <v>49</v>
      </c>
      <c r="N18" s="10">
        <v>150</v>
      </c>
      <c r="P18" s="10" t="s">
        <v>50</v>
      </c>
      <c r="Q18" s="10">
        <v>300</v>
      </c>
      <c r="S18" s="10" t="s">
        <v>51</v>
      </c>
      <c r="T18" s="10">
        <v>150</v>
      </c>
    </row>
    <row r="19" spans="1:20" x14ac:dyDescent="0.3">
      <c r="A19" s="5">
        <v>18</v>
      </c>
      <c r="B19" s="6" t="s">
        <v>52</v>
      </c>
      <c r="C19" s="6" t="s">
        <v>39</v>
      </c>
      <c r="D19" s="6" t="s">
        <v>7</v>
      </c>
      <c r="E19" s="7">
        <v>205</v>
      </c>
      <c r="M19" s="10" t="s">
        <v>53</v>
      </c>
      <c r="N19" s="10">
        <v>200</v>
      </c>
      <c r="P19" s="10" t="s">
        <v>54</v>
      </c>
      <c r="Q19" s="10">
        <v>200</v>
      </c>
      <c r="S19" s="10" t="s">
        <v>55</v>
      </c>
      <c r="T19" s="10">
        <v>400</v>
      </c>
    </row>
    <row r="20" spans="1:20" x14ac:dyDescent="0.3">
      <c r="A20" s="5">
        <v>19</v>
      </c>
      <c r="B20" s="6" t="s">
        <v>56</v>
      </c>
      <c r="C20" s="6" t="s">
        <v>39</v>
      </c>
      <c r="D20" s="6" t="s">
        <v>7</v>
      </c>
      <c r="E20" s="7">
        <v>395</v>
      </c>
      <c r="M20" s="10" t="s">
        <v>57</v>
      </c>
      <c r="N20" s="10">
        <v>250</v>
      </c>
      <c r="P20" s="10" t="s">
        <v>58</v>
      </c>
      <c r="Q20" s="10">
        <v>350</v>
      </c>
      <c r="S20" s="10" t="s">
        <v>59</v>
      </c>
      <c r="T20" s="10">
        <v>500</v>
      </c>
    </row>
    <row r="21" spans="1:20" x14ac:dyDescent="0.3">
      <c r="A21" s="5">
        <v>20</v>
      </c>
      <c r="B21" s="6" t="s">
        <v>60</v>
      </c>
      <c r="C21" s="6" t="s">
        <v>39</v>
      </c>
      <c r="D21" s="6" t="s">
        <v>7</v>
      </c>
      <c r="E21" s="7">
        <v>495</v>
      </c>
    </row>
    <row r="22" spans="1:20" x14ac:dyDescent="0.3">
      <c r="A22" s="5">
        <v>21</v>
      </c>
      <c r="B22" s="6" t="s">
        <v>61</v>
      </c>
      <c r="C22" s="6" t="s">
        <v>62</v>
      </c>
      <c r="D22" s="6" t="s">
        <v>26</v>
      </c>
      <c r="E22" s="7">
        <v>251</v>
      </c>
      <c r="M22" s="4" t="s">
        <v>63</v>
      </c>
      <c r="N22" s="4" t="s">
        <v>59</v>
      </c>
    </row>
    <row r="23" spans="1:20" x14ac:dyDescent="0.3">
      <c r="A23" s="5">
        <v>22</v>
      </c>
      <c r="B23" s="6" t="s">
        <v>64</v>
      </c>
      <c r="C23" s="6" t="s">
        <v>62</v>
      </c>
      <c r="D23" s="6" t="s">
        <v>26</v>
      </c>
      <c r="E23" s="7">
        <v>349</v>
      </c>
      <c r="M23" s="4" t="s">
        <v>65</v>
      </c>
      <c r="N23" s="4">
        <f>IFERROR(VLOOKUP(N22,M18:N20,2),IFERROR(VLOOKUP(N22,P18:Q20,2),VLOOKUP(N22,S18:T20,2)))</f>
        <v>250</v>
      </c>
    </row>
    <row r="24" spans="1:20" x14ac:dyDescent="0.3">
      <c r="A24" s="5">
        <v>23</v>
      </c>
      <c r="B24" s="6" t="s">
        <v>66</v>
      </c>
      <c r="C24" s="6" t="s">
        <v>62</v>
      </c>
      <c r="D24" s="6" t="s">
        <v>26</v>
      </c>
      <c r="E24" s="7">
        <v>479</v>
      </c>
    </row>
    <row r="25" spans="1:20" x14ac:dyDescent="0.3">
      <c r="A25" s="5">
        <v>24</v>
      </c>
      <c r="B25" s="6" t="s">
        <v>67</v>
      </c>
      <c r="C25" s="6" t="s">
        <v>62</v>
      </c>
      <c r="D25" s="6" t="s">
        <v>26</v>
      </c>
      <c r="E25" s="7">
        <v>579</v>
      </c>
    </row>
    <row r="26" spans="1:20" x14ac:dyDescent="0.3">
      <c r="A26" s="5">
        <v>25</v>
      </c>
      <c r="B26" s="6" t="s">
        <v>68</v>
      </c>
      <c r="C26" s="6" t="s">
        <v>62</v>
      </c>
      <c r="D26" s="6" t="str">
        <f t="shared" ref="D26:D27" si="3">D25</f>
        <v>Flying</v>
      </c>
      <c r="E26" s="7">
        <v>253</v>
      </c>
    </row>
    <row r="27" spans="1:20" x14ac:dyDescent="0.3">
      <c r="A27" s="5">
        <v>26</v>
      </c>
      <c r="B27" s="6" t="s">
        <v>69</v>
      </c>
      <c r="C27" s="6" t="s">
        <v>62</v>
      </c>
      <c r="D27" s="6" t="str">
        <f t="shared" si="3"/>
        <v>Flying</v>
      </c>
      <c r="E27" s="7">
        <v>413</v>
      </c>
    </row>
    <row r="28" spans="1:20" x14ac:dyDescent="0.3">
      <c r="A28" s="5">
        <v>27</v>
      </c>
      <c r="B28" s="6" t="s">
        <v>70</v>
      </c>
      <c r="C28" s="6" t="s">
        <v>62</v>
      </c>
      <c r="D28" s="6" t="s">
        <v>26</v>
      </c>
      <c r="E28" s="7">
        <v>262</v>
      </c>
    </row>
    <row r="29" spans="1:20" x14ac:dyDescent="0.3">
      <c r="A29" s="5">
        <v>28</v>
      </c>
      <c r="B29" s="6" t="s">
        <v>71</v>
      </c>
      <c r="C29" s="6" t="s">
        <v>62</v>
      </c>
      <c r="D29" s="6" t="s">
        <v>26</v>
      </c>
      <c r="E29" s="7">
        <v>442</v>
      </c>
    </row>
    <row r="30" spans="1:20" x14ac:dyDescent="0.3">
      <c r="A30" s="17">
        <v>29</v>
      </c>
      <c r="B30" s="18" t="s">
        <v>72</v>
      </c>
      <c r="C30" s="18" t="s">
        <v>7</v>
      </c>
      <c r="D30" s="18" t="str">
        <f>D29</f>
        <v>Flying</v>
      </c>
      <c r="E30" s="19">
        <v>288</v>
      </c>
    </row>
    <row r="31" spans="1:20" x14ac:dyDescent="0.3">
      <c r="A31" s="17">
        <v>30</v>
      </c>
      <c r="B31" s="18" t="s">
        <v>73</v>
      </c>
      <c r="C31" s="18" t="s">
        <v>62</v>
      </c>
      <c r="D31" s="18" t="s">
        <v>26</v>
      </c>
      <c r="E31" s="19">
        <v>234</v>
      </c>
    </row>
  </sheetData>
  <mergeCells count="5">
    <mergeCell ref="M2:N2"/>
    <mergeCell ref="P2:Q2"/>
    <mergeCell ref="M16:N16"/>
    <mergeCell ref="P16:Q16"/>
    <mergeCell ref="S16:T1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185E-79D8-4343-AFA5-A26B66750A58}">
  <dimension ref="A1:J11"/>
  <sheetViews>
    <sheetView zoomScaleNormal="100" workbookViewId="0">
      <selection activeCell="I7" sqref="I7"/>
    </sheetView>
  </sheetViews>
  <sheetFormatPr defaultRowHeight="14.4" x14ac:dyDescent="0.3"/>
  <cols>
    <col min="1" max="1" width="5.64453125" style="4" bestFit="1" customWidth="1"/>
    <col min="2" max="2" width="6.234375" style="4" customWidth="1"/>
    <col min="3" max="7" width="8.9375" style="4"/>
    <col min="8" max="8" width="7.76171875" style="4" customWidth="1"/>
    <col min="9" max="9" width="7.8203125" style="4" customWidth="1"/>
    <col min="10" max="16384" width="8.9375" style="4"/>
  </cols>
  <sheetData>
    <row r="1" spans="1:10" x14ac:dyDescent="0.3">
      <c r="A1" s="25" t="s">
        <v>74</v>
      </c>
      <c r="B1" s="25" t="s">
        <v>75</v>
      </c>
      <c r="C1" s="25" t="s">
        <v>76</v>
      </c>
      <c r="D1" s="25" t="s">
        <v>77</v>
      </c>
    </row>
    <row r="2" spans="1:10" x14ac:dyDescent="0.3">
      <c r="A2" s="4" t="s">
        <v>78</v>
      </c>
      <c r="B2" s="4">
        <v>56456</v>
      </c>
      <c r="C2" s="4">
        <v>25</v>
      </c>
      <c r="D2" s="4">
        <v>45466</v>
      </c>
    </row>
    <row r="3" spans="1:10" x14ac:dyDescent="0.3">
      <c r="A3" s="4" t="s">
        <v>79</v>
      </c>
      <c r="B3" s="4">
        <v>6514561</v>
      </c>
      <c r="C3" s="4">
        <v>45</v>
      </c>
      <c r="D3" s="4">
        <v>21323</v>
      </c>
    </row>
    <row r="4" spans="1:10" x14ac:dyDescent="0.3">
      <c r="A4" s="4" t="s">
        <v>80</v>
      </c>
      <c r="B4" s="4">
        <v>5641651</v>
      </c>
      <c r="C4" s="4">
        <v>5454</v>
      </c>
      <c r="D4" s="4">
        <v>1513</v>
      </c>
    </row>
    <row r="5" spans="1:10" x14ac:dyDescent="0.3">
      <c r="A5" s="4" t="s">
        <v>81</v>
      </c>
      <c r="B5" s="4">
        <v>156651</v>
      </c>
      <c r="C5" s="4">
        <v>454</v>
      </c>
      <c r="D5" s="4">
        <v>1322</v>
      </c>
      <c r="G5" s="27" t="s">
        <v>82</v>
      </c>
      <c r="H5" s="27"/>
      <c r="I5" s="27"/>
    </row>
    <row r="6" spans="1:10" x14ac:dyDescent="0.3">
      <c r="A6" s="4" t="s">
        <v>83</v>
      </c>
      <c r="B6" s="4">
        <v>521561</v>
      </c>
      <c r="C6" s="4">
        <v>314</v>
      </c>
      <c r="D6" s="4">
        <v>1321</v>
      </c>
      <c r="G6" s="22" t="s">
        <v>84</v>
      </c>
      <c r="H6" s="22" t="s">
        <v>74</v>
      </c>
    </row>
    <row r="7" spans="1:10" x14ac:dyDescent="0.3">
      <c r="A7" s="4" t="s">
        <v>85</v>
      </c>
      <c r="B7" s="4">
        <v>156112</v>
      </c>
      <c r="C7" s="4">
        <v>5445</v>
      </c>
      <c r="D7" s="4">
        <v>1321</v>
      </c>
      <c r="G7" s="4">
        <v>2</v>
      </c>
      <c r="H7" s="4" t="str">
        <f>IFERROR(INDEX(IndexRef[Products],G7),"No Data")</f>
        <v>Camera</v>
      </c>
      <c r="I7" s="4" t="str">
        <f>INDEX(A2:A11,G7)</f>
        <v>Camera</v>
      </c>
    </row>
    <row r="8" spans="1:10" x14ac:dyDescent="0.3">
      <c r="A8" s="4" t="s">
        <v>86</v>
      </c>
      <c r="B8" s="4">
        <v>1564584</v>
      </c>
      <c r="C8" s="4">
        <v>2131</v>
      </c>
      <c r="D8" s="4">
        <v>322</v>
      </c>
    </row>
    <row r="9" spans="1:10" x14ac:dyDescent="0.3">
      <c r="A9" s="4" t="s">
        <v>87</v>
      </c>
      <c r="B9" s="4">
        <v>416548</v>
      </c>
      <c r="C9" s="4">
        <v>121</v>
      </c>
      <c r="D9" s="4">
        <v>23323</v>
      </c>
      <c r="G9" s="27" t="s">
        <v>88</v>
      </c>
      <c r="H9" s="27"/>
      <c r="I9" s="27"/>
    </row>
    <row r="10" spans="1:10" x14ac:dyDescent="0.3">
      <c r="A10" s="4" t="s">
        <v>89</v>
      </c>
      <c r="B10" s="4">
        <v>45612</v>
      </c>
      <c r="C10" s="4">
        <v>231</v>
      </c>
      <c r="D10" s="4">
        <v>1312</v>
      </c>
      <c r="G10" s="22" t="s">
        <v>90</v>
      </c>
      <c r="H10" s="22" t="s">
        <v>91</v>
      </c>
      <c r="I10" s="22" t="s">
        <v>92</v>
      </c>
    </row>
    <row r="11" spans="1:10" x14ac:dyDescent="0.3">
      <c r="A11" s="4" t="s">
        <v>93</v>
      </c>
      <c r="B11" s="4">
        <v>56456</v>
      </c>
      <c r="C11" s="4">
        <v>12113</v>
      </c>
      <c r="D11" s="4">
        <v>13233</v>
      </c>
      <c r="G11" s="4">
        <v>3</v>
      </c>
      <c r="H11" s="4">
        <v>3</v>
      </c>
      <c r="I11" s="4">
        <f>IFERROR(INDEX(IndexRef[],G11,H11),"No data")</f>
        <v>5454</v>
      </c>
      <c r="J11" s="4">
        <f>INDEX(A2:D11,2,3)</f>
        <v>45</v>
      </c>
    </row>
  </sheetData>
  <mergeCells count="2">
    <mergeCell ref="G5:I5"/>
    <mergeCell ref="G9:I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020C-78D1-4625-BCFD-367EFD0ED801}">
  <dimension ref="A1:E11"/>
  <sheetViews>
    <sheetView workbookViewId="0">
      <selection activeCell="D5" sqref="D5"/>
    </sheetView>
  </sheetViews>
  <sheetFormatPr defaultRowHeight="14.4" x14ac:dyDescent="0.3"/>
  <cols>
    <col min="1" max="1" width="5.05859375" style="4" bestFit="1" customWidth="1"/>
    <col min="2" max="4" width="8.9375" style="4"/>
    <col min="5" max="5" width="8.1171875" style="4" customWidth="1"/>
    <col min="6" max="16384" width="8.9375" style="4"/>
  </cols>
  <sheetData>
    <row r="1" spans="1:5" x14ac:dyDescent="0.3">
      <c r="A1" s="22" t="s">
        <v>74</v>
      </c>
    </row>
    <row r="2" spans="1:5" x14ac:dyDescent="0.3">
      <c r="A2" s="4" t="s">
        <v>78</v>
      </c>
    </row>
    <row r="3" spans="1:5" x14ac:dyDescent="0.3">
      <c r="A3" s="4" t="s">
        <v>79</v>
      </c>
    </row>
    <row r="4" spans="1:5" x14ac:dyDescent="0.3">
      <c r="A4" s="4" t="s">
        <v>80</v>
      </c>
      <c r="D4" s="22" t="s">
        <v>74</v>
      </c>
      <c r="E4" s="22" t="s">
        <v>94</v>
      </c>
    </row>
    <row r="5" spans="1:5" x14ac:dyDescent="0.3">
      <c r="A5" s="4" t="s">
        <v>81</v>
      </c>
      <c r="D5" s="4" t="s">
        <v>83</v>
      </c>
      <c r="E5" s="4">
        <f>IFERROR(MATCH(D5,gadgets,0),"No data")</f>
        <v>5</v>
      </c>
    </row>
    <row r="6" spans="1:5" x14ac:dyDescent="0.3">
      <c r="A6" s="4" t="s">
        <v>83</v>
      </c>
    </row>
    <row r="7" spans="1:5" x14ac:dyDescent="0.3">
      <c r="A7" s="4" t="s">
        <v>85</v>
      </c>
    </row>
    <row r="8" spans="1:5" x14ac:dyDescent="0.3">
      <c r="A8" s="4" t="s">
        <v>86</v>
      </c>
    </row>
    <row r="9" spans="1:5" x14ac:dyDescent="0.3">
      <c r="A9" s="4" t="s">
        <v>87</v>
      </c>
    </row>
    <row r="10" spans="1:5" x14ac:dyDescent="0.3">
      <c r="A10" s="4" t="s">
        <v>89</v>
      </c>
    </row>
    <row r="11" spans="1:5" x14ac:dyDescent="0.3">
      <c r="A11" s="4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66F1-5686-4C85-BC3E-FE8B6971A98D}">
  <dimension ref="A1:H10"/>
  <sheetViews>
    <sheetView workbookViewId="0">
      <selection activeCell="H6" sqref="H6"/>
    </sheetView>
  </sheetViews>
  <sheetFormatPr defaultRowHeight="14.4" x14ac:dyDescent="0.3"/>
  <cols>
    <col min="1" max="1" width="7.05859375" style="4" bestFit="1" customWidth="1"/>
    <col min="2" max="2" width="6.9375" style="4" customWidth="1"/>
    <col min="3" max="3" width="5" style="4" bestFit="1" customWidth="1"/>
    <col min="4" max="5" width="8.9375" style="4"/>
    <col min="6" max="6" width="7.17578125" style="4" customWidth="1"/>
    <col min="7" max="7" width="5" style="4" bestFit="1" customWidth="1"/>
    <col min="8" max="8" width="7.05859375" style="4" bestFit="1" customWidth="1"/>
    <col min="9" max="16384" width="8.9375" style="4"/>
  </cols>
  <sheetData>
    <row r="1" spans="1:8" x14ac:dyDescent="0.3">
      <c r="A1" s="24" t="s">
        <v>106</v>
      </c>
      <c r="B1" s="24" t="s">
        <v>74</v>
      </c>
      <c r="C1" s="24" t="s">
        <v>77</v>
      </c>
    </row>
    <row r="2" spans="1:8" x14ac:dyDescent="0.3">
      <c r="A2" s="4" t="s">
        <v>113</v>
      </c>
      <c r="B2" s="4" t="s">
        <v>112</v>
      </c>
      <c r="C2" s="23">
        <v>9000</v>
      </c>
    </row>
    <row r="3" spans="1:8" x14ac:dyDescent="0.3">
      <c r="A3" s="4" t="s">
        <v>111</v>
      </c>
      <c r="B3" s="4" t="s">
        <v>110</v>
      </c>
      <c r="C3" s="23">
        <v>1321</v>
      </c>
    </row>
    <row r="4" spans="1:8" x14ac:dyDescent="0.3">
      <c r="A4" s="4" t="s">
        <v>109</v>
      </c>
      <c r="B4" s="4" t="s">
        <v>108</v>
      </c>
      <c r="C4" s="23">
        <v>5152</v>
      </c>
    </row>
    <row r="5" spans="1:8" x14ac:dyDescent="0.3">
      <c r="A5" s="4" t="s">
        <v>107</v>
      </c>
      <c r="B5" s="4" t="s">
        <v>104</v>
      </c>
      <c r="C5" s="23">
        <v>1521</v>
      </c>
      <c r="F5" s="24" t="s">
        <v>74</v>
      </c>
      <c r="G5" s="24" t="s">
        <v>77</v>
      </c>
      <c r="H5" s="24" t="s">
        <v>106</v>
      </c>
    </row>
    <row r="6" spans="1:8" x14ac:dyDescent="0.3">
      <c r="A6" s="4" t="s">
        <v>105</v>
      </c>
      <c r="B6" s="4" t="s">
        <v>102</v>
      </c>
      <c r="C6" s="23">
        <v>1323</v>
      </c>
      <c r="F6" s="4" t="s">
        <v>104</v>
      </c>
      <c r="G6" s="23">
        <f>INDEX(C2:C10,MATCH(F6,B2:B10,0))</f>
        <v>1521</v>
      </c>
      <c r="H6" s="28" t="s">
        <v>114</v>
      </c>
    </row>
    <row r="7" spans="1:8" x14ac:dyDescent="0.3">
      <c r="A7" s="4" t="s">
        <v>103</v>
      </c>
      <c r="B7" s="4" t="s">
        <v>99</v>
      </c>
      <c r="C7" s="23">
        <v>5000</v>
      </c>
      <c r="F7" s="4" t="s">
        <v>102</v>
      </c>
      <c r="G7" s="23">
        <f>INDEX(C2:C10,MATCH(F7,B2:B10,0))</f>
        <v>1323</v>
      </c>
      <c r="H7" s="4" t="str">
        <f>INDEX(A2:A10,MATCH(F7,B2:B10,0))</f>
        <v>Puma</v>
      </c>
    </row>
    <row r="8" spans="1:8" x14ac:dyDescent="0.3">
      <c r="A8" s="4" t="s">
        <v>101</v>
      </c>
      <c r="B8" s="4" t="s">
        <v>100</v>
      </c>
      <c r="C8" s="23">
        <v>1650</v>
      </c>
      <c r="F8" s="4" t="s">
        <v>99</v>
      </c>
      <c r="G8" s="23">
        <f>INDEX(C2:C10,MATCH(F8,B2:B10,0))</f>
        <v>5000</v>
      </c>
      <c r="H8" s="4" t="str">
        <f>INDEX(A2:A10,MATCH(F8,B2:B10,0))</f>
        <v>New Balance</v>
      </c>
    </row>
    <row r="9" spans="1:8" x14ac:dyDescent="0.3">
      <c r="A9" s="4" t="s">
        <v>98</v>
      </c>
      <c r="B9" s="4" t="s">
        <v>97</v>
      </c>
      <c r="C9" s="23">
        <v>5999</v>
      </c>
    </row>
    <row r="10" spans="1:8" x14ac:dyDescent="0.3">
      <c r="A10" s="4" t="s">
        <v>96</v>
      </c>
      <c r="B10" s="4" t="s">
        <v>95</v>
      </c>
      <c r="C10" s="23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Hlookup</vt:lpstr>
      <vt:lpstr>Vlookup</vt:lpstr>
      <vt:lpstr>Index</vt:lpstr>
      <vt:lpstr>Matching</vt:lpstr>
      <vt:lpstr>Reverse Lookup</vt:lpstr>
      <vt:lpstr>gadgets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Kamatchi Vijay</dc:creator>
  <cp:lastModifiedBy>SAI BALAJI VALLURU</cp:lastModifiedBy>
  <dcterms:created xsi:type="dcterms:W3CDTF">2024-05-16T14:09:33Z</dcterms:created>
  <dcterms:modified xsi:type="dcterms:W3CDTF">2024-08-01T14:50:47Z</dcterms:modified>
</cp:coreProperties>
</file>