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khisgb\Desktop\"/>
    </mc:Choice>
  </mc:AlternateContent>
  <bookViews>
    <workbookView xWindow="0" yWindow="0" windowWidth="20490" windowHeight="775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G25" i="24" l="1"/>
  <c r="G22" i="24"/>
  <c r="G19" i="24"/>
  <c r="E23" i="24" l="1"/>
  <c r="D69" i="7" l="1"/>
  <c r="G23" i="24"/>
  <c r="G20" i="24"/>
  <c r="G17" i="24"/>
  <c r="C75" i="23"/>
  <c r="C93" i="23" s="1"/>
  <c r="C104" i="23" s="1"/>
  <c r="C74" i="23"/>
  <c r="B44" i="5" l="1"/>
  <c r="B42" i="5"/>
  <c r="C26" i="5"/>
  <c r="C20" i="5"/>
  <c r="C18" i="5"/>
  <c r="C17" i="5"/>
  <c r="B11" i="5"/>
  <c r="B10" i="5"/>
  <c r="D20" i="7"/>
  <c r="D19" i="7"/>
  <c r="D68" i="7"/>
  <c r="B69" i="7"/>
  <c r="B68" i="7"/>
  <c r="F34" i="7"/>
  <c r="E34" i="7"/>
  <c r="D34" i="7"/>
  <c r="C34" i="7"/>
  <c r="B34" i="7"/>
  <c r="D23" i="7"/>
  <c r="F48" i="23"/>
  <c r="B44" i="24"/>
  <c r="B42"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<sst xmlns="http://schemas.openxmlformats.org/spreadsheetml/2006/main" count="707" uniqueCount="498">
  <si>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</si>
  <si>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</si>
  <si>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</si>
  <si>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</si>
  <si>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</si>
  <si>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</si>
  <si>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</si>
  <si>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</si>
  <si>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</si>
  <si>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</si>
  <si>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</si>
  <si>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</si>
  <si>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</si>
  <si>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</si>
  <si>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</si>
  <si>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</si>
  <si>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</si>
  <si>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</si>
  <si>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</si>
  <si>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</si>
  <si>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</si>
  <si>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</si>
  <si>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</si>
  <si>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</si>
  <si>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</si>
  <si>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</si>
  <si>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</si>
  <si>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</si>
  <si>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</si>
  <si>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</si>
  <si>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</si>
  <si>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</si>
  <si>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</si>
  <si>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</si>
  <si>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</si>
  <si>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</si>
  <si>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</si>
  <si>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</si>
  <si>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</si>
  <si>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</si>
  <si>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</si>
  <si>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</si>
  <si>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</si>
  <si>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</si>
  <si>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</si>
  <si>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</si>
  <si>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</si>
  <si>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</si>
  <si>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</si>
  <si>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</si>
  <si>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</si>
  <si>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</si>
  <si>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</si>
  <si>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</si>
  <si>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</si>
  <si>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</si>
  <si>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</si>
  <si>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</si>
  <si>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</si>
  <si>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</si>
  <si>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</si>
  <si>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</si>
  <si>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</si>
  <si>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</si>
  <si>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</si>
  <si>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</si>
  <si>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</si>
  <si>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</si>
  <si>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</si>
  <si>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</si>
  <si>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</si>
  <si>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</si>
  <si>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</si>
  <si>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</si>
  <si>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</si>
  <si>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</si>
  <si>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</si>
  <si>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</si>
  <si>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</si>
  <si>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</si>
  <si>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</si>
  <si>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</si>
  <si>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</si>
  <si>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</si>
  <si>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</si>
  <si>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</si>
  <si>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</si>
  <si>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</si>
  <si>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</si>
  <si>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</si>
  <si>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</si>
  <si>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</si>
  <si>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</si>
  <si>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</si>
  <si>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</si>
  <si>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</si>
  <si>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</si>
  <si>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</si>
  <si>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</si>
  <si>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</si>
  <si>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</si>
  <si>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</si>
  <si>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</si>
  <si>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</si>
  <si>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</si>
  <si>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</si>
  <si>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</si>
  <si>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</si>
  <si>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</si>
  <si>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</si>
  <si>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</si>
  <si>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</si>
  <si>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</si>
  <si>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</si>
  <si>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</si>
  <si>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</si>
  <si>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</si>
  <si>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</si>
  <si>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</si>
  <si>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</si>
  <si>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</si>
  <si>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</si>
  <si>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</si>
  <si>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</si>
  <si>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</si>
  <si>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</si>
  <si>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</si>
  <si>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</si>
  <si>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</si>
  <si>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</si>
  <si>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</si>
  <si>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</si>
  <si>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</si>
  <si>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</si>
  <si>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</si>
  <si>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</si>
  <si>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</si>
  <si>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</si>
  <si>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</si>
  <si>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</si>
  <si>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</si>
  <si>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</si>
  <si>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</si>
  <si>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</si>
  <si>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</si>
  <si>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</si>
  <si>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</si>
  <si>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</si>
  <si>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</si>
  <si>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</si>
  <si>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</si>
  <si>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</si>
  <si>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</si>
  <si>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</si>
  <si>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</si>
  <si>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</si>
  <si>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</si>
  <si>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</si>
  <si>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</si>
  <si>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</si>
  <si>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</si>
  <si>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</si>
  <si>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</si>
  <si>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</si>
  <si>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</si>
  <si>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</si>
  <si>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</si>
  <si>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</si>
  <si>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</si>
  <si>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</si>
  <si>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</si>
  <si>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</si>
  <si>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</si>
  <si>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</si>
  <si>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</si>
  <si>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</si>
  <si>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</si>
  <si>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</si>
  <si>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</si>
  <si>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</si>
  <si>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</si>
  <si>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</si>
  <si>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</si>
  <si>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</si>
  <si>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</si>
  <si>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</si>
  <si>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</si>
  <si>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</si>
  <si>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</si>
  <si>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</si>
  <si>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</si>
  <si>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</si>
  <si>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</si>
  <si>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</si>
  <si>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</si>
  <si>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</si>
  <si>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</si>
  <si>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</si>
  <si>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</si>
  <si>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</si>
  <si>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</si>
  <si>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</si>
  <si>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</si>
  <si>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</si>
  <si>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</si>
  <si>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</si>
  <si>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</si>
  <si>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</si>
  <si>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</si>
  <si>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</si>
  <si>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</si>
  <si>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</si>
  <si>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</si>
  <si>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</si>
  <si>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</si>
  <si>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</si>
  <si>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</si>
  <si>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</si>
  <si>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</si>
  <si>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</si>
  <si>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</si>
  <si>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</si>
  <si>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</si>
  <si>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</si>
  <si>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</si>
  <si>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</si>
  <si>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</si>
  <si>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</si>
  <si>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</si>
  <si>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</si>
  <si>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</si>
  <si>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</si>
  <si>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</si>
  <si>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</si>
  <si>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</si>
  <si>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</si>
  <si>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</si>
  <si>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</si>
  <si>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</si>
  <si>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</si>
  <si>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</si>
  <si>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</si>
  <si>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</si>
  <si>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</si>
  <si>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</si>
  <si>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</si>
  <si>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</si>
  <si>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</si>
  <si>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</si>
  <si>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</si>
  <si>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</si>
  <si>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</si>
  <si>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</si>
  <si>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</si>
  <si>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</si>
  <si>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</si>
  <si>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</si>
  <si>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</si>
  <si>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</si>
  <si>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</si>
  <si>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</si>
  <si>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</si>
  <si>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</si>
  <si>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</si>
  <si>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</si>
  <si>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</si>
  <si>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</si>
  <si>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</si>
  <si>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</si>
  <si>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</si>
  <si>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</si>
  <si>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</si>
  <si>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</si>
  <si>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</si>
  <si>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</si>
  <si>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</si>
  <si>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</si>
  <si>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</si>
  <si>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</si>
  <si>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</si>
  <si>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</si>
  <si>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</si>
  <si>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</si>
  <si>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</si>
  <si>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</si>
  <si>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</si>
  <si>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</si>
  <si>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</si>
  <si>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</si>
  <si>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</si>
  <si>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</si>
  <si>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</si>
  <si>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</si>
  <si>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</si>
  <si>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</si>
  <si>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</si>
  <si>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</si>
  <si>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</si>
  <si>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</si>
  <si>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</si>
  <si>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</si>
  <si>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</si>
  <si>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</si>
  <si>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</si>
  <si>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</si>
  <si>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</si>
  <si>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</si>
  <si>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</si>
  <si>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</si>
  <si>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</si>
  <si>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</si>
  <si>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</si>
  <si>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</si>
  <si>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</si>
  <si>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</si>
  <si>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</si>
  <si>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</si>
  <si>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</si>
  <si>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</si>
  <si>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</si>
  <si>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</si>
  <si>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</si>
  <si>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</si>
  <si>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</si>
  <si>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</si>
  <si>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</si>
  <si>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</si>
  <si>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</si>
  <si>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</si>
  <si>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</si>
  <si>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</si>
  <si>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</si>
  <si>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</si>
  <si>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</si>
  <si>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</si>
  <si>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</si>
  <si>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</si>
  <si>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</si>
  <si>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</si>
  <si>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</si>
  <si>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</si>
  <si>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</si>
  <si>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</si>
  <si>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</si>
  <si>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</si>
  <si>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</si>
  <si>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</si>
  <si>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</si>
  <si>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</si>
  <si>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</si>
  <si>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</si>
  <si>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</si>
  <si>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</si>
  <si>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</si>
  <si>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</si>
  <si>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</si>
  <si>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</si>
  <si>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</si>
  <si>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</si>
  <si>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</si>
  <si>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</si>
  <si>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</si>
  <si>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</si>
  <si>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</si>
  <si>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</si>
  <si>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</si>
  <si>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</si>
  <si>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</si>
  <si>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</si>
  <si>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</si>
  <si>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</si>
  <si>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</si>
  <si>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</si>
  <si>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</si>
  <si>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</si>
  <si>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</si>
  <si>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</si>
  <si>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</si>
  <si>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</si>
  <si>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</si>
  <si>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</si>
  <si>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</si>
  <si>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</si>
  <si>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</si>
  <si>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</si>
  <si>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</si>
  <si>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</si>
  <si>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</si>
  <si>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</si>
  <si>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</si>
  <si>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</si>
  <si>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</si>
  <si>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</si>
  <si>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</si>
  <si>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</si>
  <si>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</si>
  <si>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</si>
  <si>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</si>
  <si>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</si>
  <si>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</si>
  <si>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</si>
  <si>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</si>
  <si>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</si>
  <si>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</si>
  <si>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</si>
  <si>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</si>
  <si>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</si>
  <si>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</si>
  <si>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</si>
  <si>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</si>
  <si>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</si>
  <si>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</si>
  <si>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</si>
  <si>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</si>
  <si>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</si>
  <si>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</si>
  <si>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</si>
  <si>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</si>
  <si>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</si>
  <si>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</si>
  <si>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</si>
  <si>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</si>
  <si>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</si>
  <si>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</si>
  <si>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</si>
  <si>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</si>
  <si>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</si>
  <si>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</si>
  <si>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</si>
  <si>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</si>
  <si>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</si>
  <si>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</si>
  <si>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</si>
  <si>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</si>
  <si>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</si>
  <si>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</si>
  <si>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</si>
  <si>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</si>
  <si>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</si>
  <si>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</si>
  <si>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</si>
  <si>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</si>
  <si>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</si>
  <si>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</si>
  <si>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</si>
  <si>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</si>
  <si>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</si>
  <si>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</si>
  <si>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</si>
  <si>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</si>
  <si>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</si>
  <si>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</si>
  <si>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</si>
  <si>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</si>
  <si>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</si>
  <si>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</si>
  <si>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</si>
  <si>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</si>
  <si>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</si>
  <si>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</si>
  <si>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</si>
  <si>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</si>
  <si>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</si>
  <si>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</si>
  <si>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</si>
  <si>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</si>
  <si>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</si>
  <si>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</si>
  <si>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</si>
  <si>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</si>
  <si>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KHISHORE KUMAR</t>
  </si>
  <si>
    <t>G B</t>
  </si>
  <si>
    <t>ANALYST</t>
  </si>
  <si>
    <t>CHENNAI MIPL</t>
  </si>
  <si>
    <t>Male</t>
  </si>
  <si>
    <t>SINGLE</t>
  </si>
  <si>
    <t>gbkishore96@gmail.com</t>
  </si>
  <si>
    <t>BASKARAN</t>
  </si>
  <si>
    <t>G S</t>
  </si>
  <si>
    <t>JEYALALITHA</t>
  </si>
  <si>
    <t>B H</t>
  </si>
  <si>
    <t>6/11, F2, Sakthi Sri Ranga Flats</t>
  </si>
  <si>
    <t>Chennai</t>
  </si>
  <si>
    <t>32nd Street</t>
  </si>
  <si>
    <t>Nanganallur</t>
  </si>
  <si>
    <t>TamilNadu-600061</t>
  </si>
  <si>
    <t>Baskaran G S</t>
  </si>
  <si>
    <t>Father</t>
  </si>
  <si>
    <t>6/11, F2, Sakthi Sri Ranga Flats, 32nd Street, Nanganallur, Chennai-600061</t>
  </si>
  <si>
    <t>Jeyalalitha</t>
  </si>
  <si>
    <t>Mother</t>
  </si>
  <si>
    <t>Jeyalalitha B H</t>
  </si>
  <si>
    <t>46</t>
  </si>
  <si>
    <t>50%</t>
  </si>
  <si>
    <t>Madurai</t>
  </si>
  <si>
    <t>English</t>
  </si>
  <si>
    <t>Tamil</t>
  </si>
  <si>
    <t>Sourashtra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</si>
</sst>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9">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9" fontId="46" fillId="6" borderId="14" xfId="0" applyNumberFormat="1" applyFont="1" applyFill="1" applyBorder="1"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gbkishore96@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KHISHORE KUMAR  G B</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43264</v>
      </c>
      <c r="D3" s="456"/>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CHENNAI MIPL</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KHISHORE KUMAR  G B</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KHISHORE KUMAR</v>
      </c>
      <c r="C31" s="41">
        <f>MASTERSHEET!D4</f>
        <v>0</v>
      </c>
      <c r="D31" s="40"/>
      <c r="E31" s="41" t="str">
        <f>MASTERSHEET!F4</f>
        <v>G B</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CHENNAI MIPL</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KHISHORE KUMAR</v>
      </c>
      <c r="C11" s="41" t="str">
        <f>MASTERSHEET!F4</f>
        <v>G B</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CHENNAI MIPL</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KHISHORE KUMAR</v>
      </c>
      <c r="C28" s="41" t="str">
        <f>MASTERSHEET!F4</f>
        <v>G B</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KHISHORE KUMAR</v>
      </c>
      <c r="D28" s="41" t="str">
        <f>MASTERSHEET!F4</f>
        <v>G B</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CHENNAI MIPL</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84"/>
  <sheetViews>
    <sheetView tabSelected="1" topLeftCell="A5" zoomScale="85" zoomScaleNormal="85" workbookViewId="0">
      <selection activeCell="E28" sqref="E28"/>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BASKARAN   G S</v>
      </c>
      <c r="S3" s="172" t="str">
        <f>CONCATENATE(B18," ",C18," ",D18)</f>
        <v>BASKARAN   G S</v>
      </c>
      <c r="T3" s="173" t="str">
        <f>CONCATENATE(B19," ",C19," ",D19)</f>
        <v>JEYALALITHA  B H</v>
      </c>
      <c r="W3" s="165" t="s">
        <v>188</v>
      </c>
    </row>
    <row r="4" spans="1:41" s="165" customFormat="1" ht="18" customHeight="1" x14ac:dyDescent="0.3">
      <c r="A4" s="447" t="s">
        <v>155</v>
      </c>
      <c r="B4" s="416" t="s">
        <v>470</v>
      </c>
      <c r="C4" s="450" t="s">
        <v>31</v>
      </c>
      <c r="D4" s="416"/>
      <c r="E4" s="450" t="s">
        <v>156</v>
      </c>
      <c r="F4" s="411" t="s">
        <v>471</v>
      </c>
      <c r="G4" s="144"/>
      <c r="H4" s="141"/>
      <c r="J4" s="167" t="s">
        <v>205</v>
      </c>
      <c r="L4" s="168" t="s">
        <v>191</v>
      </c>
      <c r="N4" s="169" t="s">
        <v>268</v>
      </c>
      <c r="R4" s="165" t="str">
        <f>CONCATENATE(B4," ",D4," ",F4)</f>
        <v>KHISHORE KUMAR  G B</v>
      </c>
      <c r="W4" s="165" t="s">
        <v>190</v>
      </c>
    </row>
    <row r="5" spans="1:41" s="165" customFormat="1" ht="30.95" customHeight="1" x14ac:dyDescent="0.3">
      <c r="A5" s="449" t="s">
        <v>157</v>
      </c>
      <c r="B5" s="416" t="s">
        <v>472</v>
      </c>
      <c r="C5" s="428" t="s">
        <v>195</v>
      </c>
      <c r="D5" s="416"/>
      <c r="E5" s="428" t="s">
        <v>197</v>
      </c>
      <c r="F5" s="411" t="s">
        <v>198</v>
      </c>
      <c r="G5" s="144"/>
      <c r="H5" s="141"/>
      <c r="J5" s="167" t="s">
        <v>198</v>
      </c>
      <c r="L5" s="168" t="s">
        <v>189</v>
      </c>
      <c r="N5" s="169" t="s">
        <v>302</v>
      </c>
      <c r="R5" s="165" t="str">
        <f>F4</f>
        <v>G B</v>
      </c>
      <c r="W5" s="165" t="s">
        <v>107</v>
      </c>
    </row>
    <row r="6" spans="1:41" s="165" customFormat="1" ht="18" customHeight="1" x14ac:dyDescent="0.3">
      <c r="A6" s="448" t="s">
        <v>158</v>
      </c>
      <c r="B6" s="417">
        <v>43264</v>
      </c>
      <c r="C6" s="428" t="s">
        <v>159</v>
      </c>
      <c r="D6" s="416" t="s">
        <v>473</v>
      </c>
      <c r="E6" s="428" t="s">
        <v>196</v>
      </c>
      <c r="F6" s="411">
        <v>9790854992</v>
      </c>
      <c r="G6" s="144"/>
      <c r="H6" s="141"/>
      <c r="J6" s="167" t="s">
        <v>199</v>
      </c>
      <c r="L6" s="168" t="s">
        <v>188</v>
      </c>
      <c r="N6" s="169" t="s">
        <v>303</v>
      </c>
      <c r="W6" s="165" t="s">
        <v>108</v>
      </c>
    </row>
    <row r="7" spans="1:41" s="165" customFormat="1" ht="18" customHeight="1" thickBot="1" x14ac:dyDescent="0.35">
      <c r="A7" s="448" t="s">
        <v>161</v>
      </c>
      <c r="B7" s="416" t="s">
        <v>474</v>
      </c>
      <c r="C7" s="428" t="s">
        <v>52</v>
      </c>
      <c r="D7" s="416" t="s">
        <v>475</v>
      </c>
      <c r="E7" s="428" t="s">
        <v>160</v>
      </c>
      <c r="F7" s="412" t="s">
        <v>476</v>
      </c>
      <c r="G7" s="144"/>
      <c r="H7" s="141"/>
      <c r="J7" s="167" t="s">
        <v>202</v>
      </c>
      <c r="L7" s="168" t="s">
        <v>219</v>
      </c>
      <c r="N7" s="169" t="s">
        <v>275</v>
      </c>
      <c r="O7" s="165" t="s">
        <v>277</v>
      </c>
      <c r="W7" s="165" t="s">
        <v>109</v>
      </c>
    </row>
    <row r="8" spans="1:41" s="165" customFormat="1" ht="18" customHeight="1" x14ac:dyDescent="0.3">
      <c r="A8" s="448" t="s">
        <v>53</v>
      </c>
      <c r="B8" s="417">
        <v>35359</v>
      </c>
      <c r="C8" s="428" t="s">
        <v>175</v>
      </c>
      <c r="D8" s="416" t="s">
        <v>494</v>
      </c>
      <c r="E8" s="428" t="s">
        <v>162</v>
      </c>
      <c r="F8" s="413"/>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6/11, F2, Sakthi Sri Ranga Flats 32nd Street</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Nanganallur Chennai</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TamilNadu-600061</v>
      </c>
      <c r="S13" s="173"/>
    </row>
    <row r="14" spans="1:41" s="165" customFormat="1" ht="18" customHeight="1" thickBot="1" x14ac:dyDescent="0.35">
      <c r="A14" s="421" t="s">
        <v>172</v>
      </c>
      <c r="B14" s="422" t="s">
        <v>2</v>
      </c>
      <c r="C14" s="422" t="s">
        <v>3</v>
      </c>
      <c r="D14" s="422" t="s">
        <v>4</v>
      </c>
      <c r="E14" s="422" t="s">
        <v>35</v>
      </c>
      <c r="F14" s="423" t="s">
        <v>34</v>
      </c>
      <c r="G14" s="421" t="s">
        <v>73</v>
      </c>
      <c r="H14" s="424" t="s">
        <v>27</v>
      </c>
      <c r="L14" s="168" t="s">
        <v>113</v>
      </c>
    </row>
    <row r="15" spans="1:41" s="165" customFormat="1" ht="18" customHeight="1" thickBot="1" x14ac:dyDescent="0.35">
      <c r="A15" s="425" t="s">
        <v>349</v>
      </c>
      <c r="B15" s="416"/>
      <c r="C15" s="416"/>
      <c r="D15" s="416"/>
      <c r="E15" s="416"/>
      <c r="F15" s="417"/>
      <c r="G15" s="416"/>
      <c r="H15" s="418"/>
    </row>
    <row r="16" spans="1:41" s="165" customFormat="1" ht="18" customHeight="1" thickBot="1" x14ac:dyDescent="0.35">
      <c r="A16" s="426" t="s">
        <v>32</v>
      </c>
      <c r="B16" s="416"/>
      <c r="C16" s="416"/>
      <c r="D16" s="416"/>
      <c r="E16" s="416"/>
      <c r="F16" s="417"/>
      <c r="G16" s="416"/>
      <c r="H16" s="418"/>
      <c r="R16" s="178" t="str">
        <f>CONCATENATE(B25," ",B26," ",B27," ",B28," ",+B29)</f>
        <v>6/11, F2, Sakthi Sri Ranga Flats 32nd Street Nanganallur Chennai TamilNadu-600061</v>
      </c>
    </row>
    <row r="17" spans="1:41" s="165" customFormat="1" ht="18" customHeight="1" x14ac:dyDescent="0.3">
      <c r="A17" s="426" t="s">
        <v>33</v>
      </c>
      <c r="B17" s="416"/>
      <c r="C17" s="416"/>
      <c r="D17" s="416"/>
      <c r="E17" s="416"/>
      <c r="F17" s="417"/>
      <c r="G17" s="416"/>
      <c r="H17" s="418"/>
    </row>
    <row r="18" spans="1:41" s="165" customFormat="1" ht="18" customHeight="1" x14ac:dyDescent="0.3">
      <c r="A18" s="426" t="s">
        <v>74</v>
      </c>
      <c r="B18" s="416" t="s">
        <v>477</v>
      </c>
      <c r="C18" s="416" t="s">
        <v>26</v>
      </c>
      <c r="D18" s="416" t="s">
        <v>478</v>
      </c>
      <c r="E18" s="428" t="s">
        <v>443</v>
      </c>
      <c r="F18" s="417">
        <v>22516</v>
      </c>
      <c r="G18" s="416">
        <v>57</v>
      </c>
      <c r="H18" s="418"/>
    </row>
    <row r="19" spans="1:41" s="165" customFormat="1" ht="18" customHeight="1" thickBot="1" x14ac:dyDescent="0.35">
      <c r="A19" s="427" t="s">
        <v>75</v>
      </c>
      <c r="B19" s="419" t="s">
        <v>479</v>
      </c>
      <c r="C19" s="416"/>
      <c r="D19" s="416" t="s">
        <v>480</v>
      </c>
      <c r="E19" s="429" t="s">
        <v>442</v>
      </c>
      <c r="F19" s="420">
        <v>26601</v>
      </c>
      <c r="G19" s="416">
        <v>46</v>
      </c>
      <c r="H19" s="418"/>
    </row>
    <row r="20" spans="1:41" ht="18" customHeight="1" thickBot="1" x14ac:dyDescent="0.35">
      <c r="A20" s="469"/>
      <c r="B20" s="464"/>
      <c r="C20" s="464"/>
      <c r="D20" s="465"/>
      <c r="E20" s="143"/>
      <c r="F20" s="143"/>
      <c r="G20" s="143"/>
      <c r="H20" s="142"/>
      <c r="AO20" s="165"/>
    </row>
    <row r="21" spans="1:41" ht="18" customHeight="1" thickBot="1" x14ac:dyDescent="0.35">
      <c r="A21" s="452" t="s">
        <v>469</v>
      </c>
      <c r="B21" s="466">
        <v>50100238092364</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5" t="s">
        <v>82</v>
      </c>
      <c r="B24" s="441" t="s">
        <v>58</v>
      </c>
      <c r="C24" s="441" t="s">
        <v>176</v>
      </c>
      <c r="D24" s="441" t="s">
        <v>174</v>
      </c>
      <c r="E24" s="441" t="s">
        <v>279</v>
      </c>
      <c r="F24" s="441" t="s">
        <v>280</v>
      </c>
      <c r="G24" s="442" t="s">
        <v>281</v>
      </c>
      <c r="H24" s="430"/>
    </row>
    <row r="25" spans="1:41" ht="18" customHeight="1" x14ac:dyDescent="0.3">
      <c r="A25" s="426" t="s">
        <v>261</v>
      </c>
      <c r="B25" s="416" t="s">
        <v>481</v>
      </c>
      <c r="C25" s="416" t="s">
        <v>481</v>
      </c>
      <c r="D25" s="416" t="s">
        <v>481</v>
      </c>
      <c r="E25" s="432" t="s">
        <v>495</v>
      </c>
      <c r="F25" s="432" t="s">
        <v>495</v>
      </c>
      <c r="G25" s="432" t="s">
        <v>495</v>
      </c>
      <c r="H25" s="430"/>
    </row>
    <row r="26" spans="1:41" ht="18" customHeight="1" x14ac:dyDescent="0.3">
      <c r="A26" s="426" t="s">
        <v>262</v>
      </c>
      <c r="B26" s="416" t="s">
        <v>483</v>
      </c>
      <c r="C26" s="416" t="s">
        <v>483</v>
      </c>
      <c r="D26" s="416" t="s">
        <v>483</v>
      </c>
      <c r="E26" s="432" t="s">
        <v>496</v>
      </c>
      <c r="F26" s="432" t="s">
        <v>496</v>
      </c>
      <c r="G26" s="432" t="s">
        <v>496</v>
      </c>
      <c r="H26" s="430"/>
    </row>
    <row r="27" spans="1:41" ht="18" customHeight="1" x14ac:dyDescent="0.3">
      <c r="A27" s="426" t="s">
        <v>263</v>
      </c>
      <c r="B27" s="416" t="s">
        <v>484</v>
      </c>
      <c r="C27" s="416" t="s">
        <v>484</v>
      </c>
      <c r="D27" s="416" t="s">
        <v>484</v>
      </c>
      <c r="E27" s="432"/>
      <c r="F27" s="432"/>
      <c r="G27" s="432" t="s">
        <v>497</v>
      </c>
      <c r="H27" s="430"/>
    </row>
    <row r="28" spans="1:41" ht="18" customHeight="1" x14ac:dyDescent="0.3">
      <c r="A28" s="445" t="s">
        <v>264</v>
      </c>
      <c r="B28" s="416" t="s">
        <v>482</v>
      </c>
      <c r="C28" s="416" t="s">
        <v>482</v>
      </c>
      <c r="D28" s="416" t="s">
        <v>482</v>
      </c>
      <c r="E28" s="432"/>
      <c r="F28" s="432"/>
      <c r="G28" s="432"/>
      <c r="H28" s="430"/>
    </row>
    <row r="29" spans="1:41" ht="18" customHeight="1" x14ac:dyDescent="0.3">
      <c r="A29" s="445" t="s">
        <v>265</v>
      </c>
      <c r="B29" s="416" t="s">
        <v>485</v>
      </c>
      <c r="C29" s="416" t="s">
        <v>485</v>
      </c>
      <c r="D29" s="416" t="s">
        <v>485</v>
      </c>
      <c r="E29" s="432"/>
      <c r="F29" s="432"/>
      <c r="G29" s="433"/>
      <c r="H29" s="430"/>
    </row>
    <row r="30" spans="1:41" ht="18" customHeight="1" x14ac:dyDescent="0.3">
      <c r="A30" s="445" t="s">
        <v>64</v>
      </c>
      <c r="B30" s="431" t="s">
        <v>486</v>
      </c>
      <c r="C30" s="431" t="s">
        <v>486</v>
      </c>
      <c r="D30" s="431" t="s">
        <v>486</v>
      </c>
      <c r="E30" s="432"/>
      <c r="F30" s="432"/>
      <c r="G30" s="433"/>
      <c r="H30" s="430"/>
    </row>
    <row r="31" spans="1:41" ht="18" customHeight="1" x14ac:dyDescent="0.3">
      <c r="A31" s="445" t="s">
        <v>266</v>
      </c>
      <c r="B31" s="434"/>
      <c r="C31" s="434"/>
      <c r="D31" s="434"/>
      <c r="E31" s="432"/>
      <c r="F31" s="432"/>
      <c r="G31" s="433"/>
      <c r="H31" s="430"/>
    </row>
    <row r="32" spans="1:41" ht="18" customHeight="1" thickBot="1" x14ac:dyDescent="0.35">
      <c r="A32" s="451" t="s">
        <v>267</v>
      </c>
      <c r="B32" s="431">
        <v>9790826008</v>
      </c>
      <c r="C32" s="431">
        <v>9790826008</v>
      </c>
      <c r="D32" s="431">
        <v>9790826008</v>
      </c>
      <c r="E32" s="435"/>
      <c r="F32" s="435"/>
      <c r="G32" s="436"/>
      <c r="H32" s="430"/>
    </row>
    <row r="33" spans="1:8" ht="18" customHeight="1" thickBot="1" x14ac:dyDescent="0.35">
      <c r="A33" s="487"/>
      <c r="B33" s="488"/>
      <c r="C33" s="488"/>
      <c r="D33" s="488"/>
      <c r="E33" s="437"/>
      <c r="F33" s="437"/>
      <c r="G33" s="437"/>
      <c r="H33" s="430"/>
    </row>
    <row r="34" spans="1:8" ht="18" customHeight="1" thickBot="1" x14ac:dyDescent="0.35">
      <c r="A34" s="484" t="s">
        <v>178</v>
      </c>
      <c r="B34" s="485"/>
      <c r="C34" s="485"/>
      <c r="D34" s="485"/>
      <c r="E34" s="485"/>
      <c r="F34" s="486"/>
      <c r="G34" s="437"/>
      <c r="H34" s="430"/>
    </row>
    <row r="35" spans="1:8" ht="25.5" x14ac:dyDescent="0.3">
      <c r="A35" s="425" t="s">
        <v>82</v>
      </c>
      <c r="B35" s="443" t="s">
        <v>179</v>
      </c>
      <c r="C35" s="443" t="s">
        <v>27</v>
      </c>
      <c r="D35" s="443" t="s">
        <v>70</v>
      </c>
      <c r="E35" s="443" t="s">
        <v>71</v>
      </c>
      <c r="F35" s="444" t="s">
        <v>72</v>
      </c>
      <c r="G35" s="437"/>
      <c r="H35" s="430"/>
    </row>
    <row r="36" spans="1:8" ht="38.25" x14ac:dyDescent="0.3">
      <c r="A36" s="445" t="s">
        <v>441</v>
      </c>
      <c r="B36" s="416" t="s">
        <v>486</v>
      </c>
      <c r="C36" s="416" t="s">
        <v>487</v>
      </c>
      <c r="D36" s="416" t="s">
        <v>488</v>
      </c>
      <c r="E36" s="416">
        <v>57</v>
      </c>
      <c r="F36" s="688">
        <v>0.5</v>
      </c>
      <c r="G36" s="437"/>
      <c r="H36" s="430"/>
    </row>
    <row r="37" spans="1:8" ht="18" customHeight="1" x14ac:dyDescent="0.3">
      <c r="A37" s="426" t="s">
        <v>37</v>
      </c>
      <c r="B37" s="416" t="s">
        <v>486</v>
      </c>
      <c r="C37" s="416" t="s">
        <v>487</v>
      </c>
      <c r="D37" s="416" t="s">
        <v>488</v>
      </c>
      <c r="E37" s="416">
        <v>57</v>
      </c>
      <c r="F37" s="688">
        <v>0.5</v>
      </c>
      <c r="G37" s="437"/>
      <c r="H37" s="430"/>
    </row>
    <row r="38" spans="1:8" ht="28.5" customHeight="1" x14ac:dyDescent="0.3">
      <c r="A38" s="446" t="s">
        <v>450</v>
      </c>
      <c r="B38" s="416" t="s">
        <v>486</v>
      </c>
      <c r="C38" s="416" t="s">
        <v>487</v>
      </c>
      <c r="D38" s="416" t="s">
        <v>488</v>
      </c>
      <c r="E38" s="416">
        <v>57</v>
      </c>
      <c r="F38" s="688">
        <v>0.5</v>
      </c>
      <c r="G38" s="437"/>
      <c r="H38" s="430"/>
    </row>
    <row r="39" spans="1:8" ht="18" customHeight="1" x14ac:dyDescent="0.3">
      <c r="A39" s="426" t="s">
        <v>60</v>
      </c>
      <c r="B39" s="416" t="s">
        <v>486</v>
      </c>
      <c r="C39" s="416" t="s">
        <v>487</v>
      </c>
      <c r="D39" s="416" t="s">
        <v>488</v>
      </c>
      <c r="E39" s="416">
        <v>57</v>
      </c>
      <c r="F39" s="688">
        <v>0.5</v>
      </c>
      <c r="G39" s="437"/>
      <c r="H39" s="430"/>
    </row>
    <row r="40" spans="1:8" ht="18" customHeight="1" thickBot="1" x14ac:dyDescent="0.35">
      <c r="A40" s="427" t="s">
        <v>182</v>
      </c>
      <c r="B40" s="431"/>
      <c r="C40" s="431"/>
      <c r="D40" s="439"/>
      <c r="E40" s="431"/>
      <c r="F40" s="440"/>
      <c r="G40" s="437"/>
      <c r="H40" s="430"/>
    </row>
    <row r="41" spans="1:8" ht="18" customHeight="1" thickBot="1" x14ac:dyDescent="0.35">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row r="78" spans="1:20" ht="16.5" thickBot="1" x14ac:dyDescent="0.35">
      <c r="A78" s="484" t="s">
        <v>178</v>
      </c>
      <c r="B78" s="485"/>
      <c r="C78" s="485"/>
      <c r="D78" s="485"/>
      <c r="E78" s="485"/>
      <c r="F78" s="486"/>
    </row>
    <row r="79" spans="1:20" ht="25.5" x14ac:dyDescent="0.3">
      <c r="A79" s="425" t="s">
        <v>82</v>
      </c>
      <c r="B79" s="443" t="s">
        <v>179</v>
      </c>
      <c r="C79" s="443" t="s">
        <v>27</v>
      </c>
      <c r="D79" s="443" t="s">
        <v>70</v>
      </c>
      <c r="E79" s="443" t="s">
        <v>71</v>
      </c>
      <c r="F79" s="444" t="s">
        <v>72</v>
      </c>
    </row>
    <row r="80" spans="1:20" ht="38.25" x14ac:dyDescent="0.3">
      <c r="A80" s="445" t="s">
        <v>441</v>
      </c>
      <c r="B80" s="416" t="s">
        <v>489</v>
      </c>
      <c r="C80" s="416" t="s">
        <v>490</v>
      </c>
      <c r="D80" s="416" t="s">
        <v>488</v>
      </c>
      <c r="E80" s="416">
        <v>46</v>
      </c>
      <c r="F80" s="438">
        <v>0.5</v>
      </c>
    </row>
    <row r="81" spans="1:6" x14ac:dyDescent="0.3">
      <c r="A81" s="426" t="s">
        <v>37</v>
      </c>
      <c r="B81" s="416" t="s">
        <v>489</v>
      </c>
      <c r="C81" s="416" t="s">
        <v>490</v>
      </c>
      <c r="D81" s="416" t="s">
        <v>488</v>
      </c>
      <c r="E81" s="416">
        <v>46</v>
      </c>
      <c r="F81" s="438">
        <v>0.5</v>
      </c>
    </row>
    <row r="82" spans="1:6" ht="38.25" x14ac:dyDescent="0.3">
      <c r="A82" s="446" t="s">
        <v>450</v>
      </c>
      <c r="B82" s="416" t="s">
        <v>489</v>
      </c>
      <c r="C82" s="416" t="s">
        <v>490</v>
      </c>
      <c r="D82" s="416" t="s">
        <v>488</v>
      </c>
      <c r="E82" s="416">
        <v>46</v>
      </c>
      <c r="F82" s="438">
        <v>0.5</v>
      </c>
    </row>
    <row r="83" spans="1:6" x14ac:dyDescent="0.3">
      <c r="A83" s="426" t="s">
        <v>60</v>
      </c>
      <c r="B83" s="416" t="s">
        <v>489</v>
      </c>
      <c r="C83" s="416" t="s">
        <v>490</v>
      </c>
      <c r="D83" s="416" t="s">
        <v>488</v>
      </c>
      <c r="E83" s="416">
        <v>46</v>
      </c>
      <c r="F83" s="438">
        <v>0.5</v>
      </c>
    </row>
    <row r="84" spans="1:6" ht="16.5" thickBot="1" x14ac:dyDescent="0.35">
      <c r="A84" s="427" t="s">
        <v>182</v>
      </c>
      <c r="B84" s="431"/>
      <c r="C84" s="431"/>
      <c r="D84" s="439"/>
      <c r="E84" s="431"/>
      <c r="F84" s="440"/>
    </row>
  </sheetData>
  <sortState ref="N5:N13">
    <sortCondition ref="N4"/>
  </sortState>
  <mergeCells count="16">
    <mergeCell ref="A78:F78"/>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KHISHORE KUMAR</v>
      </c>
      <c r="B10" s="503">
        <f>MASTERSHEET!D4</f>
        <v>0</v>
      </c>
      <c r="C10" s="504" t="str">
        <f>MASTERSHEET!F4</f>
        <v>G B</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43264</v>
      </c>
      <c r="C14" s="498"/>
    </row>
    <row r="15" spans="1:3" ht="14.25" x14ac:dyDescent="0.2">
      <c r="A15" s="19" t="s">
        <v>67</v>
      </c>
      <c r="B15" s="495" t="str">
        <f>MASTERSHEET!B5</f>
        <v>ANALYST</v>
      </c>
      <c r="C15" s="496"/>
    </row>
    <row r="16" spans="1:3" ht="14.25" x14ac:dyDescent="0.2">
      <c r="A16" s="19" t="s">
        <v>68</v>
      </c>
      <c r="B16" s="495">
        <f>MASTERSHEET!D5</f>
        <v>0</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6/11, F2, Sakthi Sri Ranga Flats</v>
      </c>
      <c r="B19" s="30" t="str">
        <f>MASTERSHEET!C25</f>
        <v>6/11, F2, Sakthi Sri Ranga Flats</v>
      </c>
      <c r="C19" s="31" t="str">
        <f>MASTERSHEET!D25</f>
        <v>6/11, F2, Sakthi Sri Ranga Flats</v>
      </c>
    </row>
    <row r="20" spans="1:3" x14ac:dyDescent="0.25">
      <c r="A20" s="29" t="str">
        <f>MASTERSHEET!B26</f>
        <v>32nd Street</v>
      </c>
      <c r="B20" s="30" t="str">
        <f>MASTERSHEET!C26</f>
        <v>32nd Street</v>
      </c>
      <c r="C20" s="31" t="str">
        <f>MASTERSHEET!D26</f>
        <v>32nd Street</v>
      </c>
    </row>
    <row r="21" spans="1:3" x14ac:dyDescent="0.25">
      <c r="A21" s="29" t="str">
        <f>MASTERSHEET!B27</f>
        <v>Nanganallur</v>
      </c>
      <c r="B21" s="30" t="str">
        <f>MASTERSHEET!C27</f>
        <v>Nanganallur</v>
      </c>
      <c r="C21" s="31" t="str">
        <f>MASTERSHEET!D27</f>
        <v>Nanganallur</v>
      </c>
    </row>
    <row r="22" spans="1:3" x14ac:dyDescent="0.25">
      <c r="A22" s="29" t="str">
        <f>MASTERSHEET!B28</f>
        <v>Chennai</v>
      </c>
      <c r="B22" s="30" t="str">
        <f>MASTERSHEET!C28</f>
        <v>Chennai</v>
      </c>
      <c r="C22" s="31" t="str">
        <f>MASTERSHEET!D28</f>
        <v>Chennai</v>
      </c>
    </row>
    <row r="23" spans="1:3" x14ac:dyDescent="0.25">
      <c r="A23" s="29" t="str">
        <f>MASTERSHEET!B29</f>
        <v>TamilNadu-600061</v>
      </c>
      <c r="B23" s="30" t="str">
        <f>MASTERSHEET!C29</f>
        <v>TamilNadu-600061</v>
      </c>
      <c r="C23" s="31" t="str">
        <f>MASTERSHEET!D29</f>
        <v>TamilNadu-600061</v>
      </c>
    </row>
    <row r="24" spans="1:3" ht="14.25" x14ac:dyDescent="0.2">
      <c r="A24" s="28" t="s">
        <v>64</v>
      </c>
      <c r="B24" s="192" t="s">
        <v>64</v>
      </c>
      <c r="C24" s="193" t="s">
        <v>64</v>
      </c>
    </row>
    <row r="25" spans="1:3" x14ac:dyDescent="0.25">
      <c r="A25" s="29" t="str">
        <f>MASTERSHEET!B30</f>
        <v>Baskaran G S</v>
      </c>
      <c r="B25" s="30" t="str">
        <f>MASTERSHEET!C30</f>
        <v>Baskaran G S</v>
      </c>
      <c r="C25" s="31" t="str">
        <f>MASTERSHEET!D30</f>
        <v>Baskaran G S</v>
      </c>
    </row>
    <row r="26" spans="1:3" ht="14.25" x14ac:dyDescent="0.2">
      <c r="A26" s="28" t="s">
        <v>62</v>
      </c>
      <c r="B26" s="192" t="s">
        <v>62</v>
      </c>
      <c r="C26" s="193" t="s">
        <v>62</v>
      </c>
    </row>
    <row r="27" spans="1:3" x14ac:dyDescent="0.25">
      <c r="A27" s="29">
        <f>MASTERSHEET!B32</f>
        <v>9790826008</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9790826008</v>
      </c>
      <c r="C29" s="31">
        <f>MASTERSHEET!D32</f>
        <v>9790826008</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gbkishore96@gmail.com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35359</v>
      </c>
      <c r="C41" s="21"/>
    </row>
    <row r="42" spans="1:3" x14ac:dyDescent="0.25">
      <c r="A42" s="29"/>
      <c r="B42" s="30"/>
      <c r="C42" s="21"/>
    </row>
    <row r="43" spans="1:3" x14ac:dyDescent="0.25">
      <c r="A43" s="32" t="s">
        <v>15</v>
      </c>
      <c r="B43" s="30" t="str">
        <f>MASTERSHEET!D8</f>
        <v>Madurai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9790854992</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F25" sqref="F25"/>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KHISHORE KUMAR    G B</v>
      </c>
      <c r="C11" s="518"/>
      <c r="D11" s="518"/>
      <c r="E11" s="250" t="s">
        <v>426</v>
      </c>
      <c r="F11" s="276"/>
      <c r="G11" s="250"/>
      <c r="H11" s="251"/>
    </row>
    <row r="12" spans="1:13" ht="32.25" customHeight="1" x14ac:dyDescent="0.25">
      <c r="A12" s="519" t="str">
        <f>PROPER(MASTERSHEET!B25&amp;" "&amp;MASTERSHEET!B26&amp;" "&amp;MASTERSHEET!B27&amp;" "&amp;MASTERSHEET!B28&amp;" "&amp;MASTERSHEET!B29)</f>
        <v>6/11, F2, Sakthi Sri Ranga Flats 32Nd Street Nanganallur Chennai Tamilnadu-600061</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5" customFormat="1" ht="29.25" thickBot="1" x14ac:dyDescent="0.25">
      <c r="A16" s="279"/>
      <c r="B16" s="280"/>
      <c r="C16" s="281" t="s">
        <v>428</v>
      </c>
      <c r="D16" s="282" t="s">
        <v>429</v>
      </c>
      <c r="E16" s="282" t="s">
        <v>27</v>
      </c>
      <c r="F16" s="283" t="s">
        <v>430</v>
      </c>
      <c r="G16" s="358" t="s">
        <v>431</v>
      </c>
      <c r="H16" s="284"/>
    </row>
    <row r="17" spans="1:8" s="271" customFormat="1" ht="15" customHeight="1" x14ac:dyDescent="0.2">
      <c r="A17" s="266"/>
      <c r="B17" s="267"/>
      <c r="C17" s="511" t="s">
        <v>432</v>
      </c>
      <c r="D17" s="268" t="str">
        <f>+MASTERSHEET!B36</f>
        <v>Baskaran G S</v>
      </c>
      <c r="E17" s="268" t="s">
        <v>487</v>
      </c>
      <c r="F17" s="265" t="s">
        <v>488</v>
      </c>
      <c r="G17" s="269">
        <f>+MASTERSHEET!F36</f>
        <v>0.5</v>
      </c>
      <c r="H17" s="270"/>
    </row>
    <row r="18" spans="1:8" s="271" customFormat="1" ht="15.75" thickBot="1" x14ac:dyDescent="0.25">
      <c r="A18" s="266"/>
      <c r="B18" s="267"/>
      <c r="C18" s="512"/>
      <c r="D18" s="272"/>
      <c r="E18" s="272"/>
      <c r="F18" s="272"/>
      <c r="G18" s="272"/>
      <c r="H18" s="270"/>
    </row>
    <row r="19" spans="1:8" s="271" customFormat="1" ht="45.75" thickBot="1" x14ac:dyDescent="0.25">
      <c r="A19" s="266"/>
      <c r="B19" s="267"/>
      <c r="C19" s="513"/>
      <c r="D19" s="273" t="s">
        <v>491</v>
      </c>
      <c r="E19" s="274" t="s">
        <v>490</v>
      </c>
      <c r="F19" s="265" t="s">
        <v>488</v>
      </c>
      <c r="G19" s="269">
        <f>+MASTERSHEET!F38</f>
        <v>0.5</v>
      </c>
      <c r="H19" s="270"/>
    </row>
    <row r="20" spans="1:8" s="271" customFormat="1" ht="45" x14ac:dyDescent="0.2">
      <c r="A20" s="266"/>
      <c r="B20" s="267"/>
      <c r="C20" s="511" t="s">
        <v>433</v>
      </c>
      <c r="D20" s="265" t="str">
        <f>+MASTERSHEET!B36</f>
        <v>Baskaran G S</v>
      </c>
      <c r="E20" s="268" t="s">
        <v>487</v>
      </c>
      <c r="F20" s="265" t="s">
        <v>488</v>
      </c>
      <c r="G20" s="269">
        <f>+MASTERSHEET!F36</f>
        <v>0.5</v>
      </c>
      <c r="H20" s="270"/>
    </row>
    <row r="21" spans="1:8" s="271" customFormat="1" ht="15.75" thickBot="1" x14ac:dyDescent="0.25">
      <c r="A21" s="266"/>
      <c r="B21" s="267"/>
      <c r="C21" s="512"/>
      <c r="D21" s="272"/>
      <c r="E21" s="272"/>
      <c r="F21" s="275"/>
      <c r="G21" s="275"/>
      <c r="H21" s="270"/>
    </row>
    <row r="22" spans="1:8" s="271" customFormat="1" ht="45.75" thickBot="1" x14ac:dyDescent="0.25">
      <c r="A22" s="266"/>
      <c r="B22" s="267"/>
      <c r="C22" s="513"/>
      <c r="D22" s="273" t="s">
        <v>491</v>
      </c>
      <c r="E22" s="274" t="s">
        <v>490</v>
      </c>
      <c r="F22" s="265" t="s">
        <v>488</v>
      </c>
      <c r="G22" s="269">
        <f>+MASTERSHEET!F38</f>
        <v>0.5</v>
      </c>
      <c r="H22" s="270"/>
    </row>
    <row r="23" spans="1:8" s="271" customFormat="1" ht="15" customHeight="1" x14ac:dyDescent="0.2">
      <c r="A23" s="266"/>
      <c r="B23" s="267"/>
      <c r="C23" s="511" t="s">
        <v>434</v>
      </c>
      <c r="D23" s="265" t="str">
        <f>+MASTERSHEET!B36</f>
        <v>Baskaran G S</v>
      </c>
      <c r="E23" s="414" t="str">
        <f>+MASTERSHEET!C36</f>
        <v>Father</v>
      </c>
      <c r="F23" s="265" t="s">
        <v>488</v>
      </c>
      <c r="G23" s="269">
        <f>+MASTERSHEET!F36</f>
        <v>0.5</v>
      </c>
      <c r="H23" s="270"/>
    </row>
    <row r="24" spans="1:8" s="271" customFormat="1" ht="15.75" thickBot="1" x14ac:dyDescent="0.25">
      <c r="A24" s="266"/>
      <c r="B24" s="267"/>
      <c r="C24" s="512"/>
      <c r="D24" s="272"/>
      <c r="E24" s="272"/>
      <c r="F24" s="275"/>
      <c r="G24" s="275"/>
      <c r="H24" s="270"/>
    </row>
    <row r="25" spans="1:8" s="271" customFormat="1" ht="45.75" thickBot="1" x14ac:dyDescent="0.25">
      <c r="A25" s="266"/>
      <c r="B25" s="267"/>
      <c r="C25" s="513"/>
      <c r="D25" s="273" t="s">
        <v>491</v>
      </c>
      <c r="E25" s="274" t="s">
        <v>490</v>
      </c>
      <c r="F25" s="265" t="s">
        <v>488</v>
      </c>
      <c r="G25" s="269">
        <f>+MASTERSHEET!F41</f>
        <v>0</v>
      </c>
      <c r="H25" s="270"/>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7"/>
      <c r="B33" s="278"/>
      <c r="C33" s="278"/>
      <c r="D33" s="278"/>
      <c r="E33" s="278"/>
      <c r="F33" s="278"/>
      <c r="G33" s="278"/>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CHENNAI MIPL</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D50" sqref="D5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7"/>
      <c r="B2" s="397"/>
      <c r="C2" s="397"/>
      <c r="D2" s="397"/>
      <c r="E2" s="397"/>
      <c r="F2" s="397"/>
      <c r="G2" s="397"/>
    </row>
    <row r="3" spans="1:7" x14ac:dyDescent="0.25">
      <c r="A3" s="397"/>
      <c r="B3" s="397"/>
      <c r="C3" s="397"/>
      <c r="D3" s="397"/>
      <c r="E3" s="397"/>
      <c r="F3" s="397"/>
      <c r="G3" s="397"/>
    </row>
    <row r="4" spans="1:7" x14ac:dyDescent="0.25">
      <c r="A4" s="397"/>
      <c r="B4" s="397"/>
      <c r="C4" s="397"/>
      <c r="D4" s="397"/>
      <c r="E4" s="397"/>
      <c r="F4" s="397"/>
      <c r="G4" s="397"/>
    </row>
    <row r="5" spans="1:7" ht="15.75" thickBot="1" x14ac:dyDescent="0.3">
      <c r="A5" s="397"/>
      <c r="B5" s="397"/>
      <c r="C5" s="397"/>
      <c r="D5" s="397"/>
      <c r="E5" s="397"/>
      <c r="F5" s="397"/>
      <c r="G5" s="397"/>
    </row>
    <row r="6" spans="1:7" x14ac:dyDescent="0.25">
      <c r="A6" s="44"/>
      <c r="B6" s="45"/>
      <c r="C6" s="45"/>
      <c r="D6" s="45"/>
      <c r="E6" s="45"/>
      <c r="F6" s="45"/>
      <c r="G6" s="46"/>
    </row>
    <row r="7" spans="1:7" x14ac:dyDescent="0.25">
      <c r="A7" s="523" t="s">
        <v>451</v>
      </c>
      <c r="B7" s="524"/>
      <c r="C7" s="524"/>
      <c r="D7" s="524"/>
      <c r="E7" s="524"/>
      <c r="F7" s="524"/>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9" t="str">
        <f>+MASTERSHEET!B4&amp;" "&amp;MASTERSHEET!D4&amp;" "&amp;MASTERSHEET!F4</f>
        <v>KHISHORE KUMAR  G B</v>
      </c>
      <c r="C10" s="529"/>
      <c r="D10" s="403" t="s">
        <v>454</v>
      </c>
      <c r="E10" s="402"/>
      <c r="F10" s="38"/>
      <c r="G10" s="48"/>
    </row>
    <row r="11" spans="1:7" ht="21" customHeight="1" x14ac:dyDescent="0.25">
      <c r="A11" s="49" t="s">
        <v>54</v>
      </c>
      <c r="B11" s="37" t="str">
        <f>PROPER(MASTERSHEET!B25&amp;" "&amp;MASTERSHEET!B26&amp;" "&amp;MASTERSHEET!B27&amp;" "&amp;MASTERSHEET!B28&amp;" "&amp;MASTERSHEET!B29)</f>
        <v>6/11, F2, Sakthi Sri Ranga Flats 32Nd Street Nanganallur Chennai Tamilnadu-600061</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455</v>
      </c>
      <c r="D15" s="525" t="s">
        <v>456</v>
      </c>
      <c r="E15" s="38"/>
      <c r="F15" s="38"/>
      <c r="G15" s="48"/>
    </row>
    <row r="16" spans="1:7" ht="15.75" thickBot="1" x14ac:dyDescent="0.3">
      <c r="A16" s="49"/>
      <c r="B16" s="517"/>
      <c r="C16" s="526"/>
      <c r="D16" s="526"/>
      <c r="E16" s="38"/>
      <c r="F16" s="38"/>
      <c r="G16" s="48"/>
    </row>
    <row r="17" spans="1:7" ht="15.75" thickBot="1" x14ac:dyDescent="0.3">
      <c r="A17" s="49"/>
      <c r="B17" s="399" t="s">
        <v>457</v>
      </c>
      <c r="C17" s="260" t="str">
        <f>+MASTERSHEET!B37</f>
        <v>Baskaran G S</v>
      </c>
      <c r="D17" s="260" t="s">
        <v>491</v>
      </c>
      <c r="E17" s="38"/>
      <c r="F17" s="38"/>
      <c r="G17" s="48"/>
    </row>
    <row r="18" spans="1:7" x14ac:dyDescent="0.25">
      <c r="A18" s="49"/>
      <c r="B18" s="516" t="s">
        <v>458</v>
      </c>
      <c r="C18" s="516" t="str">
        <f>+MASTERSHEET!C37</f>
        <v>Father</v>
      </c>
      <c r="D18" s="516" t="s">
        <v>490</v>
      </c>
      <c r="E18" s="38"/>
      <c r="F18" s="38"/>
      <c r="G18" s="48"/>
    </row>
    <row r="19" spans="1:7" ht="15.75" thickBot="1" x14ac:dyDescent="0.3">
      <c r="A19" s="49"/>
      <c r="B19" s="517"/>
      <c r="C19" s="517"/>
      <c r="D19" s="517"/>
      <c r="E19" s="38"/>
      <c r="F19" s="38"/>
      <c r="G19" s="48"/>
    </row>
    <row r="20" spans="1:7" x14ac:dyDescent="0.25">
      <c r="A20" s="49"/>
      <c r="B20" s="527" t="s">
        <v>459</v>
      </c>
      <c r="C20" s="516" t="str">
        <f>+MASTERSHEET!D37</f>
        <v>6/11, F2, Sakthi Sri Ranga Flats, 32nd Street, Nanganallur, Chennai-600061</v>
      </c>
      <c r="D20" s="516" t="s">
        <v>488</v>
      </c>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460</v>
      </c>
      <c r="C26" s="543">
        <f>+MASTERSHEET!F37</f>
        <v>0.5</v>
      </c>
      <c r="D26" s="543">
        <v>0.5</v>
      </c>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0"/>
      <c r="B33" s="395"/>
      <c r="C33" s="395"/>
      <c r="D33" s="395"/>
      <c r="E33" s="395"/>
      <c r="F33" s="395"/>
      <c r="G33" s="398"/>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6" t="s">
        <v>437</v>
      </c>
      <c r="C36" s="260"/>
      <c r="D36" s="260"/>
      <c r="E36" s="38"/>
      <c r="F36" s="38"/>
      <c r="G36" s="48"/>
    </row>
    <row r="37" spans="1:7" x14ac:dyDescent="0.25">
      <c r="A37" s="49"/>
      <c r="B37" s="527" t="s">
        <v>438</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6"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440</v>
      </c>
      <c r="B44" s="401" t="str">
        <f>+MASTERSHEET!D6</f>
        <v>CHENNAI MIPL</v>
      </c>
      <c r="C44" s="250"/>
      <c r="D44" s="250"/>
      <c r="E44" s="250"/>
      <c r="F44" s="397"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3" workbookViewId="0">
      <selection activeCell="D17" sqref="D17"/>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6"/>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7"/>
      <c r="C6" s="288"/>
      <c r="D6" s="288"/>
      <c r="E6" s="288"/>
      <c r="F6" s="289" t="s">
        <v>307</v>
      </c>
      <c r="G6" s="290"/>
      <c r="H6" s="38"/>
      <c r="I6" s="38"/>
    </row>
    <row r="7" spans="1:9" x14ac:dyDescent="0.25">
      <c r="B7" s="291"/>
      <c r="C7" s="292"/>
      <c r="D7" s="292"/>
      <c r="E7" s="292"/>
      <c r="F7" s="292"/>
      <c r="G7" s="293"/>
    </row>
    <row r="8" spans="1:9" s="191" customFormat="1" x14ac:dyDescent="0.25">
      <c r="B8" s="291"/>
      <c r="C8" s="292"/>
      <c r="D8" s="292"/>
      <c r="E8" s="292"/>
      <c r="F8" s="292"/>
      <c r="G8" s="293"/>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4"/>
      <c r="C12" s="295"/>
      <c r="D12" s="295"/>
      <c r="E12" s="295"/>
      <c r="F12" s="295"/>
      <c r="G12" s="296"/>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7"/>
      <c r="C15" s="298"/>
      <c r="D15" s="298"/>
      <c r="E15" s="298"/>
      <c r="F15" s="298"/>
      <c r="G15" s="299"/>
    </row>
    <row r="16" spans="1:9" x14ac:dyDescent="0.25">
      <c r="B16" s="300" t="s">
        <v>309</v>
      </c>
      <c r="C16" s="301" t="s">
        <v>330</v>
      </c>
      <c r="D16" s="302" t="str">
        <f>UPPER(MASTERSHEET!R4)</f>
        <v>KHISHORE KUMAR  G B</v>
      </c>
      <c r="E16" s="295"/>
      <c r="F16" s="295"/>
      <c r="G16" s="296"/>
    </row>
    <row r="17" spans="2:7" x14ac:dyDescent="0.25">
      <c r="B17" s="300" t="s">
        <v>310</v>
      </c>
      <c r="C17" s="301" t="s">
        <v>330</v>
      </c>
      <c r="D17" s="415" t="str">
        <f>UPPER(MASTERSHEET!R3&amp;"/"&amp;MASTERSHEET!R9)</f>
        <v xml:space="preserve">BASKARAN   G S/  </v>
      </c>
      <c r="E17" s="295"/>
      <c r="F17" s="295"/>
      <c r="G17" s="296"/>
    </row>
    <row r="18" spans="2:7" x14ac:dyDescent="0.25">
      <c r="B18" s="300" t="s">
        <v>311</v>
      </c>
      <c r="C18" s="301" t="s">
        <v>330</v>
      </c>
      <c r="D18" s="303">
        <f>MASTERSHEET!B8</f>
        <v>35359</v>
      </c>
      <c r="E18" s="295"/>
      <c r="F18" s="295"/>
      <c r="G18" s="296"/>
    </row>
    <row r="19" spans="2:7" x14ac:dyDescent="0.25">
      <c r="B19" s="300" t="s">
        <v>312</v>
      </c>
      <c r="C19" s="301" t="s">
        <v>330</v>
      </c>
      <c r="D19" s="304" t="str">
        <f>UPPER(MASTERSHEET!B7)</f>
        <v>MALE</v>
      </c>
      <c r="E19" s="295"/>
      <c r="F19" s="295"/>
      <c r="G19" s="296"/>
    </row>
    <row r="20" spans="2:7" ht="15.75" customHeight="1" x14ac:dyDescent="0.25">
      <c r="B20" s="300" t="s">
        <v>313</v>
      </c>
      <c r="C20" s="301" t="s">
        <v>330</v>
      </c>
      <c r="D20" s="305" t="str">
        <f>UPPER(MASTERSHEET!D7)</f>
        <v>SINGLE</v>
      </c>
      <c r="E20" s="295"/>
      <c r="F20" s="295"/>
      <c r="G20" s="296"/>
    </row>
    <row r="21" spans="2:7" x14ac:dyDescent="0.25">
      <c r="B21" s="300" t="s">
        <v>314</v>
      </c>
      <c r="C21" s="306"/>
      <c r="D21" s="307" t="s">
        <v>465</v>
      </c>
      <c r="E21" s="295"/>
      <c r="F21" s="295"/>
      <c r="G21" s="296"/>
    </row>
    <row r="22" spans="2:7" x14ac:dyDescent="0.25">
      <c r="B22" s="300" t="s">
        <v>315</v>
      </c>
      <c r="C22" s="301" t="s">
        <v>330</v>
      </c>
      <c r="D22" s="307" t="s">
        <v>465</v>
      </c>
      <c r="E22" s="308"/>
      <c r="F22" s="295"/>
      <c r="G22" s="296"/>
    </row>
    <row r="23" spans="2:7" x14ac:dyDescent="0.25">
      <c r="B23" s="300" t="s">
        <v>316</v>
      </c>
      <c r="C23" s="301" t="s">
        <v>330</v>
      </c>
      <c r="D23" s="586" t="str">
        <f>PROPER(CONCATENATE(MASTERSHEET!B25,", ",MASTERSHEET!B26," ,",MASTERSHEET!B27,", ",MASTERSHEET!B28," , ",MASTERSHEET!B29))</f>
        <v>6/11, F2, Sakthi Sri Ranga Flats, 32Nd Street ,Nanganallur, Chennai , Tamilnadu-600061</v>
      </c>
      <c r="E23" s="586"/>
      <c r="F23" s="586"/>
      <c r="G23" s="296"/>
    </row>
    <row r="24" spans="2:7" x14ac:dyDescent="0.25">
      <c r="B24" s="300"/>
      <c r="C24" s="38"/>
      <c r="D24" s="586"/>
      <c r="E24" s="586"/>
      <c r="F24" s="586"/>
      <c r="G24" s="296"/>
    </row>
    <row r="25" spans="2:7" x14ac:dyDescent="0.25">
      <c r="B25" s="309"/>
      <c r="C25" s="295"/>
      <c r="D25" s="586"/>
      <c r="E25" s="586"/>
      <c r="F25" s="586"/>
      <c r="G25" s="296"/>
    </row>
    <row r="26" spans="2:7" x14ac:dyDescent="0.25">
      <c r="B26" s="309"/>
      <c r="C26" s="295"/>
      <c r="D26" s="307"/>
      <c r="E26" s="295"/>
      <c r="F26" s="295"/>
      <c r="G26" s="296"/>
    </row>
    <row r="27" spans="2:7" x14ac:dyDescent="0.25">
      <c r="B27" s="552" t="s">
        <v>226</v>
      </c>
      <c r="C27" s="553"/>
      <c r="D27" s="553"/>
      <c r="E27" s="553"/>
      <c r="F27" s="553"/>
      <c r="G27" s="554"/>
    </row>
    <row r="28" spans="2:7" x14ac:dyDescent="0.25">
      <c r="B28" s="310"/>
      <c r="C28" s="301"/>
      <c r="D28" s="301"/>
      <c r="E28" s="301"/>
      <c r="F28" s="301"/>
      <c r="G28" s="311"/>
    </row>
    <row r="29" spans="2:7" x14ac:dyDescent="0.25">
      <c r="B29" s="580" t="s">
        <v>227</v>
      </c>
      <c r="C29" s="581"/>
      <c r="D29" s="581"/>
      <c r="E29" s="581"/>
      <c r="F29" s="581"/>
      <c r="G29" s="582"/>
    </row>
    <row r="30" spans="2:7" x14ac:dyDescent="0.25">
      <c r="B30" s="312"/>
      <c r="C30" s="313"/>
      <c r="D30" s="313"/>
      <c r="E30" s="313"/>
      <c r="F30" s="313"/>
      <c r="G30" s="314"/>
    </row>
    <row r="31" spans="2:7" ht="15.75" thickBot="1" x14ac:dyDescent="0.3">
      <c r="B31" s="315"/>
      <c r="C31" s="316"/>
      <c r="D31" s="316"/>
      <c r="E31" s="316"/>
      <c r="F31" s="316"/>
      <c r="G31" s="317"/>
    </row>
    <row r="32" spans="2:7" ht="105.75" thickBot="1" x14ac:dyDescent="0.3">
      <c r="B32" s="318" t="s">
        <v>228</v>
      </c>
      <c r="C32" s="319" t="s">
        <v>54</v>
      </c>
      <c r="D32" s="319" t="s">
        <v>229</v>
      </c>
      <c r="E32" s="319" t="s">
        <v>230</v>
      </c>
      <c r="F32" s="319" t="s">
        <v>231</v>
      </c>
      <c r="G32" s="319" t="s">
        <v>232</v>
      </c>
    </row>
    <row r="33" spans="1:8" ht="15.75" thickBot="1" x14ac:dyDescent="0.3">
      <c r="B33" s="320">
        <v>1</v>
      </c>
      <c r="C33" s="321">
        <v>2</v>
      </c>
      <c r="D33" s="321">
        <v>3</v>
      </c>
      <c r="E33" s="321">
        <v>4</v>
      </c>
      <c r="F33" s="321">
        <v>5</v>
      </c>
      <c r="G33" s="321">
        <v>6</v>
      </c>
    </row>
    <row r="34" spans="1:8" ht="45.75" thickBot="1" x14ac:dyDescent="0.3">
      <c r="B34" s="322" t="str">
        <f>+MASTERSHEET!B38</f>
        <v>Baskaran G S</v>
      </c>
      <c r="C34" s="323" t="str">
        <f>+MASTERSHEET!D38</f>
        <v>6/11, F2, Sakthi Sri Ranga Flats, 32nd Street, Nanganallur, Chennai-600061</v>
      </c>
      <c r="D34" s="324" t="str">
        <f>+MASTERSHEET!C38</f>
        <v>Father</v>
      </c>
      <c r="E34" s="324">
        <f>+MASTERSHEET!E38</f>
        <v>57</v>
      </c>
      <c r="F34" s="325">
        <f>+MASTERSHEET!F38</f>
        <v>0.5</v>
      </c>
      <c r="G34" s="324"/>
    </row>
    <row r="35" spans="1:8" ht="15.75" thickBot="1" x14ac:dyDescent="0.3">
      <c r="B35" s="322" t="s">
        <v>491</v>
      </c>
      <c r="C35" s="323" t="s">
        <v>488</v>
      </c>
      <c r="D35" s="324" t="s">
        <v>490</v>
      </c>
      <c r="E35" s="324">
        <v>46</v>
      </c>
      <c r="F35" s="325">
        <v>0.5</v>
      </c>
      <c r="G35" s="324"/>
    </row>
    <row r="36" spans="1:8" ht="15.75" thickBot="1" x14ac:dyDescent="0.3">
      <c r="B36" s="322"/>
      <c r="C36" s="323"/>
      <c r="D36" s="324"/>
      <c r="E36" s="324"/>
      <c r="F36" s="325"/>
      <c r="G36" s="326"/>
    </row>
    <row r="37" spans="1:8" ht="15.75" customHeight="1" x14ac:dyDescent="0.25">
      <c r="B37" s="327"/>
      <c r="C37" s="295"/>
      <c r="D37" s="295"/>
      <c r="E37" s="295"/>
      <c r="F37" s="295"/>
      <c r="G37" s="296"/>
    </row>
    <row r="38" spans="1:8" x14ac:dyDescent="0.25">
      <c r="B38" s="327"/>
      <c r="C38" s="295"/>
      <c r="D38" s="295"/>
      <c r="E38" s="295"/>
      <c r="F38" s="295"/>
      <c r="G38" s="296"/>
    </row>
    <row r="39" spans="1:8" x14ac:dyDescent="0.25">
      <c r="B39" s="583" t="s">
        <v>233</v>
      </c>
      <c r="C39" s="584"/>
      <c r="D39" s="584"/>
      <c r="E39" s="584"/>
      <c r="F39" s="584"/>
      <c r="G39" s="585"/>
    </row>
    <row r="40" spans="1:8" x14ac:dyDescent="0.25">
      <c r="B40" s="327" t="s">
        <v>234</v>
      </c>
      <c r="C40" s="295"/>
      <c r="D40" s="295"/>
      <c r="E40" s="295"/>
      <c r="F40" s="295"/>
      <c r="G40" s="296"/>
    </row>
    <row r="41" spans="1:8" x14ac:dyDescent="0.25">
      <c r="B41" s="327" t="s">
        <v>235</v>
      </c>
      <c r="C41" s="295"/>
      <c r="D41" s="295"/>
      <c r="E41" s="295"/>
      <c r="F41" s="295"/>
      <c r="G41" s="296"/>
    </row>
    <row r="42" spans="1:8" x14ac:dyDescent="0.25">
      <c r="B42" s="327"/>
      <c r="C42" s="295"/>
      <c r="D42" s="295"/>
      <c r="E42" s="38"/>
      <c r="F42" s="328"/>
      <c r="G42" s="329"/>
    </row>
    <row r="43" spans="1:8" x14ac:dyDescent="0.25">
      <c r="B43" s="327"/>
      <c r="C43" s="295"/>
      <c r="D43" s="295"/>
      <c r="E43" s="328"/>
      <c r="F43" s="328" t="s">
        <v>120</v>
      </c>
      <c r="G43" s="329"/>
    </row>
    <row r="44" spans="1:8" x14ac:dyDescent="0.25">
      <c r="B44" s="327"/>
      <c r="C44" s="295"/>
      <c r="D44" s="295"/>
      <c r="E44" s="549" t="s">
        <v>317</v>
      </c>
      <c r="F44" s="550"/>
      <c r="G44" s="551"/>
    </row>
    <row r="45" spans="1:8" x14ac:dyDescent="0.25">
      <c r="B45" s="327" t="s">
        <v>236</v>
      </c>
      <c r="C45" s="295"/>
      <c r="D45" s="295"/>
      <c r="E45" s="307" t="s">
        <v>237</v>
      </c>
      <c r="F45" s="295"/>
      <c r="G45" s="296"/>
    </row>
    <row r="46" spans="1:8" ht="15.75" thickBot="1" x14ac:dyDescent="0.3">
      <c r="B46" s="330"/>
      <c r="C46" s="331"/>
      <c r="D46" s="331"/>
      <c r="E46" s="332"/>
      <c r="F46" s="331"/>
      <c r="G46" s="333"/>
    </row>
    <row r="47" spans="1:8" x14ac:dyDescent="0.25">
      <c r="A47" s="38"/>
      <c r="B47" s="295"/>
      <c r="C47" s="295"/>
      <c r="D47" s="295"/>
      <c r="E47" s="308"/>
      <c r="F47" s="295"/>
      <c r="G47" s="295"/>
      <c r="H47" s="38"/>
    </row>
    <row r="48" spans="1:8" ht="15.75" thickBot="1" x14ac:dyDescent="0.3">
      <c r="A48" s="38"/>
      <c r="B48" s="331"/>
      <c r="C48" s="331"/>
      <c r="D48" s="331"/>
      <c r="E48" s="332"/>
      <c r="F48" s="331"/>
      <c r="G48" s="331"/>
      <c r="H48" s="38"/>
    </row>
    <row r="49" spans="2:7" x14ac:dyDescent="0.25">
      <c r="B49" s="327"/>
      <c r="C49" s="295"/>
      <c r="D49" s="295"/>
      <c r="E49" s="308"/>
      <c r="F49" s="295"/>
      <c r="G49" s="296"/>
    </row>
    <row r="50" spans="2:7" x14ac:dyDescent="0.25">
      <c r="B50" s="575" t="s">
        <v>318</v>
      </c>
      <c r="C50" s="576"/>
      <c r="D50" s="576"/>
      <c r="E50" s="576"/>
      <c r="F50" s="576"/>
      <c r="G50" s="577"/>
    </row>
    <row r="51" spans="2:7" x14ac:dyDescent="0.25">
      <c r="B51" s="294"/>
      <c r="C51" s="295"/>
      <c r="D51" s="295"/>
      <c r="E51" s="295"/>
      <c r="F51" s="295"/>
      <c r="G51" s="296"/>
    </row>
    <row r="52" spans="2:7" ht="28.5" customHeight="1" x14ac:dyDescent="0.25">
      <c r="B52" s="580" t="s">
        <v>238</v>
      </c>
      <c r="C52" s="581"/>
      <c r="D52" s="581"/>
      <c r="E52" s="581"/>
      <c r="F52" s="581"/>
      <c r="G52" s="582"/>
    </row>
    <row r="53" spans="2:7" ht="15.75" customHeight="1" thickBot="1" x14ac:dyDescent="0.3">
      <c r="B53" s="327"/>
      <c r="C53" s="295"/>
      <c r="D53" s="295"/>
      <c r="E53" s="295"/>
      <c r="F53" s="295"/>
      <c r="G53" s="296"/>
    </row>
    <row r="54" spans="2:7" ht="28.5" x14ac:dyDescent="0.25">
      <c r="B54" s="334" t="s">
        <v>319</v>
      </c>
      <c r="C54" s="335" t="s">
        <v>320</v>
      </c>
      <c r="D54" s="578" t="s">
        <v>53</v>
      </c>
      <c r="E54" s="578"/>
      <c r="F54" s="578" t="s">
        <v>321</v>
      </c>
      <c r="G54" s="579"/>
    </row>
    <row r="55" spans="2:7" ht="15.75" thickBot="1" x14ac:dyDescent="0.3">
      <c r="B55" s="336">
        <v>1</v>
      </c>
      <c r="C55" s="337">
        <v>2</v>
      </c>
      <c r="D55" s="597">
        <v>3</v>
      </c>
      <c r="E55" s="597"/>
      <c r="F55" s="597">
        <v>4</v>
      </c>
      <c r="G55" s="598"/>
    </row>
    <row r="56" spans="2:7" x14ac:dyDescent="0.25">
      <c r="B56" s="338"/>
      <c r="C56" s="339"/>
      <c r="D56" s="599"/>
      <c r="E56" s="599"/>
      <c r="F56" s="600"/>
      <c r="G56" s="601"/>
    </row>
    <row r="57" spans="2:7" x14ac:dyDescent="0.25">
      <c r="B57" s="340">
        <v>1</v>
      </c>
      <c r="C57" s="357" t="s">
        <v>486</v>
      </c>
      <c r="D57" s="602">
        <v>22516</v>
      </c>
      <c r="E57" s="602"/>
      <c r="F57" s="603" t="s">
        <v>487</v>
      </c>
      <c r="G57" s="604"/>
    </row>
    <row r="58" spans="2:7" x14ac:dyDescent="0.25">
      <c r="B58" s="342">
        <v>2</v>
      </c>
      <c r="C58" s="341" t="s">
        <v>491</v>
      </c>
      <c r="D58" s="562">
        <v>26601</v>
      </c>
      <c r="E58" s="562"/>
      <c r="F58" s="603" t="s">
        <v>490</v>
      </c>
      <c r="G58" s="605"/>
    </row>
    <row r="59" spans="2:7" x14ac:dyDescent="0.25">
      <c r="B59" s="340">
        <v>3</v>
      </c>
      <c r="C59" s="341"/>
      <c r="D59" s="562"/>
      <c r="E59" s="562"/>
      <c r="F59" s="603"/>
      <c r="G59" s="605"/>
    </row>
    <row r="60" spans="2:7" x14ac:dyDescent="0.25">
      <c r="B60" s="343"/>
      <c r="C60" s="295"/>
      <c r="D60" s="295"/>
      <c r="E60" s="295"/>
      <c r="F60" s="295"/>
      <c r="G60" s="296"/>
    </row>
    <row r="61" spans="2:7" x14ac:dyDescent="0.25">
      <c r="B61" s="344"/>
      <c r="C61" s="345"/>
      <c r="D61" s="345"/>
      <c r="E61" s="345"/>
      <c r="F61" s="345"/>
      <c r="G61" s="346"/>
    </row>
    <row r="62" spans="2:7" x14ac:dyDescent="0.25">
      <c r="B62" s="606" t="s">
        <v>322</v>
      </c>
      <c r="C62" s="607"/>
      <c r="D62" s="607"/>
      <c r="E62" s="607"/>
      <c r="F62" s="607"/>
      <c r="G62" s="608"/>
    </row>
    <row r="63" spans="2:7" x14ac:dyDescent="0.25">
      <c r="B63" s="347"/>
      <c r="C63" s="348"/>
      <c r="D63" s="348"/>
      <c r="E63" s="348"/>
      <c r="F63" s="348"/>
      <c r="G63" s="349"/>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0"/>
      <c r="C67" s="361"/>
      <c r="D67" s="362"/>
      <c r="E67" s="363"/>
      <c r="F67" s="364"/>
      <c r="G67" s="365"/>
    </row>
    <row r="68" spans="2:9" x14ac:dyDescent="0.25">
      <c r="B68" s="572" t="str">
        <f>+MASTERSHEET!B18&amp;" "&amp;MASTERSHEET!C18&amp;" "&amp;MASTERSHEET!D18</f>
        <v>BASKARAN   G S</v>
      </c>
      <c r="C68" s="573"/>
      <c r="D68" s="562">
        <f>+MASTERSHEET!F18</f>
        <v>22516</v>
      </c>
      <c r="E68" s="562"/>
      <c r="F68" s="574" t="s">
        <v>487</v>
      </c>
      <c r="G68" s="574"/>
    </row>
    <row r="69" spans="2:9" ht="15.75" customHeight="1" x14ac:dyDescent="0.25">
      <c r="B69" s="560" t="str">
        <f>+MASTERSHEET!B19&amp;" "&amp;MASTERSHEET!C19&amp;" "&amp;MASTERSHEET!D19</f>
        <v>JEYALALITHA  B H</v>
      </c>
      <c r="C69" s="561"/>
      <c r="D69" s="562">
        <f>+MASTERSHEET!F19</f>
        <v>26601</v>
      </c>
      <c r="E69" s="562"/>
      <c r="F69" s="563" t="s">
        <v>490</v>
      </c>
      <c r="G69" s="564"/>
    </row>
    <row r="70" spans="2:9" ht="15.75" customHeight="1" thickBot="1" x14ac:dyDescent="0.3">
      <c r="B70" s="565"/>
      <c r="C70" s="566"/>
      <c r="D70" s="567"/>
      <c r="E70" s="566"/>
      <c r="F70" s="567"/>
      <c r="G70" s="568"/>
    </row>
    <row r="71" spans="2:9" ht="15" customHeight="1" x14ac:dyDescent="0.25">
      <c r="B71" s="347"/>
      <c r="C71" s="348"/>
      <c r="D71" s="348"/>
      <c r="E71" s="348"/>
      <c r="F71" s="348"/>
      <c r="G71" s="349"/>
    </row>
    <row r="72" spans="2:9" x14ac:dyDescent="0.25">
      <c r="B72" s="294" t="s">
        <v>51</v>
      </c>
      <c r="C72" s="555">
        <f>MASTERSHEET!B6</f>
        <v>43264</v>
      </c>
      <c r="D72" s="555"/>
      <c r="E72" s="295"/>
      <c r="F72" s="295"/>
      <c r="G72" s="296"/>
    </row>
    <row r="73" spans="2:9" ht="15" customHeight="1" x14ac:dyDescent="0.25">
      <c r="B73" s="327"/>
      <c r="C73" s="295"/>
      <c r="D73" s="295"/>
      <c r="E73" s="295"/>
      <c r="F73" s="328" t="s">
        <v>120</v>
      </c>
      <c r="G73" s="296"/>
    </row>
    <row r="74" spans="2:9" x14ac:dyDescent="0.25">
      <c r="B74" s="327"/>
      <c r="C74" s="295"/>
      <c r="D74" s="295"/>
      <c r="E74" s="549" t="s">
        <v>317</v>
      </c>
      <c r="F74" s="550"/>
      <c r="G74" s="551"/>
    </row>
    <row r="75" spans="2:9" x14ac:dyDescent="0.25">
      <c r="B75" s="327" t="s">
        <v>239</v>
      </c>
      <c r="C75" s="295"/>
      <c r="D75" s="295"/>
      <c r="E75" s="307" t="s">
        <v>237</v>
      </c>
      <c r="F75" s="295"/>
      <c r="G75" s="296"/>
    </row>
    <row r="76" spans="2:9" ht="15.75" customHeight="1" x14ac:dyDescent="0.25">
      <c r="B76" s="294"/>
      <c r="C76" s="295"/>
      <c r="D76" s="295"/>
      <c r="E76" s="295"/>
      <c r="F76" s="295"/>
      <c r="G76" s="296"/>
    </row>
    <row r="77" spans="2:9" x14ac:dyDescent="0.25">
      <c r="B77" s="552" t="s">
        <v>240</v>
      </c>
      <c r="C77" s="553"/>
      <c r="D77" s="553"/>
      <c r="E77" s="553"/>
      <c r="F77" s="553"/>
      <c r="G77" s="554"/>
    </row>
    <row r="78" spans="2:9" x14ac:dyDescent="0.25">
      <c r="B78" s="556" t="s">
        <v>325</v>
      </c>
      <c r="C78" s="557"/>
      <c r="D78" s="557"/>
      <c r="E78" s="557"/>
      <c r="F78" s="558" t="str">
        <f>MASTERSHEET!R4</f>
        <v>KHISHORE KUMAR  G B</v>
      </c>
      <c r="G78" s="559"/>
    </row>
    <row r="79" spans="2:9" x14ac:dyDescent="0.25">
      <c r="B79" s="327" t="s">
        <v>326</v>
      </c>
      <c r="C79" s="295"/>
      <c r="D79" s="295"/>
      <c r="E79" s="295"/>
      <c r="F79" s="295"/>
      <c r="G79" s="296"/>
    </row>
    <row r="80" spans="2:9" x14ac:dyDescent="0.25">
      <c r="B80" s="327"/>
      <c r="C80" s="295"/>
      <c r="D80" s="295"/>
      <c r="E80" s="295"/>
      <c r="F80" s="295"/>
      <c r="G80" s="296"/>
    </row>
    <row r="81" spans="1:8" ht="15.75" customHeight="1" x14ac:dyDescent="0.25">
      <c r="B81" s="327"/>
      <c r="C81" s="295"/>
      <c r="D81" s="307"/>
      <c r="E81" s="295"/>
      <c r="F81" s="295"/>
      <c r="G81" s="296" t="s">
        <v>241</v>
      </c>
    </row>
    <row r="82" spans="1:8" x14ac:dyDescent="0.25">
      <c r="B82" s="327"/>
      <c r="C82" s="295"/>
      <c r="D82" s="307" t="s">
        <v>466</v>
      </c>
      <c r="E82" s="38"/>
      <c r="F82" s="295"/>
      <c r="G82" s="296"/>
    </row>
    <row r="83" spans="1:8" ht="15.75" customHeight="1" x14ac:dyDescent="0.25">
      <c r="B83" s="327"/>
      <c r="C83" s="295"/>
      <c r="D83" s="307"/>
      <c r="E83" s="38"/>
      <c r="F83" s="295"/>
      <c r="G83" s="296"/>
    </row>
    <row r="84" spans="1:8" x14ac:dyDescent="0.25">
      <c r="B84" s="294" t="s">
        <v>329</v>
      </c>
      <c r="C84" s="295"/>
      <c r="D84" s="295"/>
      <c r="E84" s="295"/>
      <c r="F84" s="295"/>
      <c r="G84" s="296"/>
    </row>
    <row r="85" spans="1:8" x14ac:dyDescent="0.25">
      <c r="B85" s="350" t="str">
        <f>MASTERSHEET!D6</f>
        <v>CHENNAI MIPL</v>
      </c>
      <c r="C85" s="295"/>
      <c r="D85" s="295"/>
      <c r="E85" s="295"/>
      <c r="F85" s="295"/>
      <c r="G85" s="296"/>
    </row>
    <row r="86" spans="1:8" x14ac:dyDescent="0.25">
      <c r="B86" s="294"/>
      <c r="C86" s="295"/>
      <c r="D86" s="295"/>
      <c r="E86" s="295"/>
      <c r="F86" s="295"/>
      <c r="G86" s="296"/>
    </row>
    <row r="87" spans="1:8" x14ac:dyDescent="0.25">
      <c r="B87" s="294" t="s">
        <v>449</v>
      </c>
      <c r="C87" s="295"/>
      <c r="D87" s="307" t="s">
        <v>306</v>
      </c>
      <c r="E87" s="38"/>
      <c r="F87" s="295"/>
      <c r="G87" s="296"/>
    </row>
    <row r="88" spans="1:8" x14ac:dyDescent="0.25">
      <c r="B88" s="351">
        <f>MASTERSHEET!B6</f>
        <v>43264</v>
      </c>
      <c r="C88" s="295"/>
      <c r="D88" s="547" t="s">
        <v>467</v>
      </c>
      <c r="E88" s="547"/>
      <c r="F88" s="547"/>
      <c r="G88" s="548"/>
    </row>
    <row r="89" spans="1:8" ht="57.75" x14ac:dyDescent="0.25">
      <c r="B89" s="327"/>
      <c r="C89" s="295"/>
      <c r="D89" s="352" t="s">
        <v>335</v>
      </c>
      <c r="E89" s="353"/>
      <c r="F89" s="295"/>
      <c r="G89" s="296"/>
    </row>
    <row r="90" spans="1:8" ht="15.75" thickBot="1" x14ac:dyDescent="0.3">
      <c r="B90" s="330"/>
      <c r="C90" s="331"/>
      <c r="D90" s="331"/>
      <c r="E90" s="331"/>
      <c r="F90" s="331"/>
      <c r="G90" s="333"/>
    </row>
    <row r="91" spans="1:8" x14ac:dyDescent="0.25">
      <c r="A91" s="38"/>
      <c r="B91" s="354"/>
      <c r="C91" s="295"/>
      <c r="D91" s="295"/>
      <c r="E91" s="295"/>
      <c r="F91" s="295"/>
      <c r="G91" s="295"/>
      <c r="H91" s="38"/>
    </row>
    <row r="92" spans="1:8" x14ac:dyDescent="0.25">
      <c r="A92" s="38"/>
      <c r="B92" s="295"/>
      <c r="C92" s="295"/>
      <c r="D92" s="295"/>
      <c r="E92" s="295"/>
      <c r="F92" s="295"/>
      <c r="G92" s="295"/>
      <c r="H92" s="38"/>
    </row>
    <row r="93" spans="1:8" ht="15.75" thickBot="1" x14ac:dyDescent="0.3">
      <c r="A93" s="38"/>
      <c r="B93" s="295"/>
      <c r="C93" s="295"/>
      <c r="D93" s="295"/>
      <c r="E93" s="295"/>
      <c r="F93" s="295"/>
      <c r="G93" s="295"/>
      <c r="H93" s="38"/>
    </row>
    <row r="94" spans="1:8" x14ac:dyDescent="0.25">
      <c r="B94" s="359" t="s">
        <v>448</v>
      </c>
      <c r="C94" s="355"/>
      <c r="D94" s="354"/>
      <c r="E94" s="354"/>
      <c r="F94" s="354"/>
      <c r="G94" s="356"/>
      <c r="H94" s="38"/>
    </row>
    <row r="95" spans="1:8" x14ac:dyDescent="0.25">
      <c r="B95" s="294"/>
      <c r="C95" s="295"/>
      <c r="D95" s="295"/>
      <c r="E95" s="295"/>
      <c r="F95" s="295"/>
      <c r="G95" s="296"/>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447</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4" workbookViewId="0">
      <selection activeCell="I33" sqref="I33"/>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1"/>
      <c r="B3" s="372"/>
      <c r="C3" s="372"/>
      <c r="D3" s="372"/>
      <c r="E3" s="372"/>
      <c r="F3" s="372"/>
      <c r="G3" s="372"/>
      <c r="H3" s="372"/>
      <c r="I3" s="373"/>
    </row>
    <row r="4" spans="1:10" ht="18" x14ac:dyDescent="0.25">
      <c r="A4" s="668" t="s">
        <v>353</v>
      </c>
      <c r="B4" s="669"/>
      <c r="C4" s="669"/>
      <c r="D4" s="669"/>
      <c r="E4" s="669"/>
      <c r="F4" s="669"/>
      <c r="G4" s="669"/>
      <c r="H4" s="669"/>
      <c r="I4" s="670"/>
    </row>
    <row r="5" spans="1:10" x14ac:dyDescent="0.2">
      <c r="A5" s="374"/>
      <c r="B5" s="372"/>
      <c r="C5" s="372"/>
      <c r="D5" s="372"/>
      <c r="E5" s="372"/>
      <c r="F5" s="372"/>
      <c r="G5" s="372"/>
      <c r="H5" s="372"/>
      <c r="I5" s="373"/>
    </row>
    <row r="6" spans="1:10" x14ac:dyDescent="0.2">
      <c r="A6" s="374" t="s">
        <v>97</v>
      </c>
      <c r="B6" s="372"/>
      <c r="C6" s="372"/>
      <c r="D6" s="372"/>
      <c r="E6" s="372"/>
      <c r="F6" s="372"/>
      <c r="G6" s="372"/>
      <c r="H6" s="372"/>
      <c r="I6" s="373"/>
    </row>
    <row r="7" spans="1:10" x14ac:dyDescent="0.2">
      <c r="A7" s="671" t="s">
        <v>468</v>
      </c>
      <c r="B7" s="672"/>
      <c r="C7" s="672"/>
      <c r="D7" s="672"/>
      <c r="E7" s="672"/>
      <c r="F7" s="672"/>
      <c r="G7" s="672"/>
      <c r="H7" s="672"/>
      <c r="I7" s="673"/>
    </row>
    <row r="8" spans="1:10" x14ac:dyDescent="0.2">
      <c r="A8" s="375" t="s">
        <v>354</v>
      </c>
      <c r="B8" s="376"/>
      <c r="C8" s="376"/>
      <c r="D8" s="376"/>
      <c r="E8" s="376"/>
      <c r="F8" s="376"/>
      <c r="G8" s="376"/>
      <c r="H8" s="376"/>
      <c r="I8" s="377"/>
    </row>
    <row r="9" spans="1:10" x14ac:dyDescent="0.2">
      <c r="A9" s="671" t="s">
        <v>355</v>
      </c>
      <c r="B9" s="672"/>
      <c r="C9" s="672"/>
      <c r="D9" s="672"/>
      <c r="E9" s="672"/>
      <c r="F9" s="672"/>
      <c r="G9" s="672"/>
      <c r="H9" s="672"/>
      <c r="I9" s="673"/>
    </row>
    <row r="10" spans="1:10" x14ac:dyDescent="0.2">
      <c r="A10" s="375" t="s">
        <v>356</v>
      </c>
      <c r="B10" s="376"/>
      <c r="C10" s="376"/>
      <c r="D10" s="376"/>
      <c r="E10" s="376"/>
      <c r="F10" s="376"/>
      <c r="G10" s="376"/>
      <c r="H10" s="376"/>
      <c r="I10" s="377"/>
    </row>
    <row r="11" spans="1:10" x14ac:dyDescent="0.2">
      <c r="A11" s="375" t="s">
        <v>357</v>
      </c>
      <c r="B11" s="376"/>
      <c r="C11" s="376"/>
      <c r="D11" s="376"/>
      <c r="E11" s="376"/>
      <c r="F11" s="376"/>
      <c r="G11" s="376"/>
      <c r="H11" s="376"/>
      <c r="I11" s="377"/>
    </row>
    <row r="12" spans="1:10" x14ac:dyDescent="0.2">
      <c r="A12" s="375"/>
      <c r="B12" s="376"/>
      <c r="C12" s="376"/>
      <c r="D12" s="376"/>
      <c r="E12" s="376"/>
      <c r="F12" s="376"/>
      <c r="G12" s="376"/>
      <c r="H12" s="376"/>
      <c r="I12" s="377"/>
    </row>
    <row r="13" spans="1:10" x14ac:dyDescent="0.2">
      <c r="A13" s="374"/>
      <c r="B13" s="372"/>
      <c r="C13" s="372"/>
      <c r="D13" s="372"/>
      <c r="E13" s="372"/>
      <c r="F13" s="372"/>
      <c r="G13" s="372"/>
      <c r="H13" s="372"/>
      <c r="I13" s="373"/>
    </row>
    <row r="14" spans="1:10" ht="15" customHeight="1" x14ac:dyDescent="0.2">
      <c r="A14" s="671" t="s">
        <v>358</v>
      </c>
      <c r="B14" s="672"/>
      <c r="C14" s="672"/>
      <c r="D14" s="674" t="str">
        <f>UPPER(CONCATENATE(MASTERSHEET!B4," ", MASTERSHEET!D4," ",MASTERSHEET!F4))</f>
        <v>KHISHORE KUMAR  G B</v>
      </c>
      <c r="E14" s="674"/>
      <c r="F14" s="674"/>
      <c r="G14" s="674"/>
      <c r="H14" s="674"/>
      <c r="I14" s="675"/>
    </row>
    <row r="15" spans="1:10" ht="39" customHeight="1" x14ac:dyDescent="0.2">
      <c r="A15" s="656" t="s">
        <v>420</v>
      </c>
      <c r="B15" s="657"/>
      <c r="C15" s="657"/>
      <c r="D15" s="657"/>
      <c r="E15" s="657"/>
      <c r="F15" s="657"/>
      <c r="G15" s="657"/>
      <c r="H15" s="657"/>
      <c r="I15" s="658"/>
      <c r="J15" s="378"/>
    </row>
    <row r="16" spans="1:10" ht="4.5" customHeight="1" x14ac:dyDescent="0.2">
      <c r="A16" s="371"/>
      <c r="B16" s="379"/>
      <c r="C16" s="379"/>
      <c r="D16" s="379"/>
      <c r="E16" s="379"/>
      <c r="F16" s="379"/>
      <c r="G16" s="379"/>
      <c r="H16" s="379"/>
      <c r="I16" s="380"/>
    </row>
    <row r="17" spans="1:10" ht="30.75" customHeight="1" x14ac:dyDescent="0.2">
      <c r="A17" s="659" t="s">
        <v>421</v>
      </c>
      <c r="B17" s="660"/>
      <c r="C17" s="660"/>
      <c r="D17" s="660"/>
      <c r="E17" s="660"/>
      <c r="F17" s="660"/>
      <c r="G17" s="660"/>
      <c r="H17" s="660"/>
      <c r="I17" s="661"/>
      <c r="J17" s="381"/>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422</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5" customFormat="1" ht="65.25" customHeight="1" x14ac:dyDescent="0.2">
      <c r="A30" s="382" t="s">
        <v>364</v>
      </c>
      <c r="B30" s="647" t="s">
        <v>365</v>
      </c>
      <c r="C30" s="647"/>
      <c r="D30" s="647"/>
      <c r="E30" s="647"/>
      <c r="F30" s="647" t="s">
        <v>366</v>
      </c>
      <c r="G30" s="647"/>
      <c r="H30" s="383" t="s">
        <v>367</v>
      </c>
      <c r="I30" s="384" t="s">
        <v>368</v>
      </c>
    </row>
    <row r="31" spans="1:10" s="389" customFormat="1" ht="15" x14ac:dyDescent="0.25">
      <c r="A31" s="386" t="s">
        <v>369</v>
      </c>
      <c r="B31" s="648" t="s">
        <v>370</v>
      </c>
      <c r="C31" s="648"/>
      <c r="D31" s="648"/>
      <c r="E31" s="648"/>
      <c r="F31" s="648" t="s">
        <v>371</v>
      </c>
      <c r="G31" s="648"/>
      <c r="H31" s="387" t="s">
        <v>372</v>
      </c>
      <c r="I31" s="388" t="s">
        <v>373</v>
      </c>
    </row>
    <row r="32" spans="1:10" ht="12.75" customHeight="1" x14ac:dyDescent="0.2">
      <c r="A32" s="390" t="s">
        <v>374</v>
      </c>
      <c r="B32" s="649" t="str">
        <f>+MASTERSHEET!B39</f>
        <v>Baskaran G S</v>
      </c>
      <c r="C32" s="650"/>
      <c r="D32" s="650"/>
      <c r="E32" s="651"/>
      <c r="F32" s="649" t="str">
        <f>+MASTERSHEET!C39</f>
        <v>Father</v>
      </c>
      <c r="G32" s="651"/>
      <c r="H32" s="391">
        <f>+MASTERSHEET!E39</f>
        <v>57</v>
      </c>
      <c r="I32" s="392">
        <f>+MASTERSHEET!F39</f>
        <v>0.5</v>
      </c>
    </row>
    <row r="33" spans="1:256" x14ac:dyDescent="0.2">
      <c r="A33" s="390" t="s">
        <v>375</v>
      </c>
      <c r="B33" s="649" t="s">
        <v>491</v>
      </c>
      <c r="C33" s="650"/>
      <c r="D33" s="650"/>
      <c r="E33" s="651"/>
      <c r="F33" s="652" t="s">
        <v>490</v>
      </c>
      <c r="G33" s="652"/>
      <c r="H33" s="391" t="s">
        <v>492</v>
      </c>
      <c r="I33" s="393" t="s">
        <v>493</v>
      </c>
    </row>
    <row r="34" spans="1:256" x14ac:dyDescent="0.2">
      <c r="A34" s="390" t="s">
        <v>376</v>
      </c>
      <c r="B34" s="649"/>
      <c r="C34" s="650"/>
      <c r="D34" s="650"/>
      <c r="E34" s="651"/>
      <c r="F34" s="652"/>
      <c r="G34" s="652"/>
      <c r="H34" s="391"/>
      <c r="I34" s="393"/>
    </row>
    <row r="35" spans="1:256" x14ac:dyDescent="0.2">
      <c r="A35" s="390" t="s">
        <v>377</v>
      </c>
      <c r="B35" s="649"/>
      <c r="C35" s="650"/>
      <c r="D35" s="650"/>
      <c r="E35" s="651"/>
      <c r="F35" s="652"/>
      <c r="G35" s="652"/>
      <c r="H35" s="391"/>
      <c r="I35" s="393"/>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2"/>
    </row>
    <row r="38" spans="1:256" ht="6" customHeight="1" thickBot="1" x14ac:dyDescent="0.25">
      <c r="A38" s="616"/>
      <c r="B38" s="617"/>
      <c r="C38" s="617"/>
      <c r="D38" s="617"/>
      <c r="E38" s="617"/>
      <c r="F38" s="617"/>
      <c r="G38" s="617"/>
      <c r="H38" s="617"/>
      <c r="I38" s="618"/>
      <c r="J38" s="372"/>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4" t="s">
        <v>330</v>
      </c>
      <c r="F41" s="645" t="str">
        <f>+D14</f>
        <v>KHISHORE KUMAR  G B</v>
      </c>
      <c r="G41" s="645"/>
      <c r="H41" s="645"/>
      <c r="I41" s="646"/>
    </row>
    <row r="42" spans="1:256" ht="14.25" customHeight="1" x14ac:dyDescent="0.2">
      <c r="A42" s="227">
        <v>2</v>
      </c>
      <c r="B42" s="639" t="s">
        <v>380</v>
      </c>
      <c r="C42" s="639"/>
      <c r="D42" s="639"/>
      <c r="E42" s="394" t="s">
        <v>330</v>
      </c>
      <c r="F42" s="643" t="str">
        <f>UPPER(+MASTERSHEET!B7)</f>
        <v>MALE</v>
      </c>
      <c r="G42" s="643"/>
      <c r="H42" s="643"/>
      <c r="I42" s="644"/>
    </row>
    <row r="43" spans="1:256" ht="15" customHeight="1" x14ac:dyDescent="0.2">
      <c r="A43" s="227">
        <v>3</v>
      </c>
      <c r="B43" s="639" t="s">
        <v>381</v>
      </c>
      <c r="C43" s="639"/>
      <c r="D43" s="639"/>
      <c r="E43" s="394" t="s">
        <v>330</v>
      </c>
      <c r="F43" s="642" t="s">
        <v>419</v>
      </c>
      <c r="G43" s="643"/>
      <c r="H43" s="643"/>
      <c r="I43" s="644"/>
    </row>
    <row r="44" spans="1:256" ht="15.75" customHeight="1" x14ac:dyDescent="0.2">
      <c r="A44" s="227">
        <v>4</v>
      </c>
      <c r="B44" s="639" t="s">
        <v>382</v>
      </c>
      <c r="C44" s="639"/>
      <c r="D44" s="639"/>
      <c r="E44" s="394" t="s">
        <v>330</v>
      </c>
      <c r="F44" s="643" t="str">
        <f>UPPER(+MASTERSHEET!D7)</f>
        <v>SINGLE</v>
      </c>
      <c r="G44" s="643"/>
      <c r="H44" s="643"/>
      <c r="I44" s="644"/>
    </row>
    <row r="45" spans="1:256" ht="18.75" customHeight="1" x14ac:dyDescent="0.2">
      <c r="A45" s="227">
        <v>5</v>
      </c>
      <c r="B45" s="639" t="s">
        <v>383</v>
      </c>
      <c r="C45" s="639"/>
      <c r="D45" s="639"/>
      <c r="E45" s="394" t="s">
        <v>330</v>
      </c>
      <c r="F45" s="642" t="str">
        <f>UPPER(+MASTERSHEET!D6)</f>
        <v>CHENNAI MIPL</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4" t="s">
        <v>330</v>
      </c>
      <c r="F46" s="642" t="str">
        <f>UPPER(+MASTERSHEET!B5)</f>
        <v>ANALYST</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4" t="s">
        <v>330</v>
      </c>
      <c r="F47" s="640">
        <f>+MASTERSHEET!B6</f>
        <v>43264</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4" t="s">
        <v>330</v>
      </c>
      <c r="F48" s="633" t="str">
        <f>PROPER(CONCATENATE(MASTERSHEET!B25,", ",MASTERSHEET!B26," ,",MASTERSHEET!B27,", ",MASTERSHEET!B28," , ",MASTERSHEET!B29))</f>
        <v>6/11, F2, Sakthi Sri Ranga Flats, 32Nd Street ,Nanganallur, Chennai , Tamilnadu-600061</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68"/>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8"/>
      <c r="F53" s="638"/>
      <c r="G53" s="620" t="s">
        <v>169</v>
      </c>
      <c r="H53" s="620"/>
      <c r="I53" s="368"/>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CHENNAI MIPL</v>
      </c>
      <c r="D56" s="232"/>
      <c r="E56" s="232"/>
      <c r="F56" s="232"/>
      <c r="G56" s="232"/>
      <c r="H56" s="232"/>
      <c r="I56" s="368"/>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f>+MASTERSHEET!B6</f>
        <v>43264</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6"/>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6"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7"/>
      <c r="B67" s="405"/>
      <c r="C67" s="405"/>
      <c r="D67" s="405"/>
      <c r="E67" s="405"/>
      <c r="F67" s="232"/>
      <c r="G67" s="405"/>
      <c r="H67" s="405"/>
      <c r="I67" s="406"/>
      <c r="J67" s="404"/>
      <c r="K67" s="404"/>
      <c r="L67" s="404"/>
      <c r="M67" s="404"/>
      <c r="N67" s="404"/>
      <c r="O67" s="404"/>
      <c r="P67" s="404"/>
      <c r="Q67" s="404"/>
      <c r="R67" s="404"/>
      <c r="S67" s="404"/>
      <c r="T67" s="404"/>
      <c r="U67" s="404"/>
      <c r="V67" s="404"/>
      <c r="W67" s="404"/>
      <c r="X67" s="404"/>
      <c r="Y67" s="404"/>
      <c r="Z67" s="404"/>
      <c r="AA67" s="404"/>
      <c r="AB67" s="404"/>
      <c r="AC67" s="404"/>
      <c r="AD67" s="404"/>
      <c r="AE67" s="404"/>
      <c r="AF67" s="404"/>
      <c r="AG67" s="404"/>
      <c r="AH67" s="404"/>
      <c r="AI67" s="404"/>
      <c r="AJ67" s="404"/>
      <c r="AK67" s="404"/>
      <c r="AL67" s="404"/>
      <c r="AM67" s="404"/>
      <c r="AN67" s="404"/>
      <c r="AO67" s="404"/>
      <c r="AP67" s="404"/>
      <c r="AQ67" s="404"/>
      <c r="AR67" s="404"/>
      <c r="AS67" s="404"/>
      <c r="AT67" s="404"/>
      <c r="AU67" s="404"/>
      <c r="AV67" s="404"/>
      <c r="AW67" s="404"/>
      <c r="AX67" s="404"/>
      <c r="AY67" s="404"/>
      <c r="AZ67" s="404"/>
      <c r="BA67" s="404"/>
      <c r="BB67" s="404"/>
      <c r="BC67" s="404"/>
      <c r="BD67" s="404"/>
      <c r="BE67" s="404"/>
      <c r="BF67" s="404"/>
      <c r="BG67" s="404"/>
      <c r="BH67" s="404"/>
      <c r="BI67" s="404"/>
      <c r="BJ67" s="404"/>
      <c r="BK67" s="404"/>
      <c r="BL67" s="404"/>
      <c r="BM67" s="404"/>
      <c r="BN67" s="404"/>
      <c r="BO67" s="404"/>
      <c r="BP67" s="404"/>
      <c r="BQ67" s="404"/>
      <c r="BR67" s="404"/>
      <c r="BS67" s="404"/>
      <c r="BT67" s="404"/>
      <c r="BU67" s="404"/>
      <c r="BV67" s="404"/>
      <c r="BW67" s="404"/>
      <c r="BX67" s="404"/>
      <c r="BY67" s="404"/>
      <c r="BZ67" s="404"/>
      <c r="CA67" s="404"/>
      <c r="CB67" s="404"/>
      <c r="CC67" s="404"/>
      <c r="CD67" s="404"/>
      <c r="CE67" s="404"/>
      <c r="CF67" s="404"/>
      <c r="CG67" s="404"/>
      <c r="CH67" s="404"/>
      <c r="CI67" s="404"/>
      <c r="CJ67" s="404"/>
      <c r="CK67" s="404"/>
      <c r="CL67" s="404"/>
      <c r="CM67" s="404"/>
      <c r="CN67" s="404"/>
      <c r="CO67" s="404"/>
      <c r="CP67" s="404"/>
      <c r="CQ67" s="404"/>
      <c r="CR67" s="404"/>
      <c r="CS67" s="404"/>
      <c r="CT67" s="404"/>
      <c r="CU67" s="404"/>
      <c r="CV67" s="404"/>
      <c r="CW67" s="404"/>
      <c r="CX67" s="404"/>
      <c r="CY67" s="404"/>
      <c r="CZ67" s="404"/>
      <c r="DA67" s="404"/>
      <c r="DB67" s="404"/>
      <c r="DC67" s="404"/>
      <c r="DD67" s="404"/>
      <c r="DE67" s="404"/>
      <c r="DF67" s="404"/>
      <c r="DG67" s="404"/>
      <c r="DH67" s="404"/>
      <c r="DI67" s="404"/>
      <c r="DJ67" s="404"/>
      <c r="DK67" s="404"/>
      <c r="DL67" s="404"/>
      <c r="DM67" s="404"/>
      <c r="DN67" s="404"/>
      <c r="DO67" s="404"/>
      <c r="DP67" s="404"/>
      <c r="DQ67" s="404"/>
      <c r="DR67" s="404"/>
      <c r="DS67" s="404"/>
      <c r="DT67" s="404"/>
      <c r="DU67" s="404"/>
      <c r="DV67" s="404"/>
      <c r="DW67" s="404"/>
      <c r="DX67" s="404"/>
      <c r="DY67" s="404"/>
      <c r="DZ67" s="404"/>
      <c r="EA67" s="404"/>
      <c r="EB67" s="404"/>
      <c r="EC67" s="404"/>
      <c r="ED67" s="404"/>
      <c r="EE67" s="404"/>
      <c r="EF67" s="404"/>
      <c r="EG67" s="404"/>
      <c r="EH67" s="404"/>
      <c r="EI67" s="404"/>
      <c r="EJ67" s="404"/>
      <c r="EK67" s="404"/>
      <c r="EL67" s="404"/>
      <c r="EM67" s="404"/>
      <c r="EN67" s="404"/>
      <c r="EO67" s="404"/>
      <c r="EP67" s="404"/>
      <c r="EQ67" s="404"/>
      <c r="ER67" s="404"/>
      <c r="ES67" s="404"/>
      <c r="ET67" s="404"/>
      <c r="EU67" s="404"/>
      <c r="EV67" s="404"/>
      <c r="EW67" s="404"/>
      <c r="EX67" s="404"/>
      <c r="EY67" s="404"/>
      <c r="EZ67" s="404"/>
      <c r="FA67" s="404"/>
      <c r="FB67" s="404"/>
      <c r="FC67" s="404"/>
      <c r="FD67" s="404"/>
      <c r="FE67" s="404"/>
      <c r="FF67" s="404"/>
      <c r="FG67" s="404"/>
      <c r="FH67" s="404"/>
      <c r="FI67" s="404"/>
      <c r="FJ67" s="404"/>
      <c r="FK67" s="404"/>
      <c r="FL67" s="404"/>
      <c r="FM67" s="404"/>
      <c r="FN67" s="404"/>
      <c r="FO67" s="404"/>
      <c r="FP67" s="404"/>
      <c r="FQ67" s="404"/>
      <c r="FR67" s="404"/>
      <c r="FS67" s="404"/>
      <c r="FT67" s="404"/>
      <c r="FU67" s="404"/>
      <c r="FV67" s="404"/>
      <c r="FW67" s="404"/>
      <c r="FX67" s="404"/>
      <c r="FY67" s="404"/>
      <c r="FZ67" s="404"/>
      <c r="GA67" s="404"/>
      <c r="GB67" s="404"/>
      <c r="GC67" s="404"/>
      <c r="GD67" s="404"/>
      <c r="GE67" s="404"/>
      <c r="GF67" s="404"/>
      <c r="GG67" s="404"/>
      <c r="GH67" s="404"/>
      <c r="GI67" s="404"/>
      <c r="GJ67" s="404"/>
      <c r="GK67" s="404"/>
      <c r="GL67" s="404"/>
      <c r="GM67" s="404"/>
      <c r="GN67" s="404"/>
      <c r="GO67" s="404"/>
      <c r="GP67" s="404"/>
      <c r="GQ67" s="404"/>
      <c r="GR67" s="404"/>
      <c r="GS67" s="404"/>
      <c r="GT67" s="404"/>
      <c r="GU67" s="404"/>
      <c r="GV67" s="404"/>
      <c r="GW67" s="404"/>
      <c r="GX67" s="404"/>
      <c r="GY67" s="404"/>
      <c r="GZ67" s="404"/>
      <c r="HA67" s="404"/>
      <c r="HB67" s="404"/>
      <c r="HC67" s="404"/>
      <c r="HD67" s="404"/>
      <c r="HE67" s="404"/>
      <c r="HF67" s="404"/>
      <c r="HG67" s="404"/>
      <c r="HH67" s="404"/>
      <c r="HI67" s="404"/>
      <c r="HJ67" s="404"/>
      <c r="HK67" s="404"/>
      <c r="HL67" s="404"/>
      <c r="HM67" s="404"/>
      <c r="HN67" s="404"/>
      <c r="HO67" s="404"/>
      <c r="HP67" s="404"/>
      <c r="HQ67" s="404"/>
      <c r="HR67" s="404"/>
      <c r="HS67" s="404"/>
      <c r="HT67" s="404"/>
      <c r="HU67" s="404"/>
      <c r="HV67" s="404"/>
      <c r="HW67" s="404"/>
      <c r="HX67" s="404"/>
      <c r="HY67" s="404"/>
      <c r="HZ67" s="404"/>
      <c r="IA67" s="404"/>
      <c r="IB67" s="404"/>
      <c r="IC67" s="404"/>
      <c r="ID67" s="404"/>
      <c r="IE67" s="404"/>
      <c r="IF67" s="404"/>
      <c r="IG67" s="404"/>
      <c r="IH67" s="404"/>
      <c r="II67" s="404"/>
      <c r="IJ67" s="404"/>
      <c r="IK67" s="404"/>
      <c r="IL67" s="404"/>
      <c r="IM67" s="404"/>
      <c r="IN67" s="404"/>
      <c r="IO67" s="404"/>
      <c r="IP67" s="404"/>
      <c r="IQ67" s="404"/>
      <c r="IR67" s="404"/>
      <c r="IS67" s="404"/>
      <c r="IT67" s="404"/>
      <c r="IU67" s="404"/>
      <c r="IV67" s="404"/>
    </row>
    <row r="68" spans="1:256" ht="15" customHeight="1" x14ac:dyDescent="0.2">
      <c r="A68" s="366" t="s">
        <v>402</v>
      </c>
      <c r="B68" s="632"/>
      <c r="C68" s="632"/>
      <c r="D68" s="632"/>
      <c r="E68" s="632"/>
      <c r="F68" s="367" t="s">
        <v>403</v>
      </c>
      <c r="G68" s="232"/>
      <c r="H68" s="232"/>
      <c r="I68" s="368"/>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7"/>
      <c r="B69" s="405"/>
      <c r="C69" s="405"/>
      <c r="D69" s="405"/>
      <c r="E69" s="405"/>
      <c r="F69" s="367"/>
      <c r="G69" s="405"/>
      <c r="H69" s="405"/>
      <c r="I69" s="406"/>
      <c r="J69" s="404"/>
      <c r="K69" s="404"/>
      <c r="L69" s="404"/>
      <c r="M69" s="404"/>
      <c r="N69" s="404"/>
      <c r="O69" s="404"/>
      <c r="P69" s="404"/>
      <c r="Q69" s="404"/>
      <c r="R69" s="404"/>
      <c r="S69" s="404"/>
      <c r="T69" s="404"/>
      <c r="U69" s="404"/>
      <c r="V69" s="404"/>
      <c r="W69" s="404"/>
      <c r="X69" s="404"/>
      <c r="Y69" s="404"/>
      <c r="Z69" s="404"/>
      <c r="AA69" s="404"/>
      <c r="AB69" s="404"/>
      <c r="AC69" s="404"/>
      <c r="AD69" s="404"/>
      <c r="AE69" s="404"/>
      <c r="AF69" s="404"/>
      <c r="AG69" s="404"/>
      <c r="AH69" s="404"/>
      <c r="AI69" s="404"/>
      <c r="AJ69" s="404"/>
      <c r="AK69" s="404"/>
      <c r="AL69" s="404"/>
      <c r="AM69" s="404"/>
      <c r="AN69" s="404"/>
      <c r="AO69" s="404"/>
      <c r="AP69" s="404"/>
      <c r="AQ69" s="404"/>
      <c r="AR69" s="404"/>
      <c r="AS69" s="404"/>
      <c r="AT69" s="404"/>
      <c r="AU69" s="404"/>
      <c r="AV69" s="404"/>
      <c r="AW69" s="404"/>
      <c r="AX69" s="404"/>
      <c r="AY69" s="404"/>
      <c r="AZ69" s="404"/>
      <c r="BA69" s="404"/>
      <c r="BB69" s="404"/>
      <c r="BC69" s="404"/>
      <c r="BD69" s="404"/>
      <c r="BE69" s="404"/>
      <c r="BF69" s="404"/>
      <c r="BG69" s="404"/>
      <c r="BH69" s="404"/>
      <c r="BI69" s="404"/>
      <c r="BJ69" s="404"/>
      <c r="BK69" s="404"/>
      <c r="BL69" s="404"/>
      <c r="BM69" s="404"/>
      <c r="BN69" s="404"/>
      <c r="BO69" s="404"/>
      <c r="BP69" s="404"/>
      <c r="BQ69" s="404"/>
      <c r="BR69" s="404"/>
      <c r="BS69" s="404"/>
      <c r="BT69" s="404"/>
      <c r="BU69" s="404"/>
      <c r="BV69" s="404"/>
      <c r="BW69" s="404"/>
      <c r="BX69" s="404"/>
      <c r="BY69" s="404"/>
      <c r="BZ69" s="404"/>
      <c r="CA69" s="404"/>
      <c r="CB69" s="404"/>
      <c r="CC69" s="404"/>
      <c r="CD69" s="404"/>
      <c r="CE69" s="404"/>
      <c r="CF69" s="404"/>
      <c r="CG69" s="404"/>
      <c r="CH69" s="404"/>
      <c r="CI69" s="404"/>
      <c r="CJ69" s="404"/>
      <c r="CK69" s="404"/>
      <c r="CL69" s="404"/>
      <c r="CM69" s="404"/>
      <c r="CN69" s="404"/>
      <c r="CO69" s="404"/>
      <c r="CP69" s="404"/>
      <c r="CQ69" s="404"/>
      <c r="CR69" s="404"/>
      <c r="CS69" s="404"/>
      <c r="CT69" s="404"/>
      <c r="CU69" s="404"/>
      <c r="CV69" s="404"/>
      <c r="CW69" s="404"/>
      <c r="CX69" s="404"/>
      <c r="CY69" s="404"/>
      <c r="CZ69" s="404"/>
      <c r="DA69" s="404"/>
      <c r="DB69" s="404"/>
      <c r="DC69" s="404"/>
      <c r="DD69" s="404"/>
      <c r="DE69" s="404"/>
      <c r="DF69" s="404"/>
      <c r="DG69" s="404"/>
      <c r="DH69" s="404"/>
      <c r="DI69" s="404"/>
      <c r="DJ69" s="404"/>
      <c r="DK69" s="404"/>
      <c r="DL69" s="404"/>
      <c r="DM69" s="404"/>
      <c r="DN69" s="404"/>
      <c r="DO69" s="404"/>
      <c r="DP69" s="404"/>
      <c r="DQ69" s="404"/>
      <c r="DR69" s="404"/>
      <c r="DS69" s="404"/>
      <c r="DT69" s="404"/>
      <c r="DU69" s="404"/>
      <c r="DV69" s="404"/>
      <c r="DW69" s="404"/>
      <c r="DX69" s="404"/>
      <c r="DY69" s="404"/>
      <c r="DZ69" s="404"/>
      <c r="EA69" s="404"/>
      <c r="EB69" s="404"/>
      <c r="EC69" s="404"/>
      <c r="ED69" s="404"/>
      <c r="EE69" s="404"/>
      <c r="EF69" s="404"/>
      <c r="EG69" s="404"/>
      <c r="EH69" s="404"/>
      <c r="EI69" s="404"/>
      <c r="EJ69" s="404"/>
      <c r="EK69" s="404"/>
      <c r="EL69" s="404"/>
      <c r="EM69" s="404"/>
      <c r="EN69" s="404"/>
      <c r="EO69" s="404"/>
      <c r="EP69" s="404"/>
      <c r="EQ69" s="404"/>
      <c r="ER69" s="404"/>
      <c r="ES69" s="404"/>
      <c r="ET69" s="404"/>
      <c r="EU69" s="404"/>
      <c r="EV69" s="404"/>
      <c r="EW69" s="404"/>
      <c r="EX69" s="404"/>
      <c r="EY69" s="404"/>
      <c r="EZ69" s="404"/>
      <c r="FA69" s="404"/>
      <c r="FB69" s="404"/>
      <c r="FC69" s="404"/>
      <c r="FD69" s="404"/>
      <c r="FE69" s="404"/>
      <c r="FF69" s="404"/>
      <c r="FG69" s="404"/>
      <c r="FH69" s="404"/>
      <c r="FI69" s="404"/>
      <c r="FJ69" s="404"/>
      <c r="FK69" s="404"/>
      <c r="FL69" s="404"/>
      <c r="FM69" s="404"/>
      <c r="FN69" s="404"/>
      <c r="FO69" s="404"/>
      <c r="FP69" s="404"/>
      <c r="FQ69" s="404"/>
      <c r="FR69" s="404"/>
      <c r="FS69" s="404"/>
      <c r="FT69" s="404"/>
      <c r="FU69" s="404"/>
      <c r="FV69" s="404"/>
      <c r="FW69" s="404"/>
      <c r="FX69" s="404"/>
      <c r="FY69" s="404"/>
      <c r="FZ69" s="404"/>
      <c r="GA69" s="404"/>
      <c r="GB69" s="404"/>
      <c r="GC69" s="404"/>
      <c r="GD69" s="404"/>
      <c r="GE69" s="404"/>
      <c r="GF69" s="404"/>
      <c r="GG69" s="404"/>
      <c r="GH69" s="404"/>
      <c r="GI69" s="404"/>
      <c r="GJ69" s="404"/>
      <c r="GK69" s="404"/>
      <c r="GL69" s="404"/>
      <c r="GM69" s="404"/>
      <c r="GN69" s="404"/>
      <c r="GO69" s="404"/>
      <c r="GP69" s="404"/>
      <c r="GQ69" s="404"/>
      <c r="GR69" s="404"/>
      <c r="GS69" s="404"/>
      <c r="GT69" s="404"/>
      <c r="GU69" s="404"/>
      <c r="GV69" s="404"/>
      <c r="GW69" s="404"/>
      <c r="GX69" s="404"/>
      <c r="GY69" s="404"/>
      <c r="GZ69" s="404"/>
      <c r="HA69" s="404"/>
      <c r="HB69" s="404"/>
      <c r="HC69" s="404"/>
      <c r="HD69" s="404"/>
      <c r="HE69" s="404"/>
      <c r="HF69" s="404"/>
      <c r="HG69" s="404"/>
      <c r="HH69" s="404"/>
      <c r="HI69" s="404"/>
      <c r="HJ69" s="404"/>
      <c r="HK69" s="404"/>
      <c r="HL69" s="404"/>
      <c r="HM69" s="404"/>
      <c r="HN69" s="404"/>
      <c r="HO69" s="404"/>
      <c r="HP69" s="404"/>
      <c r="HQ69" s="404"/>
      <c r="HR69" s="404"/>
      <c r="HS69" s="404"/>
      <c r="HT69" s="404"/>
      <c r="HU69" s="404"/>
      <c r="HV69" s="404"/>
      <c r="HW69" s="404"/>
      <c r="HX69" s="404"/>
      <c r="HY69" s="404"/>
      <c r="HZ69" s="404"/>
      <c r="IA69" s="404"/>
      <c r="IB69" s="404"/>
      <c r="IC69" s="404"/>
      <c r="ID69" s="404"/>
      <c r="IE69" s="404"/>
      <c r="IF69" s="404"/>
      <c r="IG69" s="404"/>
      <c r="IH69" s="404"/>
      <c r="II69" s="404"/>
      <c r="IJ69" s="404"/>
      <c r="IK69" s="404"/>
      <c r="IL69" s="404"/>
      <c r="IM69" s="404"/>
      <c r="IN69" s="404"/>
      <c r="IO69" s="404"/>
      <c r="IP69" s="404"/>
      <c r="IQ69" s="404"/>
      <c r="IR69" s="404"/>
      <c r="IS69" s="404"/>
      <c r="IT69" s="404"/>
      <c r="IU69" s="404"/>
      <c r="IV69" s="404"/>
    </row>
    <row r="70" spans="1:256" x14ac:dyDescent="0.2">
      <c r="A70" s="366"/>
      <c r="B70" s="232"/>
      <c r="C70" s="232"/>
      <c r="D70" s="232"/>
      <c r="E70" s="232"/>
      <c r="F70" s="367"/>
      <c r="G70" s="405"/>
      <c r="H70" s="405"/>
      <c r="I70" s="406"/>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6" t="s">
        <v>404</v>
      </c>
      <c r="B71" s="632"/>
      <c r="C71" s="632"/>
      <c r="D71" s="632"/>
      <c r="E71" s="632"/>
      <c r="F71" s="367" t="s">
        <v>405</v>
      </c>
      <c r="G71" s="232"/>
      <c r="H71" s="232"/>
      <c r="I71" s="368"/>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4"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4" customFormat="1" ht="12.75" customHeight="1" x14ac:dyDescent="0.2">
      <c r="A74" s="619" t="s">
        <v>406</v>
      </c>
      <c r="B74" s="620"/>
      <c r="C74" s="232" t="str">
        <f>UPPER(+MASTERSHEET!D6 )</f>
        <v>CHENNAI MIPL</v>
      </c>
      <c r="D74" s="232"/>
      <c r="E74" s="232"/>
      <c r="F74" s="232"/>
      <c r="G74" s="232"/>
      <c r="H74" s="232"/>
      <c r="I74" s="368"/>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4" customFormat="1" ht="14.25" customHeight="1" x14ac:dyDescent="0.2">
      <c r="A75" s="619" t="s">
        <v>393</v>
      </c>
      <c r="B75" s="620"/>
      <c r="C75" s="233">
        <f>+MASTERSHEET!B6</f>
        <v>43264</v>
      </c>
      <c r="D75" s="232"/>
      <c r="E75" s="232"/>
      <c r="F75" s="232"/>
      <c r="G75" s="232"/>
      <c r="H75" s="232"/>
      <c r="I75" s="368"/>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4"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4"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4"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4"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4"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4"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4" customFormat="1" ht="12.75" customHeight="1" x14ac:dyDescent="0.2">
      <c r="A82" s="619" t="s">
        <v>446</v>
      </c>
      <c r="B82" s="620"/>
      <c r="C82" s="620"/>
      <c r="D82" s="232"/>
      <c r="E82" s="232"/>
      <c r="F82" s="232"/>
      <c r="G82" s="232"/>
      <c r="H82" s="232"/>
      <c r="I82" s="368"/>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4"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4" customFormat="1" ht="12.75" customHeight="1" x14ac:dyDescent="0.2">
      <c r="A84" s="366"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4" customFormat="1" ht="12.75" customHeight="1" x14ac:dyDescent="0.2">
      <c r="A85" s="366"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4" customFormat="1" x14ac:dyDescent="0.2">
      <c r="A86" s="366"/>
      <c r="B86" s="232"/>
      <c r="C86" s="232"/>
      <c r="D86" s="232"/>
      <c r="E86" s="232"/>
      <c r="F86" s="232"/>
      <c r="G86" s="232"/>
      <c r="H86" s="232"/>
      <c r="I86" s="368"/>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4" customFormat="1" x14ac:dyDescent="0.2">
      <c r="A87" s="366"/>
      <c r="B87" s="232"/>
      <c r="C87" s="232"/>
      <c r="D87" s="232"/>
      <c r="E87" s="232"/>
      <c r="F87" s="232"/>
      <c r="G87" s="232"/>
      <c r="H87" s="232"/>
      <c r="I87" s="368"/>
    </row>
    <row r="88" spans="1:256" s="404" customFormat="1" ht="19.5" customHeight="1" x14ac:dyDescent="0.2">
      <c r="A88" s="366"/>
      <c r="B88" s="241"/>
      <c r="C88" s="241"/>
      <c r="D88" s="241"/>
      <c r="E88" s="623" t="s">
        <v>468</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4" customFormat="1" x14ac:dyDescent="0.2">
      <c r="A89" s="366"/>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4" customFormat="1" x14ac:dyDescent="0.2">
      <c r="A90" s="366"/>
      <c r="B90" s="232"/>
      <c r="C90" s="232"/>
      <c r="D90" s="232"/>
      <c r="E90" s="623" t="s">
        <v>413</v>
      </c>
      <c r="F90" s="623"/>
      <c r="G90" s="623"/>
      <c r="H90" s="623"/>
      <c r="I90" s="624"/>
    </row>
    <row r="91" spans="1:256" s="404" customFormat="1" x14ac:dyDescent="0.2">
      <c r="A91" s="366"/>
      <c r="B91" s="232"/>
      <c r="C91" s="232"/>
      <c r="D91" s="232"/>
      <c r="E91" s="623" t="s">
        <v>414</v>
      </c>
      <c r="F91" s="623"/>
      <c r="G91" s="623"/>
      <c r="H91" s="623"/>
      <c r="I91" s="624"/>
    </row>
    <row r="92" spans="1:256" s="404" customFormat="1" x14ac:dyDescent="0.2">
      <c r="A92" s="366"/>
      <c r="B92" s="232"/>
      <c r="C92" s="232"/>
      <c r="D92" s="232"/>
      <c r="E92" s="232"/>
      <c r="F92" s="232"/>
      <c r="G92" s="232"/>
      <c r="H92" s="232"/>
      <c r="I92" s="368"/>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4" customFormat="1" x14ac:dyDescent="0.2">
      <c r="A93" s="619" t="s">
        <v>393</v>
      </c>
      <c r="B93" s="620"/>
      <c r="C93" s="233">
        <f>+C75</f>
        <v>43264</v>
      </c>
      <c r="D93" s="232"/>
      <c r="E93" s="232"/>
      <c r="F93" s="232"/>
      <c r="G93" s="232"/>
      <c r="H93" s="232"/>
      <c r="I93" s="368"/>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4"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4"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4"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4"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4"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4"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4"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4"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4"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4" customFormat="1" x14ac:dyDescent="0.2">
      <c r="A103" s="410"/>
      <c r="B103" s="408"/>
      <c r="C103" s="408"/>
      <c r="D103" s="408"/>
      <c r="E103" s="408"/>
      <c r="F103" s="408"/>
      <c r="G103" s="408"/>
      <c r="H103" s="408"/>
      <c r="I103" s="409"/>
    </row>
    <row r="104" spans="1:256" s="404" customFormat="1" ht="12.75" customHeight="1" x14ac:dyDescent="0.2">
      <c r="A104" s="622" t="s">
        <v>51</v>
      </c>
      <c r="B104" s="623"/>
      <c r="C104" s="369">
        <f>+C93</f>
        <v>43264</v>
      </c>
      <c r="D104" s="370"/>
      <c r="E104" s="370"/>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4"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4"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4"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4"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4"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4"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4"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4"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4"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KHISHORE KUMAR</v>
      </c>
      <c r="D31" s="37">
        <f>MASTERSHEET!D4</f>
        <v>0</v>
      </c>
      <c r="E31" s="37" t="str">
        <f>MASTERSHEET!F4</f>
        <v>G B</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CHENNAI MIPL</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G B, Khishore Kumar</cp:lastModifiedBy>
  <cp:lastPrinted>2015-12-01T11:26:18Z</cp:lastPrinted>
  <dcterms:created xsi:type="dcterms:W3CDTF">2006-10-17T09:26:01Z</dcterms:created>
  <dcterms:modified xsi:type="dcterms:W3CDTF">2018-09-03T13:58:09Z</dcterms:modified>
</cp:coreProperties>
</file>