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65" windowWidth="13680" windowHeight="11130" tabRatio="847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3" i="2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44" i="1" l="1"/>
  <c r="T44" i="1"/>
  <c r="S44" i="1"/>
  <c r="Q27" i="1"/>
  <c r="X15" i="1"/>
  <c r="O2" i="11" s="1"/>
  <c r="R15" i="1"/>
  <c r="X14" i="1"/>
  <c r="N2" i="11" s="1"/>
  <c r="X13" i="1"/>
  <c r="M2" i="11" s="1"/>
  <c r="R13" i="1"/>
  <c r="X12" i="1"/>
  <c r="L2" i="11" s="1"/>
  <c r="X11" i="1"/>
  <c r="K2" i="11" s="1"/>
  <c r="C11" i="1"/>
  <c r="X10" i="1"/>
  <c r="J2" i="11" s="1"/>
  <c r="I10" i="1"/>
  <c r="X9" i="1"/>
  <c r="I2" i="11" s="1"/>
  <c r="X8" i="1"/>
  <c r="H2" i="11" s="1"/>
  <c r="X7" i="1"/>
  <c r="G2" i="11" s="1"/>
  <c r="I7" i="1"/>
  <c r="H7" i="1"/>
  <c r="X6" i="1"/>
  <c r="F2" i="11" s="1"/>
  <c r="I6" i="1"/>
  <c r="H6" i="1"/>
  <c r="X5" i="1"/>
  <c r="E2" i="11" s="1"/>
  <c r="X4" i="1"/>
  <c r="D2" i="11" s="1"/>
  <c r="I4" i="1"/>
  <c r="H4" i="1"/>
  <c r="X3" i="1"/>
  <c r="C2" i="11" s="1"/>
  <c r="I3" i="1"/>
  <c r="H3" i="1"/>
  <c r="C3" i="1"/>
  <c r="D3" i="11" l="1"/>
  <c r="I3" i="11" s="1"/>
  <c r="H3" i="11"/>
  <c r="I4" i="11"/>
  <c r="G4" i="11"/>
  <c r="J5" i="1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D55" i="3" l="1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E29" i="3" l="1"/>
  <c r="R2" i="3" s="1"/>
  <c r="AD19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V4" i="3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V3" i="3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V5" i="3"/>
  <c r="AC5" i="3" s="1"/>
  <c r="Y5" i="3"/>
  <c r="AF5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AA11" i="3"/>
  <c r="AH11" i="3" s="1"/>
  <c r="X20" i="3"/>
  <c r="AE20" i="3" s="1"/>
  <c r="V20" i="3"/>
  <c r="AC20" i="3" s="1"/>
  <c r="V11" i="3"/>
  <c r="AC11" i="3" s="1"/>
  <c r="V19" i="3"/>
  <c r="AC19" i="3" s="1"/>
  <c r="W11" i="3"/>
  <c r="AD11" i="3" s="1"/>
  <c r="Z12" i="3"/>
  <c r="AG12" i="3" s="1"/>
  <c r="Y19" i="3"/>
  <c r="AF19" i="3" s="1"/>
  <c r="AA4" i="3"/>
  <c r="AH4" i="3" s="1"/>
  <c r="Y12" i="3"/>
  <c r="AF12" i="3" s="1"/>
  <c r="AA20" i="3"/>
  <c r="AH20" i="3" s="1"/>
  <c r="W4" i="3"/>
  <c r="AD4" i="3" s="1"/>
  <c r="Y11" i="3"/>
  <c r="AF11" i="3" s="1"/>
  <c r="X4" i="3"/>
  <c r="AE4" i="3" s="1"/>
  <c r="V12" i="3"/>
  <c r="AC12" i="3" s="1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  <c r="AE23" i="3" l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<sst xmlns="http://schemas.openxmlformats.org/spreadsheetml/2006/main" count="202" uniqueCount="107">
  <si>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</si>
  <si>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</si>
  <si>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</si>
  <si>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</si>
  <si>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</si>
  <si>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</si>
  <si>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</si>
  <si>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</si>
  <si>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</si>
  <si>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</si>
  <si>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</si>
  <si>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</si>
  <si>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</si>
  <si>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</si>
  <si>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</si>
  <si>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</si>
  <si>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</si>
  <si>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</si>
  <si>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</si>
  <si>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</si>
  <si>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</si>
  <si>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</si>
  <si>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</si>
  <si>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</si>
  <si>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</si>
  <si>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</si>
  <si>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</si>
  <si>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</si>
  <si>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</si>
  <si>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</si>
  <si>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</si>
  <si>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</si>
  <si>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</si>
  <si>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</si>
  <si>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</si>
  <si>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</si>
  <si>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</si>
  <si>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</si>
  <si>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</si>
  <si>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</si>
  <si>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</si>
  <si>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</si>
  <si>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</si>
  <si>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</si>
  <si>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</si>
  <si>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</si>
  <si>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</si>
  <si>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</si>
  <si>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</si>
  <si>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</si>
  <si>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</si>
  <si>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</si>
  <si>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</si>
  <si>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</si>
  <si>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</si>
  <si>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</si>
  <si>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</si>
  <si>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</si>
  <si>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</si>
  <si>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</si>
  <si>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</si>
  <si>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</si>
  <si>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</si>
  <si>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</si>
  <si>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</si>
  <si>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</si>
  <si>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</si>
  <si>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</si>
  <si>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</si>
  <si>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</si>
  <si>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</si>
  <si>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</si>
  <si>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</si>
  <si>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</si>
  <si>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</si>
  <si>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</si>
  <si>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</si>
  <si>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</si>
  <si>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</si>
  <si>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</si>
  <si>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</si>
  <si>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</si>
  <si>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</si>
  <si>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</si>
  <si>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</si>
  <si>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</si>
  <si>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Approx OPEX per year</t>
  </si>
  <si>
    <t>FTTH_Hybridpon_101</t>
  </si>
  <si>
    <t>FTTH_Hybridpon_102</t>
  </si>
  <si>
    <t>FTTH_Hybridpon_103</t>
  </si>
  <si>
    <t>FTTH_Hybridpon_104</t>
  </si>
  <si>
    <t>FTTH_Hybridpon_105</t>
  </si>
  <si>
    <t>FTTH_Hybridpon_106</t>
  </si>
  <si>
    <t>FTTH_Hybridpon_107</t>
  </si>
  <si>
    <t>FTTH_Hybridpon_108</t>
  </si>
  <si>
    <t>FTTH_Hybridpon_109</t>
  </si>
  <si>
    <t>FTTH_Hybridpon_110</t>
  </si>
  <si>
    <t>FTTH_Hybridpon_111</t>
  </si>
  <si>
    <t>FTTH_Hybridpon_112</t>
  </si>
  <si>
    <t>FTTH_Hybridpon_113</t>
  </si>
  <si>
    <t>FTTH_Hybridpon_114</t>
  </si>
  <si>
    <t>FTTH_Hybridpon_115</t>
  </si>
  <si>
    <t>FTTH_Hybridpon_116</t>
  </si>
  <si>
    <t>FTTH_Hybridpon_117</t>
  </si>
  <si>
    <t>FTTH_Hybridpon_118</t>
  </si>
  <si>
    <t>FTTH_Hybridpon_119</t>
  </si>
  <si>
    <t>FTTH_Hybridpon_120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</si>
</sst>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5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6261.333333333333</c:v>
                </c:pt>
                <c:pt idx="2">
                  <c:v>5611.5666666666666</c:v>
                </c:pt>
                <c:pt idx="3">
                  <c:v>44405.233333333337</c:v>
                </c:pt>
                <c:pt idx="4">
                  <c:v>10122.666666666666</c:v>
                </c:pt>
                <c:pt idx="5">
                  <c:v>3018.6666666666665</c:v>
                </c:pt>
                <c:pt idx="6">
                  <c:v>20010.666666666668</c:v>
                </c:pt>
                <c:pt idx="7">
                  <c:v>16565.833333333336</c:v>
                </c:pt>
                <c:pt idx="8">
                  <c:v>4400</c:v>
                </c:pt>
                <c:pt idx="9">
                  <c:v>8160</c:v>
                </c:pt>
                <c:pt idx="10">
                  <c:v>15920</c:v>
                </c:pt>
                <c:pt idx="11">
                  <c:v>31120</c:v>
                </c:pt>
                <c:pt idx="12">
                  <c:v>16400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186453.6</c:v>
                </c:pt>
                <c:pt idx="1">
                  <c:v>34505.599999999999</c:v>
                </c:pt>
                <c:pt idx="2">
                  <c:v>62156</c:v>
                </c:pt>
                <c:pt idx="3">
                  <c:v>170592</c:v>
                </c:pt>
                <c:pt idx="4">
                  <c:v>156784.20000000001</c:v>
                </c:pt>
                <c:pt idx="5">
                  <c:v>161241.60000000001</c:v>
                </c:pt>
                <c:pt idx="6">
                  <c:v>61989.9</c:v>
                </c:pt>
                <c:pt idx="7">
                  <c:v>60860</c:v>
                </c:pt>
                <c:pt idx="8">
                  <c:v>109884</c:v>
                </c:pt>
                <c:pt idx="9">
                  <c:v>56055</c:v>
                </c:pt>
                <c:pt idx="10">
                  <c:v>198519</c:v>
                </c:pt>
                <c:pt idx="11">
                  <c:v>173868</c:v>
                </c:pt>
                <c:pt idx="12">
                  <c:v>67433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76864"/>
        <c:axId val="79959104"/>
      </c:barChart>
      <c:catAx>
        <c:axId val="678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9959104"/>
        <c:crosses val="autoZero"/>
        <c:auto val="1"/>
        <c:lblAlgn val="ctr"/>
        <c:lblOffset val="100"/>
        <c:noMultiLvlLbl val="0"/>
      </c:catAx>
      <c:valAx>
        <c:axId val="7995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8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6261.333333333333</c:v>
                </c:pt>
                <c:pt idx="2">
                  <c:v>5611.5666666666666</c:v>
                </c:pt>
                <c:pt idx="3">
                  <c:v>44405.233333333337</c:v>
                </c:pt>
                <c:pt idx="4">
                  <c:v>10122.666666666666</c:v>
                </c:pt>
                <c:pt idx="5">
                  <c:v>3018.6666666666665</c:v>
                </c:pt>
                <c:pt idx="6">
                  <c:v>20010.666666666668</c:v>
                </c:pt>
                <c:pt idx="7">
                  <c:v>16565.833333333336</c:v>
                </c:pt>
                <c:pt idx="8">
                  <c:v>4400</c:v>
                </c:pt>
                <c:pt idx="9">
                  <c:v>8160</c:v>
                </c:pt>
                <c:pt idx="10">
                  <c:v>15920</c:v>
                </c:pt>
                <c:pt idx="11">
                  <c:v>31120</c:v>
                </c:pt>
                <c:pt idx="12">
                  <c:v>16400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186453.6</c:v>
                </c:pt>
                <c:pt idx="1">
                  <c:v>34505.599999999999</c:v>
                </c:pt>
                <c:pt idx="2">
                  <c:v>62156</c:v>
                </c:pt>
                <c:pt idx="3">
                  <c:v>170592</c:v>
                </c:pt>
                <c:pt idx="4">
                  <c:v>156784.20000000001</c:v>
                </c:pt>
                <c:pt idx="5">
                  <c:v>161241.60000000001</c:v>
                </c:pt>
                <c:pt idx="6">
                  <c:v>61989.9</c:v>
                </c:pt>
                <c:pt idx="7">
                  <c:v>60860</c:v>
                </c:pt>
                <c:pt idx="8">
                  <c:v>109884</c:v>
                </c:pt>
                <c:pt idx="9">
                  <c:v>56055</c:v>
                </c:pt>
                <c:pt idx="10">
                  <c:v>198519</c:v>
                </c:pt>
                <c:pt idx="11">
                  <c:v>173868</c:v>
                </c:pt>
                <c:pt idx="12">
                  <c:v>67433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44480"/>
        <c:axId val="79961408"/>
      </c:barChart>
      <c:catAx>
        <c:axId val="858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9961408"/>
        <c:crosses val="autoZero"/>
        <c:auto val="1"/>
        <c:lblAlgn val="ctr"/>
        <c:lblOffset val="100"/>
        <c:noMultiLvlLbl val="0"/>
      </c:catAx>
      <c:valAx>
        <c:axId val="799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8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5000</c:v>
                </c:pt>
                <c:pt idx="1">
                  <c:v>19913.660320618339</c:v>
                </c:pt>
                <c:pt idx="2">
                  <c:v>9039.2720754146721</c:v>
                </c:pt>
                <c:pt idx="3">
                  <c:v>7565.4775321736834</c:v>
                </c:pt>
                <c:pt idx="4">
                  <c:v>22288.444198840352</c:v>
                </c:pt>
                <c:pt idx="5">
                  <c:v>18653.265408748008</c:v>
                </c:pt>
                <c:pt idx="6">
                  <c:v>7678.7180983961152</c:v>
                </c:pt>
                <c:pt idx="7">
                  <c:v>10182.635408748005</c:v>
                </c:pt>
                <c:pt idx="8">
                  <c:v>8531.3041988403511</c:v>
                </c:pt>
                <c:pt idx="9">
                  <c:v>12577.163599053416</c:v>
                </c:pt>
                <c:pt idx="10">
                  <c:v>7576.8046906962363</c:v>
                </c:pt>
                <c:pt idx="11">
                  <c:v>22599.204690696239</c:v>
                </c:pt>
                <c:pt idx="12">
                  <c:v>21647.563599053417</c:v>
                </c:pt>
                <c:pt idx="13">
                  <c:v>9538.6046906962383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58624"/>
        <c:axId val="82185024"/>
      </c:barChart>
      <c:catAx>
        <c:axId val="8725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185024"/>
        <c:crosses val="autoZero"/>
        <c:auto val="1"/>
        <c:lblAlgn val="ctr"/>
        <c:lblOffset val="100"/>
        <c:noMultiLvlLbl val="0"/>
      </c:catAx>
      <c:valAx>
        <c:axId val="8218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5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E1" zoomScale="90" zoomScaleNormal="90" workbookViewId="0">
      <selection activeCell="S3" sqref="S3:V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96261.143172944852</v>
      </c>
      <c r="T3" s="11">
        <v>5.1327825331856927</v>
      </c>
      <c r="U3" s="11">
        <v>3056.8888888888887</v>
      </c>
      <c r="V3" s="11">
        <v>186453.6</v>
      </c>
      <c r="W3" s="11">
        <v>189510.48888888888</v>
      </c>
      <c r="X3" s="12">
        <f>S3+T3+U3+V3</f>
        <v>285776.76484436693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146337.87420813384</v>
      </c>
      <c r="T4" s="11">
        <v>12.814589886676153</v>
      </c>
      <c r="U4" s="11">
        <v>6261.333333333333</v>
      </c>
      <c r="V4" s="11">
        <v>34505.599999999999</v>
      </c>
      <c r="W4" s="11">
        <v>75758.933333333334</v>
      </c>
      <c r="X4" s="12">
        <f t="shared" ref="X4:X14" si="0">S4+T4+U4+V4</f>
        <v>187117.62213135386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78872.086550701642</v>
      </c>
      <c r="T5" s="11">
        <v>14.612123172178348</v>
      </c>
      <c r="U5" s="11">
        <v>5611.5666666666666</v>
      </c>
      <c r="V5" s="11">
        <v>62156</v>
      </c>
      <c r="W5" s="11">
        <v>67767.566666666666</v>
      </c>
      <c r="X5" s="12">
        <f t="shared" si="0"/>
        <v>146654.2653405405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78872.086550701642</v>
      </c>
      <c r="T6" s="11">
        <v>14.612123172178348</v>
      </c>
      <c r="U6" s="11">
        <v>44405.233333333337</v>
      </c>
      <c r="V6" s="11">
        <v>170592</v>
      </c>
      <c r="W6" s="11">
        <v>214997.23333333334</v>
      </c>
      <c r="X6" s="12">
        <f t="shared" si="0"/>
        <v>293883.93200720719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146337.87420813384</v>
      </c>
      <c r="T7" s="11">
        <v>12.814589886676153</v>
      </c>
      <c r="U7" s="11">
        <v>10122.666666666666</v>
      </c>
      <c r="V7" s="11">
        <v>156784.20000000001</v>
      </c>
      <c r="W7" s="11">
        <v>171898.86666666667</v>
      </c>
      <c r="X7" s="12">
        <f t="shared" si="0"/>
        <v>313257.55546468718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96261.143172944852</v>
      </c>
      <c r="T8" s="11">
        <v>5.1327825331856927</v>
      </c>
      <c r="U8" s="11">
        <v>3018.6666666666665</v>
      </c>
      <c r="V8" s="11">
        <v>161241.60000000001</v>
      </c>
      <c r="W8" s="11">
        <v>67161.066666666666</v>
      </c>
      <c r="X8" s="12">
        <f t="shared" si="0"/>
        <v>260526.54262214471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146337.87420813384</v>
      </c>
      <c r="T9" s="11">
        <v>12.814589886676153</v>
      </c>
      <c r="U9" s="11">
        <v>20010.666666666668</v>
      </c>
      <c r="V9" s="11">
        <v>61989.9</v>
      </c>
      <c r="W9" s="11">
        <v>87192.566666666666</v>
      </c>
      <c r="X9" s="12">
        <f t="shared" si="0"/>
        <v>228351.25546468716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78872.086550701642</v>
      </c>
      <c r="T10" s="11">
        <v>14.612123172178348</v>
      </c>
      <c r="U10" s="11">
        <v>16565.833333333336</v>
      </c>
      <c r="V10" s="11">
        <v>60860</v>
      </c>
      <c r="W10" s="11">
        <v>77425.833333333343</v>
      </c>
      <c r="X10" s="12">
        <f t="shared" si="0"/>
        <v>156312.53200720716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114876.35990534152</v>
      </c>
      <c r="T11" s="11">
        <v>12.594228370284263</v>
      </c>
      <c r="U11" s="11">
        <v>4400</v>
      </c>
      <c r="V11" s="11">
        <v>109884</v>
      </c>
      <c r="W11" s="11">
        <v>114284</v>
      </c>
      <c r="X11" s="12">
        <f t="shared" si="0"/>
        <v>229172.95413371181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115530.46906962365</v>
      </c>
      <c r="T12" s="11">
        <v>12.211670303203721</v>
      </c>
      <c r="U12" s="11">
        <v>8160</v>
      </c>
      <c r="V12" s="11">
        <v>56055</v>
      </c>
      <c r="W12" s="11">
        <v>64215</v>
      </c>
      <c r="X12" s="12">
        <f t="shared" si="0"/>
        <v>179757.68073992687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115530.46906962365</v>
      </c>
      <c r="T13" s="11">
        <v>10.331648594515361</v>
      </c>
      <c r="U13" s="11">
        <v>15920</v>
      </c>
      <c r="V13" s="11">
        <v>198519</v>
      </c>
      <c r="W13" s="11">
        <v>214439</v>
      </c>
      <c r="X13" s="12">
        <f t="shared" si="0"/>
        <v>329979.80071821815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114876.35990534152</v>
      </c>
      <c r="T14" s="11">
        <v>12.594228370284263</v>
      </c>
      <c r="U14" s="11">
        <v>31120</v>
      </c>
      <c r="V14" s="11">
        <v>173868</v>
      </c>
      <c r="W14" s="11">
        <v>204988</v>
      </c>
      <c r="X14" s="12">
        <f t="shared" si="0"/>
        <v>319876.95413371181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115530.46906962365</v>
      </c>
      <c r="T15" s="11">
        <v>9.5120485945153614</v>
      </c>
      <c r="U15" s="11">
        <v>16400</v>
      </c>
      <c r="V15" s="11">
        <v>67433</v>
      </c>
      <c r="W15" s="11">
        <v>83833</v>
      </c>
      <c r="X15" s="12">
        <f t="shared" ref="X15" si="1">SUM(S15:V15)</f>
        <v>199372.98111821816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86</v>
      </c>
    </row>
    <row r="2" spans="1:2" x14ac:dyDescent="0.3">
      <c r="A2" s="10" t="s">
        <v>23</v>
      </c>
      <c r="B2" s="12">
        <v>5000</v>
      </c>
    </row>
    <row r="3" spans="1:2" x14ac:dyDescent="0.25">
      <c r="A3" s="10" t="s">
        <v>73</v>
      </c>
      <c r="B3" s="12">
        <f>0.1*CAPEX!W3+0.01*CAPEX!S3</f>
        <v>19913.660320618339</v>
      </c>
    </row>
    <row r="4" spans="1:2" x14ac:dyDescent="0.25">
      <c r="A4" s="10" t="s">
        <v>66</v>
      </c>
      <c r="B4" s="12">
        <f>0.1*CAPEX!W4+0.01*CAPEX!S4</f>
        <v>9039.2720754146721</v>
      </c>
    </row>
    <row r="5" spans="1:2" x14ac:dyDescent="0.25">
      <c r="A5" s="10" t="s">
        <v>67</v>
      </c>
      <c r="B5" s="12">
        <f>0.1*CAPEX!W5+0.01*CAPEX!S5</f>
        <v>7565.4775321736834</v>
      </c>
    </row>
    <row r="6" spans="1:2" x14ac:dyDescent="0.25">
      <c r="A6" s="10" t="s">
        <v>68</v>
      </c>
      <c r="B6" s="12">
        <f>0.1*CAPEX!W6+0.01*CAPEX!S6</f>
        <v>22288.444198840352</v>
      </c>
    </row>
    <row r="7" spans="1:2" x14ac:dyDescent="0.25">
      <c r="A7" s="10" t="s">
        <v>69</v>
      </c>
      <c r="B7" s="12">
        <f>0.1*CAPEX!W7+0.01*CAPEX!S7</f>
        <v>18653.265408748008</v>
      </c>
    </row>
    <row r="8" spans="1:2" x14ac:dyDescent="0.25">
      <c r="A8" s="10" t="s">
        <v>70</v>
      </c>
      <c r="B8" s="12">
        <f>0.1*CAPEX!W8+0.01*CAPEX!S8</f>
        <v>7678.7180983961152</v>
      </c>
    </row>
    <row r="9" spans="1:2" x14ac:dyDescent="0.25">
      <c r="A9" s="10" t="s">
        <v>71</v>
      </c>
      <c r="B9" s="12">
        <f>0.1*CAPEX!W9+0.01*CAPEX!S9</f>
        <v>10182.635408748005</v>
      </c>
    </row>
    <row r="10" spans="1:2" x14ac:dyDescent="0.25">
      <c r="A10" s="10" t="s">
        <v>72</v>
      </c>
      <c r="B10" s="12">
        <f>0.1*CAPEX!W10+0.01*CAPEX!S10</f>
        <v>8531.3041988403511</v>
      </c>
    </row>
    <row r="11" spans="1:2" x14ac:dyDescent="0.25">
      <c r="A11" s="10" t="s">
        <v>74</v>
      </c>
      <c r="B11" s="12">
        <f>0.1*CAPEX!W11+0.01*CAPEX!S11</f>
        <v>12577.163599053416</v>
      </c>
    </row>
    <row r="12" spans="1:2" x14ac:dyDescent="0.25">
      <c r="A12" s="10" t="s">
        <v>75</v>
      </c>
      <c r="B12" s="12">
        <f>0.1*CAPEX!W12+0.01*CAPEX!S12</f>
        <v>7576.8046906962363</v>
      </c>
    </row>
    <row r="13" spans="1:2" x14ac:dyDescent="0.25">
      <c r="A13" s="10" t="s">
        <v>76</v>
      </c>
      <c r="B13" s="12">
        <f>0.1*CAPEX!W13+0.01*CAPEX!S13</f>
        <v>22599.204690696239</v>
      </c>
    </row>
    <row r="14" spans="1:2" x14ac:dyDescent="0.25">
      <c r="A14" s="10" t="s">
        <v>77</v>
      </c>
      <c r="B14" s="12">
        <f>0.1*CAPEX!W14+0.01*CAPEX!S14</f>
        <v>21647.563599053417</v>
      </c>
    </row>
    <row r="15" spans="1:2" x14ac:dyDescent="0.25">
      <c r="A15" s="10" t="s">
        <v>78</v>
      </c>
      <c r="B15" s="12">
        <f>0.1*CAPEX!W15+0.01*CAPEX!S15</f>
        <v>9538.6046906962383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AE23" sqref="AE23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76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OPEX!$B$13</f>
        <v>22599.204690696239</v>
      </c>
      <c r="V2" s="11">
        <f>O2-U2</f>
        <v>-21315.204690696239</v>
      </c>
      <c r="W2" s="11">
        <f>P2-U2</f>
        <v>-21315.204690696239</v>
      </c>
      <c r="X2" s="11">
        <f t="shared" ref="X2:X22" si="1">Q2-U2</f>
        <v>-21315.204690696239</v>
      </c>
      <c r="Y2" s="11">
        <f>R2-$U2</f>
        <v>-21459.204690696239</v>
      </c>
      <c r="Z2" s="11">
        <f>S2-$U2</f>
        <v>-21459.204690696239</v>
      </c>
      <c r="AA2" s="11">
        <f>T2-$U2</f>
        <v>-21459.204690696239</v>
      </c>
      <c r="AB2" s="11">
        <f>1/POWER(1+$L$25,N2-2018)</f>
        <v>1</v>
      </c>
      <c r="AC2" s="12">
        <f>V2*AB2</f>
        <v>-21315.204690696239</v>
      </c>
      <c r="AD2" s="12">
        <f>W2*AB2</f>
        <v>-21315.204690696239</v>
      </c>
      <c r="AE2" s="12">
        <f>X2*AB2</f>
        <v>-21315.204690696239</v>
      </c>
      <c r="AF2" s="12">
        <f>Y2*$AB2</f>
        <v>-21459.204690696239</v>
      </c>
      <c r="AG2" s="12">
        <f>Z2*$AB2</f>
        <v>-21459.204690696239</v>
      </c>
      <c r="AH2" s="12">
        <f>AA2*$AB2</f>
        <v>-21459.204690696239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OPEX!$B$13</f>
        <v>22599.204690696239</v>
      </c>
      <c r="V3" s="11">
        <f t="shared" ref="V3:V22" si="8">O3-U3</f>
        <v>-20883.204690696239</v>
      </c>
      <c r="W3" s="11">
        <f t="shared" ref="W3:W22" si="9">P3-U3</f>
        <v>-20799.204690696239</v>
      </c>
      <c r="X3" s="11">
        <f t="shared" si="1"/>
        <v>-20163.204690696239</v>
      </c>
      <c r="Y3" s="11">
        <f t="shared" ref="Y3:Y22" si="10">R3-$U3</f>
        <v>-21063.204690696239</v>
      </c>
      <c r="Z3" s="11">
        <f t="shared" ref="Z3:Z22" si="11">S3-$U3</f>
        <v>-20991.204690696239</v>
      </c>
      <c r="AA3" s="11">
        <f t="shared" ref="AA3:AA22" si="12">T3-$U3</f>
        <v>-20439.204690696239</v>
      </c>
      <c r="AB3" s="11">
        <f t="shared" ref="AB3:AB22" si="13">1/POWER(1+$L$25,N3-2018)</f>
        <v>0.90909090909090906</v>
      </c>
      <c r="AC3" s="12">
        <f t="shared" ref="AC3:AC22" si="14">V3*AB3</f>
        <v>-18984.73153699658</v>
      </c>
      <c r="AD3" s="12">
        <f t="shared" ref="AD3:AD22" si="15">W3*AB3</f>
        <v>-18908.367900632944</v>
      </c>
      <c r="AE3" s="12">
        <f t="shared" ref="AE3:AE22" si="16">X3*AB3</f>
        <v>-18330.186082451124</v>
      </c>
      <c r="AF3" s="12">
        <f t="shared" ref="AF3:AF22" si="17">Y3*$AB3</f>
        <v>-19148.367900632944</v>
      </c>
      <c r="AG3" s="12">
        <f t="shared" ref="AG3:AG22" si="18">Z3*$AB3</f>
        <v>-19082.9133551784</v>
      </c>
      <c r="AH3" s="12">
        <f t="shared" ref="AH3:AH22" si="19">AA3*$AB3</f>
        <v>-18581.095173360216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OPEX!$B$13</f>
        <v>22599.204690696239</v>
      </c>
      <c r="V4" s="11">
        <f t="shared" si="8"/>
        <v>-20247.204690696239</v>
      </c>
      <c r="W4" s="11">
        <f t="shared" si="9"/>
        <v>-20127.204690696239</v>
      </c>
      <c r="X4" s="11">
        <f t="shared" si="1"/>
        <v>-17955.204690696239</v>
      </c>
      <c r="Y4" s="11">
        <f t="shared" si="10"/>
        <v>-20511.204690696239</v>
      </c>
      <c r="Z4" s="11">
        <f t="shared" si="11"/>
        <v>-20403.204690696239</v>
      </c>
      <c r="AA4" s="11">
        <f t="shared" si="12"/>
        <v>-18447.204690696239</v>
      </c>
      <c r="AB4" s="11">
        <f t="shared" si="13"/>
        <v>0.82644628099173545</v>
      </c>
      <c r="AC4" s="12">
        <f t="shared" si="14"/>
        <v>-16733.227017104327</v>
      </c>
      <c r="AD4" s="12">
        <f t="shared" si="15"/>
        <v>-16634.05346338532</v>
      </c>
      <c r="AE4" s="12">
        <f t="shared" si="16"/>
        <v>-14839.012141071271</v>
      </c>
      <c r="AF4" s="12">
        <f t="shared" si="17"/>
        <v>-16951.408835286147</v>
      </c>
      <c r="AG4" s="12">
        <f t="shared" si="18"/>
        <v>-16862.152636939038</v>
      </c>
      <c r="AH4" s="12">
        <f t="shared" si="19"/>
        <v>-15245.623711319204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OPEX!$B$13</f>
        <v>22599.204690696239</v>
      </c>
      <c r="V5" s="11">
        <f t="shared" si="8"/>
        <v>-19419.204690696239</v>
      </c>
      <c r="W5" s="11">
        <f t="shared" si="9"/>
        <v>-19083.204690696239</v>
      </c>
      <c r="X5" s="11">
        <f t="shared" si="1"/>
        <v>-13563.204690696239</v>
      </c>
      <c r="Y5" s="11">
        <f t="shared" si="10"/>
        <v>-19755.204690696239</v>
      </c>
      <c r="Z5" s="11">
        <f t="shared" si="11"/>
        <v>-19443.204690696239</v>
      </c>
      <c r="AA5" s="11">
        <f t="shared" si="12"/>
        <v>-14487.204690696239</v>
      </c>
      <c r="AB5" s="11">
        <f t="shared" si="13"/>
        <v>0.75131480090157754</v>
      </c>
      <c r="AC5" s="12">
        <f t="shared" si="14"/>
        <v>-14589.935905857425</v>
      </c>
      <c r="AD5" s="12">
        <f t="shared" si="15"/>
        <v>-14337.494132754495</v>
      </c>
      <c r="AE5" s="12">
        <f t="shared" si="16"/>
        <v>-10190.236431777786</v>
      </c>
      <c r="AF5" s="12">
        <f t="shared" si="17"/>
        <v>-14842.377678960354</v>
      </c>
      <c r="AG5" s="12">
        <f t="shared" si="18"/>
        <v>-14607.967461079063</v>
      </c>
      <c r="AH5" s="12">
        <f t="shared" si="19"/>
        <v>-10884.451307810845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OPEX!$B$13</f>
        <v>22599.204690696239</v>
      </c>
      <c r="V6" s="11">
        <f t="shared" si="8"/>
        <v>-18255.204690696239</v>
      </c>
      <c r="W6" s="11">
        <f t="shared" si="9"/>
        <v>-17643.204690696239</v>
      </c>
      <c r="X6" s="11">
        <f t="shared" si="1"/>
        <v>-5067.2046906962387</v>
      </c>
      <c r="Y6" s="11">
        <f t="shared" si="10"/>
        <v>-18723.204690696239</v>
      </c>
      <c r="Z6" s="11">
        <f t="shared" si="11"/>
        <v>-18159.204690696239</v>
      </c>
      <c r="AA6" s="11">
        <f t="shared" si="12"/>
        <v>-6831.2046906962387</v>
      </c>
      <c r="AB6" s="11">
        <f t="shared" si="13"/>
        <v>0.68301345536507052</v>
      </c>
      <c r="AC6" s="12">
        <f t="shared" si="14"/>
        <v>-12468.550434189081</v>
      </c>
      <c r="AD6" s="12">
        <f t="shared" si="15"/>
        <v>-12050.546199505658</v>
      </c>
      <c r="AE6" s="12">
        <f t="shared" si="16"/>
        <v>-3460.9689848345315</v>
      </c>
      <c r="AF6" s="12">
        <f t="shared" si="17"/>
        <v>-12788.200731299934</v>
      </c>
      <c r="AG6" s="12">
        <f t="shared" si="18"/>
        <v>-12402.981142474035</v>
      </c>
      <c r="AH6" s="12">
        <f t="shared" si="19"/>
        <v>-4665.8047200985156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OPEX!$B$13</f>
        <v>22599.204690696239</v>
      </c>
      <c r="V7" s="11">
        <f t="shared" si="8"/>
        <v>-16671.204690696239</v>
      </c>
      <c r="W7" s="11">
        <f t="shared" si="9"/>
        <v>-15603.204690696239</v>
      </c>
      <c r="X7" s="11">
        <f t="shared" si="1"/>
        <v>11228.795309303761</v>
      </c>
      <c r="Y7" s="11">
        <f t="shared" si="10"/>
        <v>-17271.204690696239</v>
      </c>
      <c r="Z7" s="11">
        <f t="shared" si="11"/>
        <v>-16323.204690696239</v>
      </c>
      <c r="AA7" s="11">
        <f t="shared" si="12"/>
        <v>7820.7953093037613</v>
      </c>
      <c r="AB7" s="11">
        <f t="shared" si="13"/>
        <v>0.62092132305915493</v>
      </c>
      <c r="AC7" s="12">
        <f t="shared" si="14"/>
        <v>-10351.506473537098</v>
      </c>
      <c r="AD7" s="12">
        <f t="shared" si="15"/>
        <v>-9688.3625005099202</v>
      </c>
      <c r="AE7" s="12">
        <f t="shared" si="16"/>
        <v>6972.1984398133245</v>
      </c>
      <c r="AF7" s="12">
        <f t="shared" si="17"/>
        <v>-10724.059267372591</v>
      </c>
      <c r="AG7" s="12">
        <f t="shared" si="18"/>
        <v>-10135.425853112512</v>
      </c>
      <c r="AH7" s="12">
        <f t="shared" si="19"/>
        <v>4856.098570827724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OPEX!$B$13</f>
        <v>22599.204690696239</v>
      </c>
      <c r="V8" s="11">
        <f t="shared" si="8"/>
        <v>-14487.204690696239</v>
      </c>
      <c r="W8" s="11">
        <f t="shared" si="9"/>
        <v>-12687.204690696239</v>
      </c>
      <c r="X8" s="11">
        <f t="shared" si="1"/>
        <v>41132.795309303765</v>
      </c>
      <c r="Y8" s="11">
        <f t="shared" si="10"/>
        <v>-15339.204690696239</v>
      </c>
      <c r="Z8" s="11">
        <f t="shared" si="11"/>
        <v>-13683.204690696239</v>
      </c>
      <c r="AA8" s="11">
        <f t="shared" si="12"/>
        <v>34736.795309303765</v>
      </c>
      <c r="AB8" s="11">
        <f t="shared" si="13"/>
        <v>0.56447393005377722</v>
      </c>
      <c r="AC8" s="12">
        <f t="shared" si="14"/>
        <v>-8177.6493672508223</v>
      </c>
      <c r="AD8" s="12">
        <f t="shared" si="15"/>
        <v>-7161.5962931540225</v>
      </c>
      <c r="AE8" s="12">
        <f t="shared" si="16"/>
        <v>23218.39062234027</v>
      </c>
      <c r="AF8" s="12">
        <f t="shared" si="17"/>
        <v>-8658.5811556566405</v>
      </c>
      <c r="AG8" s="12">
        <f t="shared" si="18"/>
        <v>-7723.8123274875852</v>
      </c>
      <c r="AH8" s="12">
        <f t="shared" si="19"/>
        <v>19608.01536571631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OPEX!$B$13</f>
        <v>22599.204690696239</v>
      </c>
      <c r="V9" s="11">
        <f t="shared" si="8"/>
        <v>-11511.204690696239</v>
      </c>
      <c r="W9" s="11">
        <f t="shared" si="9"/>
        <v>-8583.2046906962387</v>
      </c>
      <c r="X9" s="11">
        <f t="shared" si="1"/>
        <v>91940.795309303765</v>
      </c>
      <c r="Y9" s="11">
        <f t="shared" si="10"/>
        <v>-12639.204690696239</v>
      </c>
      <c r="Z9" s="11">
        <f t="shared" si="11"/>
        <v>-10023.204690696239</v>
      </c>
      <c r="AA9" s="11">
        <f t="shared" si="12"/>
        <v>80468.795309303765</v>
      </c>
      <c r="AB9" s="11">
        <f t="shared" si="13"/>
        <v>0.51315811823070645</v>
      </c>
      <c r="AC9" s="12">
        <f t="shared" si="14"/>
        <v>-5907.0681376461634</v>
      </c>
      <c r="AD9" s="12">
        <f t="shared" si="15"/>
        <v>-4404.5411674666548</v>
      </c>
      <c r="AE9" s="12">
        <f t="shared" si="16"/>
        <v>47180.165509556886</v>
      </c>
      <c r="AF9" s="12">
        <f t="shared" si="17"/>
        <v>-6485.9104950104002</v>
      </c>
      <c r="AG9" s="12">
        <f t="shared" si="18"/>
        <v>-5143.4888577188722</v>
      </c>
      <c r="AH9" s="12">
        <f t="shared" si="19"/>
        <v>41293.215577214221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OPEX!$B$13</f>
        <v>22599.204690696239</v>
      </c>
      <c r="V10" s="11">
        <f t="shared" si="8"/>
        <v>-7455.2046906962387</v>
      </c>
      <c r="W10" s="11">
        <f t="shared" si="9"/>
        <v>-2823.2046906962387</v>
      </c>
      <c r="X10" s="11">
        <f t="shared" si="1"/>
        <v>165632.79530930376</v>
      </c>
      <c r="Y10" s="11">
        <f t="shared" si="10"/>
        <v>-8991.2046906962387</v>
      </c>
      <c r="Z10" s="11">
        <f t="shared" si="11"/>
        <v>-4839.2046906962387</v>
      </c>
      <c r="AA10" s="11">
        <f t="shared" si="12"/>
        <v>146780.79530930376</v>
      </c>
      <c r="AB10" s="11">
        <f t="shared" si="13"/>
        <v>0.46650738020973315</v>
      </c>
      <c r="AC10" s="12">
        <f t="shared" si="14"/>
        <v>-3477.908009184016</v>
      </c>
      <c r="AD10" s="12">
        <f t="shared" si="15"/>
        <v>-1317.0458240525322</v>
      </c>
      <c r="AE10" s="12">
        <f t="shared" si="16"/>
        <v>77268.921416558282</v>
      </c>
      <c r="AF10" s="12">
        <f t="shared" si="17"/>
        <v>-4194.4633451861664</v>
      </c>
      <c r="AG10" s="12">
        <f t="shared" si="18"/>
        <v>-2257.5247025553545</v>
      </c>
      <c r="AH10" s="12">
        <f t="shared" si="19"/>
        <v>68474.324284844392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OPEX!$B$13</f>
        <v>22599.204690696239</v>
      </c>
      <c r="V11" s="11">
        <f t="shared" si="8"/>
        <v>-1983.2046906962387</v>
      </c>
      <c r="W11" s="11">
        <f t="shared" si="9"/>
        <v>5144.7953093037613</v>
      </c>
      <c r="X11" s="11">
        <f t="shared" si="1"/>
        <v>244376.79530930376</v>
      </c>
      <c r="Y11" s="11">
        <f t="shared" si="10"/>
        <v>-4071.2046906962387</v>
      </c>
      <c r="Z11" s="11">
        <f t="shared" si="11"/>
        <v>2336.7953093037613</v>
      </c>
      <c r="AA11" s="11">
        <f t="shared" si="12"/>
        <v>217664.79530930376</v>
      </c>
      <c r="AB11" s="11">
        <f t="shared" si="13"/>
        <v>0.42409761837248466</v>
      </c>
      <c r="AC11" s="12">
        <f t="shared" si="14"/>
        <v>-841.07238606941496</v>
      </c>
      <c r="AD11" s="12">
        <f t="shared" si="15"/>
        <v>2181.8954376896559</v>
      </c>
      <c r="AE11" s="12">
        <f t="shared" si="16"/>
        <v>103639.6168761759</v>
      </c>
      <c r="AF11" s="12">
        <f t="shared" si="17"/>
        <v>-1726.5882132311629</v>
      </c>
      <c r="AG11" s="12">
        <f t="shared" si="18"/>
        <v>991.02932529971883</v>
      </c>
      <c r="AH11" s="12">
        <f t="shared" si="19"/>
        <v>92311.121294210097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OPEX!$B$13</f>
        <v>22599.204690696239</v>
      </c>
      <c r="V12" s="11">
        <f t="shared" si="8"/>
        <v>5360.7953093037613</v>
      </c>
      <c r="W12" s="11">
        <f t="shared" si="9"/>
        <v>15980.795309303761</v>
      </c>
      <c r="X12" s="11">
        <f t="shared" si="1"/>
        <v>291656.79530930374</v>
      </c>
      <c r="Y12" s="11">
        <f t="shared" si="10"/>
        <v>2528.7953093037613</v>
      </c>
      <c r="Z12" s="11">
        <f t="shared" si="11"/>
        <v>12104.795309303761</v>
      </c>
      <c r="AA12" s="11">
        <f t="shared" si="12"/>
        <v>260216.79530930376</v>
      </c>
      <c r="AB12" s="11">
        <f t="shared" si="13"/>
        <v>0.38554328942953148</v>
      </c>
      <c r="AC12" s="12">
        <f t="shared" si="14"/>
        <v>2066.8186575073746</v>
      </c>
      <c r="AD12" s="12">
        <f t="shared" si="15"/>
        <v>6161.2883912489988</v>
      </c>
      <c r="AE12" s="12">
        <f t="shared" si="16"/>
        <v>112446.32024802451</v>
      </c>
      <c r="AF12" s="12">
        <f t="shared" si="17"/>
        <v>974.96006184294163</v>
      </c>
      <c r="AG12" s="12">
        <f t="shared" si="18"/>
        <v>4666.9226014201349</v>
      </c>
      <c r="AH12" s="12">
        <f t="shared" si="19"/>
        <v>100324.83922836006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OPEX!$B$13</f>
        <v>22599.204690696239</v>
      </c>
      <c r="V13" s="11">
        <f t="shared" si="8"/>
        <v>15008.795309303761</v>
      </c>
      <c r="W13" s="11">
        <f t="shared" si="9"/>
        <v>30572.795309303761</v>
      </c>
      <c r="X13" s="11">
        <f t="shared" si="1"/>
        <v>301796.79530930374</v>
      </c>
      <c r="Y13" s="11">
        <f t="shared" si="10"/>
        <v>11216.795309303761</v>
      </c>
      <c r="Z13" s="11">
        <f t="shared" si="11"/>
        <v>25220.795309303761</v>
      </c>
      <c r="AA13" s="11">
        <f t="shared" si="12"/>
        <v>269348.79530930374</v>
      </c>
      <c r="AB13" s="11">
        <f t="shared" si="13"/>
        <v>0.3504938994813922</v>
      </c>
      <c r="AC13" s="12">
        <f t="shared" si="14"/>
        <v>5260.4911944759033</v>
      </c>
      <c r="AD13" s="12">
        <f t="shared" si="15"/>
        <v>10715.578246004292</v>
      </c>
      <c r="AE13" s="12">
        <f t="shared" si="16"/>
        <v>105777.9356389454</v>
      </c>
      <c r="AF13" s="12">
        <f t="shared" si="17"/>
        <v>3931.4183276424642</v>
      </c>
      <c r="AG13" s="12">
        <f t="shared" si="18"/>
        <v>8839.7348959798801</v>
      </c>
      <c r="AH13" s="12">
        <f t="shared" si="19"/>
        <v>94405.109588573192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OPEX!$B$13</f>
        <v>22599.204690696239</v>
      </c>
      <c r="V14" s="11">
        <f t="shared" si="8"/>
        <v>27632.795309303761</v>
      </c>
      <c r="W14" s="11">
        <f t="shared" si="9"/>
        <v>49616.795309303765</v>
      </c>
      <c r="X14" s="11">
        <f t="shared" si="1"/>
        <v>302252.79530930374</v>
      </c>
      <c r="Y14" s="11">
        <f t="shared" si="10"/>
        <v>22592.795309303761</v>
      </c>
      <c r="Z14" s="11">
        <f t="shared" si="11"/>
        <v>42380.795309303765</v>
      </c>
      <c r="AA14" s="11">
        <f t="shared" si="12"/>
        <v>269732.79530930374</v>
      </c>
      <c r="AB14" s="11">
        <f t="shared" si="13"/>
        <v>0.31863081771035656</v>
      </c>
      <c r="AC14" s="12">
        <f t="shared" si="14"/>
        <v>8804.6601650263619</v>
      </c>
      <c r="AD14" s="12">
        <f t="shared" si="15"/>
        <v>15809.440061570842</v>
      </c>
      <c r="AE14" s="12">
        <f t="shared" si="16"/>
        <v>96307.055324644476</v>
      </c>
      <c r="AF14" s="12">
        <f t="shared" si="17"/>
        <v>7198.7608437661656</v>
      </c>
      <c r="AG14" s="12">
        <f t="shared" si="18"/>
        <v>13503.827464618702</v>
      </c>
      <c r="AH14" s="12">
        <f t="shared" si="19"/>
        <v>85945.181132703685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OPEX!$B$13</f>
        <v>22599.204690696239</v>
      </c>
      <c r="V15" s="11">
        <f t="shared" si="8"/>
        <v>43712.795309303765</v>
      </c>
      <c r="W15" s="11">
        <f t="shared" si="9"/>
        <v>73736.795309303765</v>
      </c>
      <c r="X15" s="11">
        <f t="shared" si="1"/>
        <v>302336.79530930374</v>
      </c>
      <c r="Y15" s="11">
        <f t="shared" si="10"/>
        <v>37076.795309303765</v>
      </c>
      <c r="Z15" s="11">
        <f t="shared" si="11"/>
        <v>64076.795309303765</v>
      </c>
      <c r="AA15" s="11">
        <f t="shared" si="12"/>
        <v>269816.79530930374</v>
      </c>
      <c r="AB15" s="11">
        <f t="shared" si="13"/>
        <v>0.28966437973668779</v>
      </c>
      <c r="AC15" s="12">
        <f t="shared" si="14"/>
        <v>12662.03973982627</v>
      </c>
      <c r="AD15" s="12">
        <f t="shared" si="15"/>
        <v>21358.923077040585</v>
      </c>
      <c r="AE15" s="12">
        <f t="shared" si="16"/>
        <v>87576.200284847408</v>
      </c>
      <c r="AF15" s="12">
        <f t="shared" si="17"/>
        <v>10739.826915893611</v>
      </c>
      <c r="AG15" s="12">
        <f t="shared" si="18"/>
        <v>18560.765168784183</v>
      </c>
      <c r="AH15" s="12">
        <f t="shared" si="19"/>
        <v>78156.314655810318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OPEX!$B$13</f>
        <v>22599.204690696239</v>
      </c>
      <c r="V16" s="11">
        <f t="shared" si="8"/>
        <v>63704.795309303765</v>
      </c>
      <c r="W16" s="11">
        <f t="shared" si="9"/>
        <v>102764.79530930376</v>
      </c>
      <c r="X16" s="11">
        <f t="shared" si="1"/>
        <v>302372.79530930374</v>
      </c>
      <c r="Y16" s="11">
        <f t="shared" si="10"/>
        <v>55040.795309303765</v>
      </c>
      <c r="Z16" s="11">
        <f t="shared" si="11"/>
        <v>90188.795309303765</v>
      </c>
      <c r="AA16" s="11">
        <f t="shared" si="12"/>
        <v>269840.79530930374</v>
      </c>
      <c r="AB16" s="11">
        <f t="shared" si="13"/>
        <v>0.26333125430607973</v>
      </c>
      <c r="AC16" s="12">
        <f t="shared" si="14"/>
        <v>16775.463654111027</v>
      </c>
      <c r="AD16" s="12">
        <f t="shared" si="15"/>
        <v>27061.182447306499</v>
      </c>
      <c r="AE16" s="12">
        <f t="shared" si="16"/>
        <v>79624.207456834454</v>
      </c>
      <c r="AF16" s="12">
        <f t="shared" si="17"/>
        <v>14493.96166680315</v>
      </c>
      <c r="AG16" s="12">
        <f t="shared" si="18"/>
        <v>23749.528593153242</v>
      </c>
      <c r="AH16" s="12">
        <f t="shared" si="19"/>
        <v>71057.515091749068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OPEX!$B$13</f>
        <v>22599.204690696239</v>
      </c>
      <c r="V17" s="11">
        <f t="shared" si="8"/>
        <v>87740.795309303765</v>
      </c>
      <c r="W17" s="11">
        <f t="shared" si="9"/>
        <v>135788.79530930376</v>
      </c>
      <c r="X17" s="11">
        <f t="shared" si="1"/>
        <v>302396.79530930374</v>
      </c>
      <c r="Y17" s="11">
        <f t="shared" si="10"/>
        <v>76676.795309303765</v>
      </c>
      <c r="Z17" s="11">
        <f t="shared" si="11"/>
        <v>119948.79530930376</v>
      </c>
      <c r="AA17" s="11">
        <f t="shared" si="12"/>
        <v>269864.79530930374</v>
      </c>
      <c r="AB17" s="11">
        <f t="shared" si="13"/>
        <v>0.23939204936916339</v>
      </c>
      <c r="AC17" s="12">
        <f t="shared" si="14"/>
        <v>21004.448802374507</v>
      </c>
      <c r="AD17" s="12">
        <f t="shared" si="15"/>
        <v>32506.75799046407</v>
      </c>
      <c r="AE17" s="12">
        <f t="shared" si="16"/>
        <v>72391.388551761629</v>
      </c>
      <c r="AF17" s="12">
        <f t="shared" si="17"/>
        <v>18355.815168154084</v>
      </c>
      <c r="AG17" s="12">
        <f t="shared" si="18"/>
        <v>28714.787928456521</v>
      </c>
      <c r="AH17" s="12">
        <f t="shared" si="19"/>
        <v>64603.486401684015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OPEX!$B$13</f>
        <v>22599.204690696239</v>
      </c>
      <c r="V18" s="11">
        <f t="shared" si="8"/>
        <v>115388.79530930376</v>
      </c>
      <c r="W18" s="11">
        <f t="shared" si="9"/>
        <v>170648.79530930376</v>
      </c>
      <c r="X18" s="11">
        <f t="shared" si="1"/>
        <v>302408.79530930374</v>
      </c>
      <c r="Y18" s="11">
        <f t="shared" si="10"/>
        <v>101564.79530930376</v>
      </c>
      <c r="Z18" s="11">
        <f t="shared" si="11"/>
        <v>151316.79530930376</v>
      </c>
      <c r="AA18" s="11">
        <f t="shared" si="12"/>
        <v>269876.79530930374</v>
      </c>
      <c r="AB18" s="11">
        <f t="shared" si="13"/>
        <v>0.21762913579014853</v>
      </c>
      <c r="AC18" s="12">
        <f t="shared" si="14"/>
        <v>25111.963803030121</v>
      </c>
      <c r="AD18" s="12">
        <f t="shared" si="15"/>
        <v>37138.149846793727</v>
      </c>
      <c r="AE18" s="12">
        <f t="shared" si="16"/>
        <v>65812.964778503694</v>
      </c>
      <c r="AF18" s="12">
        <f t="shared" si="17"/>
        <v>22103.458629867109</v>
      </c>
      <c r="AG18" s="12">
        <f t="shared" si="18"/>
        <v>32930.943393698581</v>
      </c>
      <c r="AH18" s="12">
        <f t="shared" si="19"/>
        <v>58733.05373297858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OPEX!$B$13</f>
        <v>22599.204690696239</v>
      </c>
      <c r="V19" s="11">
        <f t="shared" si="8"/>
        <v>145472.79530930376</v>
      </c>
      <c r="W19" s="11">
        <f t="shared" si="9"/>
        <v>204248.79530930376</v>
      </c>
      <c r="X19" s="11">
        <f t="shared" si="1"/>
        <v>302420.79530930374</v>
      </c>
      <c r="Y19" s="11">
        <f t="shared" si="10"/>
        <v>128660.79530930376</v>
      </c>
      <c r="Z19" s="11">
        <f t="shared" si="11"/>
        <v>181520.79530930376</v>
      </c>
      <c r="AA19" s="11">
        <f t="shared" si="12"/>
        <v>269888.79530930374</v>
      </c>
      <c r="AB19" s="11">
        <f t="shared" si="13"/>
        <v>0.19784466890013502</v>
      </c>
      <c r="AC19" s="12">
        <f t="shared" si="14"/>
        <v>28781.017021946318</v>
      </c>
      <c r="AD19" s="12">
        <f t="shared" si="15"/>
        <v>40409.535281220655</v>
      </c>
      <c r="AE19" s="12">
        <f t="shared" si="16"/>
        <v>59832.342116484702</v>
      </c>
      <c r="AF19" s="12">
        <f t="shared" si="17"/>
        <v>25454.852448397247</v>
      </c>
      <c r="AG19" s="12">
        <f t="shared" si="18"/>
        <v>35912.921646458388</v>
      </c>
      <c r="AH19" s="12">
        <f t="shared" si="19"/>
        <v>53396.05934782551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OPEX!$B$13</f>
        <v>22599.204690696239</v>
      </c>
      <c r="V20" s="11">
        <f t="shared" si="8"/>
        <v>176228.79530930376</v>
      </c>
      <c r="W20" s="11">
        <f t="shared" si="9"/>
        <v>233624.79530930376</v>
      </c>
      <c r="X20" s="11">
        <f t="shared" si="1"/>
        <v>302420.79530930374</v>
      </c>
      <c r="Y20" s="11">
        <f t="shared" si="10"/>
        <v>156332.79530930376</v>
      </c>
      <c r="Z20" s="11">
        <f t="shared" si="11"/>
        <v>207968.79530930376</v>
      </c>
      <c r="AA20" s="11">
        <f t="shared" si="12"/>
        <v>269888.79530930374</v>
      </c>
      <c r="AB20" s="11">
        <f t="shared" si="13"/>
        <v>0.17985878990921364</v>
      </c>
      <c r="AC20" s="12">
        <f t="shared" si="14"/>
        <v>31696.297871489882</v>
      </c>
      <c r="AD20" s="12">
        <f t="shared" si="15"/>
        <v>42019.472977119105</v>
      </c>
      <c r="AE20" s="12">
        <f t="shared" si="16"/>
        <v>54393.03828771336</v>
      </c>
      <c r="AF20" s="12">
        <f t="shared" si="17"/>
        <v>28117.827387456164</v>
      </c>
      <c r="AG20" s="12">
        <f t="shared" si="18"/>
        <v>37405.015863208318</v>
      </c>
      <c r="AH20" s="12">
        <f t="shared" si="19"/>
        <v>48541.872134386824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OPEX!$B$13</f>
        <v>22599.204690696239</v>
      </c>
      <c r="V21" s="11">
        <f t="shared" si="8"/>
        <v>205484.79530930376</v>
      </c>
      <c r="W21" s="11">
        <f t="shared" si="9"/>
        <v>256880.79530930376</v>
      </c>
      <c r="X21" s="11">
        <f t="shared" si="1"/>
        <v>302420.79530930374</v>
      </c>
      <c r="Y21" s="11">
        <f t="shared" si="10"/>
        <v>182660.79530930376</v>
      </c>
      <c r="Z21" s="11">
        <f t="shared" si="11"/>
        <v>228932.79530930376</v>
      </c>
      <c r="AA21" s="11">
        <f t="shared" si="12"/>
        <v>269888.79530930374</v>
      </c>
      <c r="AB21" s="11">
        <f t="shared" si="13"/>
        <v>0.16350799082655781</v>
      </c>
      <c r="AC21" s="12">
        <f t="shared" si="14"/>
        <v>33598.406026430748</v>
      </c>
      <c r="AD21" s="12">
        <f t="shared" si="15"/>
        <v>42002.062722952513</v>
      </c>
      <c r="AE21" s="12">
        <f t="shared" si="16"/>
        <v>49448.216625193956</v>
      </c>
      <c r="AF21" s="12">
        <f t="shared" si="17"/>
        <v>29866.499643805393</v>
      </c>
      <c r="AG21" s="12">
        <f t="shared" si="18"/>
        <v>37432.341395331881</v>
      </c>
      <c r="AH21" s="12">
        <f t="shared" si="19"/>
        <v>44128.974667624374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OPEX!$B$13</f>
        <v>22599.204690696239</v>
      </c>
      <c r="V22" s="11">
        <f t="shared" si="8"/>
        <v>231272.79530930376</v>
      </c>
      <c r="W22" s="11">
        <f t="shared" si="9"/>
        <v>273680.79530930374</v>
      </c>
      <c r="X22" s="11">
        <f t="shared" si="1"/>
        <v>302420.79530930374</v>
      </c>
      <c r="Y22" s="11">
        <f t="shared" si="10"/>
        <v>205880.79530930376</v>
      </c>
      <c r="Z22" s="11">
        <f t="shared" si="11"/>
        <v>244028.79530930376</v>
      </c>
      <c r="AA22" s="11">
        <f t="shared" si="12"/>
        <v>269888.79530930374</v>
      </c>
      <c r="AB22" s="11">
        <f t="shared" si="13"/>
        <v>0.14864362802414349</v>
      </c>
      <c r="AC22" s="12">
        <f t="shared" si="14"/>
        <v>34377.22735806003</v>
      </c>
      <c r="AD22" s="12">
        <f t="shared" si="15"/>
        <v>40680.906335307896</v>
      </c>
      <c r="AE22" s="12">
        <f t="shared" si="16"/>
        <v>44952.924204721785</v>
      </c>
      <c r="AF22" s="12">
        <f t="shared" si="17"/>
        <v>30602.868355270974</v>
      </c>
      <c r="AG22" s="12">
        <f t="shared" si="18"/>
        <v>36273.325477136001</v>
      </c>
      <c r="AH22" s="12">
        <f t="shared" si="19"/>
        <v>40117.249697840351</v>
      </c>
    </row>
    <row r="23" spans="1:34" ht="14.45" x14ac:dyDescent="0.3">
      <c r="AE23" s="14">
        <f>SUM(AE2:AE22)</f>
        <v>1018706.2780512893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6" sqref="B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285776.76484436693</v>
      </c>
      <c r="D2">
        <f>CAPEX!$X4</f>
        <v>187117.62213135386</v>
      </c>
      <c r="E2">
        <f>CAPEX!$X5</f>
        <v>146654.2653405405</v>
      </c>
      <c r="F2">
        <f>CAPEX!$X6</f>
        <v>293883.93200720719</v>
      </c>
      <c r="G2">
        <f>CAPEX!$X7</f>
        <v>313257.55546468718</v>
      </c>
      <c r="H2">
        <f>CAPEX!$X8</f>
        <v>260526.54262214471</v>
      </c>
      <c r="I2">
        <f>CAPEX!$X9</f>
        <v>228351.25546468716</v>
      </c>
      <c r="J2">
        <f>CAPEX!$X10</f>
        <v>156312.53200720716</v>
      </c>
      <c r="K2">
        <f>CAPEX!$X11</f>
        <v>229172.95413371181</v>
      </c>
      <c r="L2">
        <f>CAPEX!$X12</f>
        <v>179757.68073992687</v>
      </c>
      <c r="M2">
        <f>CAPEX!$X13</f>
        <v>329979.80071821815</v>
      </c>
      <c r="N2">
        <f>CAPEX!$X14</f>
        <v>319876.95413371181</v>
      </c>
      <c r="O2">
        <f>CAPEX!$X15</f>
        <v>199372.98111821816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27480.790620320244</v>
      </c>
      <c r="H3">
        <f>H2-C2</f>
        <v>-25250.222222222219</v>
      </c>
      <c r="I3">
        <f>I2-D2+D3</f>
        <v>41233.633333333302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126139.93333333332</v>
      </c>
      <c r="H4">
        <v>0</v>
      </c>
      <c r="I4">
        <f>I2-D2</f>
        <v>41233.633333333302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147229.66666666669</v>
      </c>
      <c r="G5">
        <v>0</v>
      </c>
      <c r="H5">
        <v>0</v>
      </c>
      <c r="I5">
        <v>0</v>
      </c>
      <c r="J5">
        <f>J2-E2</f>
        <v>9658.2666666666628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52731.012842542463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84906.300000000017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137571.40000000002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100806.84658450633</v>
      </c>
      <c r="N11">
        <f>N2-K2</f>
        <v>90704</v>
      </c>
      <c r="O11">
        <f>O2-L2+L11</f>
        <v>19615.300378291286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150222.11997829127</v>
      </c>
      <c r="N12">
        <v>0</v>
      </c>
      <c r="O12">
        <f>O2-L2</f>
        <v>19615.300378291286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10102.846584506333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130606.81959999999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2018-08-29T19:39:54Z</dcterms:modified>
</cp:coreProperties>
</file>