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480" yWindow="828" windowWidth="13680" windowHeight="11076" tabRatio="847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71027"/>
</workbook>
</file>

<file path=xl/calcChain.xml><?xml version="1.0" encoding="utf-8"?>
<calcChain xmlns="http://schemas.openxmlformats.org/spreadsheetml/2006/main">
  <c r="B2" i="2" l="1"/>
  <c r="X3" i="1" l="1"/>
  <c r="R15" i="1" l="1"/>
  <c r="R13" i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E54" i="3"/>
  <c r="C54" i="3"/>
  <c r="F54" i="3" s="1"/>
  <c r="D54" i="3"/>
  <c r="G54" i="3" s="1"/>
  <c r="B54" i="3"/>
  <c r="B29" i="3"/>
  <c r="O2" i="3" s="1"/>
  <c r="D30" i="3"/>
  <c r="G30" i="3" s="1"/>
  <c r="D31" i="3"/>
  <c r="D32" i="3"/>
  <c r="G32" i="3" s="1"/>
  <c r="D33" i="3"/>
  <c r="Q6" i="3" s="1"/>
  <c r="D34" i="3"/>
  <c r="G34" i="3" s="1"/>
  <c r="T7" i="3" s="1"/>
  <c r="D35" i="3"/>
  <c r="D36" i="3"/>
  <c r="G36" i="3" s="1"/>
  <c r="D37" i="3"/>
  <c r="Q10" i="3" s="1"/>
  <c r="D38" i="3"/>
  <c r="G38" i="3" s="1"/>
  <c r="D39" i="3"/>
  <c r="D40" i="3"/>
  <c r="G40" i="3" s="1"/>
  <c r="D41" i="3"/>
  <c r="Q14" i="3" s="1"/>
  <c r="D42" i="3"/>
  <c r="G42" i="3" s="1"/>
  <c r="D43" i="3"/>
  <c r="D44" i="3"/>
  <c r="G44" i="3" s="1"/>
  <c r="D45" i="3"/>
  <c r="Q18" i="3" s="1"/>
  <c r="D46" i="3"/>
  <c r="G46" i="3" s="1"/>
  <c r="T19" i="3" s="1"/>
  <c r="D47" i="3"/>
  <c r="D48" i="3"/>
  <c r="G48" i="3" s="1"/>
  <c r="D49" i="3"/>
  <c r="Q22" i="3" s="1"/>
  <c r="C30" i="3"/>
  <c r="P3" i="3" s="1"/>
  <c r="C31" i="3"/>
  <c r="C32" i="3"/>
  <c r="F32" i="3" s="1"/>
  <c r="C33" i="3"/>
  <c r="P6" i="3" s="1"/>
  <c r="C34" i="3"/>
  <c r="P7" i="3" s="1"/>
  <c r="C35" i="3"/>
  <c r="C36" i="3"/>
  <c r="F36" i="3" s="1"/>
  <c r="C37" i="3"/>
  <c r="P10" i="3" s="1"/>
  <c r="C38" i="3"/>
  <c r="P11" i="3" s="1"/>
  <c r="C39" i="3"/>
  <c r="C40" i="3"/>
  <c r="F40" i="3" s="1"/>
  <c r="C41" i="3"/>
  <c r="P14" i="3" s="1"/>
  <c r="C42" i="3"/>
  <c r="P15" i="3" s="1"/>
  <c r="C43" i="3"/>
  <c r="C44" i="3"/>
  <c r="F44" i="3" s="1"/>
  <c r="C45" i="3"/>
  <c r="P18" i="3" s="1"/>
  <c r="C46" i="3"/>
  <c r="P19" i="3" s="1"/>
  <c r="C47" i="3"/>
  <c r="C48" i="3"/>
  <c r="F48" i="3" s="1"/>
  <c r="C49" i="3"/>
  <c r="P22" i="3" s="1"/>
  <c r="B30" i="3"/>
  <c r="O3" i="3" s="1"/>
  <c r="B31" i="3"/>
  <c r="B32" i="3"/>
  <c r="E32" i="3" s="1"/>
  <c r="B33" i="3"/>
  <c r="E33" i="3" s="1"/>
  <c r="R6" i="3" s="1"/>
  <c r="B34" i="3"/>
  <c r="O7" i="3" s="1"/>
  <c r="B35" i="3"/>
  <c r="B36" i="3"/>
  <c r="E36" i="3" s="1"/>
  <c r="B37" i="3"/>
  <c r="E37" i="3" s="1"/>
  <c r="R10" i="3" s="1"/>
  <c r="B38" i="3"/>
  <c r="O11" i="3" s="1"/>
  <c r="B39" i="3"/>
  <c r="E39" i="3" s="1"/>
  <c r="B40" i="3"/>
  <c r="E40" i="3" s="1"/>
  <c r="B41" i="3"/>
  <c r="E41" i="3" s="1"/>
  <c r="R14" i="3" s="1"/>
  <c r="B42" i="3"/>
  <c r="O15" i="3" s="1"/>
  <c r="B43" i="3"/>
  <c r="B44" i="3"/>
  <c r="E44" i="3" s="1"/>
  <c r="B45" i="3"/>
  <c r="E45" i="3" s="1"/>
  <c r="R18" i="3" s="1"/>
  <c r="B46" i="3"/>
  <c r="O19" i="3" s="1"/>
  <c r="B47" i="3"/>
  <c r="B48" i="3"/>
  <c r="E48" i="3" s="1"/>
  <c r="B49" i="3"/>
  <c r="E49" i="3" s="1"/>
  <c r="R22" i="3" s="1"/>
  <c r="G29" i="3"/>
  <c r="T2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Q21" i="3" l="1"/>
  <c r="Q5" i="3"/>
  <c r="Q17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3" i="3"/>
  <c r="R21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D3" i="11" s="1"/>
  <c r="F43" i="3"/>
  <c r="S16" i="3" s="1"/>
  <c r="G47" i="3"/>
  <c r="T20" i="3" s="1"/>
  <c r="G31" i="3"/>
  <c r="T4" i="3" s="1"/>
  <c r="O22" i="3"/>
  <c r="O14" i="3"/>
  <c r="O6" i="3"/>
  <c r="C2" i="11"/>
  <c r="X5" i="1"/>
  <c r="E2" i="11" s="1"/>
  <c r="X9" i="1"/>
  <c r="I2" i="11" s="1"/>
  <c r="X10" i="1"/>
  <c r="J2" i="11" s="1"/>
  <c r="J5" i="11" s="1"/>
  <c r="X15" i="1"/>
  <c r="O2" i="11" s="1"/>
  <c r="T15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X6" i="1" l="1"/>
  <c r="F2" i="11" s="1"/>
  <c r="I3" i="11"/>
  <c r="I8" i="11"/>
  <c r="I4" i="11"/>
  <c r="H3" i="11"/>
  <c r="X12" i="1"/>
  <c r="L2" i="11" s="1"/>
  <c r="L11" i="11" s="1"/>
  <c r="X7" i="1"/>
  <c r="G2" i="11" s="1"/>
  <c r="O12" i="11"/>
  <c r="O14" i="11"/>
  <c r="W3" i="1"/>
  <c r="M14" i="11"/>
  <c r="M15" i="11"/>
  <c r="M11" i="11"/>
  <c r="W11" i="1"/>
  <c r="N11" i="11"/>
  <c r="F5" i="11" l="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8" i="11"/>
  <c r="G4" i="11"/>
  <c r="G3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<sst xmlns="http://schemas.openxmlformats.org/spreadsheetml/2006/main" count="496" uniqueCount="107">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</sst>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146337.9</c:v>
                </c:pt>
                <c:pt idx="1">
                  <c:v>146337.9</c:v>
                </c:pt>
                <c:pt idx="2">
                  <c:v>78872.09</c:v>
                </c:pt>
                <c:pt idx="3">
                  <c:v>78872.09</c:v>
                </c:pt>
                <c:pt idx="4">
                  <c:v>146337.9</c:v>
                </c:pt>
                <c:pt idx="5">
                  <c:v>146337.9</c:v>
                </c:pt>
                <c:pt idx="6">
                  <c:v>146337.9</c:v>
                </c:pt>
                <c:pt idx="7">
                  <c:v>78872.09</c:v>
                </c:pt>
                <c:pt idx="8">
                  <c:v>114876.4</c:v>
                </c:pt>
                <c:pt idx="9">
                  <c:v>115530.5</c:v>
                </c:pt>
                <c:pt idx="10">
                  <c:v>115530.5</c:v>
                </c:pt>
                <c:pt idx="11">
                  <c:v>114876.4</c:v>
                </c:pt>
                <c:pt idx="12">
                  <c:v>115530.5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18.840229999999998</c:v>
                </c:pt>
                <c:pt idx="1">
                  <c:v>12.814590000000001</c:v>
                </c:pt>
                <c:pt idx="2">
                  <c:v>14.612120000000001</c:v>
                </c:pt>
                <c:pt idx="3">
                  <c:v>14.612120000000001</c:v>
                </c:pt>
                <c:pt idx="4">
                  <c:v>12.814590000000001</c:v>
                </c:pt>
                <c:pt idx="5">
                  <c:v>18.840229999999998</c:v>
                </c:pt>
                <c:pt idx="6">
                  <c:v>12.814590000000001</c:v>
                </c:pt>
                <c:pt idx="7">
                  <c:v>14.612120000000001</c:v>
                </c:pt>
                <c:pt idx="8">
                  <c:v>12.59423</c:v>
                </c:pt>
                <c:pt idx="9">
                  <c:v>12.21167</c:v>
                </c:pt>
                <c:pt idx="10">
                  <c:v>25.08727</c:v>
                </c:pt>
                <c:pt idx="11">
                  <c:v>12.59423</c:v>
                </c:pt>
                <c:pt idx="12">
                  <c:v>12.21167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5866.833333333333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5866.833333333333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14800</c:v>
                </c:pt>
                <c:pt idx="12">
                  <c:v>14160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133338.59999999998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168466.5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419136"/>
        <c:axId val="220160576"/>
      </c:barChart>
      <c:catAx>
        <c:axId val="21941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20160576"/>
        <c:crosses val="autoZero"/>
        <c:auto val="1"/>
        <c:lblAlgn val="ctr"/>
        <c:lblOffset val="100"/>
        <c:noMultiLvlLbl val="0"/>
      </c:catAx>
      <c:valAx>
        <c:axId val="22016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1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51114.587309311035</c:v>
                </c:pt>
                <c:pt idx="1">
                  <c:v>30429.282118970365</c:v>
                </c:pt>
                <c:pt idx="2">
                  <c:v>66109.823692218881</c:v>
                </c:pt>
                <c:pt idx="3">
                  <c:v>66648.422052537615</c:v>
                </c:pt>
                <c:pt idx="4">
                  <c:v>8108.705667292159</c:v>
                </c:pt>
                <c:pt idx="5">
                  <c:v>8798.3519740095981</c:v>
                </c:pt>
                <c:pt idx="6">
                  <c:v>69659.850521829372</c:v>
                </c:pt>
                <c:pt idx="7">
                  <c:v>70126.863400003014</c:v>
                </c:pt>
                <c:pt idx="8">
                  <c:v>70620.289169209602</c:v>
                </c:pt>
                <c:pt idx="9">
                  <c:v>51210.227713520049</c:v>
                </c:pt>
                <c:pt idx="10">
                  <c:v>67227.8721002112</c:v>
                </c:pt>
                <c:pt idx="11">
                  <c:v>12139.814930199653</c:v>
                </c:pt>
                <c:pt idx="12">
                  <c:v>70921.654760442281</c:v>
                </c:pt>
                <c:pt idx="13">
                  <c:v>72488.476920599642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53184"/>
        <c:axId val="220162880"/>
      </c:barChart>
      <c:catAx>
        <c:axId val="2202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162880"/>
        <c:crosses val="autoZero"/>
        <c:auto val="1"/>
        <c:lblAlgn val="ctr"/>
        <c:lblOffset val="100"/>
        <c:noMultiLvlLbl val="0"/>
      </c:catAx>
      <c:valAx>
        <c:axId val="22016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25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506048"/>
        <c:axId val="220164608"/>
      </c:barChart>
      <c:catAx>
        <c:axId val="221506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0164608"/>
        <c:crosses val="autoZero"/>
        <c:auto val="1"/>
        <c:lblAlgn val="ctr"/>
        <c:lblOffset val="100"/>
        <c:noMultiLvlLbl val="0"/>
      </c:catAx>
      <c:valAx>
        <c:axId val="22016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21506048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744640"/>
        <c:axId val="220166912"/>
      </c:barChart>
      <c:catAx>
        <c:axId val="2217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166912"/>
        <c:crosses val="autoZero"/>
        <c:auto val="1"/>
        <c:lblAlgn val="ctr"/>
        <c:lblOffset val="100"/>
        <c:noMultiLvlLbl val="0"/>
      </c:catAx>
      <c:valAx>
        <c:axId val="22016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74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E1" zoomScale="90" zoomScaleNormal="90" workbookViewId="0">
      <selection activeCell="X2" sqref="X2"/>
    </sheetView>
  </sheetViews>
  <sheetFormatPr defaultRowHeight="14.4" x14ac:dyDescent="0.3"/>
  <cols>
    <col min="1" max="2" width="29.44140625" customWidth="1"/>
    <col min="3" max="3" width="18.6640625" customWidth="1"/>
    <col min="4" max="4" width="18.33203125" customWidth="1"/>
    <col min="5" max="5" width="15.109375" customWidth="1"/>
    <col min="6" max="6" width="13.44140625" customWidth="1"/>
    <col min="7" max="7" width="13.5546875" customWidth="1"/>
    <col min="8" max="8" width="17.44140625" customWidth="1"/>
    <col min="9" max="10" width="19.109375" customWidth="1"/>
    <col min="11" max="11" width="14" customWidth="1"/>
    <col min="12" max="12" width="13.44140625" customWidth="1"/>
    <col min="13" max="13" width="16.6640625" customWidth="1"/>
    <col min="14" max="14" width="16.44140625" customWidth="1"/>
    <col min="15" max="15" width="22.109375" customWidth="1"/>
    <col min="16" max="16" width="13.5546875" customWidth="1"/>
    <col min="17" max="18" width="11.6640625" customWidth="1"/>
    <col min="24" max="24" width="13.44140625" customWidth="1"/>
  </cols>
  <sheetData>
    <row r="1" spans="1:24" s="9" customFormat="1" ht="15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3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100000</v>
      </c>
    </row>
    <row r="3" spans="1:24" s="6" customFormat="1" x14ac:dyDescent="0.3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146337.9</v>
      </c>
      <c r="T3" s="11">
        <v>18.840229999999998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307967.22911888885</v>
      </c>
    </row>
    <row r="4" spans="1:24" s="6" customFormat="1" x14ac:dyDescent="0.3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146337.9</v>
      </c>
      <c r="T4" s="11">
        <v>12.814590000000001</v>
      </c>
      <c r="U4" s="11">
        <v>6405.333333333333</v>
      </c>
      <c r="V4" s="11">
        <v>63750.8</v>
      </c>
      <c r="W4" s="11">
        <f t="shared" ref="W4:W15" si="0">SUM(U4,V4)</f>
        <v>70156.133333333331</v>
      </c>
      <c r="X4" s="12">
        <f t="shared" ref="X4:X14" si="1">S4+T4+U4+V4</f>
        <v>216506.84792333335</v>
      </c>
    </row>
    <row r="5" spans="1:24" s="6" customFormat="1" x14ac:dyDescent="0.3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78872.09</v>
      </c>
      <c r="T5" s="11">
        <v>14.612120000000001</v>
      </c>
      <c r="U5" s="11">
        <v>5299.166666666667</v>
      </c>
      <c r="V5" s="11">
        <v>60860</v>
      </c>
      <c r="W5" s="11">
        <f t="shared" si="0"/>
        <v>66159.166666666672</v>
      </c>
      <c r="X5" s="12">
        <f t="shared" si="1"/>
        <v>145045.86878666666</v>
      </c>
    </row>
    <row r="6" spans="1:24" s="6" customFormat="1" x14ac:dyDescent="0.3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78872.09</v>
      </c>
      <c r="T6" s="11">
        <v>14.612120000000001</v>
      </c>
      <c r="U6" s="11">
        <v>5866.833333333333</v>
      </c>
      <c r="V6" s="11">
        <v>133338.59999999998</v>
      </c>
      <c r="W6" s="11">
        <f t="shared" si="0"/>
        <v>139205.43333333332</v>
      </c>
      <c r="X6" s="12">
        <f t="shared" si="1"/>
        <v>218092.13545333332</v>
      </c>
    </row>
    <row r="7" spans="1:24" s="6" customFormat="1" x14ac:dyDescent="0.3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146337.9</v>
      </c>
      <c r="T7" s="11">
        <v>12.814590000000001</v>
      </c>
      <c r="U7" s="11">
        <v>12618.666666666666</v>
      </c>
      <c r="V7" s="11">
        <v>129280.20000000001</v>
      </c>
      <c r="W7" s="11">
        <f t="shared" si="0"/>
        <v>141898.86666666667</v>
      </c>
      <c r="X7" s="12">
        <f t="shared" si="1"/>
        <v>288249.58125666669</v>
      </c>
    </row>
    <row r="8" spans="1:24" s="6" customFormat="1" x14ac:dyDescent="0.3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146337.9</v>
      </c>
      <c r="T8" s="11">
        <v>18.840229999999998</v>
      </c>
      <c r="U8" s="11">
        <v>6426.666666666667</v>
      </c>
      <c r="V8" s="11">
        <v>195086.4</v>
      </c>
      <c r="W8" s="11">
        <f t="shared" si="0"/>
        <v>201513.06666666665</v>
      </c>
      <c r="X8" s="12">
        <f t="shared" si="1"/>
        <v>347869.80689666665</v>
      </c>
    </row>
    <row r="9" spans="1:24" s="6" customFormat="1" x14ac:dyDescent="0.3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146337.9</v>
      </c>
      <c r="T9" s="11">
        <v>12.814590000000001</v>
      </c>
      <c r="U9" s="11">
        <v>12818.666666666666</v>
      </c>
      <c r="V9" s="11">
        <v>61989.9</v>
      </c>
      <c r="W9" s="11">
        <f t="shared" si="0"/>
        <v>74808.566666666666</v>
      </c>
      <c r="X9" s="12">
        <f t="shared" si="1"/>
        <v>221159.28125666664</v>
      </c>
    </row>
    <row r="10" spans="1:24" s="6" customFormat="1" x14ac:dyDescent="0.3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78872.09</v>
      </c>
      <c r="T10" s="11">
        <v>14.612120000000001</v>
      </c>
      <c r="U10" s="11">
        <v>5866.833333333333</v>
      </c>
      <c r="V10" s="11">
        <v>63060</v>
      </c>
      <c r="W10" s="11">
        <f t="shared" si="0"/>
        <v>68926.833333333328</v>
      </c>
      <c r="X10" s="12">
        <f t="shared" si="1"/>
        <v>147813.53545333334</v>
      </c>
    </row>
    <row r="11" spans="1:24" s="8" customFormat="1" x14ac:dyDescent="0.3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114876.4</v>
      </c>
      <c r="T11" s="11">
        <v>12.59423</v>
      </c>
      <c r="U11" s="11">
        <v>4000</v>
      </c>
      <c r="V11" s="11">
        <v>96145</v>
      </c>
      <c r="W11" s="11">
        <f t="shared" si="0"/>
        <v>100145</v>
      </c>
      <c r="X11" s="12">
        <f t="shared" si="1"/>
        <v>215033.99423000001</v>
      </c>
    </row>
    <row r="12" spans="1:24" s="6" customFormat="1" x14ac:dyDescent="0.3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115530.5</v>
      </c>
      <c r="T12" s="11">
        <v>12.21167</v>
      </c>
      <c r="U12" s="11">
        <v>7280</v>
      </c>
      <c r="V12" s="11">
        <v>55966.5</v>
      </c>
      <c r="W12" s="11">
        <f t="shared" si="0"/>
        <v>63246.5</v>
      </c>
      <c r="X12" s="12">
        <f t="shared" si="1"/>
        <v>178789.21166999999</v>
      </c>
    </row>
    <row r="13" spans="1:24" s="6" customFormat="1" x14ac:dyDescent="0.3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115530.5</v>
      </c>
      <c r="T13" s="11">
        <v>25.08727</v>
      </c>
      <c r="U13" s="11">
        <v>14160</v>
      </c>
      <c r="V13" s="11">
        <v>168466.5</v>
      </c>
      <c r="W13" s="11">
        <f t="shared" si="0"/>
        <v>182626.5</v>
      </c>
      <c r="X13" s="12">
        <f t="shared" si="1"/>
        <v>298182.08727000002</v>
      </c>
    </row>
    <row r="14" spans="1:24" s="6" customFormat="1" x14ac:dyDescent="0.3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114876.4</v>
      </c>
      <c r="T14" s="11">
        <v>12.59423</v>
      </c>
      <c r="U14" s="11">
        <v>14800</v>
      </c>
      <c r="V14" s="11">
        <v>105356</v>
      </c>
      <c r="W14" s="11">
        <f t="shared" si="0"/>
        <v>120156</v>
      </c>
      <c r="X14" s="12">
        <f t="shared" si="1"/>
        <v>235044.99423000001</v>
      </c>
    </row>
    <row r="15" spans="1:24" s="6" customFormat="1" x14ac:dyDescent="0.3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115530.5</v>
      </c>
      <c r="T15" s="11">
        <v>12.21167</v>
      </c>
      <c r="U15" s="11">
        <v>14160</v>
      </c>
      <c r="V15" s="11">
        <v>66966.5</v>
      </c>
      <c r="W15" s="11">
        <f t="shared" si="0"/>
        <v>81126.5</v>
      </c>
      <c r="X15" s="12">
        <f t="shared" ref="X15" si="2">SUM(S15:V15)</f>
        <v>196669.21166999999</v>
      </c>
    </row>
    <row r="27" spans="17:17" x14ac:dyDescent="0.3">
      <c r="Q27">
        <f>0.02/1000</f>
        <v>2.0000000000000002E-5</v>
      </c>
    </row>
    <row r="42" spans="18:25" x14ac:dyDescent="0.3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3">
      <c r="S43" t="s">
        <v>54</v>
      </c>
    </row>
    <row r="44" spans="18:25" x14ac:dyDescent="0.3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3">
      <c r="S45" t="s">
        <v>57</v>
      </c>
      <c r="T45" t="s">
        <v>58</v>
      </c>
      <c r="W45" t="s">
        <v>59</v>
      </c>
    </row>
    <row r="46" spans="18:25" x14ac:dyDescent="0.3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cols>
    <col min="19" max="19" width="16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C21" sqref="C21"/>
    </sheetView>
  </sheetViews>
  <sheetFormatPr defaultRowHeight="14.4" x14ac:dyDescent="0.3"/>
  <cols>
    <col min="1" max="1" width="30.88671875" customWidth="1"/>
    <col min="2" max="2" width="28" customWidth="1"/>
    <col min="3" max="3" width="18" customWidth="1"/>
    <col min="4" max="4" width="20.6640625" customWidth="1"/>
    <col min="5" max="5" width="19.33203125" customWidth="1"/>
    <col min="6" max="6" width="34.5546875" customWidth="1"/>
    <col min="7" max="7" width="22.6640625" customWidth="1"/>
    <col min="8" max="8" width="25" customWidth="1"/>
    <col min="9" max="9" width="17.33203125" customWidth="1"/>
    <col min="10" max="10" width="16" customWidth="1"/>
    <col min="11" max="11" width="16.88671875" customWidth="1"/>
    <col min="12" max="12" width="12.5546875" customWidth="1"/>
    <col min="13" max="13" width="15.33203125" customWidth="1"/>
    <col min="14" max="14" width="16.44140625" customWidth="1"/>
    <col min="15" max="15" width="25.664062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307967.22911888885</v>
      </c>
      <c r="D2">
        <f>CAPEX!$X4</f>
        <v>216506.84792333335</v>
      </c>
      <c r="E2">
        <f>CAPEX!$X5</f>
        <v>145045.86878666666</v>
      </c>
      <c r="F2">
        <f>CAPEX!$X6</f>
        <v>218092.13545333332</v>
      </c>
      <c r="G2">
        <f>CAPEX!$X7</f>
        <v>288249.58125666669</v>
      </c>
      <c r="H2">
        <f>CAPEX!$X8</f>
        <v>347869.80689666665</v>
      </c>
      <c r="I2">
        <f>CAPEX!$X9</f>
        <v>221159.28125666664</v>
      </c>
      <c r="J2">
        <f>CAPEX!$X10</f>
        <v>147813.53545333334</v>
      </c>
      <c r="K2">
        <f>CAPEX!$X11</f>
        <v>215033.99423000001</v>
      </c>
      <c r="L2">
        <f>CAPEX!$X12</f>
        <v>178789.21166999999</v>
      </c>
      <c r="M2">
        <f>CAPEX!$X13</f>
        <v>298182.08727000002</v>
      </c>
      <c r="N2">
        <f>CAPEX!$X14</f>
        <v>235044.99423000001</v>
      </c>
      <c r="O2">
        <f>CAPEX!$X15</f>
        <v>196669.21166999999</v>
      </c>
    </row>
    <row r="3" spans="1:15" s="6" customFormat="1" x14ac:dyDescent="0.3">
      <c r="A3" t="s">
        <v>73</v>
      </c>
      <c r="B3">
        <v>0</v>
      </c>
      <c r="C3">
        <v>0</v>
      </c>
      <c r="D3">
        <f>D2-C2</f>
        <v>-91460.381195555499</v>
      </c>
      <c r="E3">
        <v>0</v>
      </c>
      <c r="F3">
        <v>0</v>
      </c>
      <c r="G3">
        <f>G2-C2</f>
        <v>-19717.647862222162</v>
      </c>
      <c r="H3">
        <f>H2-C2</f>
        <v>39902.577777777798</v>
      </c>
      <c r="I3">
        <f>I2-D2+D3</f>
        <v>-86807.947862222209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4652.4333333332906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73046.266666666663</v>
      </c>
      <c r="G5">
        <v>0</v>
      </c>
      <c r="H5">
        <v>0</v>
      </c>
      <c r="I5">
        <v>0</v>
      </c>
      <c r="J5">
        <f>J2-E2</f>
        <v>2767.6666666666861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-59620.225639999961</v>
      </c>
      <c r="H8">
        <v>0</v>
      </c>
      <c r="I8">
        <f>I2-H2</f>
        <v>-126710.52564000001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67090.300000000047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70278.599999999977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-36244.782560000021</v>
      </c>
      <c r="M11">
        <f>M2-K2</f>
        <v>83148.093040000007</v>
      </c>
      <c r="N11">
        <f>N2-K2</f>
        <v>20011</v>
      </c>
      <c r="O11">
        <f>O2-L2+L11</f>
        <v>-18364.782560000021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119392.87560000003</v>
      </c>
      <c r="N12">
        <v>0</v>
      </c>
      <c r="O12">
        <f>O2-L2</f>
        <v>17880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63137.093040000007</v>
      </c>
      <c r="N14">
        <v>0</v>
      </c>
      <c r="O14">
        <f>O2-N2</f>
        <v>-38375.782560000021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101512.87560000003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K3" sqref="K3"/>
    </sheetView>
  </sheetViews>
  <sheetFormatPr defaultRowHeight="14.4" x14ac:dyDescent="0.3"/>
  <cols>
    <col min="1" max="1" width="27.6640625" customWidth="1"/>
    <col min="2" max="2" width="39.88671875" customWidth="1"/>
    <col min="3" max="3" width="15.10937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f>AVERAGE(B3:B15)</f>
        <v>51114.587309311035</v>
      </c>
    </row>
    <row r="3" spans="1:2" x14ac:dyDescent="0.3">
      <c r="A3" s="10" t="s">
        <v>73</v>
      </c>
      <c r="B3" s="12">
        <v>30429.282118970365</v>
      </c>
    </row>
    <row r="4" spans="1:2" x14ac:dyDescent="0.3">
      <c r="A4" s="10" t="s">
        <v>66</v>
      </c>
      <c r="B4" s="12">
        <v>66109.823692218881</v>
      </c>
    </row>
    <row r="5" spans="1:2" x14ac:dyDescent="0.3">
      <c r="A5" s="10" t="s">
        <v>67</v>
      </c>
      <c r="B5" s="12">
        <v>66648.422052537615</v>
      </c>
    </row>
    <row r="6" spans="1:2" x14ac:dyDescent="0.3">
      <c r="A6" s="10" t="s">
        <v>68</v>
      </c>
      <c r="B6" s="12">
        <v>8108.705667292159</v>
      </c>
    </row>
    <row r="7" spans="1:2" x14ac:dyDescent="0.3">
      <c r="A7" s="10" t="s">
        <v>69</v>
      </c>
      <c r="B7" s="12">
        <v>8798.3519740095981</v>
      </c>
    </row>
    <row r="8" spans="1:2" x14ac:dyDescent="0.3">
      <c r="A8" s="10" t="s">
        <v>70</v>
      </c>
      <c r="B8" s="12">
        <v>69659.850521829372</v>
      </c>
    </row>
    <row r="9" spans="1:2" x14ac:dyDescent="0.3">
      <c r="A9" s="10" t="s">
        <v>71</v>
      </c>
      <c r="B9" s="12">
        <v>70126.863400003014</v>
      </c>
    </row>
    <row r="10" spans="1:2" x14ac:dyDescent="0.3">
      <c r="A10" s="10" t="s">
        <v>72</v>
      </c>
      <c r="B10" s="12">
        <v>70620.289169209602</v>
      </c>
    </row>
    <row r="11" spans="1:2" x14ac:dyDescent="0.3">
      <c r="A11" s="10" t="s">
        <v>74</v>
      </c>
      <c r="B11" s="12">
        <v>51210.227713520049</v>
      </c>
    </row>
    <row r="12" spans="1:2" x14ac:dyDescent="0.3">
      <c r="A12" s="10" t="s">
        <v>75</v>
      </c>
      <c r="B12" s="12">
        <v>67227.8721002112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70921.654760442281</v>
      </c>
    </row>
    <row r="15" spans="1:2" x14ac:dyDescent="0.3">
      <c r="A15" s="10" t="s">
        <v>78</v>
      </c>
      <c r="B15" s="12">
        <v>72488.476920599642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I67" sqref="I67"/>
    </sheetView>
  </sheetViews>
  <sheetFormatPr defaultRowHeight="14.4" x14ac:dyDescent="0.3"/>
  <cols>
    <col min="2" max="2" width="16.6640625" customWidth="1"/>
    <col min="3" max="3" width="15.109375" customWidth="1"/>
    <col min="4" max="4" width="15.5546875" customWidth="1"/>
    <col min="5" max="5" width="19.33203125" customWidth="1"/>
    <col min="6" max="6" width="20.44140625" customWidth="1"/>
    <col min="7" max="7" width="23.5546875" customWidth="1"/>
    <col min="8" max="8" width="23" customWidth="1"/>
    <col min="9" max="9" width="13.33203125" customWidth="1"/>
    <col min="10" max="10" width="15.33203125" customWidth="1"/>
    <col min="11" max="11" width="14.6640625" customWidth="1"/>
    <col min="34" max="34" width="17.88671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72488.476920599642</v>
      </c>
      <c r="V2" s="11">
        <f>O2-U2</f>
        <v>-71204.476920599642</v>
      </c>
      <c r="W2" s="11">
        <f>P2-U2</f>
        <v>-71204.476920599642</v>
      </c>
      <c r="X2" s="11">
        <f t="shared" ref="X2:X22" si="1">Q2-U2</f>
        <v>-71204.476920599642</v>
      </c>
      <c r="Y2" s="11">
        <f>R2-$U2</f>
        <v>-71348.476920599642</v>
      </c>
      <c r="Z2" s="11">
        <f>S2-$U2</f>
        <v>-71348.476920599642</v>
      </c>
      <c r="AA2" s="11">
        <f>T2-$U2</f>
        <v>-71348.476920599642</v>
      </c>
      <c r="AB2" s="11">
        <f>1/POWER(1+$L$25,N2-2018)</f>
        <v>1</v>
      </c>
      <c r="AC2" s="12">
        <f>V2*AB2</f>
        <v>-71204.476920599642</v>
      </c>
      <c r="AD2" s="12">
        <f>W2*AB2</f>
        <v>-71204.476920599642</v>
      </c>
      <c r="AE2" s="12">
        <f>X2*AB2</f>
        <v>-71204.476920599642</v>
      </c>
      <c r="AF2" s="12">
        <f>Y2*$AB2</f>
        <v>-71348.476920599642</v>
      </c>
      <c r="AG2" s="12">
        <f>Z2*$AB2</f>
        <v>-71348.476920599642</v>
      </c>
      <c r="AH2" s="12">
        <f>AA2*$AB2</f>
        <v>-71348.476920599642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72488.476920599642</v>
      </c>
      <c r="V3" s="11">
        <f t="shared" ref="V3:V22" si="8">O3-U3</f>
        <v>-70772.476920599642</v>
      </c>
      <c r="W3" s="11">
        <f t="shared" ref="W3:W22" si="9">P3-U3</f>
        <v>-70688.476920599642</v>
      </c>
      <c r="X3" s="11">
        <f t="shared" si="1"/>
        <v>-70052.476920599642</v>
      </c>
      <c r="Y3" s="11">
        <f t="shared" ref="Y3:Y22" si="10">R3-$U3</f>
        <v>-70952.476920599642</v>
      </c>
      <c r="Z3" s="11">
        <f t="shared" ref="Z3:Z22" si="11">S3-$U3</f>
        <v>-70880.476920599642</v>
      </c>
      <c r="AA3" s="11">
        <f t="shared" ref="AA3:AA22" si="12">T3-$U3</f>
        <v>-70328.476920599642</v>
      </c>
      <c r="AB3" s="11">
        <f t="shared" ref="AB3:AB22" si="13">1/POWER(1+$L$25,N3-2018)</f>
        <v>0.90909090909090906</v>
      </c>
      <c r="AC3" s="12">
        <f t="shared" ref="AC3:AC22" si="14">V3*AB3</f>
        <v>-64338.615382363307</v>
      </c>
      <c r="AD3" s="12">
        <f t="shared" ref="AD3:AD22" si="15">W3*AB3</f>
        <v>-64262.251745999674</v>
      </c>
      <c r="AE3" s="12">
        <f t="shared" ref="AE3:AE22" si="16">X3*AB3</f>
        <v>-63684.069927817851</v>
      </c>
      <c r="AF3" s="12">
        <f t="shared" ref="AF3:AF22" si="17">Y3*$AB3</f>
        <v>-64502.251745999674</v>
      </c>
      <c r="AG3" s="12">
        <f t="shared" ref="AG3:AG22" si="18">Z3*$AB3</f>
        <v>-64436.79720054513</v>
      </c>
      <c r="AH3" s="12">
        <f t="shared" ref="AH3:AH22" si="19">AA3*$AB3</f>
        <v>-63934.979018726946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72488.476920599642</v>
      </c>
      <c r="V4" s="11">
        <f t="shared" si="8"/>
        <v>-70136.476920599642</v>
      </c>
      <c r="W4" s="11">
        <f t="shared" si="9"/>
        <v>-70016.476920599642</v>
      </c>
      <c r="X4" s="11">
        <f t="shared" si="1"/>
        <v>-67844.476920599642</v>
      </c>
      <c r="Y4" s="11">
        <f t="shared" si="10"/>
        <v>-70400.476920599642</v>
      </c>
      <c r="Z4" s="11">
        <f t="shared" si="11"/>
        <v>-70292.476920599642</v>
      </c>
      <c r="AA4" s="11">
        <f t="shared" si="12"/>
        <v>-68336.476920599642</v>
      </c>
      <c r="AB4" s="11">
        <f t="shared" si="13"/>
        <v>0.82644628099173545</v>
      </c>
      <c r="AC4" s="12">
        <f t="shared" si="14"/>
        <v>-57964.030512892263</v>
      </c>
      <c r="AD4" s="12">
        <f t="shared" si="15"/>
        <v>-57864.856959173252</v>
      </c>
      <c r="AE4" s="12">
        <f t="shared" si="16"/>
        <v>-56069.815636859203</v>
      </c>
      <c r="AF4" s="12">
        <f t="shared" si="17"/>
        <v>-58182.212331074079</v>
      </c>
      <c r="AG4" s="12">
        <f t="shared" si="18"/>
        <v>-58092.956132726969</v>
      </c>
      <c r="AH4" s="12">
        <f t="shared" si="19"/>
        <v>-56476.427207107139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72488.476920599642</v>
      </c>
      <c r="V5" s="11">
        <f t="shared" si="8"/>
        <v>-69308.476920599642</v>
      </c>
      <c r="W5" s="11">
        <f t="shared" si="9"/>
        <v>-68972.476920599642</v>
      </c>
      <c r="X5" s="11">
        <f t="shared" si="1"/>
        <v>-63452.476920599642</v>
      </c>
      <c r="Y5" s="11">
        <f t="shared" si="10"/>
        <v>-69644.476920599642</v>
      </c>
      <c r="Z5" s="11">
        <f t="shared" si="11"/>
        <v>-69332.476920599642</v>
      </c>
      <c r="AA5" s="11">
        <f t="shared" si="12"/>
        <v>-64376.476920599642</v>
      </c>
      <c r="AB5" s="11">
        <f t="shared" si="13"/>
        <v>0.75131480090157754</v>
      </c>
      <c r="AC5" s="12">
        <f t="shared" si="14"/>
        <v>-52072.484538391902</v>
      </c>
      <c r="AD5" s="12">
        <f t="shared" si="15"/>
        <v>-51820.04276528897</v>
      </c>
      <c r="AE5" s="12">
        <f t="shared" si="16"/>
        <v>-47672.785064312266</v>
      </c>
      <c r="AF5" s="12">
        <f t="shared" si="17"/>
        <v>-52324.926311494833</v>
      </c>
      <c r="AG5" s="12">
        <f t="shared" si="18"/>
        <v>-52090.516093613536</v>
      </c>
      <c r="AH5" s="12">
        <f t="shared" si="19"/>
        <v>-48366.999940345318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72488.476920599642</v>
      </c>
      <c r="V6" s="11">
        <f t="shared" si="8"/>
        <v>-68144.476920599642</v>
      </c>
      <c r="W6" s="11">
        <f t="shared" si="9"/>
        <v>-67532.476920599642</v>
      </c>
      <c r="X6" s="11">
        <f t="shared" si="1"/>
        <v>-54956.476920599642</v>
      </c>
      <c r="Y6" s="11">
        <f t="shared" si="10"/>
        <v>-68612.476920599642</v>
      </c>
      <c r="Z6" s="11">
        <f t="shared" si="11"/>
        <v>-68048.476920599642</v>
      </c>
      <c r="AA6" s="11">
        <f t="shared" si="12"/>
        <v>-56720.476920599642</v>
      </c>
      <c r="AB6" s="11">
        <f t="shared" si="13"/>
        <v>0.68301345536507052</v>
      </c>
      <c r="AC6" s="12">
        <f t="shared" si="14"/>
        <v>-46543.59464558406</v>
      </c>
      <c r="AD6" s="12">
        <f t="shared" si="15"/>
        <v>-46125.590410900637</v>
      </c>
      <c r="AE6" s="12">
        <f t="shared" si="16"/>
        <v>-37536.013196229513</v>
      </c>
      <c r="AF6" s="12">
        <f t="shared" si="17"/>
        <v>-46863.244942694917</v>
      </c>
      <c r="AG6" s="12">
        <f t="shared" si="18"/>
        <v>-46478.025353869016</v>
      </c>
      <c r="AH6" s="12">
        <f t="shared" si="19"/>
        <v>-38740.8489314935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72488.476920599642</v>
      </c>
      <c r="V7" s="11">
        <f t="shared" si="8"/>
        <v>-66560.476920599642</v>
      </c>
      <c r="W7" s="11">
        <f t="shared" si="9"/>
        <v>-65492.476920599642</v>
      </c>
      <c r="X7" s="11">
        <f t="shared" si="1"/>
        <v>-38660.476920599642</v>
      </c>
      <c r="Y7" s="11">
        <f t="shared" si="10"/>
        <v>-67160.476920599642</v>
      </c>
      <c r="Z7" s="11">
        <f t="shared" si="11"/>
        <v>-66212.476920599642</v>
      </c>
      <c r="AA7" s="11">
        <f t="shared" si="12"/>
        <v>-42068.476920599642</v>
      </c>
      <c r="AB7" s="11">
        <f t="shared" si="13"/>
        <v>0.62092132305915493</v>
      </c>
      <c r="AC7" s="12">
        <f t="shared" si="14"/>
        <v>-41328.819392987076</v>
      </c>
      <c r="AD7" s="12">
        <f t="shared" si="15"/>
        <v>-40665.675419959902</v>
      </c>
      <c r="AE7" s="12">
        <f t="shared" si="16"/>
        <v>-24005.114479636653</v>
      </c>
      <c r="AF7" s="12">
        <f t="shared" si="17"/>
        <v>-41701.372186822569</v>
      </c>
      <c r="AG7" s="12">
        <f t="shared" si="18"/>
        <v>-41112.738772562487</v>
      </c>
      <c r="AH7" s="12">
        <f t="shared" si="19"/>
        <v>-26121.214348622252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72488.476920599642</v>
      </c>
      <c r="V8" s="11">
        <f t="shared" si="8"/>
        <v>-64376.476920599642</v>
      </c>
      <c r="W8" s="11">
        <f t="shared" si="9"/>
        <v>-62576.476920599642</v>
      </c>
      <c r="X8" s="11">
        <f t="shared" si="1"/>
        <v>-8756.4769205996417</v>
      </c>
      <c r="Y8" s="11">
        <f t="shared" si="10"/>
        <v>-65228.476920599642</v>
      </c>
      <c r="Z8" s="11">
        <f t="shared" si="11"/>
        <v>-63572.476920599642</v>
      </c>
      <c r="AA8" s="11">
        <f t="shared" si="12"/>
        <v>-15152.476920599642</v>
      </c>
      <c r="AB8" s="11">
        <f t="shared" si="13"/>
        <v>0.56447393005377722</v>
      </c>
      <c r="AC8" s="12">
        <f t="shared" si="14"/>
        <v>-36338.842930387167</v>
      </c>
      <c r="AD8" s="12">
        <f t="shared" si="15"/>
        <v>-35322.789856290365</v>
      </c>
      <c r="AE8" s="12">
        <f t="shared" si="16"/>
        <v>-4942.8029407960767</v>
      </c>
      <c r="AF8" s="12">
        <f t="shared" si="17"/>
        <v>-36819.774718792985</v>
      </c>
      <c r="AG8" s="12">
        <f t="shared" si="18"/>
        <v>-35885.005890623928</v>
      </c>
      <c r="AH8" s="12">
        <f t="shared" si="19"/>
        <v>-8553.1781974200367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72488.476920599642</v>
      </c>
      <c r="V9" s="11">
        <f t="shared" si="8"/>
        <v>-61400.476920599642</v>
      </c>
      <c r="W9" s="11">
        <f t="shared" si="9"/>
        <v>-58472.476920599642</v>
      </c>
      <c r="X9" s="11">
        <f t="shared" si="1"/>
        <v>42051.523079400358</v>
      </c>
      <c r="Y9" s="11">
        <f t="shared" si="10"/>
        <v>-62528.476920599642</v>
      </c>
      <c r="Z9" s="11">
        <f t="shared" si="11"/>
        <v>-59912.476920599642</v>
      </c>
      <c r="AA9" s="11">
        <f t="shared" si="12"/>
        <v>30579.523079400358</v>
      </c>
      <c r="AB9" s="11">
        <f t="shared" si="13"/>
        <v>0.51315811823070645</v>
      </c>
      <c r="AC9" s="12">
        <f t="shared" si="14"/>
        <v>-31508.153195042833</v>
      </c>
      <c r="AD9" s="12">
        <f t="shared" si="15"/>
        <v>-30005.626224863325</v>
      </c>
      <c r="AE9" s="12">
        <f t="shared" si="16"/>
        <v>21579.080452160211</v>
      </c>
      <c r="AF9" s="12">
        <f t="shared" si="17"/>
        <v>-32086.995552407072</v>
      </c>
      <c r="AG9" s="12">
        <f t="shared" si="18"/>
        <v>-30744.573915115543</v>
      </c>
      <c r="AH9" s="12">
        <f t="shared" si="19"/>
        <v>15692.130519817545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72488.476920599642</v>
      </c>
      <c r="V10" s="11">
        <f t="shared" si="8"/>
        <v>-57344.476920599642</v>
      </c>
      <c r="W10" s="11">
        <f t="shared" si="9"/>
        <v>-52712.476920599642</v>
      </c>
      <c r="X10" s="11">
        <f t="shared" si="1"/>
        <v>115743.52307940036</v>
      </c>
      <c r="Y10" s="11">
        <f t="shared" si="10"/>
        <v>-58880.476920599642</v>
      </c>
      <c r="Z10" s="11">
        <f t="shared" si="11"/>
        <v>-54728.476920599642</v>
      </c>
      <c r="AA10" s="11">
        <f t="shared" si="12"/>
        <v>96891.523079400358</v>
      </c>
      <c r="AB10" s="11">
        <f t="shared" si="13"/>
        <v>0.46650738020973315</v>
      </c>
      <c r="AC10" s="12">
        <f t="shared" si="14"/>
        <v>-26751.621697726445</v>
      </c>
      <c r="AD10" s="12">
        <f t="shared" si="15"/>
        <v>-24590.759512594959</v>
      </c>
      <c r="AE10" s="12">
        <f t="shared" si="16"/>
        <v>53995.207728015848</v>
      </c>
      <c r="AF10" s="12">
        <f t="shared" si="17"/>
        <v>-27468.177033728596</v>
      </c>
      <c r="AG10" s="12">
        <f t="shared" si="18"/>
        <v>-25531.238391097784</v>
      </c>
      <c r="AH10" s="12">
        <f t="shared" si="19"/>
        <v>45200.610596301958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72488.476920599642</v>
      </c>
      <c r="V11" s="11">
        <f t="shared" si="8"/>
        <v>-51872.476920599642</v>
      </c>
      <c r="W11" s="11">
        <f t="shared" si="9"/>
        <v>-44744.476920599642</v>
      </c>
      <c r="X11" s="11">
        <f t="shared" si="1"/>
        <v>194487.52307940036</v>
      </c>
      <c r="Y11" s="11">
        <f t="shared" si="10"/>
        <v>-53960.476920599642</v>
      </c>
      <c r="Z11" s="11">
        <f t="shared" si="11"/>
        <v>-47552.476920599642</v>
      </c>
      <c r="AA11" s="11">
        <f t="shared" si="12"/>
        <v>167775.52307940036</v>
      </c>
      <c r="AB11" s="11">
        <f t="shared" si="13"/>
        <v>0.42409761837248466</v>
      </c>
      <c r="AC11" s="12">
        <f t="shared" si="14"/>
        <v>-21998.993921107984</v>
      </c>
      <c r="AD11" s="12">
        <f t="shared" si="15"/>
        <v>-18976.026097348913</v>
      </c>
      <c r="AE11" s="12">
        <f t="shared" si="16"/>
        <v>82481.69534113734</v>
      </c>
      <c r="AF11" s="12">
        <f t="shared" si="17"/>
        <v>-22884.509748269735</v>
      </c>
      <c r="AG11" s="12">
        <f t="shared" si="18"/>
        <v>-20166.892209738853</v>
      </c>
      <c r="AH11" s="12">
        <f t="shared" si="19"/>
        <v>71153.199759171519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72488.476920599642</v>
      </c>
      <c r="V12" s="11">
        <f t="shared" si="8"/>
        <v>-44528.476920599642</v>
      </c>
      <c r="W12" s="11">
        <f t="shared" si="9"/>
        <v>-33908.476920599642</v>
      </c>
      <c r="X12" s="11">
        <f t="shared" si="1"/>
        <v>241767.52307940036</v>
      </c>
      <c r="Y12" s="11">
        <f t="shared" si="10"/>
        <v>-47360.476920599642</v>
      </c>
      <c r="Z12" s="11">
        <f t="shared" si="11"/>
        <v>-37784.476920599642</v>
      </c>
      <c r="AA12" s="11">
        <f t="shared" si="12"/>
        <v>210327.52307940036</v>
      </c>
      <c r="AB12" s="11">
        <f t="shared" si="13"/>
        <v>0.38554328942953148</v>
      </c>
      <c r="AC12" s="12">
        <f t="shared" si="14"/>
        <v>-17167.65546525496</v>
      </c>
      <c r="AD12" s="12">
        <f t="shared" si="15"/>
        <v>-13073.185731513337</v>
      </c>
      <c r="AE12" s="12">
        <f t="shared" si="16"/>
        <v>93211.846125262178</v>
      </c>
      <c r="AF12" s="12">
        <f t="shared" si="17"/>
        <v>-18259.514060919395</v>
      </c>
      <c r="AG12" s="12">
        <f t="shared" si="18"/>
        <v>-14567.5515213422</v>
      </c>
      <c r="AH12" s="12">
        <f t="shared" si="19"/>
        <v>81090.36510559771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72488.476920599642</v>
      </c>
      <c r="V13" s="11">
        <f t="shared" si="8"/>
        <v>-34880.476920599642</v>
      </c>
      <c r="W13" s="11">
        <f t="shared" si="9"/>
        <v>-19316.476920599642</v>
      </c>
      <c r="X13" s="11">
        <f t="shared" si="1"/>
        <v>251907.52307940036</v>
      </c>
      <c r="Y13" s="11">
        <f t="shared" si="10"/>
        <v>-38672.476920599642</v>
      </c>
      <c r="Z13" s="11">
        <f t="shared" si="11"/>
        <v>-24668.476920599642</v>
      </c>
      <c r="AA13" s="11">
        <f t="shared" si="12"/>
        <v>219459.52307940036</v>
      </c>
      <c r="AB13" s="11">
        <f t="shared" si="13"/>
        <v>0.3504938994813922</v>
      </c>
      <c r="AC13" s="12">
        <f t="shared" si="14"/>
        <v>-12225.394371671671</v>
      </c>
      <c r="AD13" s="12">
        <f t="shared" si="15"/>
        <v>-6770.3073201432835</v>
      </c>
      <c r="AE13" s="12">
        <f t="shared" si="16"/>
        <v>88292.050072797836</v>
      </c>
      <c r="AF13" s="12">
        <f t="shared" si="17"/>
        <v>-13554.467238505111</v>
      </c>
      <c r="AG13" s="12">
        <f t="shared" si="18"/>
        <v>-8646.1506701676935</v>
      </c>
      <c r="AH13" s="12">
        <f t="shared" si="19"/>
        <v>76919.224022425624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72488.476920599642</v>
      </c>
      <c r="V14" s="11">
        <f t="shared" si="8"/>
        <v>-22256.476920599642</v>
      </c>
      <c r="W14" s="11">
        <f t="shared" si="9"/>
        <v>-272.47692059964174</v>
      </c>
      <c r="X14" s="11">
        <f t="shared" si="1"/>
        <v>252363.52307940036</v>
      </c>
      <c r="Y14" s="11">
        <f t="shared" si="10"/>
        <v>-27296.476920599642</v>
      </c>
      <c r="Z14" s="11">
        <f t="shared" si="11"/>
        <v>-7508.4769205996417</v>
      </c>
      <c r="AA14" s="11">
        <f t="shared" si="12"/>
        <v>219843.52307940036</v>
      </c>
      <c r="AB14" s="11">
        <f t="shared" si="13"/>
        <v>0.31863081771035656</v>
      </c>
      <c r="AC14" s="12">
        <f t="shared" si="14"/>
        <v>-7091.5994405623424</v>
      </c>
      <c r="AD14" s="12">
        <f t="shared" si="15"/>
        <v>-86.819544017863748</v>
      </c>
      <c r="AE14" s="12">
        <f t="shared" si="16"/>
        <v>80410.795719055779</v>
      </c>
      <c r="AF14" s="12">
        <f t="shared" si="17"/>
        <v>-8697.4987618225387</v>
      </c>
      <c r="AG14" s="12">
        <f t="shared" si="18"/>
        <v>-2392.4321409700037</v>
      </c>
      <c r="AH14" s="12">
        <f t="shared" si="19"/>
        <v>70048.921527114988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72488.476920599642</v>
      </c>
      <c r="V15" s="11">
        <f t="shared" si="8"/>
        <v>-6176.4769205996417</v>
      </c>
      <c r="W15" s="11">
        <f t="shared" si="9"/>
        <v>23847.523079400358</v>
      </c>
      <c r="X15" s="11">
        <f t="shared" si="1"/>
        <v>252447.52307940036</v>
      </c>
      <c r="Y15" s="11">
        <f t="shared" si="10"/>
        <v>-12812.476920599642</v>
      </c>
      <c r="Z15" s="11">
        <f t="shared" si="11"/>
        <v>14187.523079400358</v>
      </c>
      <c r="AA15" s="11">
        <f t="shared" si="12"/>
        <v>219927.52307940036</v>
      </c>
      <c r="AB15" s="11">
        <f t="shared" si="13"/>
        <v>0.28966437973668779</v>
      </c>
      <c r="AC15" s="12">
        <f t="shared" si="14"/>
        <v>-1789.1053561634626</v>
      </c>
      <c r="AD15" s="12">
        <f t="shared" si="15"/>
        <v>6907.7779810508518</v>
      </c>
      <c r="AE15" s="12">
        <f t="shared" si="16"/>
        <v>73125.055188857688</v>
      </c>
      <c r="AF15" s="12">
        <f t="shared" si="17"/>
        <v>-3711.3181800961229</v>
      </c>
      <c r="AG15" s="12">
        <f t="shared" si="18"/>
        <v>4109.6200727944479</v>
      </c>
      <c r="AH15" s="12">
        <f t="shared" si="19"/>
        <v>63705.169559820592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72488.476920599642</v>
      </c>
      <c r="V16" s="11">
        <f t="shared" si="8"/>
        <v>13815.523079400358</v>
      </c>
      <c r="W16" s="11">
        <f t="shared" si="9"/>
        <v>52875.523079400358</v>
      </c>
      <c r="X16" s="11">
        <f t="shared" si="1"/>
        <v>252483.52307940036</v>
      </c>
      <c r="Y16" s="11">
        <f t="shared" si="10"/>
        <v>5151.5230794003583</v>
      </c>
      <c r="Z16" s="11">
        <f t="shared" si="11"/>
        <v>40299.523079400358</v>
      </c>
      <c r="AA16" s="11">
        <f t="shared" si="12"/>
        <v>219951.52307940036</v>
      </c>
      <c r="AB16" s="11">
        <f t="shared" si="13"/>
        <v>0.26333125430607973</v>
      </c>
      <c r="AC16" s="12">
        <f t="shared" si="14"/>
        <v>3638.0590213930896</v>
      </c>
      <c r="AD16" s="12">
        <f t="shared" si="15"/>
        <v>13923.777814588564</v>
      </c>
      <c r="AE16" s="12">
        <f t="shared" si="16"/>
        <v>66486.80282411653</v>
      </c>
      <c r="AF16" s="12">
        <f t="shared" si="17"/>
        <v>1356.5570340852148</v>
      </c>
      <c r="AG16" s="12">
        <f t="shared" si="18"/>
        <v>10612.123960435305</v>
      </c>
      <c r="AH16" s="12">
        <f t="shared" si="19"/>
        <v>57920.110459031144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72488.476920599642</v>
      </c>
      <c r="V17" s="11">
        <f t="shared" si="8"/>
        <v>37851.523079400358</v>
      </c>
      <c r="W17" s="11">
        <f t="shared" si="9"/>
        <v>85899.523079400358</v>
      </c>
      <c r="X17" s="11">
        <f t="shared" si="1"/>
        <v>252507.52307940036</v>
      </c>
      <c r="Y17" s="11">
        <f t="shared" si="10"/>
        <v>26787.523079400358</v>
      </c>
      <c r="Z17" s="11">
        <f t="shared" si="11"/>
        <v>70059.523079400358</v>
      </c>
      <c r="AA17" s="11">
        <f t="shared" si="12"/>
        <v>219975.52307940036</v>
      </c>
      <c r="AB17" s="11">
        <f t="shared" si="13"/>
        <v>0.23939204936916339</v>
      </c>
      <c r="AC17" s="12">
        <f t="shared" si="14"/>
        <v>9061.3536817218373</v>
      </c>
      <c r="AD17" s="12">
        <f t="shared" si="15"/>
        <v>20563.6628698114</v>
      </c>
      <c r="AE17" s="12">
        <f t="shared" si="16"/>
        <v>60448.293431108978</v>
      </c>
      <c r="AF17" s="12">
        <f t="shared" si="17"/>
        <v>6412.7200475014142</v>
      </c>
      <c r="AG17" s="12">
        <f t="shared" si="18"/>
        <v>16771.692807803851</v>
      </c>
      <c r="AH17" s="12">
        <f t="shared" si="19"/>
        <v>52660.391281031349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72488.476920599642</v>
      </c>
      <c r="V18" s="11">
        <f t="shared" si="8"/>
        <v>65499.523079400358</v>
      </c>
      <c r="W18" s="11">
        <f t="shared" si="9"/>
        <v>120759.52307940036</v>
      </c>
      <c r="X18" s="11">
        <f t="shared" si="1"/>
        <v>252519.52307940036</v>
      </c>
      <c r="Y18" s="11">
        <f t="shared" si="10"/>
        <v>51675.523079400358</v>
      </c>
      <c r="Z18" s="11">
        <f t="shared" si="11"/>
        <v>101427.52307940036</v>
      </c>
      <c r="AA18" s="11">
        <f t="shared" si="12"/>
        <v>219987.52307940036</v>
      </c>
      <c r="AB18" s="11">
        <f t="shared" si="13"/>
        <v>0.21762913579014853</v>
      </c>
      <c r="AC18" s="12">
        <f t="shared" si="14"/>
        <v>14254.604602436788</v>
      </c>
      <c r="AD18" s="12">
        <f t="shared" si="15"/>
        <v>26280.790646200396</v>
      </c>
      <c r="AE18" s="12">
        <f t="shared" si="16"/>
        <v>54955.60557791037</v>
      </c>
      <c r="AF18" s="12">
        <f t="shared" si="17"/>
        <v>11246.099429273774</v>
      </c>
      <c r="AG18" s="12">
        <f t="shared" si="18"/>
        <v>22073.584193105246</v>
      </c>
      <c r="AH18" s="12">
        <f t="shared" si="19"/>
        <v>47875.694532385256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72488.476920599642</v>
      </c>
      <c r="V19" s="11">
        <f t="shared" si="8"/>
        <v>95583.523079400358</v>
      </c>
      <c r="W19" s="11">
        <f t="shared" si="9"/>
        <v>154359.52307940036</v>
      </c>
      <c r="X19" s="11">
        <f t="shared" si="1"/>
        <v>252531.52307940036</v>
      </c>
      <c r="Y19" s="11">
        <f t="shared" si="10"/>
        <v>78771.523079400358</v>
      </c>
      <c r="Z19" s="11">
        <f t="shared" si="11"/>
        <v>131631.52307940036</v>
      </c>
      <c r="AA19" s="11">
        <f t="shared" si="12"/>
        <v>219999.52307940036</v>
      </c>
      <c r="AB19" s="11">
        <f t="shared" si="13"/>
        <v>0.19784466890013502</v>
      </c>
      <c r="AC19" s="12">
        <f t="shared" si="14"/>
        <v>18910.690475952379</v>
      </c>
      <c r="AD19" s="12">
        <f t="shared" si="15"/>
        <v>30539.208735226715</v>
      </c>
      <c r="AE19" s="12">
        <f t="shared" si="16"/>
        <v>49962.015570490767</v>
      </c>
      <c r="AF19" s="12">
        <f t="shared" si="17"/>
        <v>15584.525902403308</v>
      </c>
      <c r="AG19" s="12">
        <f t="shared" si="18"/>
        <v>26042.595100464445</v>
      </c>
      <c r="AH19" s="12">
        <f t="shared" si="19"/>
        <v>43525.732801831575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72488.476920599642</v>
      </c>
      <c r="V20" s="11">
        <f t="shared" si="8"/>
        <v>126339.52307940036</v>
      </c>
      <c r="W20" s="11">
        <f t="shared" si="9"/>
        <v>183735.52307940036</v>
      </c>
      <c r="X20" s="11">
        <f t="shared" si="1"/>
        <v>252531.52307940036</v>
      </c>
      <c r="Y20" s="11">
        <f t="shared" si="10"/>
        <v>106443.52307940036</v>
      </c>
      <c r="Z20" s="11">
        <f t="shared" si="11"/>
        <v>158079.52307940036</v>
      </c>
      <c r="AA20" s="11">
        <f t="shared" si="12"/>
        <v>219999.52307940036</v>
      </c>
      <c r="AB20" s="11">
        <f t="shared" si="13"/>
        <v>0.17985878990921364</v>
      </c>
      <c r="AC20" s="12">
        <f t="shared" si="14"/>
        <v>22723.273738768115</v>
      </c>
      <c r="AD20" s="12">
        <f t="shared" si="15"/>
        <v>33046.448844397346</v>
      </c>
      <c r="AE20" s="12">
        <f t="shared" si="16"/>
        <v>45420.014154991608</v>
      </c>
      <c r="AF20" s="12">
        <f t="shared" si="17"/>
        <v>19144.803254734401</v>
      </c>
      <c r="AG20" s="12">
        <f t="shared" si="18"/>
        <v>28431.991730486559</v>
      </c>
      <c r="AH20" s="12">
        <f t="shared" si="19"/>
        <v>39568.848001665065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72488.476920599642</v>
      </c>
      <c r="V21" s="11">
        <f t="shared" si="8"/>
        <v>155595.52307940036</v>
      </c>
      <c r="W21" s="11">
        <f t="shared" si="9"/>
        <v>206991.52307940036</v>
      </c>
      <c r="X21" s="11">
        <f t="shared" si="1"/>
        <v>252531.52307940036</v>
      </c>
      <c r="Y21" s="11">
        <f t="shared" si="10"/>
        <v>132771.52307940036</v>
      </c>
      <c r="Z21" s="11">
        <f t="shared" si="11"/>
        <v>179043.52307940036</v>
      </c>
      <c r="AA21" s="11">
        <f t="shared" si="12"/>
        <v>219999.52307940036</v>
      </c>
      <c r="AB21" s="11">
        <f t="shared" si="13"/>
        <v>0.16350799082655781</v>
      </c>
      <c r="AC21" s="12">
        <f t="shared" si="14"/>
        <v>25441.111360320057</v>
      </c>
      <c r="AD21" s="12">
        <f t="shared" si="15"/>
        <v>33844.768056841822</v>
      </c>
      <c r="AE21" s="12">
        <f t="shared" si="16"/>
        <v>41290.921959083265</v>
      </c>
      <c r="AF21" s="12">
        <f t="shared" si="17"/>
        <v>21709.204977694702</v>
      </c>
      <c r="AG21" s="12">
        <f t="shared" si="18"/>
        <v>29275.046729221187</v>
      </c>
      <c r="AH21" s="12">
        <f t="shared" si="19"/>
        <v>35971.680001513691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72488.476920599642</v>
      </c>
      <c r="V22" s="11">
        <f t="shared" si="8"/>
        <v>181383.52307940036</v>
      </c>
      <c r="W22" s="11">
        <f t="shared" si="9"/>
        <v>223791.52307940036</v>
      </c>
      <c r="X22" s="11">
        <f t="shared" si="1"/>
        <v>252531.52307940036</v>
      </c>
      <c r="Y22" s="11">
        <f t="shared" si="10"/>
        <v>155991.52307940036</v>
      </c>
      <c r="Z22" s="11">
        <f t="shared" si="11"/>
        <v>194139.52307940036</v>
      </c>
      <c r="AA22" s="11">
        <f t="shared" si="12"/>
        <v>219999.52307940036</v>
      </c>
      <c r="AB22" s="11">
        <f t="shared" si="13"/>
        <v>0.14864362802414349</v>
      </c>
      <c r="AC22" s="12">
        <f t="shared" si="14"/>
        <v>26961.504934323035</v>
      </c>
      <c r="AD22" s="12">
        <f t="shared" si="15"/>
        <v>33265.183911570908</v>
      </c>
      <c r="AE22" s="12">
        <f t="shared" si="16"/>
        <v>37537.201780984797</v>
      </c>
      <c r="AF22" s="12">
        <f t="shared" si="17"/>
        <v>23187.145931533982</v>
      </c>
      <c r="AG22" s="12">
        <f t="shared" si="18"/>
        <v>28857.603053399009</v>
      </c>
      <c r="AH22" s="12">
        <f t="shared" si="19"/>
        <v>32701.527274103359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4.4" x14ac:dyDescent="0.3"/>
  <cols>
    <col min="19" max="19" width="14.88671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4.4" x14ac:dyDescent="0.3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2018-03-18T14:40:49Z</dcterms:created>
  <dcterms:modified xsi:type="dcterms:W3CDTF">2018-06-27T19:28:41Z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