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88" windowWidth="15108" windowHeight="8568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Q6" i="1" l="1"/>
  <c r="V3" i="1" l="1"/>
  <c r="W3" i="1" l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G41" i="3"/>
  <c r="G45" i="3"/>
  <c r="F47" i="3"/>
  <c r="E43" i="3"/>
  <c r="E29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/>
  <c r="B47" i="3"/>
  <c r="E47" i="3" s="1"/>
  <c r="B48" i="3"/>
  <c r="B49" i="3"/>
  <c r="E49" i="3" s="1"/>
  <c r="D29" i="3"/>
  <c r="G29" i="3"/>
  <c r="C29" i="3"/>
  <c r="B29" i="3"/>
  <c r="I12" i="3"/>
  <c r="I7" i="3"/>
  <c r="I8" i="3"/>
  <c r="O3" i="3" l="1"/>
  <c r="S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7" i="3"/>
  <c r="R9" i="3"/>
  <c r="R11" i="3"/>
  <c r="R13" i="3"/>
  <c r="R15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8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S6" i="3"/>
  <c r="Q9" i="3"/>
  <c r="O12" i="3"/>
  <c r="S14" i="3"/>
  <c r="Q17" i="3"/>
  <c r="O20" i="3"/>
  <c r="O22" i="3"/>
  <c r="R3" i="3"/>
  <c r="P6" i="3"/>
  <c r="P8" i="3"/>
  <c r="P10" i="3"/>
  <c r="T14" i="3"/>
  <c r="T16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V7" i="1"/>
  <c r="W7" i="1"/>
  <c r="G2" i="11" s="1"/>
  <c r="G9" i="11" s="1"/>
  <c r="E42" i="3"/>
  <c r="F46" i="3"/>
  <c r="S19" i="3" s="1"/>
  <c r="F40" i="3"/>
  <c r="S13" i="3" s="1"/>
  <c r="F35" i="3"/>
  <c r="F30" i="3"/>
  <c r="G39" i="3"/>
  <c r="T12" i="3" s="1"/>
  <c r="G33" i="3"/>
  <c r="T6" i="3" s="1"/>
  <c r="W12" i="1"/>
  <c r="L2" i="11" s="1"/>
  <c r="M12" i="11" s="1"/>
  <c r="F29" i="3"/>
  <c r="E48" i="3"/>
  <c r="R21" i="3" s="1"/>
  <c r="E34" i="3"/>
  <c r="F49" i="3"/>
  <c r="S22" i="3" s="1"/>
  <c r="F45" i="3"/>
  <c r="S18" i="3" s="1"/>
  <c r="F39" i="3"/>
  <c r="S12" i="3" s="1"/>
  <c r="F33" i="3"/>
  <c r="G49" i="3"/>
  <c r="T22" i="3" s="1"/>
  <c r="G43" i="3"/>
  <c r="G31" i="3"/>
  <c r="T4" i="3" s="1"/>
  <c r="M14" i="11"/>
  <c r="F43" i="3"/>
  <c r="S16" i="3" s="1"/>
  <c r="V8" i="1"/>
  <c r="B2" i="2"/>
  <c r="W15" i="1"/>
  <c r="O2" i="11" s="1"/>
  <c r="O14" i="11" s="1"/>
  <c r="W6" i="1"/>
  <c r="F2" i="11" s="1"/>
  <c r="V12" i="1"/>
  <c r="L11" i="11"/>
  <c r="O11" i="11" s="1"/>
  <c r="N11" i="11"/>
  <c r="M11" i="11"/>
  <c r="V11" i="1"/>
  <c r="W10" i="1"/>
  <c r="J2" i="11" s="1"/>
  <c r="I8" i="11"/>
  <c r="V5" i="1"/>
  <c r="W5" i="1"/>
  <c r="E2" i="11" s="1"/>
  <c r="V4" i="1"/>
  <c r="C2" i="11"/>
  <c r="H3" i="11" s="1"/>
  <c r="V2" i="3" l="1"/>
  <c r="AC2" i="3" s="1"/>
  <c r="G8" i="11"/>
  <c r="O12" i="11"/>
  <c r="I4" i="11"/>
  <c r="D3" i="11"/>
  <c r="M15" i="11"/>
  <c r="G4" i="11"/>
  <c r="F10" i="1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I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<sst xmlns="http://schemas.openxmlformats.org/spreadsheetml/2006/main" count="448" uniqueCount="81">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</sst>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37680.456378238385</c:v>
                </c:pt>
                <c:pt idx="1">
                  <c:v>25629.179773352305</c:v>
                </c:pt>
                <c:pt idx="2">
                  <c:v>29224.246344356696</c:v>
                </c:pt>
                <c:pt idx="3">
                  <c:v>29224.246344356696</c:v>
                </c:pt>
                <c:pt idx="4">
                  <c:v>25629.179773352305</c:v>
                </c:pt>
                <c:pt idx="5">
                  <c:v>37680.456378238385</c:v>
                </c:pt>
                <c:pt idx="6">
                  <c:v>25629.179773352305</c:v>
                </c:pt>
                <c:pt idx="7">
                  <c:v>29224.246344356696</c:v>
                </c:pt>
                <c:pt idx="8">
                  <c:v>25188.456740568523</c:v>
                </c:pt>
                <c:pt idx="9">
                  <c:v>24423.340606407441</c:v>
                </c:pt>
                <c:pt idx="10">
                  <c:v>50174.540606407441</c:v>
                </c:pt>
                <c:pt idx="11">
                  <c:v>25188.456740568523</c:v>
                </c:pt>
                <c:pt idx="12">
                  <c:v>24423.340606407441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382544</c:v>
                </c:pt>
                <c:pt idx="1">
                  <c:v>78284</c:v>
                </c:pt>
                <c:pt idx="2">
                  <c:v>75260</c:v>
                </c:pt>
                <c:pt idx="3">
                  <c:v>229768</c:v>
                </c:pt>
                <c:pt idx="4">
                  <c:v>196568</c:v>
                </c:pt>
                <c:pt idx="5">
                  <c:v>399960</c:v>
                </c:pt>
                <c:pt idx="6">
                  <c:v>76562</c:v>
                </c:pt>
                <c:pt idx="7">
                  <c:v>75260</c:v>
                </c:pt>
                <c:pt idx="8">
                  <c:v>381282</c:v>
                </c:pt>
                <c:pt idx="9">
                  <c:v>78082</c:v>
                </c:pt>
                <c:pt idx="10">
                  <c:v>213082</c:v>
                </c:pt>
                <c:pt idx="11">
                  <c:v>219632</c:v>
                </c:pt>
                <c:pt idx="12">
                  <c:v>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22240"/>
        <c:axId val="174832960"/>
      </c:barChart>
      <c:catAx>
        <c:axId val="157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4832960"/>
        <c:crosses val="autoZero"/>
        <c:auto val="1"/>
        <c:lblAlgn val="ctr"/>
        <c:lblOffset val="100"/>
        <c:noMultiLvlLbl val="0"/>
      </c:catAx>
      <c:valAx>
        <c:axId val="17483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108181.99766751831</c:v>
                </c:pt>
                <c:pt idx="1">
                  <c:v>37680.456378238385</c:v>
                </c:pt>
                <c:pt idx="2">
                  <c:v>7048</c:v>
                </c:pt>
                <c:pt idx="3">
                  <c:v>382544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51114.587309311035</c:v>
                </c:pt>
                <c:pt idx="1">
                  <c:v>30429.282118970365</c:v>
                </c:pt>
                <c:pt idx="2">
                  <c:v>66109.823692218881</c:v>
                </c:pt>
                <c:pt idx="3">
                  <c:v>66648.422052537615</c:v>
                </c:pt>
                <c:pt idx="4">
                  <c:v>8108.705667292159</c:v>
                </c:pt>
                <c:pt idx="5">
                  <c:v>8798.3519740095981</c:v>
                </c:pt>
                <c:pt idx="6">
                  <c:v>69659.850521829372</c:v>
                </c:pt>
                <c:pt idx="7">
                  <c:v>70126.863400003014</c:v>
                </c:pt>
                <c:pt idx="8">
                  <c:v>70620.289169209602</c:v>
                </c:pt>
                <c:pt idx="9">
                  <c:v>51210.227713520049</c:v>
                </c:pt>
                <c:pt idx="10">
                  <c:v>67227.8721002112</c:v>
                </c:pt>
                <c:pt idx="11">
                  <c:v>12139.814930199653</c:v>
                </c:pt>
                <c:pt idx="12">
                  <c:v>70921.654760442281</c:v>
                </c:pt>
                <c:pt idx="13">
                  <c:v>72488.476920599642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9536"/>
        <c:axId val="179948352"/>
      </c:barChart>
      <c:catAx>
        <c:axId val="17964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948352"/>
        <c:crosses val="autoZero"/>
        <c:auto val="1"/>
        <c:lblAlgn val="ctr"/>
        <c:lblOffset val="100"/>
        <c:noMultiLvlLbl val="0"/>
      </c:catAx>
      <c:valAx>
        <c:axId val="1799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4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1936"/>
        <c:axId val="179950080"/>
      </c:barChart>
      <c:catAx>
        <c:axId val="1727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950080"/>
        <c:crosses val="autoZero"/>
        <c:auto val="1"/>
        <c:lblAlgn val="ctr"/>
        <c:lblOffset val="100"/>
        <c:noMultiLvlLbl val="0"/>
      </c:catAx>
      <c:valAx>
        <c:axId val="17995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48160"/>
        <c:axId val="179951808"/>
      </c:barChart>
      <c:catAx>
        <c:axId val="174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51808"/>
        <c:crosses val="autoZero"/>
        <c:auto val="1"/>
        <c:lblAlgn val="ctr"/>
        <c:lblOffset val="100"/>
        <c:noMultiLvlLbl val="0"/>
      </c:catAx>
      <c:valAx>
        <c:axId val="1799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J1" workbookViewId="0">
      <selection activeCell="Q12" sqref="Q12"/>
    </sheetView>
  </sheetViews>
  <sheetFormatPr defaultRowHeight="14.4" x14ac:dyDescent="0.3"/>
  <cols>
    <col min="1" max="1" width="29.44140625" customWidth="1"/>
    <col min="2" max="2" width="18.6640625" customWidth="1"/>
    <col min="3" max="3" width="18.33203125" customWidth="1"/>
    <col min="4" max="4" width="15.109375" customWidth="1"/>
    <col min="5" max="5" width="13.44140625" customWidth="1"/>
    <col min="6" max="6" width="13.5546875" customWidth="1"/>
    <col min="7" max="7" width="17.44140625" customWidth="1"/>
    <col min="8" max="9" width="19.109375" customWidth="1"/>
    <col min="10" max="10" width="14" customWidth="1"/>
    <col min="11" max="11" width="13.44140625" customWidth="1"/>
    <col min="12" max="12" width="16.6640625" customWidth="1"/>
    <col min="13" max="13" width="16.44140625" customWidth="1"/>
    <col min="14" max="14" width="22.109375" customWidth="1"/>
    <col min="15" max="15" width="13.5546875" customWidth="1"/>
    <col min="16" max="17" width="11.6640625" customWidth="1"/>
    <col min="23" max="23" width="13.44140625" customWidth="1"/>
  </cols>
  <sheetData>
    <row r="1" spans="1:23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108181.99766751831</v>
      </c>
      <c r="S3" s="12">
        <v>37680.456378238385</v>
      </c>
      <c r="T3" s="12">
        <v>7048</v>
      </c>
      <c r="U3" s="12">
        <v>382544</v>
      </c>
      <c r="V3" s="9">
        <f>SUM(T3,U3)</f>
        <v>389592</v>
      </c>
      <c r="W3" s="10">
        <f>R3+S3+T3+U3</f>
        <v>535454.45404575672</v>
      </c>
    </row>
    <row r="4" spans="1:23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108181.99766751831</v>
      </c>
      <c r="S4" s="12">
        <v>25629.179773352305</v>
      </c>
      <c r="T4" s="12">
        <v>11184</v>
      </c>
      <c r="U4" s="12">
        <v>78284</v>
      </c>
      <c r="V4" s="9">
        <f t="shared" ref="V4:V15" si="0">SUM(T4,U4)</f>
        <v>89468</v>
      </c>
      <c r="W4" s="10">
        <f t="shared" ref="W4:W15" si="1">R4+S4+T4+U4</f>
        <v>223279.17744087061</v>
      </c>
    </row>
    <row r="5" spans="1:23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66893.848581055019</v>
      </c>
      <c r="S5" s="12">
        <v>29224.246344356696</v>
      </c>
      <c r="T5" s="12">
        <v>16000</v>
      </c>
      <c r="U5" s="12">
        <v>75260</v>
      </c>
      <c r="V5" s="9">
        <f t="shared" si="0"/>
        <v>91260</v>
      </c>
      <c r="W5" s="10">
        <f t="shared" si="1"/>
        <v>187378.09492541171</v>
      </c>
    </row>
    <row r="6" spans="1:23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66893.848581055019</v>
      </c>
      <c r="S6" s="12">
        <v>29224.246344356696</v>
      </c>
      <c r="T6" s="12">
        <v>16000</v>
      </c>
      <c r="U6" s="12">
        <v>229768</v>
      </c>
      <c r="V6" s="9">
        <f t="shared" si="0"/>
        <v>245768</v>
      </c>
      <c r="W6" s="10">
        <f t="shared" si="1"/>
        <v>341886.09492541174</v>
      </c>
    </row>
    <row r="7" spans="1:23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108181.99766751831</v>
      </c>
      <c r="S7" s="12">
        <v>25629.179773352305</v>
      </c>
      <c r="T7" s="12">
        <v>19368</v>
      </c>
      <c r="U7" s="12">
        <v>196568</v>
      </c>
      <c r="V7" s="9">
        <f t="shared" si="0"/>
        <v>215936</v>
      </c>
      <c r="W7" s="10">
        <f t="shared" si="1"/>
        <v>349747.17744087061</v>
      </c>
    </row>
    <row r="8" spans="1:23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108181.99766751831</v>
      </c>
      <c r="S8" s="12">
        <v>37680.456378238385</v>
      </c>
      <c r="T8" s="12">
        <v>7404</v>
      </c>
      <c r="U8" s="12">
        <v>399960</v>
      </c>
      <c r="V8" s="9">
        <f t="shared" si="0"/>
        <v>407364</v>
      </c>
      <c r="W8" s="10">
        <f t="shared" si="1"/>
        <v>553226.45404575672</v>
      </c>
    </row>
    <row r="9" spans="1:23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108181.99766751831</v>
      </c>
      <c r="S9" s="12">
        <v>25629.179773352305</v>
      </c>
      <c r="T9" s="12">
        <v>19368</v>
      </c>
      <c r="U9" s="12">
        <v>76562</v>
      </c>
      <c r="V9" s="9">
        <f t="shared" si="0"/>
        <v>95930</v>
      </c>
      <c r="W9" s="10">
        <f t="shared" si="1"/>
        <v>229741.17744087061</v>
      </c>
    </row>
    <row r="10" spans="1:23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66893.848581055019</v>
      </c>
      <c r="S10" s="12">
        <v>29224.246344356696</v>
      </c>
      <c r="T10" s="12">
        <v>29000</v>
      </c>
      <c r="U10" s="12">
        <v>75260</v>
      </c>
      <c r="V10" s="9">
        <f t="shared" si="0"/>
        <v>104260</v>
      </c>
      <c r="W10" s="10">
        <f t="shared" si="1"/>
        <v>200378.09492541171</v>
      </c>
    </row>
    <row r="11" spans="1:23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88649.250981062796</v>
      </c>
      <c r="S11" s="12">
        <v>25188.456740568523</v>
      </c>
      <c r="T11" s="12">
        <v>8632</v>
      </c>
      <c r="U11" s="12">
        <v>381282</v>
      </c>
      <c r="V11" s="9">
        <f t="shared" si="0"/>
        <v>389914</v>
      </c>
      <c r="W11" s="10">
        <f t="shared" si="1"/>
        <v>503751.70772163133</v>
      </c>
    </row>
    <row r="12" spans="1:23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89276.478946812786</v>
      </c>
      <c r="S12" s="12">
        <v>24423.340606407441</v>
      </c>
      <c r="T12" s="12">
        <v>19032</v>
      </c>
      <c r="U12" s="12">
        <v>78082</v>
      </c>
      <c r="V12" s="9">
        <f t="shared" si="0"/>
        <v>97114</v>
      </c>
      <c r="W12" s="10">
        <f t="shared" si="1"/>
        <v>210813.81955322024</v>
      </c>
    </row>
    <row r="13" spans="1:23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89276.478946812786</v>
      </c>
      <c r="S13" s="12">
        <v>50174.540606407441</v>
      </c>
      <c r="T13" s="12">
        <v>35064</v>
      </c>
      <c r="U13" s="12">
        <v>213082</v>
      </c>
      <c r="V13" s="9">
        <f t="shared" si="0"/>
        <v>248146</v>
      </c>
      <c r="W13" s="10">
        <f t="shared" si="1"/>
        <v>387597.01955322025</v>
      </c>
    </row>
    <row r="14" spans="1:23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88649.250981062796</v>
      </c>
      <c r="S14" s="12">
        <v>25188.456740568523</v>
      </c>
      <c r="T14" s="12">
        <v>25528</v>
      </c>
      <c r="U14" s="12">
        <v>219632</v>
      </c>
      <c r="V14" s="9">
        <f t="shared" si="0"/>
        <v>245160</v>
      </c>
      <c r="W14" s="10">
        <f t="shared" si="1"/>
        <v>358997.70772163133</v>
      </c>
    </row>
    <row r="15" spans="1:23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89276.478946812786</v>
      </c>
      <c r="S15" s="12">
        <v>24423.340606407441</v>
      </c>
      <c r="T15" s="12">
        <v>35064</v>
      </c>
      <c r="U15" s="12">
        <v>78082</v>
      </c>
      <c r="V15" s="9">
        <f t="shared" si="0"/>
        <v>113146</v>
      </c>
      <c r="W15" s="10">
        <f t="shared" si="1"/>
        <v>226845.81955322024</v>
      </c>
    </row>
    <row r="27" spans="16:16" x14ac:dyDescent="0.3">
      <c r="P27">
        <f>0.02/1000</f>
        <v>2.0000000000000002E-5</v>
      </c>
    </row>
    <row r="42" spans="17:24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3">
      <c r="R43" t="s">
        <v>56</v>
      </c>
    </row>
    <row r="44" spans="17:24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3">
      <c r="R45" t="s">
        <v>59</v>
      </c>
      <c r="S45" t="s">
        <v>60</v>
      </c>
      <c r="V45" t="s">
        <v>61</v>
      </c>
    </row>
    <row r="46" spans="17:24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A6" sqref="A6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535454.45404575672</v>
      </c>
      <c r="D2">
        <f>CAPEX!$W4</f>
        <v>223279.17744087061</v>
      </c>
      <c r="E2">
        <f>CAPEX!$W5</f>
        <v>187378.09492541171</v>
      </c>
      <c r="F2">
        <f>CAPEX!$W6</f>
        <v>341886.09492541174</v>
      </c>
      <c r="G2">
        <f>CAPEX!$W7</f>
        <v>349747.17744087061</v>
      </c>
      <c r="H2">
        <f>CAPEX!$W8</f>
        <v>553226.45404575672</v>
      </c>
      <c r="I2">
        <f>CAPEX!$W9</f>
        <v>229741.17744087061</v>
      </c>
      <c r="J2">
        <f>CAPEX!$W10</f>
        <v>200378.09492541171</v>
      </c>
      <c r="K2">
        <f>CAPEX!$W11</f>
        <v>503751.70772163133</v>
      </c>
      <c r="L2">
        <f>CAPEX!$W12</f>
        <v>210813.81955322024</v>
      </c>
      <c r="M2">
        <f>CAPEX!$W13</f>
        <v>387597.01955322025</v>
      </c>
      <c r="N2">
        <f>CAPEX!$W14</f>
        <v>358997.70772163133</v>
      </c>
      <c r="O2">
        <f>CAPEX!$W15</f>
        <v>226845.81955322024</v>
      </c>
    </row>
    <row r="3" spans="1:15" x14ac:dyDescent="0.3">
      <c r="A3" s="7" t="s">
        <v>65</v>
      </c>
      <c r="B3">
        <v>0</v>
      </c>
      <c r="C3">
        <v>0</v>
      </c>
      <c r="D3">
        <f>D2-C2</f>
        <v>-312175.27660488611</v>
      </c>
      <c r="E3">
        <v>0</v>
      </c>
      <c r="F3">
        <v>0</v>
      </c>
      <c r="G3">
        <f>G2-C2</f>
        <v>-185707.27660488611</v>
      </c>
      <c r="H3">
        <f>H2-C2</f>
        <v>17772</v>
      </c>
      <c r="I3">
        <f>D3+(I2-D2)</f>
        <v>-305713.27660488611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126468</v>
      </c>
      <c r="H4">
        <v>0</v>
      </c>
      <c r="I4">
        <f>I2-D2</f>
        <v>6462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154508.00000000003</v>
      </c>
      <c r="G5">
        <v>0</v>
      </c>
      <c r="H5">
        <v>0</v>
      </c>
      <c r="I5">
        <v>0</v>
      </c>
      <c r="J5">
        <f>J2-E2</f>
        <v>13000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-203479.27660488611</v>
      </c>
      <c r="H8">
        <v>0</v>
      </c>
      <c r="I8">
        <f>I2-H2</f>
        <v>-323485.27660488611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120006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141508.00000000003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-292937.8881684111</v>
      </c>
      <c r="M11">
        <f>M2-K2</f>
        <v>-116154.68816841108</v>
      </c>
      <c r="N11">
        <f>N2-K2</f>
        <v>-144754</v>
      </c>
      <c r="O11">
        <f>L11+(O2-L2)</f>
        <v>-276905.8881684111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176783.2</v>
      </c>
      <c r="N12">
        <v>0</v>
      </c>
      <c r="O12">
        <f>O2-L2</f>
        <v>16032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28599.311831588915</v>
      </c>
      <c r="N14">
        <v>0</v>
      </c>
      <c r="O14">
        <f>O2-N2</f>
        <v>-132151.8881684111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160751.20000000001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7" sqref="G7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3" x14ac:dyDescent="0.3">
      <c r="A1" t="s">
        <v>23</v>
      </c>
      <c r="B1" t="s">
        <v>79</v>
      </c>
      <c r="C1" t="s">
        <v>78</v>
      </c>
    </row>
    <row r="2" spans="1:3" ht="15" thickBot="1" x14ac:dyDescent="0.35">
      <c r="A2" s="7" t="s">
        <v>24</v>
      </c>
      <c r="B2">
        <f>AVERAGE(B3:B15)</f>
        <v>51114.587309311035</v>
      </c>
      <c r="C2">
        <v>3.6</v>
      </c>
    </row>
    <row r="3" spans="1:3" ht="15.6" thickTop="1" thickBot="1" x14ac:dyDescent="0.35">
      <c r="A3" s="7" t="s">
        <v>65</v>
      </c>
      <c r="B3" s="13">
        <v>30429.282118970365</v>
      </c>
      <c r="C3">
        <v>7.2</v>
      </c>
    </row>
    <row r="4" spans="1:3" ht="15.6" thickTop="1" thickBot="1" x14ac:dyDescent="0.35">
      <c r="A4" s="7" t="s">
        <v>66</v>
      </c>
      <c r="B4" s="13">
        <v>66109.823692218881</v>
      </c>
      <c r="C4">
        <v>9.6</v>
      </c>
    </row>
    <row r="5" spans="1:3" ht="15.6" thickTop="1" thickBot="1" x14ac:dyDescent="0.35">
      <c r="A5" s="7" t="s">
        <v>67</v>
      </c>
      <c r="B5" s="13">
        <v>66648.422052537615</v>
      </c>
      <c r="C5">
        <v>9.6</v>
      </c>
    </row>
    <row r="6" spans="1:3" ht="15.6" thickTop="1" thickBot="1" x14ac:dyDescent="0.35">
      <c r="A6" s="7" t="s">
        <v>68</v>
      </c>
      <c r="B6" s="13">
        <v>8108.705667292159</v>
      </c>
      <c r="C6">
        <v>12</v>
      </c>
    </row>
    <row r="7" spans="1:3" ht="15.6" thickTop="1" thickBot="1" x14ac:dyDescent="0.35">
      <c r="A7" s="7" t="s">
        <v>69</v>
      </c>
      <c r="B7" s="13">
        <v>8798.3519740095981</v>
      </c>
      <c r="C7">
        <v>12</v>
      </c>
    </row>
    <row r="8" spans="1:3" ht="15" thickTop="1" x14ac:dyDescent="0.3">
      <c r="A8" s="7" t="s">
        <v>70</v>
      </c>
      <c r="B8" s="13">
        <v>69659.850521829372</v>
      </c>
      <c r="C8">
        <v>12</v>
      </c>
    </row>
    <row r="9" spans="1:3" x14ac:dyDescent="0.3">
      <c r="A9" s="7" t="s">
        <v>71</v>
      </c>
      <c r="B9" s="14">
        <v>70126.863400003014</v>
      </c>
      <c r="C9">
        <v>12</v>
      </c>
    </row>
    <row r="10" spans="1:3" x14ac:dyDescent="0.3">
      <c r="A10" s="7" t="s">
        <v>72</v>
      </c>
      <c r="B10" s="14">
        <v>70620.289169209602</v>
      </c>
      <c r="C10">
        <v>12</v>
      </c>
    </row>
    <row r="11" spans="1:3" ht="15" thickBot="1" x14ac:dyDescent="0.35">
      <c r="A11" s="7" t="s">
        <v>73</v>
      </c>
      <c r="B11" s="14">
        <v>51210.227713520049</v>
      </c>
      <c r="C11">
        <v>7.2</v>
      </c>
    </row>
    <row r="12" spans="1:3" ht="15.6" thickTop="1" thickBot="1" x14ac:dyDescent="0.35">
      <c r="A12" s="7" t="s">
        <v>74</v>
      </c>
      <c r="B12" s="13">
        <v>67227.8721002112</v>
      </c>
      <c r="C12">
        <v>9.6</v>
      </c>
    </row>
    <row r="13" spans="1:3" ht="15.6" thickTop="1" thickBot="1" x14ac:dyDescent="0.35">
      <c r="A13" s="7" t="s">
        <v>75</v>
      </c>
      <c r="B13" s="13">
        <v>12139.814930199653</v>
      </c>
      <c r="C13">
        <v>12</v>
      </c>
    </row>
    <row r="14" spans="1:3" ht="15.6" thickTop="1" thickBot="1" x14ac:dyDescent="0.35">
      <c r="A14" s="7" t="s">
        <v>76</v>
      </c>
      <c r="B14" s="13">
        <v>70921.654760442281</v>
      </c>
      <c r="C14">
        <v>12</v>
      </c>
    </row>
    <row r="15" spans="1:3" ht="15" thickTop="1" x14ac:dyDescent="0.3">
      <c r="A15" s="7" t="s">
        <v>77</v>
      </c>
      <c r="B15" s="15">
        <v>72488.476920599642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</cols>
  <sheetData>
    <row r="1" spans="1:34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30429.282118970365</v>
      </c>
      <c r="V2">
        <f>O2-U2</f>
        <v>-29738.082118970364</v>
      </c>
      <c r="W2">
        <f>P2-U2</f>
        <v>-29738.082118970364</v>
      </c>
      <c r="X2">
        <f t="shared" ref="X2:X22" si="1">Q2-U2</f>
        <v>-29738.082118970364</v>
      </c>
      <c r="Y2">
        <f>R2-$U2</f>
        <v>-29810.082118970364</v>
      </c>
      <c r="Z2">
        <f>S2-$U2</f>
        <v>-29810.082118970364</v>
      </c>
      <c r="AA2">
        <f>T2-$U2</f>
        <v>-29810.082118970364</v>
      </c>
      <c r="AB2">
        <f>1/POWER(1+$L$25,N2-2018)</f>
        <v>1</v>
      </c>
      <c r="AC2">
        <f>V2*AB2</f>
        <v>-29738.082118970364</v>
      </c>
      <c r="AD2">
        <f>W2*AB2</f>
        <v>-29738.082118970364</v>
      </c>
      <c r="AE2">
        <f>X2*AB2</f>
        <v>-29738.082118970364</v>
      </c>
      <c r="AF2">
        <f>Y2*$AB2</f>
        <v>-29810.082118970364</v>
      </c>
      <c r="AG2">
        <f>Z2*$AB2</f>
        <v>-29810.082118970364</v>
      </c>
      <c r="AH2">
        <f>AA2*$AB2</f>
        <v>-29810.082118970364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30429.282118970365</v>
      </c>
      <c r="V3">
        <f t="shared" ref="V3:V22" si="8">O3-U3</f>
        <v>-29507.682118970366</v>
      </c>
      <c r="W3">
        <f t="shared" ref="W3:W22" si="9">P3-U3</f>
        <v>-29478.882118970363</v>
      </c>
      <c r="X3">
        <f t="shared" si="1"/>
        <v>-29140.482118970365</v>
      </c>
      <c r="Y3">
        <f t="shared" ref="Y3:Y22" si="10">R3-$U3</f>
        <v>-29601.282118970365</v>
      </c>
      <c r="Z3">
        <f t="shared" ref="Z3:Z22" si="11">S3-$U3</f>
        <v>-29579.682118970366</v>
      </c>
      <c r="AA3">
        <f t="shared" ref="AA3:AA22" si="12">T3-$U3</f>
        <v>-29270.082118970364</v>
      </c>
      <c r="AB3">
        <f t="shared" ref="AB3:AB22" si="13">1/POWER(1+$L$25,N3-2018)</f>
        <v>0.90909090909090906</v>
      </c>
      <c r="AC3">
        <f t="shared" ref="AC3:AC22" si="14">V3*AB3</f>
        <v>-26825.165562700331</v>
      </c>
      <c r="AD3">
        <f t="shared" ref="AD3:AD22" si="15">W3*AB3</f>
        <v>-26798.983744518511</v>
      </c>
      <c r="AE3">
        <f t="shared" ref="AE3:AE22" si="16">X3*AB3</f>
        <v>-26491.347380882151</v>
      </c>
      <c r="AF3">
        <f t="shared" ref="AF3:AF22" si="17">Y3*$AB3</f>
        <v>-26910.256471791239</v>
      </c>
      <c r="AG3">
        <f t="shared" ref="AG3:AG22" si="18">Z3*$AB3</f>
        <v>-26890.620108154879</v>
      </c>
      <c r="AH3">
        <f t="shared" ref="AH3:AH22" si="19">AA3*$AB3</f>
        <v>-26609.165562700331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30429.282118970365</v>
      </c>
      <c r="V4">
        <f t="shared" si="8"/>
        <v>-29190.882118970363</v>
      </c>
      <c r="W4">
        <f t="shared" si="9"/>
        <v>-29111.682118970366</v>
      </c>
      <c r="X4">
        <f t="shared" si="1"/>
        <v>-27966.882118970363</v>
      </c>
      <c r="Y4">
        <f t="shared" si="10"/>
        <v>-29320.482118970365</v>
      </c>
      <c r="Z4">
        <f t="shared" si="11"/>
        <v>-29248.482118970365</v>
      </c>
      <c r="AA4">
        <f t="shared" si="12"/>
        <v>-28218.882118970363</v>
      </c>
      <c r="AB4">
        <f t="shared" si="13"/>
        <v>0.82644628099173545</v>
      </c>
      <c r="AC4">
        <f t="shared" si="14"/>
        <v>-24124.695966091207</v>
      </c>
      <c r="AD4">
        <f t="shared" si="15"/>
        <v>-24059.241420636663</v>
      </c>
      <c r="AE4">
        <f t="shared" si="16"/>
        <v>-23113.125718157324</v>
      </c>
      <c r="AF4">
        <f t="shared" si="17"/>
        <v>-24231.803404107737</v>
      </c>
      <c r="AG4">
        <f t="shared" si="18"/>
        <v>-24172.299271876331</v>
      </c>
      <c r="AH4">
        <f t="shared" si="19"/>
        <v>-23321.390180967239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30429.282118970365</v>
      </c>
      <c r="V5">
        <f t="shared" si="8"/>
        <v>-28751.682118970366</v>
      </c>
      <c r="W5">
        <f t="shared" si="9"/>
        <v>-28578.882118970363</v>
      </c>
      <c r="X5">
        <f t="shared" si="1"/>
        <v>-25670.082118970364</v>
      </c>
      <c r="Y5">
        <f t="shared" si="10"/>
        <v>-28924.482118970365</v>
      </c>
      <c r="Z5">
        <f t="shared" si="11"/>
        <v>-28766.082118970364</v>
      </c>
      <c r="AA5">
        <f t="shared" si="12"/>
        <v>-26152.482118970365</v>
      </c>
      <c r="AB5">
        <f t="shared" si="13"/>
        <v>0.75131480090157754</v>
      </c>
      <c r="AC5">
        <f t="shared" si="14"/>
        <v>-21601.564326799667</v>
      </c>
      <c r="AD5">
        <f t="shared" si="15"/>
        <v>-21471.737129203873</v>
      </c>
      <c r="AE5">
        <f t="shared" si="16"/>
        <v>-19286.312636341365</v>
      </c>
      <c r="AF5">
        <f t="shared" si="17"/>
        <v>-21731.391524395458</v>
      </c>
      <c r="AG5">
        <f t="shared" si="18"/>
        <v>-21612.383259932649</v>
      </c>
      <c r="AH5">
        <f t="shared" si="19"/>
        <v>-19648.746896296288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30429.282118970365</v>
      </c>
      <c r="V6">
        <f t="shared" si="8"/>
        <v>-28139.682118970366</v>
      </c>
      <c r="W6">
        <f t="shared" si="9"/>
        <v>-27815.682118970366</v>
      </c>
      <c r="X6">
        <f t="shared" si="1"/>
        <v>-21184.482118970365</v>
      </c>
      <c r="Y6">
        <f t="shared" si="10"/>
        <v>-28370.082118970364</v>
      </c>
      <c r="Z6">
        <f t="shared" si="11"/>
        <v>-28082.082118970364</v>
      </c>
      <c r="AA6">
        <f t="shared" si="12"/>
        <v>-22113.282118970365</v>
      </c>
      <c r="AB6">
        <f t="shared" si="13"/>
        <v>0.68301345536507052</v>
      </c>
      <c r="AC6">
        <f t="shared" si="14"/>
        <v>-19219.78151695264</v>
      </c>
      <c r="AD6">
        <f t="shared" si="15"/>
        <v>-18998.485157414358</v>
      </c>
      <c r="AE6">
        <f t="shared" si="16"/>
        <v>-14469.2863321975</v>
      </c>
      <c r="AF6">
        <f t="shared" si="17"/>
        <v>-19377.147817068751</v>
      </c>
      <c r="AG6">
        <f t="shared" si="18"/>
        <v>-19180.439941923611</v>
      </c>
      <c r="AH6">
        <f t="shared" si="19"/>
        <v>-15103.669229540577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30429.282118970365</v>
      </c>
      <c r="V7">
        <f t="shared" si="8"/>
        <v>-27297.282118970365</v>
      </c>
      <c r="W7">
        <f t="shared" si="9"/>
        <v>-26728.482118970365</v>
      </c>
      <c r="X7">
        <f t="shared" si="1"/>
        <v>-12623.682118970362</v>
      </c>
      <c r="Y7">
        <f t="shared" si="10"/>
        <v>-27614.082118970364</v>
      </c>
      <c r="Z7">
        <f t="shared" si="11"/>
        <v>-27102.882118970363</v>
      </c>
      <c r="AA7">
        <f t="shared" si="12"/>
        <v>-14409.282118970365</v>
      </c>
      <c r="AB7">
        <f t="shared" si="13"/>
        <v>0.62092132305915493</v>
      </c>
      <c r="AC7">
        <f t="shared" si="14"/>
        <v>-16949.464529230092</v>
      </c>
      <c r="AD7">
        <f t="shared" si="15"/>
        <v>-16596.284480674043</v>
      </c>
      <c r="AE7">
        <f t="shared" si="16"/>
        <v>-7838.3134031892741</v>
      </c>
      <c r="AF7">
        <f t="shared" si="17"/>
        <v>-17146.172404375229</v>
      </c>
      <c r="AG7">
        <f t="shared" si="18"/>
        <v>-16828.75742402739</v>
      </c>
      <c r="AH7">
        <f t="shared" si="19"/>
        <v>-8947.0305176437014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30429.282118970365</v>
      </c>
      <c r="V8">
        <f t="shared" si="8"/>
        <v>-26152.482118970365</v>
      </c>
      <c r="W8">
        <f t="shared" si="9"/>
        <v>-25194.882118970363</v>
      </c>
      <c r="X8">
        <f t="shared" si="1"/>
        <v>3122.7178810296355</v>
      </c>
      <c r="Y8">
        <f t="shared" si="10"/>
        <v>-26584.482118970365</v>
      </c>
      <c r="Z8">
        <f t="shared" si="11"/>
        <v>-25720.482118970365</v>
      </c>
      <c r="AA8">
        <f t="shared" si="12"/>
        <v>-232.48211897036526</v>
      </c>
      <c r="AB8">
        <f t="shared" si="13"/>
        <v>0.56447393005377722</v>
      </c>
      <c r="AC8">
        <f t="shared" si="14"/>
        <v>-14762.394362356337</v>
      </c>
      <c r="AD8">
        <f t="shared" si="15"/>
        <v>-14221.85412693684</v>
      </c>
      <c r="AE8">
        <f t="shared" si="16"/>
        <v>1762.6928347540018</v>
      </c>
      <c r="AF8">
        <f t="shared" si="17"/>
        <v>-15006.24710013957</v>
      </c>
      <c r="AG8">
        <f t="shared" si="18"/>
        <v>-14518.541624573105</v>
      </c>
      <c r="AH8">
        <f t="shared" si="19"/>
        <v>-131.23009536243188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30429.282118970365</v>
      </c>
      <c r="V9">
        <f t="shared" si="8"/>
        <v>-24575.682118970362</v>
      </c>
      <c r="W9">
        <f t="shared" si="9"/>
        <v>-23034.882118970363</v>
      </c>
      <c r="X9">
        <f t="shared" si="1"/>
        <v>29856.317881029634</v>
      </c>
      <c r="Y9">
        <f t="shared" si="10"/>
        <v>-25166.082118970364</v>
      </c>
      <c r="Z9">
        <f t="shared" si="11"/>
        <v>-23776.482118970365</v>
      </c>
      <c r="AA9">
        <f t="shared" si="12"/>
        <v>23822.717881029635</v>
      </c>
      <c r="AB9">
        <f t="shared" si="13"/>
        <v>0.51315811823070645</v>
      </c>
      <c r="AC9">
        <f t="shared" si="14"/>
        <v>-12611.210790406853</v>
      </c>
      <c r="AD9">
        <f t="shared" si="15"/>
        <v>-11820.53676183698</v>
      </c>
      <c r="AE9">
        <f t="shared" si="16"/>
        <v>15321.01190112696</v>
      </c>
      <c r="AF9">
        <f t="shared" si="17"/>
        <v>-12914.179343410262</v>
      </c>
      <c r="AG9">
        <f t="shared" si="18"/>
        <v>-12201.094822316873</v>
      </c>
      <c r="AH9">
        <f t="shared" si="19"/>
        <v>12224.82107897017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30429.282118970365</v>
      </c>
      <c r="V10">
        <f t="shared" si="8"/>
        <v>-22444.482118970365</v>
      </c>
      <c r="W10">
        <f t="shared" si="9"/>
        <v>-20018.082118970364</v>
      </c>
      <c r="X10">
        <f t="shared" si="1"/>
        <v>68642.717881029632</v>
      </c>
      <c r="Y10">
        <f t="shared" si="10"/>
        <v>-23243.682118970362</v>
      </c>
      <c r="Z10">
        <f t="shared" si="11"/>
        <v>-21062.082118970364</v>
      </c>
      <c r="AA10">
        <f t="shared" si="12"/>
        <v>58735.517881029635</v>
      </c>
      <c r="AB10">
        <f t="shared" si="13"/>
        <v>0.46650738020973315</v>
      </c>
      <c r="AC10">
        <f t="shared" si="14"/>
        <v>-10470.516553485066</v>
      </c>
      <c r="AD10">
        <f t="shared" si="15"/>
        <v>-9338.5830461441674</v>
      </c>
      <c r="AE10">
        <f t="shared" si="16"/>
        <v>32022.334489154939</v>
      </c>
      <c r="AF10">
        <f t="shared" si="17"/>
        <v>-10843.349251748683</v>
      </c>
      <c r="AG10">
        <f t="shared" si="18"/>
        <v>-9825.6167510831292</v>
      </c>
      <c r="AH10">
        <f t="shared" si="19"/>
        <v>27400.552571941073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30429.282118970365</v>
      </c>
      <c r="V11">
        <f t="shared" si="8"/>
        <v>-19564.482118970365</v>
      </c>
      <c r="W11">
        <f t="shared" si="9"/>
        <v>-15827.682118970364</v>
      </c>
      <c r="X11">
        <f t="shared" si="1"/>
        <v>110093.11788102963</v>
      </c>
      <c r="Y11">
        <f t="shared" si="10"/>
        <v>-20651.682118970362</v>
      </c>
      <c r="Z11">
        <f t="shared" si="11"/>
        <v>-17289.282118970365</v>
      </c>
      <c r="AA11">
        <f t="shared" si="12"/>
        <v>96038.717881029632</v>
      </c>
      <c r="AB11">
        <f t="shared" si="13"/>
        <v>0.42409761837248466</v>
      </c>
      <c r="AC11">
        <f t="shared" si="14"/>
        <v>-8297.2502713463946</v>
      </c>
      <c r="AD11">
        <f t="shared" si="15"/>
        <v>-6712.4822910120929</v>
      </c>
      <c r="AE11">
        <f t="shared" si="16"/>
        <v>46690.229092545873</v>
      </c>
      <c r="AF11">
        <f t="shared" si="17"/>
        <v>-8758.329202040959</v>
      </c>
      <c r="AG11">
        <f t="shared" si="18"/>
        <v>-7332.3433700253163</v>
      </c>
      <c r="AH11">
        <f t="shared" si="19"/>
        <v>40729.791524891625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30429.282118970365</v>
      </c>
      <c r="V12">
        <f t="shared" si="8"/>
        <v>-15712.482118970363</v>
      </c>
      <c r="W12">
        <f t="shared" si="9"/>
        <v>-10110.882118970363</v>
      </c>
      <c r="X12">
        <f t="shared" si="1"/>
        <v>134976.31788102965</v>
      </c>
      <c r="Y12">
        <f t="shared" si="10"/>
        <v>-17188.482118970365</v>
      </c>
      <c r="Z12">
        <f t="shared" si="11"/>
        <v>-12148.482118970365</v>
      </c>
      <c r="AA12">
        <f t="shared" si="12"/>
        <v>118430.71788102963</v>
      </c>
      <c r="AB12">
        <f t="shared" si="13"/>
        <v>0.38554328942953148</v>
      </c>
      <c r="AC12">
        <f t="shared" si="14"/>
        <v>-6057.8420412505293</v>
      </c>
      <c r="AD12">
        <f t="shared" si="15"/>
        <v>-3898.1827511820652</v>
      </c>
      <c r="AE12">
        <f t="shared" si="16"/>
        <v>52039.213590938263</v>
      </c>
      <c r="AF12">
        <f t="shared" si="17"/>
        <v>-6626.9039364485179</v>
      </c>
      <c r="AG12">
        <f t="shared" si="18"/>
        <v>-4683.7657577236796</v>
      </c>
      <c r="AH12">
        <f t="shared" si="19"/>
        <v>45660.168541352999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30429.282118970365</v>
      </c>
      <c r="V13">
        <f t="shared" si="8"/>
        <v>-10622.082118970364</v>
      </c>
      <c r="W13">
        <f t="shared" si="9"/>
        <v>-2442.8821189703631</v>
      </c>
      <c r="X13">
        <f t="shared" si="1"/>
        <v>140304.31788102965</v>
      </c>
      <c r="Y13">
        <f t="shared" si="10"/>
        <v>-12609.282118970365</v>
      </c>
      <c r="Z13">
        <f t="shared" si="11"/>
        <v>-5243.6821189703624</v>
      </c>
      <c r="AA13">
        <f t="shared" si="12"/>
        <v>123225.91788102964</v>
      </c>
      <c r="AB13">
        <f t="shared" si="13"/>
        <v>0.3504938994813922</v>
      </c>
      <c r="AC13">
        <f t="shared" si="14"/>
        <v>-3722.974982489492</v>
      </c>
      <c r="AD13">
        <f t="shared" si="15"/>
        <v>-856.21527985128887</v>
      </c>
      <c r="AE13">
        <f t="shared" si="16"/>
        <v>49175.807488198909</v>
      </c>
      <c r="AF13">
        <f t="shared" si="17"/>
        <v>-4419.4764595389152</v>
      </c>
      <c r="AG13">
        <f t="shared" si="18"/>
        <v>-1837.8785935187718</v>
      </c>
      <c r="AH13">
        <f t="shared" si="19"/>
        <v>43189.932475295893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30429.282118970365</v>
      </c>
      <c r="V14">
        <f t="shared" si="8"/>
        <v>-3990.8821189703631</v>
      </c>
      <c r="W14">
        <f t="shared" si="9"/>
        <v>7593.9178810296398</v>
      </c>
      <c r="X14">
        <f t="shared" si="1"/>
        <v>140549.11788102964</v>
      </c>
      <c r="Y14">
        <f t="shared" si="10"/>
        <v>-6640.4821189703653</v>
      </c>
      <c r="Z14">
        <f t="shared" si="11"/>
        <v>3785.1178810296369</v>
      </c>
      <c r="AA14">
        <f t="shared" si="12"/>
        <v>123449.11788102963</v>
      </c>
      <c r="AB14">
        <f t="shared" si="13"/>
        <v>0.31863081771035656</v>
      </c>
      <c r="AC14">
        <f t="shared" si="14"/>
        <v>-1271.6180329531674</v>
      </c>
      <c r="AD14">
        <f t="shared" si="15"/>
        <v>2419.6562640577722</v>
      </c>
      <c r="AE14">
        <f t="shared" si="16"/>
        <v>44783.280358901771</v>
      </c>
      <c r="AF14">
        <f t="shared" si="17"/>
        <v>-2115.8622475585289</v>
      </c>
      <c r="AG14">
        <f t="shared" si="18"/>
        <v>1206.0552055625653</v>
      </c>
      <c r="AH14">
        <f t="shared" si="19"/>
        <v>39334.693376054667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30429.282118970365</v>
      </c>
      <c r="V15">
        <f t="shared" si="8"/>
        <v>4483.5178810296384</v>
      </c>
      <c r="W15">
        <f t="shared" si="9"/>
        <v>20273.117881029637</v>
      </c>
      <c r="X15">
        <f t="shared" si="1"/>
        <v>140592.31788102965</v>
      </c>
      <c r="Y15">
        <f t="shared" si="10"/>
        <v>991.51788102963474</v>
      </c>
      <c r="Z15">
        <f t="shared" si="11"/>
        <v>15197.117881029637</v>
      </c>
      <c r="AA15">
        <f t="shared" si="12"/>
        <v>123485.11788102963</v>
      </c>
      <c r="AB15">
        <f t="shared" si="13"/>
        <v>0.28966437973668779</v>
      </c>
      <c r="AC15">
        <f t="shared" si="14"/>
        <v>1298.7154260467989</v>
      </c>
      <c r="AD15">
        <f t="shared" si="15"/>
        <v>5872.4001163372041</v>
      </c>
      <c r="AE15">
        <f t="shared" si="16"/>
        <v>40724.586554751695</v>
      </c>
      <c r="AF15">
        <f t="shared" si="17"/>
        <v>287.20741200628413</v>
      </c>
      <c r="AG15">
        <f t="shared" si="18"/>
        <v>4402.0637247937766</v>
      </c>
      <c r="AH15">
        <f t="shared" si="19"/>
        <v>35769.24007772022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30429.282118970365</v>
      </c>
      <c r="V16">
        <f t="shared" si="8"/>
        <v>15009.91788102964</v>
      </c>
      <c r="W16">
        <f t="shared" si="9"/>
        <v>35565.917881029629</v>
      </c>
      <c r="X16">
        <f t="shared" si="1"/>
        <v>140613.91788102966</v>
      </c>
      <c r="Y16">
        <f t="shared" si="10"/>
        <v>10459.517881029638</v>
      </c>
      <c r="Z16">
        <f t="shared" si="11"/>
        <v>28963.517881029638</v>
      </c>
      <c r="AA16">
        <f t="shared" si="12"/>
        <v>123506.71788102963</v>
      </c>
      <c r="AB16">
        <f t="shared" si="13"/>
        <v>0.26333125430607973</v>
      </c>
      <c r="AC16">
        <f t="shared" si="14"/>
        <v>3952.5805026427897</v>
      </c>
      <c r="AD16">
        <f t="shared" si="15"/>
        <v>9365.6177661585607</v>
      </c>
      <c r="AE16">
        <f t="shared" si="16"/>
        <v>37028.039368503632</v>
      </c>
      <c r="AF16">
        <f t="shared" si="17"/>
        <v>2754.3179630484037</v>
      </c>
      <c r="AG16">
        <f t="shared" si="18"/>
        <v>7626.9994927281032</v>
      </c>
      <c r="AH16">
        <f t="shared" si="19"/>
        <v>32523.178934838659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30429.282118970365</v>
      </c>
      <c r="V17">
        <f t="shared" si="8"/>
        <v>27660.317881029634</v>
      </c>
      <c r="W17">
        <f t="shared" si="9"/>
        <v>52946.717881029632</v>
      </c>
      <c r="X17">
        <f t="shared" si="1"/>
        <v>140628.31788102965</v>
      </c>
      <c r="Y17">
        <f t="shared" si="10"/>
        <v>21849.91788102964</v>
      </c>
      <c r="Z17">
        <f t="shared" si="11"/>
        <v>44609.117881029641</v>
      </c>
      <c r="AA17">
        <f t="shared" si="12"/>
        <v>123521.11788102963</v>
      </c>
      <c r="AB17">
        <f t="shared" si="13"/>
        <v>0.23939204936916339</v>
      </c>
      <c r="AC17">
        <f t="shared" si="14"/>
        <v>6621.6601837421995</v>
      </c>
      <c r="AD17">
        <f t="shared" si="15"/>
        <v>12675.023300910612</v>
      </c>
      <c r="AE17">
        <f t="shared" si="16"/>
        <v>33665.301216877851</v>
      </c>
      <c r="AF17">
        <f t="shared" si="17"/>
        <v>5230.6966200876132</v>
      </c>
      <c r="AG17">
        <f t="shared" si="18"/>
        <v>10679.068150090277</v>
      </c>
      <c r="AH17">
        <f t="shared" si="19"/>
        <v>29569.973549909693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30429.282118970365</v>
      </c>
      <c r="V18">
        <f t="shared" si="8"/>
        <v>42197.117881029641</v>
      </c>
      <c r="W18">
        <f t="shared" si="9"/>
        <v>71277.917881029629</v>
      </c>
      <c r="X18">
        <f t="shared" si="1"/>
        <v>140635.51788102966</v>
      </c>
      <c r="Y18">
        <f t="shared" si="10"/>
        <v>34932.317881029638</v>
      </c>
      <c r="Z18">
        <f t="shared" si="11"/>
        <v>61104.317881029638</v>
      </c>
      <c r="AA18">
        <f t="shared" si="12"/>
        <v>123528.31788102964</v>
      </c>
      <c r="AB18">
        <f t="shared" si="13"/>
        <v>0.21762913579014853</v>
      </c>
      <c r="AC18">
        <f t="shared" si="14"/>
        <v>9183.3222972835047</v>
      </c>
      <c r="AD18">
        <f t="shared" si="15"/>
        <v>15512.151669369654</v>
      </c>
      <c r="AE18">
        <f t="shared" si="16"/>
        <v>30606.386217848467</v>
      </c>
      <c r="AF18">
        <f t="shared" si="17"/>
        <v>7602.2901515952326</v>
      </c>
      <c r="AG18">
        <f t="shared" si="18"/>
        <v>13298.079893495</v>
      </c>
      <c r="AH18">
        <f t="shared" si="19"/>
        <v>26883.361066059231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30429.282118970365</v>
      </c>
      <c r="V19">
        <f t="shared" si="8"/>
        <v>58037.117881029641</v>
      </c>
      <c r="W19">
        <f t="shared" si="9"/>
        <v>88961.117881029641</v>
      </c>
      <c r="X19">
        <f t="shared" si="1"/>
        <v>140635.51788102966</v>
      </c>
      <c r="Y19">
        <f t="shared" si="10"/>
        <v>49188.317881029638</v>
      </c>
      <c r="Z19">
        <f t="shared" si="11"/>
        <v>77016.317881029638</v>
      </c>
      <c r="AA19">
        <f t="shared" si="12"/>
        <v>123528.31788102964</v>
      </c>
      <c r="AB19">
        <f t="shared" si="13"/>
        <v>0.19784466890013502</v>
      </c>
      <c r="AC19">
        <f t="shared" si="14"/>
        <v>11482.334371090416</v>
      </c>
      <c r="AD19">
        <f t="shared" si="15"/>
        <v>17600.48291215819</v>
      </c>
      <c r="AE19">
        <f t="shared" si="16"/>
        <v>27823.987470771332</v>
      </c>
      <c r="AF19">
        <f t="shared" si="17"/>
        <v>9731.6464649269001</v>
      </c>
      <c r="AG19">
        <f t="shared" si="18"/>
        <v>15237.267911079858</v>
      </c>
      <c r="AH19">
        <f t="shared" si="19"/>
        <v>24439.419150962938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30429.282118970365</v>
      </c>
      <c r="V20">
        <f t="shared" si="8"/>
        <v>74222.717881029632</v>
      </c>
      <c r="W20">
        <f t="shared" si="9"/>
        <v>104426.71788102963</v>
      </c>
      <c r="X20">
        <f t="shared" si="1"/>
        <v>140642.71788102965</v>
      </c>
      <c r="Y20">
        <f t="shared" si="10"/>
        <v>63753.917881029629</v>
      </c>
      <c r="Z20">
        <f t="shared" si="11"/>
        <v>90941.117881029641</v>
      </c>
      <c r="AA20">
        <f t="shared" si="12"/>
        <v>123535.51788102965</v>
      </c>
      <c r="AB20">
        <f t="shared" si="13"/>
        <v>0.17985878990921364</v>
      </c>
      <c r="AC20">
        <f t="shared" si="14"/>
        <v>13349.608221854944</v>
      </c>
      <c r="AD20">
        <f t="shared" si="15"/>
        <v>18782.063112272834</v>
      </c>
      <c r="AE20">
        <f t="shared" si="16"/>
        <v>25295.829047624917</v>
      </c>
      <c r="AF20">
        <f t="shared" si="17"/>
        <v>11466.702522053367</v>
      </c>
      <c r="AG20">
        <f t="shared" si="18"/>
        <v>16356.559415073141</v>
      </c>
      <c r="AH20">
        <f t="shared" si="19"/>
        <v>22218.948756890015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30429.282118970365</v>
      </c>
      <c r="V21">
        <f t="shared" si="8"/>
        <v>89623.517881029635</v>
      </c>
      <c r="W21">
        <f t="shared" si="9"/>
        <v>116673.91788102964</v>
      </c>
      <c r="X21">
        <f t="shared" si="1"/>
        <v>140642.71788102965</v>
      </c>
      <c r="Y21">
        <f t="shared" si="10"/>
        <v>77613.917881029629</v>
      </c>
      <c r="Z21">
        <f t="shared" si="11"/>
        <v>101957.11788102963</v>
      </c>
      <c r="AA21">
        <f t="shared" si="12"/>
        <v>123535.51788102965</v>
      </c>
      <c r="AB21">
        <f t="shared" si="13"/>
        <v>0.16350799082655781</v>
      </c>
      <c r="AC21">
        <f t="shared" si="14"/>
        <v>14654.161339535234</v>
      </c>
      <c r="AD21">
        <f t="shared" si="15"/>
        <v>19077.117894589956</v>
      </c>
      <c r="AE21">
        <f t="shared" si="16"/>
        <v>22996.208225113554</v>
      </c>
      <c r="AF21">
        <f t="shared" si="17"/>
        <v>12690.495772904604</v>
      </c>
      <c r="AG21">
        <f t="shared" si="18"/>
        <v>16670.803495193664</v>
      </c>
      <c r="AH21">
        <f t="shared" si="19"/>
        <v>20199.044324445465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30429.282118970365</v>
      </c>
      <c r="V22">
        <f t="shared" si="8"/>
        <v>103195.51788102965</v>
      </c>
      <c r="W22">
        <f t="shared" si="9"/>
        <v>125508.31788102964</v>
      </c>
      <c r="X22">
        <f t="shared" si="1"/>
        <v>140642.71788102965</v>
      </c>
      <c r="Y22">
        <f t="shared" si="10"/>
        <v>89832.317881029638</v>
      </c>
      <c r="Z22">
        <f t="shared" si="11"/>
        <v>109913.11788102963</v>
      </c>
      <c r="AA22">
        <f t="shared" si="12"/>
        <v>123535.51788102965</v>
      </c>
      <c r="AB22">
        <f t="shared" si="13"/>
        <v>0.14864362802414349</v>
      </c>
      <c r="AC22">
        <f t="shared" si="14"/>
        <v>15339.35617366662</v>
      </c>
      <c r="AD22">
        <f t="shared" si="15"/>
        <v>18656.011717043726</v>
      </c>
      <c r="AE22">
        <f t="shared" si="16"/>
        <v>20905.643841012326</v>
      </c>
      <c r="AF22">
        <f t="shared" si="17"/>
        <v>13353.001643654383</v>
      </c>
      <c r="AG22">
        <f t="shared" si="18"/>
        <v>16337.884609281602</v>
      </c>
      <c r="AH22">
        <f t="shared" si="19"/>
        <v>18362.7675676777</v>
      </c>
    </row>
    <row r="25" spans="1:34" x14ac:dyDescent="0.3">
      <c r="I25" t="s">
        <v>29</v>
      </c>
      <c r="J25" s="3">
        <v>29262</v>
      </c>
      <c r="K25" t="s">
        <v>40</v>
      </c>
      <c r="L25">
        <v>0.1</v>
      </c>
    </row>
    <row r="28" spans="1:34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3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3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3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4.4" x14ac:dyDescent="0.3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2018-06-27T19:28:44Z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