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firstSheet="11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N11" i="11" l="1"/>
  <c r="O11" i="11"/>
  <c r="G3" i="11"/>
  <c r="E3" i="11"/>
  <c r="D3" i="11"/>
  <c r="I3" i="11" s="1"/>
  <c r="C2" i="11"/>
  <c r="D2" i="11"/>
  <c r="E2" i="11"/>
  <c r="F2" i="11"/>
  <c r="G2" i="11"/>
  <c r="G4" i="11" s="1"/>
  <c r="H2" i="11"/>
  <c r="I2" i="11"/>
  <c r="I4" i="11" s="1"/>
  <c r="J2" i="11"/>
  <c r="F10" i="11" s="1"/>
  <c r="K2" i="11"/>
  <c r="L2" i="11"/>
  <c r="M2" i="11"/>
  <c r="N2" i="11"/>
  <c r="O2" i="11"/>
  <c r="H3" i="11"/>
  <c r="F5" i="11"/>
  <c r="G9" i="11"/>
  <c r="M12" i="11"/>
  <c r="O12" i="11"/>
  <c r="M14" i="11"/>
  <c r="M15" i="11"/>
  <c r="J5" i="11" l="1"/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P27" i="1"/>
  <c r="Q15" i="1"/>
  <c r="W14" i="1"/>
  <c r="W11" i="1"/>
  <c r="H10" i="1"/>
  <c r="W9" i="1"/>
  <c r="G4" i="1"/>
  <c r="H4" i="1"/>
  <c r="G7" i="1"/>
  <c r="H7" i="1"/>
  <c r="G3" i="1"/>
  <c r="H3" i="1"/>
  <c r="W8" i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V7" i="1"/>
  <c r="W7" i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F43" i="3"/>
  <c r="S16" i="3" s="1"/>
  <c r="V8" i="1"/>
  <c r="W15" i="1"/>
  <c r="W6" i="1"/>
  <c r="V12" i="1"/>
  <c r="V11" i="1"/>
  <c r="W10" i="1"/>
  <c r="V5" i="1"/>
  <c r="W5" i="1"/>
  <c r="V4" i="1"/>
  <c r="V2" i="3" l="1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<sst xmlns="http://schemas.openxmlformats.org/spreadsheetml/2006/main" count="448" uniqueCount="81">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</sst>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37680.456378238385</c:v>
                </c:pt>
                <c:pt idx="1">
                  <c:v>25629.179773352305</c:v>
                </c:pt>
                <c:pt idx="2">
                  <c:v>29224.246344356696</c:v>
                </c:pt>
                <c:pt idx="3">
                  <c:v>29224.246344356696</c:v>
                </c:pt>
                <c:pt idx="4">
                  <c:v>25629.179773352305</c:v>
                </c:pt>
                <c:pt idx="5">
                  <c:v>37680.456378238385</c:v>
                </c:pt>
                <c:pt idx="6">
                  <c:v>25629.179773352305</c:v>
                </c:pt>
                <c:pt idx="7">
                  <c:v>29224.246344356696</c:v>
                </c:pt>
                <c:pt idx="8">
                  <c:v>25188.456740568523</c:v>
                </c:pt>
                <c:pt idx="9">
                  <c:v>24423.340606407441</c:v>
                </c:pt>
                <c:pt idx="10">
                  <c:v>50174.540606407441</c:v>
                </c:pt>
                <c:pt idx="11">
                  <c:v>25188.456740568523</c:v>
                </c:pt>
                <c:pt idx="12">
                  <c:v>24423.340606407441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96352"/>
        <c:axId val="82344128"/>
      </c:barChart>
      <c:catAx>
        <c:axId val="825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2344128"/>
        <c:crosses val="autoZero"/>
        <c:auto val="1"/>
        <c:lblAlgn val="ctr"/>
        <c:lblOffset val="100"/>
        <c:noMultiLvlLbl val="0"/>
      </c:catAx>
      <c:valAx>
        <c:axId val="8234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37680.456378238385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99424"/>
        <c:axId val="82495168"/>
      </c:barChart>
      <c:catAx>
        <c:axId val="825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95168"/>
        <c:crosses val="autoZero"/>
        <c:auto val="1"/>
        <c:lblAlgn val="ctr"/>
        <c:lblOffset val="100"/>
        <c:noMultiLvlLbl val="0"/>
      </c:catAx>
      <c:valAx>
        <c:axId val="8249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9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06976"/>
        <c:axId val="82496896"/>
      </c:barChart>
      <c:catAx>
        <c:axId val="830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2496896"/>
        <c:crosses val="autoZero"/>
        <c:auto val="1"/>
        <c:lblAlgn val="ctr"/>
        <c:lblOffset val="100"/>
        <c:noMultiLvlLbl val="0"/>
      </c:catAx>
      <c:valAx>
        <c:axId val="824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0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95008"/>
        <c:axId val="82498624"/>
      </c:barChart>
      <c:catAx>
        <c:axId val="827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498624"/>
        <c:crosses val="autoZero"/>
        <c:auto val="1"/>
        <c:lblAlgn val="ctr"/>
        <c:lblOffset val="100"/>
        <c:noMultiLvlLbl val="0"/>
      </c:catAx>
      <c:valAx>
        <c:axId val="824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workbookViewId="0">
      <selection activeCell="V2" sqref="V2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ht="14.45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37680.456378238385</v>
      </c>
      <c r="T3" s="12">
        <v>7048</v>
      </c>
      <c r="U3" s="12">
        <v>382544</v>
      </c>
      <c r="V3" s="9">
        <f>SUM(T3,U3)</f>
        <v>389592</v>
      </c>
      <c r="W3" s="10">
        <f>R3+S3+T3+U3</f>
        <v>535454.45404575672</v>
      </c>
    </row>
    <row r="4" spans="1:23" ht="14.45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25629.179773352305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223279.17744087061</v>
      </c>
    </row>
    <row r="5" spans="1:23" ht="14.45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29224.246344356696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187378.09492541171</v>
      </c>
    </row>
    <row r="6" spans="1:23" ht="14.45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29224.246344356696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341886.09492541174</v>
      </c>
    </row>
    <row r="7" spans="1:23" ht="14.45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25629.179773352305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349747.17744087061</v>
      </c>
    </row>
    <row r="8" spans="1:23" ht="14.45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37680.456378238385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553226.45404575672</v>
      </c>
    </row>
    <row r="9" spans="1:23" ht="14.45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25629.179773352305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229741.17744087061</v>
      </c>
    </row>
    <row r="10" spans="1:23" ht="14.45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29224.246344356696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200378.09492541171</v>
      </c>
    </row>
    <row r="11" spans="1:23" ht="14.45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25188.456740568523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503751.70772163133</v>
      </c>
    </row>
    <row r="12" spans="1:23" ht="14.45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24423.340606407441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210813.81955322024</v>
      </c>
    </row>
    <row r="13" spans="1:23" ht="14.45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50174.540606407441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387597.01955322025</v>
      </c>
    </row>
    <row r="14" spans="1:23" ht="14.45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25188.456740568523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358997.70772163133</v>
      </c>
    </row>
    <row r="15" spans="1:23" ht="14.45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24423.340606407441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226845.81955322024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85" zoomScaleNormal="85" workbookViewId="0">
      <pane xSplit="1" topLeftCell="C1" activePane="topRight" state="frozen"/>
      <selection pane="topRight" activeCell="D4" sqref="D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25">
      <c r="A2" s="7" t="s">
        <v>24</v>
      </c>
      <c r="B2">
        <v>0</v>
      </c>
      <c r="C2">
        <f>CAPEX!$W3</f>
        <v>535454.45404575672</v>
      </c>
      <c r="D2">
        <f>CAPEX!$W4</f>
        <v>223279.17744087061</v>
      </c>
      <c r="E2">
        <f>CAPEX!$W5</f>
        <v>187378.09492541171</v>
      </c>
      <c r="F2">
        <f>CAPEX!$W6</f>
        <v>341886.09492541174</v>
      </c>
      <c r="G2">
        <f>CAPEX!$W7</f>
        <v>349747.17744087061</v>
      </c>
      <c r="H2">
        <f>CAPEX!$W8</f>
        <v>553226.45404575672</v>
      </c>
      <c r="I2">
        <f>CAPEX!$W9</f>
        <v>229741.17744087061</v>
      </c>
      <c r="J2">
        <f>CAPEX!$W10</f>
        <v>200378.09492541171</v>
      </c>
      <c r="K2">
        <f>CAPEX!$W11</f>
        <v>503751.70772163133</v>
      </c>
      <c r="L2">
        <f>CAPEX!$W12</f>
        <v>210813.81955322024</v>
      </c>
      <c r="M2">
        <f>CAPEX!$W13</f>
        <v>387597.01955322025</v>
      </c>
      <c r="N2">
        <f>CAPEX!$W14</f>
        <v>358997.70772163133</v>
      </c>
      <c r="O2">
        <f>CAPEX!$W15</f>
        <v>226845.81955322024</v>
      </c>
    </row>
    <row r="3" spans="1:15" x14ac:dyDescent="0.25">
      <c r="A3" s="7" t="s">
        <v>65</v>
      </c>
      <c r="B3">
        <v>0</v>
      </c>
      <c r="C3">
        <v>0</v>
      </c>
      <c r="D3">
        <f>IF(D2-C2&gt;0,D2-C2,0)</f>
        <v>0</v>
      </c>
      <c r="E3" s="12">
        <f t="shared" ref="E3:G3" si="0">IF(E2-D2&gt;0,E2-D2,0)</f>
        <v>0</v>
      </c>
      <c r="F3" s="12">
        <v>0</v>
      </c>
      <c r="G3" s="12">
        <f>IF(D2-F2&gt;0,D2-F2,0)</f>
        <v>0</v>
      </c>
      <c r="H3">
        <f>H2-C2</f>
        <v>17772</v>
      </c>
      <c r="I3">
        <f>D3+(I2-D2)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0</v>
      </c>
      <c r="O11">
        <f>IF(L11+(O2-L2)&gt;0,L11+(O2-L2),0)</f>
        <v>16032</v>
      </c>
    </row>
    <row r="12" spans="1:15" x14ac:dyDescent="0.25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25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v>0</v>
      </c>
    </row>
    <row r="15" spans="1:15" x14ac:dyDescent="0.25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v>20000</v>
      </c>
      <c r="C2">
        <v>3.6</v>
      </c>
    </row>
    <row r="3" spans="1:3" ht="16.5" thickTop="1" thickBot="1" x14ac:dyDescent="0.3">
      <c r="A3" s="7" t="s">
        <v>65</v>
      </c>
      <c r="B3" s="13">
        <v>19283.042118970367</v>
      </c>
      <c r="C3">
        <v>7.2</v>
      </c>
    </row>
    <row r="4" spans="1:3" ht="16.5" thickTop="1" thickBot="1" x14ac:dyDescent="0.3">
      <c r="A4" s="7" t="s">
        <v>66</v>
      </c>
      <c r="B4" s="13">
        <v>43709.823692218881</v>
      </c>
      <c r="C4">
        <v>9.6</v>
      </c>
    </row>
    <row r="5" spans="1:3" ht="16.5" thickTop="1" thickBot="1" x14ac:dyDescent="0.3">
      <c r="A5" s="7" t="s">
        <v>67</v>
      </c>
      <c r="B5" s="13">
        <v>44248.4220525376</v>
      </c>
      <c r="C5">
        <v>9.6</v>
      </c>
    </row>
    <row r="6" spans="1:3" ht="16.5" thickTop="1" thickBot="1" x14ac:dyDescent="0.3">
      <c r="A6" s="7" t="s">
        <v>68</v>
      </c>
      <c r="B6" s="13">
        <v>10540.776519765759</v>
      </c>
      <c r="C6">
        <v>12</v>
      </c>
    </row>
    <row r="7" spans="1:3" ht="16.5" thickTop="1" thickBot="1" x14ac:dyDescent="0.3">
      <c r="A7" s="7" t="s">
        <v>69</v>
      </c>
      <c r="B7" s="13">
        <v>11938.918689039821</v>
      </c>
      <c r="C7">
        <v>12</v>
      </c>
    </row>
    <row r="8" spans="1:3" ht="15.75" thickTop="1" x14ac:dyDescent="0.25">
      <c r="A8" s="7" t="s">
        <v>70</v>
      </c>
      <c r="B8" s="13">
        <v>50983.71612182937</v>
      </c>
      <c r="C8">
        <v>12</v>
      </c>
    </row>
    <row r="9" spans="1:3" x14ac:dyDescent="0.25">
      <c r="A9" s="7" t="s">
        <v>71</v>
      </c>
      <c r="B9" s="14">
        <v>47726.863400003029</v>
      </c>
      <c r="C9">
        <v>12</v>
      </c>
    </row>
    <row r="10" spans="1:3" x14ac:dyDescent="0.25">
      <c r="A10" s="7" t="s">
        <v>72</v>
      </c>
      <c r="B10" s="14">
        <v>48220.289169209609</v>
      </c>
      <c r="C10">
        <v>12</v>
      </c>
    </row>
    <row r="11" spans="1:3" ht="15.75" thickBot="1" x14ac:dyDescent="0.3">
      <c r="A11" s="7" t="s">
        <v>73</v>
      </c>
      <c r="B11" s="14">
        <v>37682.867713520049</v>
      </c>
      <c r="C11">
        <v>7.2</v>
      </c>
    </row>
    <row r="12" spans="1:3" ht="16.5" thickTop="1" thickBot="1" x14ac:dyDescent="0.3">
      <c r="A12" s="7" t="s">
        <v>74</v>
      </c>
      <c r="B12" s="13">
        <v>44827.8721002112</v>
      </c>
      <c r="C12">
        <v>9.6</v>
      </c>
    </row>
    <row r="13" spans="1:3" ht="16.5" thickTop="1" thickBot="1" x14ac:dyDescent="0.3">
      <c r="A13" s="7" t="s">
        <v>75</v>
      </c>
      <c r="B13" s="13">
        <v>12139.814930199653</v>
      </c>
      <c r="C13">
        <v>12</v>
      </c>
    </row>
    <row r="14" spans="1:3" ht="16.5" thickTop="1" thickBot="1" x14ac:dyDescent="0.3">
      <c r="A14" s="7" t="s">
        <v>76</v>
      </c>
      <c r="B14" s="13">
        <v>47419.574760442287</v>
      </c>
      <c r="C14">
        <v>12</v>
      </c>
    </row>
    <row r="15" spans="1:3" ht="15.75" thickTop="1" x14ac:dyDescent="0.25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2018-06-30T19:16:20Z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