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W15" i="1"/>
  <c r="O2" i="11" s="1"/>
  <c r="O14" i="11" s="1"/>
  <c r="W6" i="1"/>
  <c r="F2" i="11" s="1"/>
  <c r="V12" i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L11" i="11" l="1"/>
  <c r="O11" i="11" s="1"/>
  <c r="V2" i="3"/>
  <c r="AC2" i="3" s="1"/>
  <c r="G8" i="11"/>
  <c r="O12" i="11"/>
  <c r="I4" i="11"/>
  <c r="D3" i="11"/>
  <c r="I3" i="11" s="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<sst xmlns="http://schemas.openxmlformats.org/spreadsheetml/2006/main" count="448" uniqueCount="81">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</sst>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13600"/>
        <c:axId val="105047744"/>
      </c:barChart>
      <c:catAx>
        <c:axId val="105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5047744"/>
        <c:crosses val="autoZero"/>
        <c:auto val="1"/>
        <c:lblAlgn val="ctr"/>
        <c:lblOffset val="100"/>
        <c:noMultiLvlLbl val="0"/>
      </c:catAx>
      <c:valAx>
        <c:axId val="10504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1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5652.0684567357575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2592"/>
        <c:axId val="105050624"/>
      </c:barChart>
      <c:catAx>
        <c:axId val="13118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050624"/>
        <c:crosses val="autoZero"/>
        <c:auto val="1"/>
        <c:lblAlgn val="ctr"/>
        <c:lblOffset val="100"/>
        <c:noMultiLvlLbl val="0"/>
      </c:catAx>
      <c:valAx>
        <c:axId val="1050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8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4128"/>
        <c:axId val="105052352"/>
      </c:barChart>
      <c:catAx>
        <c:axId val="1311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5052352"/>
        <c:crosses val="autoZero"/>
        <c:auto val="1"/>
        <c:lblAlgn val="ctr"/>
        <c:lblOffset val="100"/>
        <c:noMultiLvlLbl val="0"/>
      </c:catAx>
      <c:valAx>
        <c:axId val="10505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48224"/>
        <c:axId val="105414656"/>
      </c:barChart>
      <c:catAx>
        <c:axId val="162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4656"/>
        <c:crosses val="autoZero"/>
        <c:auto val="1"/>
        <c:lblAlgn val="ctr"/>
        <c:lblOffset val="100"/>
        <c:noMultiLvlLbl val="0"/>
      </c:catAx>
      <c:valAx>
        <c:axId val="1054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D1" workbookViewId="0">
      <selection activeCell="R3" sqref="R3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5652.0684567357575</v>
      </c>
      <c r="T3" s="12">
        <v>7048</v>
      </c>
      <c r="U3" s="12">
        <v>382544</v>
      </c>
      <c r="V3" s="9">
        <f>SUM(T3,U3)</f>
        <v>389592</v>
      </c>
      <c r="W3" s="10">
        <f>R3+S3+T3+U3</f>
        <v>503426.06612425408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3844.3769660028456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201494.37463352116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4383.6369516535042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162537.48553270852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4383.6369516535042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317045.48553270852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3844.3769660028456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327962.37463352119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5652.0684567357575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521198.06612425408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3844.3769660028456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207956.37463352116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4383.6369516535042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175537.48553270852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3778.2685110852781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482341.51949214807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3663.5010909611156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190053.9800377739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7526.1810909611158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344948.66003777389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3778.2685110852781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337587.51949214807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3663.5010909611156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206085.9800377739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503426.06612425408</v>
      </c>
      <c r="D2">
        <f>CAPEX!$W4</f>
        <v>201494.37463352116</v>
      </c>
      <c r="E2">
        <f>CAPEX!$W5</f>
        <v>162537.48553270852</v>
      </c>
      <c r="F2">
        <f>CAPEX!$W6</f>
        <v>317045.48553270852</v>
      </c>
      <c r="G2">
        <f>CAPEX!$W7</f>
        <v>327962.37463352119</v>
      </c>
      <c r="H2">
        <f>CAPEX!$W8</f>
        <v>521198.06612425408</v>
      </c>
      <c r="I2">
        <f>CAPEX!$W9</f>
        <v>207956.37463352116</v>
      </c>
      <c r="J2">
        <f>CAPEX!$W10</f>
        <v>175537.48553270852</v>
      </c>
      <c r="K2">
        <f>CAPEX!$W11</f>
        <v>482341.51949214807</v>
      </c>
      <c r="L2">
        <f>CAPEX!$W12</f>
        <v>190053.9800377739</v>
      </c>
      <c r="M2">
        <f>CAPEX!$W13</f>
        <v>344948.66003777389</v>
      </c>
      <c r="N2">
        <f>CAPEX!$W14</f>
        <v>337587.51949214807</v>
      </c>
      <c r="O2">
        <f>CAPEX!$W15</f>
        <v>206085.9800377739</v>
      </c>
    </row>
    <row r="3" spans="1:15" x14ac:dyDescent="0.3">
      <c r="A3" s="7" t="s">
        <v>65</v>
      </c>
      <c r="B3">
        <v>0</v>
      </c>
      <c r="C3">
        <v>0</v>
      </c>
      <c r="D3">
        <f>D2-C2</f>
        <v>-301931.69149073295</v>
      </c>
      <c r="E3">
        <v>0</v>
      </c>
      <c r="F3">
        <v>0</v>
      </c>
      <c r="G3">
        <f>G2-C2</f>
        <v>-175463.69149073289</v>
      </c>
      <c r="H3">
        <f>H2-C2</f>
        <v>17772</v>
      </c>
      <c r="I3">
        <f>D3+(I2-D2)</f>
        <v>-295469.69149073295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-193235.69149073289</v>
      </c>
      <c r="H8">
        <v>0</v>
      </c>
      <c r="I8">
        <f>I2-H2</f>
        <v>-313241.69149073295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-292287.53945437417</v>
      </c>
      <c r="M11">
        <f>M2-K2</f>
        <v>-137392.85945437418</v>
      </c>
      <c r="N11">
        <f>N2-K2</f>
        <v>-144754</v>
      </c>
      <c r="O11">
        <f>L11+(O2-L2)</f>
        <v>-276255.53945437417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154894.68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7361.1405456258217</v>
      </c>
      <c r="N14">
        <v>0</v>
      </c>
      <c r="O14">
        <f>O2-N2</f>
        <v>-131501.53945437417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138862.68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v>20000</v>
      </c>
      <c r="C2">
        <v>3.6</v>
      </c>
    </row>
    <row r="3" spans="1:3" ht="16.5" thickTop="1" thickBot="1" x14ac:dyDescent="0.3">
      <c r="A3" s="7" t="s">
        <v>65</v>
      </c>
      <c r="B3" s="13">
        <v>19283.042118970367</v>
      </c>
      <c r="C3">
        <v>7.2</v>
      </c>
    </row>
    <row r="4" spans="1:3" ht="16.5" thickTop="1" thickBot="1" x14ac:dyDescent="0.3">
      <c r="A4" s="7" t="s">
        <v>66</v>
      </c>
      <c r="B4" s="13">
        <v>43709.823692218881</v>
      </c>
      <c r="C4">
        <v>9.6</v>
      </c>
    </row>
    <row r="5" spans="1:3" ht="16.5" thickTop="1" thickBot="1" x14ac:dyDescent="0.3">
      <c r="A5" s="7" t="s">
        <v>67</v>
      </c>
      <c r="B5" s="13">
        <v>44248.4220525376</v>
      </c>
      <c r="C5">
        <v>9.6</v>
      </c>
    </row>
    <row r="6" spans="1:3" ht="16.5" thickTop="1" thickBot="1" x14ac:dyDescent="0.3">
      <c r="A6" s="7" t="s">
        <v>68</v>
      </c>
      <c r="B6" s="13">
        <v>10540.776519765759</v>
      </c>
      <c r="C6">
        <v>12</v>
      </c>
    </row>
    <row r="7" spans="1:3" ht="16.5" thickTop="1" thickBot="1" x14ac:dyDescent="0.3">
      <c r="A7" s="7" t="s">
        <v>69</v>
      </c>
      <c r="B7" s="13">
        <v>11938.918689039821</v>
      </c>
      <c r="C7">
        <v>12</v>
      </c>
    </row>
    <row r="8" spans="1:3" ht="15.75" thickTop="1" x14ac:dyDescent="0.25">
      <c r="A8" s="7" t="s">
        <v>70</v>
      </c>
      <c r="B8" s="13">
        <v>50983.71612182937</v>
      </c>
      <c r="C8">
        <v>12</v>
      </c>
    </row>
    <row r="9" spans="1:3" x14ac:dyDescent="0.25">
      <c r="A9" s="7" t="s">
        <v>71</v>
      </c>
      <c r="B9" s="14">
        <v>47726.863400003029</v>
      </c>
      <c r="C9">
        <v>12</v>
      </c>
    </row>
    <row r="10" spans="1:3" x14ac:dyDescent="0.25">
      <c r="A10" s="7" t="s">
        <v>72</v>
      </c>
      <c r="B10" s="14">
        <v>48220.289169209609</v>
      </c>
      <c r="C10">
        <v>12</v>
      </c>
    </row>
    <row r="11" spans="1:3" ht="15.75" thickBot="1" x14ac:dyDescent="0.3">
      <c r="A11" s="7" t="s">
        <v>73</v>
      </c>
      <c r="B11" s="14">
        <v>37682.867713520049</v>
      </c>
      <c r="C11">
        <v>7.2</v>
      </c>
    </row>
    <row r="12" spans="1:3" ht="16.5" thickTop="1" thickBot="1" x14ac:dyDescent="0.3">
      <c r="A12" s="7" t="s">
        <v>74</v>
      </c>
      <c r="B12" s="13">
        <v>44827.8721002112</v>
      </c>
      <c r="C12">
        <v>9.6</v>
      </c>
    </row>
    <row r="13" spans="1:3" ht="16.5" thickTop="1" thickBot="1" x14ac:dyDescent="0.3">
      <c r="A13" s="7" t="s">
        <v>75</v>
      </c>
      <c r="B13" s="13">
        <v>12139.814930199653</v>
      </c>
      <c r="C13">
        <v>12</v>
      </c>
    </row>
    <row r="14" spans="1:3" ht="16.5" thickTop="1" thickBot="1" x14ac:dyDescent="0.3">
      <c r="A14" s="7" t="s">
        <v>76</v>
      </c>
      <c r="B14" s="13">
        <v>47419.574760442287</v>
      </c>
      <c r="C14">
        <v>12</v>
      </c>
    </row>
    <row r="15" spans="1:3" ht="15.75" thickTop="1" x14ac:dyDescent="0.25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2018-06-30T18:47:50Z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