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ArantxaV\Documents\VSCODE\thesis_results\processing\4_fibers\"/>
    </mc:Choice>
  </mc:AlternateContent>
  <xr:revisionPtr revIDLastSave="2" documentId="13_ncr:20001_{D47FDE51-384C-4F1A-9C51-D22FC968D248}" xr6:coauthVersionLast="47" xr6:coauthVersionMax="47" xr10:uidLastSave="{4FB8C049-FA5B-4E32-A8A0-0AFF2B880C8B}"/>
  <bookViews>
    <workbookView xWindow="-110" yWindow="-110" windowWidth="19420" windowHeight="11620" tabRatio="816" firstSheet="5" xr2:uid="{00000000-000D-0000-FFFF-FFFF00000000}"/>
  </bookViews>
  <sheets>
    <sheet name="Conclusion" sheetId="26" r:id="rId1"/>
    <sheet name="Nobel_EU_Upgrade_order" sheetId="30" state="hidden" r:id="rId2"/>
    <sheet name="Spain_Upgrade_order" sheetId="31" state="hidden" r:id="rId3"/>
    <sheet name="Germany_17_Upgrade_order" sheetId="29" state="hidden" r:id="rId4"/>
    <sheet name="Sweden_Upgrade_order" sheetId="32" state="hidden" r:id="rId5"/>
    <sheet name="Upgrade_order" sheetId="24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Germany_17_Number_lightpaths!#REF!</definedName>
    <definedName name="ExternalData_1" localSheetId="3" hidden="1">Germany_17_Upgrade_order!$A$1:$AE$27</definedName>
    <definedName name="ExternalData_1" localSheetId="10" hidden="1">Nobel_EU_Number_lightpaths!#REF!</definedName>
    <definedName name="ExternalData_1" localSheetId="1" hidden="1">Nobel_EU_Upgrade_order!#REF!</definedName>
    <definedName name="ExternalData_1" localSheetId="12" hidden="1">Spain_Number_lightpaths!#REF!</definedName>
    <definedName name="ExternalData_1" localSheetId="2" hidden="1">Spain_Upgrade_order!$A$1:$AE$29</definedName>
    <definedName name="ExternalData_1" localSheetId="6" hidden="1">SummaryU!#REF!</definedName>
    <definedName name="ExternalData_1" localSheetId="13" hidden="1">Sweden_Number_lightpaths!$A$1:$G$1</definedName>
    <definedName name="ExternalData_1" localSheetId="4" hidden="1">Sweden_Upgrade_order!$A$1:$AE$30</definedName>
    <definedName name="ExternalData_2" localSheetId="11" hidden="1">Germany_17_Number_lightpaths!#REF!</definedName>
    <definedName name="ExternalData_2" localSheetId="3" hidden="1">Germany_17_Upgrade_order!#REF!</definedName>
    <definedName name="ExternalData_2" localSheetId="10" hidden="1">Nobel_EU_Number_lightpaths!#REF!</definedName>
    <definedName name="ExternalData_2" localSheetId="12" hidden="1">Spain_Number_lightpaths!$A$1:$G$1</definedName>
    <definedName name="ExternalData_2" localSheetId="2" hidden="1">Spain_Upgrade_order!#REF!</definedName>
    <definedName name="ExternalData_2" localSheetId="13" hidden="1">Sweden_Number_lightpaths!#REF!</definedName>
    <definedName name="ExternalData_2" localSheetId="4" hidden="1">Sweden_Upgrade_order!#REF!</definedName>
    <definedName name="ExternalData_2" localSheetId="5" hidden="1">Upgrade_order!$A$1:$AG$42</definedName>
    <definedName name="ExternalData_3" localSheetId="12" hidden="1">Spain_Number_lightpaths!#REF!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6" l="1"/>
  <c r="T52" i="24"/>
  <c r="T53" i="24"/>
  <c r="T54" i="24"/>
  <c r="T55" i="24"/>
  <c r="T56" i="24"/>
  <c r="T57" i="24"/>
  <c r="T58" i="24"/>
  <c r="T59" i="24"/>
  <c r="T60" i="24"/>
  <c r="T61" i="24"/>
  <c r="B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F5" i="21"/>
  <c r="F6" i="21"/>
  <c r="F7" i="21"/>
  <c r="F8" i="21"/>
  <c r="K8" i="21" s="1"/>
  <c r="F9" i="21"/>
  <c r="P9" i="21" s="1"/>
  <c r="F10" i="21"/>
  <c r="K10" i="21" s="1"/>
  <c r="F11" i="21"/>
  <c r="P11" i="21" s="1"/>
  <c r="F12" i="21"/>
  <c r="P12" i="21" s="1"/>
  <c r="F13" i="21"/>
  <c r="P13" i="21" s="1"/>
  <c r="F14" i="21"/>
  <c r="P14" i="21" s="1"/>
  <c r="F15" i="21"/>
  <c r="F16" i="21"/>
  <c r="K16" i="21" s="1"/>
  <c r="F17" i="21"/>
  <c r="K17" i="21" s="1"/>
  <c r="F18" i="21"/>
  <c r="P18" i="21" s="1"/>
  <c r="F19" i="21"/>
  <c r="F20" i="21"/>
  <c r="P20" i="21" s="1"/>
  <c r="F21" i="21"/>
  <c r="P21" i="21" s="1"/>
  <c r="F22" i="21"/>
  <c r="P22" i="21" s="1"/>
  <c r="F23" i="21"/>
  <c r="K23" i="21" s="1"/>
  <c r="F24" i="21"/>
  <c r="P24" i="21" s="1"/>
  <c r="F25" i="21"/>
  <c r="P25" i="21" s="1"/>
  <c r="F26" i="21"/>
  <c r="P26" i="21" s="1"/>
  <c r="F27" i="21"/>
  <c r="P27" i="21" s="1"/>
  <c r="F28" i="21"/>
  <c r="K28" i="21" s="1"/>
  <c r="F29" i="21"/>
  <c r="P29" i="21" s="1"/>
  <c r="F30" i="21"/>
  <c r="P30" i="21" s="1"/>
  <c r="F31" i="21"/>
  <c r="P31" i="21" s="1"/>
  <c r="F32" i="21"/>
  <c r="K32" i="21" s="1"/>
  <c r="F33" i="21"/>
  <c r="P33" i="21" s="1"/>
  <c r="F4" i="21"/>
  <c r="K4" i="21" s="1"/>
  <c r="F5" i="7"/>
  <c r="K5" i="7" s="1"/>
  <c r="F6" i="7"/>
  <c r="F7" i="7"/>
  <c r="K7" i="7" s="1"/>
  <c r="F8" i="7"/>
  <c r="K8" i="7" s="1"/>
  <c r="F9" i="7"/>
  <c r="F10" i="7"/>
  <c r="K10" i="7" s="1"/>
  <c r="F11" i="7"/>
  <c r="K11" i="7" s="1"/>
  <c r="F12" i="7"/>
  <c r="F13" i="7"/>
  <c r="K13" i="7" s="1"/>
  <c r="F14" i="7"/>
  <c r="K14" i="7" s="1"/>
  <c r="F15" i="7"/>
  <c r="F16" i="7"/>
  <c r="K16" i="7" s="1"/>
  <c r="F17" i="7"/>
  <c r="K17" i="7" s="1"/>
  <c r="F18" i="7"/>
  <c r="F19" i="7"/>
  <c r="K19" i="7" s="1"/>
  <c r="F20" i="7"/>
  <c r="K20" i="7" s="1"/>
  <c r="F21" i="7"/>
  <c r="F22" i="7"/>
  <c r="K22" i="7" s="1"/>
  <c r="F23" i="7"/>
  <c r="K23" i="7" s="1"/>
  <c r="F24" i="7"/>
  <c r="F25" i="7"/>
  <c r="K25" i="7" s="1"/>
  <c r="F26" i="7"/>
  <c r="K26" i="7" s="1"/>
  <c r="F27" i="7"/>
  <c r="F28" i="7"/>
  <c r="K28" i="7" s="1"/>
  <c r="F29" i="7"/>
  <c r="K29" i="7" s="1"/>
  <c r="F30" i="7"/>
  <c r="F31" i="7"/>
  <c r="K31" i="7" s="1"/>
  <c r="F32" i="7"/>
  <c r="K32" i="7" s="1"/>
  <c r="F33" i="7"/>
  <c r="F4" i="7"/>
  <c r="K4" i="7" s="1"/>
  <c r="D5" i="21"/>
  <c r="D6" i="21"/>
  <c r="N6" i="21" s="1"/>
  <c r="D7" i="21"/>
  <c r="D8" i="21"/>
  <c r="D9" i="21"/>
  <c r="N9" i="21" s="1"/>
  <c r="D10" i="21"/>
  <c r="I10" i="21" s="1"/>
  <c r="D11" i="21"/>
  <c r="I11" i="21" s="1"/>
  <c r="D12" i="21"/>
  <c r="N12" i="21" s="1"/>
  <c r="D13" i="21"/>
  <c r="N13" i="21" s="1"/>
  <c r="D14" i="21"/>
  <c r="D15" i="21"/>
  <c r="D16" i="21"/>
  <c r="D17" i="21"/>
  <c r="D18" i="21"/>
  <c r="N18" i="21" s="1"/>
  <c r="D19" i="21"/>
  <c r="I19" i="21" s="1"/>
  <c r="D20" i="21"/>
  <c r="N20" i="21" s="1"/>
  <c r="D21" i="21"/>
  <c r="D22" i="21"/>
  <c r="N22" i="21" s="1"/>
  <c r="D23" i="21"/>
  <c r="I23" i="21" s="1"/>
  <c r="D24" i="21"/>
  <c r="N24" i="21" s="1"/>
  <c r="D25" i="21"/>
  <c r="I25" i="21" s="1"/>
  <c r="D26" i="21"/>
  <c r="N26" i="21" s="1"/>
  <c r="D27" i="21"/>
  <c r="D28" i="21"/>
  <c r="N28" i="21" s="1"/>
  <c r="D29" i="21"/>
  <c r="I29" i="21" s="1"/>
  <c r="D30" i="21"/>
  <c r="N30" i="21" s="1"/>
  <c r="D31" i="21"/>
  <c r="D32" i="21"/>
  <c r="I32" i="21" s="1"/>
  <c r="D33" i="21"/>
  <c r="N33" i="21" s="1"/>
  <c r="D4" i="21"/>
  <c r="N4" i="21" s="1"/>
  <c r="D5" i="7"/>
  <c r="I5" i="7" s="1"/>
  <c r="D6" i="7"/>
  <c r="D7" i="7"/>
  <c r="I7" i="7" s="1"/>
  <c r="D8" i="7"/>
  <c r="D9" i="7"/>
  <c r="D10" i="7"/>
  <c r="I10" i="7" s="1"/>
  <c r="D11" i="7"/>
  <c r="I11" i="7" s="1"/>
  <c r="D12" i="7"/>
  <c r="D13" i="7"/>
  <c r="I13" i="7" s="1"/>
  <c r="D14" i="7"/>
  <c r="I14" i="7" s="1"/>
  <c r="D15" i="7"/>
  <c r="D16" i="7"/>
  <c r="I16" i="7" s="1"/>
  <c r="D17" i="7"/>
  <c r="I17" i="7" s="1"/>
  <c r="D18" i="7"/>
  <c r="D19" i="7"/>
  <c r="I19" i="7" s="1"/>
  <c r="D20" i="7"/>
  <c r="I20" i="7" s="1"/>
  <c r="D21" i="7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E5" i="7"/>
  <c r="E6" i="7"/>
  <c r="E7" i="7"/>
  <c r="E8" i="7"/>
  <c r="E9" i="7"/>
  <c r="E10" i="7"/>
  <c r="J10" i="7" s="1"/>
  <c r="E11" i="7"/>
  <c r="J11" i="7" s="1"/>
  <c r="E12" i="7"/>
  <c r="E13" i="7"/>
  <c r="J13" i="7" s="1"/>
  <c r="E14" i="7"/>
  <c r="J14" i="7" s="1"/>
  <c r="E15" i="7"/>
  <c r="E16" i="7"/>
  <c r="E17" i="7"/>
  <c r="E18" i="7"/>
  <c r="E19" i="7"/>
  <c r="J19" i="7" s="1"/>
  <c r="E20" i="7"/>
  <c r="J20" i="7" s="1"/>
  <c r="E21" i="7"/>
  <c r="E22" i="7"/>
  <c r="J22" i="7" s="1"/>
  <c r="E23" i="7"/>
  <c r="J23" i="7" s="1"/>
  <c r="E24" i="7"/>
  <c r="E25" i="7"/>
  <c r="J25" i="7" s="1"/>
  <c r="E26" i="7"/>
  <c r="J26" i="7" s="1"/>
  <c r="E27" i="7"/>
  <c r="E28" i="7"/>
  <c r="J28" i="7" s="1"/>
  <c r="E29" i="7"/>
  <c r="E30" i="7"/>
  <c r="J30" i="7" s="1"/>
  <c r="E31" i="7"/>
  <c r="J31" i="7" s="1"/>
  <c r="E32" i="7"/>
  <c r="J32" i="7" s="1"/>
  <c r="E33" i="7"/>
  <c r="E4" i="7"/>
  <c r="J4" i="7" s="1"/>
  <c r="E5" i="21"/>
  <c r="J5" i="21" s="1"/>
  <c r="E6" i="21"/>
  <c r="J6" i="21" s="1"/>
  <c r="E7" i="21"/>
  <c r="O7" i="21" s="1"/>
  <c r="E8" i="21"/>
  <c r="J8" i="21" s="1"/>
  <c r="E9" i="21"/>
  <c r="O9" i="21" s="1"/>
  <c r="E10" i="21"/>
  <c r="O10" i="21" s="1"/>
  <c r="E11" i="21"/>
  <c r="O11" i="21" s="1"/>
  <c r="E12" i="21"/>
  <c r="O12" i="21" s="1"/>
  <c r="E13" i="21"/>
  <c r="O13" i="21" s="1"/>
  <c r="E14" i="21"/>
  <c r="O14" i="21" s="1"/>
  <c r="E15" i="21"/>
  <c r="O15" i="21" s="1"/>
  <c r="E16" i="21"/>
  <c r="O16" i="21" s="1"/>
  <c r="E17" i="21"/>
  <c r="J17" i="21" s="1"/>
  <c r="E18" i="21"/>
  <c r="O18" i="21" s="1"/>
  <c r="E19" i="21"/>
  <c r="J19" i="21" s="1"/>
  <c r="E20" i="21"/>
  <c r="J20" i="21" s="1"/>
  <c r="E21" i="21"/>
  <c r="E22" i="21"/>
  <c r="O22" i="21" s="1"/>
  <c r="E23" i="21"/>
  <c r="J23" i="21" s="1"/>
  <c r="E24" i="21"/>
  <c r="O24" i="21" s="1"/>
  <c r="E25" i="21"/>
  <c r="J25" i="21" s="1"/>
  <c r="E26" i="21"/>
  <c r="O26" i="21" s="1"/>
  <c r="E27" i="21"/>
  <c r="O27" i="21" s="1"/>
  <c r="E28" i="21"/>
  <c r="O28" i="21" s="1"/>
  <c r="E29" i="21"/>
  <c r="O29" i="21" s="1"/>
  <c r="E30" i="21"/>
  <c r="J30" i="21" s="1"/>
  <c r="E31" i="21"/>
  <c r="O31" i="21" s="1"/>
  <c r="E32" i="21"/>
  <c r="O32" i="21" s="1"/>
  <c r="E33" i="21"/>
  <c r="O33" i="21" s="1"/>
  <c r="E4" i="21"/>
  <c r="J4" i="21" s="1"/>
  <c r="C5" i="21"/>
  <c r="H5" i="21" s="1"/>
  <c r="C6" i="21"/>
  <c r="M6" i="21" s="1"/>
  <c r="C7" i="21"/>
  <c r="C8" i="21"/>
  <c r="C9" i="21"/>
  <c r="M9" i="21" s="1"/>
  <c r="C10" i="21"/>
  <c r="M10" i="21" s="1"/>
  <c r="C11" i="21"/>
  <c r="M11" i="21" s="1"/>
  <c r="C12" i="21"/>
  <c r="C13" i="21"/>
  <c r="H13" i="21" s="1"/>
  <c r="C14" i="21"/>
  <c r="C15" i="21"/>
  <c r="C16" i="21"/>
  <c r="C17" i="21"/>
  <c r="M17" i="21" s="1"/>
  <c r="C18" i="21"/>
  <c r="C19" i="21"/>
  <c r="M19" i="21" s="1"/>
  <c r="C20" i="21"/>
  <c r="H20" i="21" s="1"/>
  <c r="C21" i="21"/>
  <c r="M21" i="21" s="1"/>
  <c r="C22" i="21"/>
  <c r="M22" i="21" s="1"/>
  <c r="C23" i="21"/>
  <c r="H23" i="21" s="1"/>
  <c r="C24" i="21"/>
  <c r="M24" i="21" s="1"/>
  <c r="C25" i="21"/>
  <c r="H25" i="21" s="1"/>
  <c r="C26" i="21"/>
  <c r="C27" i="21"/>
  <c r="H27" i="21" s="1"/>
  <c r="C28" i="21"/>
  <c r="M28" i="21" s="1"/>
  <c r="C29" i="21"/>
  <c r="H29" i="21" s="1"/>
  <c r="C30" i="21"/>
  <c r="M30" i="21" s="1"/>
  <c r="C31" i="21"/>
  <c r="H31" i="21" s="1"/>
  <c r="C32" i="21"/>
  <c r="C33" i="21"/>
  <c r="M33" i="21" s="1"/>
  <c r="C4" i="21"/>
  <c r="M4" i="21" s="1"/>
  <c r="C5" i="7"/>
  <c r="H5" i="7" s="1"/>
  <c r="C6" i="7"/>
  <c r="C7" i="7"/>
  <c r="H7" i="7" s="1"/>
  <c r="C8" i="7"/>
  <c r="C9" i="7"/>
  <c r="C10" i="7"/>
  <c r="H10" i="7" s="1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H19" i="7" s="1"/>
  <c r="C20" i="7"/>
  <c r="H20" i="7" s="1"/>
  <c r="C21" i="7"/>
  <c r="C22" i="7"/>
  <c r="H22" i="7" s="1"/>
  <c r="C23" i="7"/>
  <c r="H23" i="7" s="1"/>
  <c r="C24" i="7"/>
  <c r="C25" i="7"/>
  <c r="H25" i="7" s="1"/>
  <c r="C26" i="7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E47" i="24" a="1"/>
  <c r="E47" i="24" s="1"/>
  <c r="G46" i="24" a="1"/>
  <c r="G46" i="24" s="1"/>
  <c r="J7" i="7"/>
  <c r="J8" i="7"/>
  <c r="J16" i="7"/>
  <c r="J17" i="7"/>
  <c r="N8" i="21"/>
  <c r="N14" i="21"/>
  <c r="N16" i="21"/>
  <c r="K15" i="21"/>
  <c r="P47" i="24" a="1"/>
  <c r="P47" i="24" s="1"/>
  <c r="M47" i="24" a="1"/>
  <c r="M47" i="24" s="1"/>
  <c r="J47" i="24" a="1"/>
  <c r="J47" i="24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N127" i="26"/>
  <c r="O127" i="26"/>
  <c r="P127" i="26"/>
  <c r="Q127" i="26"/>
  <c r="R127" i="26"/>
  <c r="S127" i="26"/>
  <c r="L127" i="26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31" i="24"/>
  <c r="B32" i="24"/>
  <c r="B33" i="24"/>
  <c r="B34" i="24"/>
  <c r="B35" i="24"/>
  <c r="B36" i="24"/>
  <c r="B37" i="24"/>
  <c r="B38" i="24"/>
  <c r="B39" i="24"/>
  <c r="B40" i="24"/>
  <c r="B41" i="24"/>
  <c r="B42" i="24"/>
  <c r="B30" i="24"/>
  <c r="H46" i="24" a="1"/>
  <c r="H46" i="24" s="1"/>
  <c r="D46" i="24" a="1"/>
  <c r="D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K47" i="24" a="1"/>
  <c r="K47" i="24" s="1"/>
  <c r="H47" i="24" a="1"/>
  <c r="H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S47" i="24" a="1"/>
  <c r="S47" i="24" s="1"/>
  <c r="D47" i="24" a="1"/>
  <c r="D47" i="24" s="1"/>
  <c r="AE46" i="24" a="1"/>
  <c r="AE46" i="24" s="1"/>
  <c r="AB46" i="24" a="1"/>
  <c r="AB46" i="24" s="1"/>
  <c r="Y46" i="24" a="1"/>
  <c r="Y46" i="24" s="1"/>
  <c r="V46" i="24" a="1"/>
  <c r="V46" i="24" s="1"/>
  <c r="S46" i="24" a="1"/>
  <c r="S46" i="24" s="1"/>
  <c r="P46" i="24" a="1"/>
  <c r="P46" i="24" s="1"/>
  <c r="M46" i="24" a="1"/>
  <c r="M46" i="24" s="1"/>
  <c r="J46" i="24" a="1"/>
  <c r="J46" i="24" s="1"/>
  <c r="E46" i="24" a="1"/>
  <c r="E46" i="24" s="1"/>
  <c r="G47" i="24" a="1"/>
  <c r="G47" i="24" s="1"/>
  <c r="G33" i="21"/>
  <c r="G30" i="21"/>
  <c r="G27" i="21"/>
  <c r="G24" i="21"/>
  <c r="G21" i="21"/>
  <c r="G18" i="21"/>
  <c r="G15" i="21"/>
  <c r="G12" i="21"/>
  <c r="G9" i="21"/>
  <c r="G6" i="21"/>
  <c r="K19" i="21"/>
  <c r="N7" i="21"/>
  <c r="N15" i="21"/>
  <c r="N31" i="21"/>
  <c r="M8" i="21"/>
  <c r="H16" i="21"/>
  <c r="M26" i="21"/>
  <c r="M32" i="21"/>
  <c r="N17" i="21"/>
  <c r="I16" i="21"/>
  <c r="M15" i="21"/>
  <c r="H14" i="21"/>
  <c r="H7" i="21"/>
  <c r="P7" i="21"/>
  <c r="M7" i="21"/>
  <c r="P6" i="21"/>
  <c r="K5" i="21"/>
  <c r="I5" i="21"/>
  <c r="P5" i="21"/>
  <c r="N5" i="21"/>
  <c r="H8" i="7"/>
  <c r="H26" i="7"/>
  <c r="G33" i="7"/>
  <c r="G30" i="7"/>
  <c r="G27" i="7"/>
  <c r="G24" i="7"/>
  <c r="G21" i="7"/>
  <c r="G18" i="7"/>
  <c r="G15" i="7"/>
  <c r="G12" i="7"/>
  <c r="G9" i="7"/>
  <c r="G6" i="7"/>
  <c r="J5" i="7"/>
  <c r="J15" i="7"/>
  <c r="J29" i="7"/>
  <c r="I8" i="7"/>
  <c r="N25" i="21" l="1"/>
  <c r="K13" i="21"/>
  <c r="M13" i="21"/>
  <c r="M5" i="21"/>
  <c r="F37" i="21" s="1"/>
  <c r="P16" i="21"/>
  <c r="G38" i="21"/>
  <c r="C46" i="7"/>
  <c r="H10" i="21"/>
  <c r="H18" i="7"/>
  <c r="B41" i="7" s="1"/>
  <c r="M23" i="21"/>
  <c r="F43" i="21" s="1"/>
  <c r="J14" i="21"/>
  <c r="J21" i="7"/>
  <c r="D42" i="7" s="1"/>
  <c r="H40" i="21"/>
  <c r="J10" i="21"/>
  <c r="D40" i="7"/>
  <c r="D45" i="7"/>
  <c r="H46" i="21"/>
  <c r="F38" i="21"/>
  <c r="F47" i="24" a="1"/>
  <c r="F47" i="24" s="1"/>
  <c r="I44" i="21"/>
  <c r="P8" i="21"/>
  <c r="I38" i="21" s="1"/>
  <c r="K15" i="7"/>
  <c r="E40" i="7" s="1"/>
  <c r="G40" i="21"/>
  <c r="G41" i="21"/>
  <c r="G37" i="21"/>
  <c r="I8" i="21"/>
  <c r="I14" i="21"/>
  <c r="I22" i="21"/>
  <c r="I6" i="21"/>
  <c r="J21" i="21"/>
  <c r="D42" i="21" s="1"/>
  <c r="D37" i="21"/>
  <c r="H39" i="21"/>
  <c r="J9" i="21"/>
  <c r="J9" i="7"/>
  <c r="D38" i="7" s="1"/>
  <c r="H9" i="21"/>
  <c r="I18" i="7"/>
  <c r="C41" i="7" s="1"/>
  <c r="H15" i="7"/>
  <c r="B40" i="7" s="1"/>
  <c r="I21" i="7"/>
  <c r="C42" i="7" s="1"/>
  <c r="H21" i="7"/>
  <c r="B42" i="7" s="1"/>
  <c r="K33" i="7"/>
  <c r="E46" i="7" s="1"/>
  <c r="J7" i="21"/>
  <c r="O23" i="21"/>
  <c r="H43" i="21" s="1"/>
  <c r="O17" i="21"/>
  <c r="H41" i="21" s="1"/>
  <c r="J24" i="7"/>
  <c r="D43" i="7" s="1"/>
  <c r="J27" i="7"/>
  <c r="D44" i="7" s="1"/>
  <c r="M20" i="21"/>
  <c r="F42" i="21" s="1"/>
  <c r="H26" i="21"/>
  <c r="B44" i="21" s="1"/>
  <c r="H21" i="21"/>
  <c r="M29" i="21"/>
  <c r="F45" i="21" s="1"/>
  <c r="I12" i="7"/>
  <c r="C39" i="7" s="1"/>
  <c r="N11" i="21"/>
  <c r="K6" i="7"/>
  <c r="E37" i="7" s="1"/>
  <c r="K30" i="7"/>
  <c r="E45" i="7" s="1"/>
  <c r="K26" i="21"/>
  <c r="P10" i="21"/>
  <c r="I39" i="21" s="1"/>
  <c r="Q138" i="26"/>
  <c r="P138" i="26"/>
  <c r="M138" i="26"/>
  <c r="S138" i="26"/>
  <c r="F100" i="26"/>
  <c r="C100" i="26"/>
  <c r="B100" i="26"/>
  <c r="L100" i="26"/>
  <c r="V100" i="26"/>
  <c r="B138" i="26"/>
  <c r="L138" i="26"/>
  <c r="V138" i="26"/>
  <c r="I100" i="26"/>
  <c r="S100" i="26"/>
  <c r="AC100" i="26"/>
  <c r="I138" i="26"/>
  <c r="AC138" i="26"/>
  <c r="H100" i="26"/>
  <c r="R100" i="26"/>
  <c r="AB100" i="26"/>
  <c r="H138" i="26"/>
  <c r="R138" i="26"/>
  <c r="AB138" i="26"/>
  <c r="G100" i="26"/>
  <c r="Q100" i="26"/>
  <c r="AA100" i="26"/>
  <c r="G138" i="26"/>
  <c r="AA138" i="26"/>
  <c r="Z138" i="26"/>
  <c r="E100" i="26"/>
  <c r="O100" i="26"/>
  <c r="Y100" i="26"/>
  <c r="E138" i="26"/>
  <c r="O138" i="26"/>
  <c r="Y138" i="26"/>
  <c r="P100" i="26"/>
  <c r="D100" i="26"/>
  <c r="N100" i="26"/>
  <c r="X100" i="26"/>
  <c r="D138" i="26"/>
  <c r="N138" i="26"/>
  <c r="X138" i="26"/>
  <c r="Z100" i="26"/>
  <c r="F138" i="26"/>
  <c r="M100" i="26"/>
  <c r="W100" i="26"/>
  <c r="C138" i="26"/>
  <c r="W138" i="26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B40" i="21" s="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L47" i="24" a="1"/>
  <c r="L47" i="24" s="1"/>
  <c r="G53" i="24" s="1"/>
  <c r="I46" i="24" a="1"/>
  <c r="I46" i="24" s="1"/>
  <c r="F52" i="24" s="1"/>
  <c r="U47" i="24" a="1"/>
  <c r="U47" i="24" s="1"/>
  <c r="O46" i="24" a="1"/>
  <c r="O46" i="24" s="1"/>
  <c r="H52" i="24" s="1"/>
  <c r="AA46" i="24" a="1"/>
  <c r="AA46" i="24" s="1"/>
  <c r="S59" i="24" s="1"/>
  <c r="X47" i="24" a="1"/>
  <c r="X47" i="24" s="1"/>
  <c r="F46" i="24" a="1"/>
  <c r="F46" i="24" s="1"/>
  <c r="E52" i="24" s="1"/>
  <c r="R46" i="24" a="1"/>
  <c r="R46" i="24" s="1"/>
  <c r="I52" i="24" s="1"/>
  <c r="AA47" i="24" a="1"/>
  <c r="AA47" i="24" s="1"/>
  <c r="L53" i="24" s="1"/>
  <c r="I47" i="24" a="1"/>
  <c r="I47" i="24" s="1"/>
  <c r="AD46" i="24" a="1"/>
  <c r="AD46" i="24" s="1"/>
  <c r="M52" i="24" s="1"/>
  <c r="O47" i="24" a="1"/>
  <c r="O47" i="24" s="1"/>
  <c r="AD47" i="24" a="1"/>
  <c r="AD47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H33" i="21"/>
  <c r="H32" i="21"/>
  <c r="B46" i="21" s="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P15" i="21"/>
  <c r="I40" i="21" s="1"/>
  <c r="P17" i="2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D41" i="21" s="1"/>
  <c r="I31" i="21"/>
  <c r="N32" i="21"/>
  <c r="G46" i="21" s="1"/>
  <c r="I4" i="21"/>
  <c r="H6" i="21"/>
  <c r="H8" i="21"/>
  <c r="K9" i="21"/>
  <c r="K11" i="21"/>
  <c r="J13" i="21"/>
  <c r="I15" i="21"/>
  <c r="I17" i="21"/>
  <c r="M18" i="21"/>
  <c r="H19" i="21"/>
  <c r="K22" i="21"/>
  <c r="P23" i="21"/>
  <c r="I43" i="21" s="1"/>
  <c r="J24" i="21"/>
  <c r="O25" i="21"/>
  <c r="H44" i="21" s="1"/>
  <c r="J26" i="21"/>
  <c r="D44" i="21" s="1"/>
  <c r="N27" i="21"/>
  <c r="G44" i="21" s="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P11" i="7"/>
  <c r="P9" i="7"/>
  <c r="P7" i="7"/>
  <c r="P5" i="7"/>
  <c r="P4" i="7"/>
  <c r="O31" i="7"/>
  <c r="O29" i="7"/>
  <c r="O27" i="7"/>
  <c r="O25" i="7"/>
  <c r="O23" i="7"/>
  <c r="O21" i="7"/>
  <c r="O19" i="7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N11" i="7"/>
  <c r="N9" i="7"/>
  <c r="N7" i="7"/>
  <c r="N5" i="7"/>
  <c r="N4" i="7"/>
  <c r="M31" i="7"/>
  <c r="M29" i="7"/>
  <c r="M27" i="7"/>
  <c r="M25" i="7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O8" i="7"/>
  <c r="O6" i="7"/>
  <c r="O33" i="7"/>
  <c r="N32" i="7"/>
  <c r="N30" i="7"/>
  <c r="N28" i="7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F40" i="21" l="1"/>
  <c r="H42" i="21"/>
  <c r="H40" i="7"/>
  <c r="H51" i="26" s="1"/>
  <c r="D39" i="21"/>
  <c r="I41" i="21"/>
  <c r="C41" i="21"/>
  <c r="G40" i="7"/>
  <c r="C40" i="21"/>
  <c r="G41" i="7"/>
  <c r="Q52" i="26" s="1"/>
  <c r="G42" i="21"/>
  <c r="G53" i="26" s="1"/>
  <c r="AA10" i="26"/>
  <c r="C42" i="21"/>
  <c r="C53" i="26" s="1"/>
  <c r="C43" i="21"/>
  <c r="C13" i="26" s="1"/>
  <c r="C45" i="21"/>
  <c r="W15" i="26" s="1"/>
  <c r="W10" i="26"/>
  <c r="C44" i="21"/>
  <c r="W55" i="26" s="1"/>
  <c r="C38" i="21"/>
  <c r="W49" i="26" s="1"/>
  <c r="G43" i="7"/>
  <c r="G54" i="26" s="1"/>
  <c r="B39" i="21"/>
  <c r="B9" i="26" s="1"/>
  <c r="B38" i="21"/>
  <c r="L8" i="26" s="1"/>
  <c r="L16" i="26"/>
  <c r="F41" i="21"/>
  <c r="B41" i="21"/>
  <c r="B11" i="26" s="1"/>
  <c r="X53" i="26"/>
  <c r="N12" i="26"/>
  <c r="D12" i="26"/>
  <c r="D40" i="21"/>
  <c r="N10" i="26" s="1"/>
  <c r="D45" i="21"/>
  <c r="X56" i="26" s="1"/>
  <c r="D43" i="21"/>
  <c r="N54" i="26" s="1"/>
  <c r="H46" i="7"/>
  <c r="H57" i="26" s="1"/>
  <c r="D46" i="21"/>
  <c r="D57" i="26" s="1"/>
  <c r="H43" i="7"/>
  <c r="H54" i="26" s="1"/>
  <c r="E45" i="21"/>
  <c r="E39" i="21"/>
  <c r="Y50" i="26" s="1"/>
  <c r="E51" i="26"/>
  <c r="I41" i="7"/>
  <c r="I52" i="26" s="1"/>
  <c r="B43" i="21"/>
  <c r="B45" i="21"/>
  <c r="L15" i="26" s="1"/>
  <c r="B42" i="21"/>
  <c r="F43" i="7"/>
  <c r="F54" i="26" s="1"/>
  <c r="F46" i="7"/>
  <c r="F16" i="26" s="1"/>
  <c r="I42" i="7"/>
  <c r="S53" i="26" s="1"/>
  <c r="E43" i="21"/>
  <c r="O13" i="26" s="1"/>
  <c r="E46" i="21"/>
  <c r="Y16" i="26" s="1"/>
  <c r="Y51" i="26"/>
  <c r="E38" i="21"/>
  <c r="Y49" i="26" s="1"/>
  <c r="E42" i="21"/>
  <c r="O12" i="26" s="1"/>
  <c r="I45" i="7"/>
  <c r="S56" i="26" s="1"/>
  <c r="I44" i="7"/>
  <c r="I55" i="26" s="1"/>
  <c r="E44" i="21"/>
  <c r="E14" i="26" s="1"/>
  <c r="O11" i="26"/>
  <c r="Y52" i="26"/>
  <c r="E11" i="26"/>
  <c r="E52" i="26"/>
  <c r="O52" i="26"/>
  <c r="Y11" i="26"/>
  <c r="E56" i="26"/>
  <c r="O15" i="26"/>
  <c r="Y56" i="26"/>
  <c r="E15" i="26"/>
  <c r="O56" i="26"/>
  <c r="Y15" i="26"/>
  <c r="O50" i="26"/>
  <c r="Y7" i="26"/>
  <c r="E7" i="26"/>
  <c r="Y48" i="26"/>
  <c r="E48" i="26"/>
  <c r="O7" i="26"/>
  <c r="O48" i="26"/>
  <c r="I39" i="7"/>
  <c r="I50" i="26" s="1"/>
  <c r="I37" i="7"/>
  <c r="AC7" i="26" s="1"/>
  <c r="O10" i="26"/>
  <c r="O51" i="26"/>
  <c r="I38" i="7"/>
  <c r="S49" i="26" s="1"/>
  <c r="Y10" i="26"/>
  <c r="I40" i="7"/>
  <c r="AC51" i="26" s="1"/>
  <c r="I46" i="7"/>
  <c r="AC57" i="26" s="1"/>
  <c r="E10" i="26"/>
  <c r="I43" i="7"/>
  <c r="AC54" i="26" s="1"/>
  <c r="S52" i="26"/>
  <c r="I48" i="26"/>
  <c r="AC13" i="26"/>
  <c r="C9" i="26"/>
  <c r="C37" i="21"/>
  <c r="C7" i="26" s="1"/>
  <c r="C46" i="21"/>
  <c r="M57" i="26" s="1"/>
  <c r="G39" i="21"/>
  <c r="Q9" i="26" s="1"/>
  <c r="G11" i="26"/>
  <c r="M10" i="26"/>
  <c r="W51" i="26"/>
  <c r="M51" i="26"/>
  <c r="M12" i="26"/>
  <c r="M53" i="26"/>
  <c r="W53" i="26"/>
  <c r="M11" i="26"/>
  <c r="W11" i="26"/>
  <c r="C52" i="26"/>
  <c r="C11" i="26"/>
  <c r="M52" i="26"/>
  <c r="W52" i="26"/>
  <c r="G46" i="7"/>
  <c r="G16" i="26" s="1"/>
  <c r="W9" i="26"/>
  <c r="G39" i="7"/>
  <c r="G37" i="7"/>
  <c r="Q7" i="26" s="1"/>
  <c r="G42" i="7"/>
  <c r="M9" i="26"/>
  <c r="M50" i="26"/>
  <c r="W13" i="26"/>
  <c r="G38" i="7"/>
  <c r="AA8" i="26" s="1"/>
  <c r="W50" i="26"/>
  <c r="G44" i="7"/>
  <c r="Q14" i="26" s="1"/>
  <c r="C50" i="26"/>
  <c r="G45" i="7"/>
  <c r="AA15" i="26" s="1"/>
  <c r="AA51" i="26"/>
  <c r="Q11" i="26"/>
  <c r="Q10" i="26"/>
  <c r="G51" i="26"/>
  <c r="AA52" i="26"/>
  <c r="W54" i="26"/>
  <c r="Q48" i="26"/>
  <c r="G10" i="26"/>
  <c r="AA12" i="26"/>
  <c r="C10" i="26"/>
  <c r="Q51" i="26"/>
  <c r="C51" i="26"/>
  <c r="W7" i="26"/>
  <c r="X48" i="26"/>
  <c r="X7" i="26"/>
  <c r="D7" i="26"/>
  <c r="N48" i="26"/>
  <c r="N7" i="26"/>
  <c r="D48" i="26"/>
  <c r="H42" i="7"/>
  <c r="R12" i="26" s="1"/>
  <c r="H39" i="7"/>
  <c r="H50" i="26" s="1"/>
  <c r="H37" i="7"/>
  <c r="H45" i="7"/>
  <c r="H15" i="26" s="1"/>
  <c r="H38" i="7"/>
  <c r="H8" i="26" s="1"/>
  <c r="H41" i="7"/>
  <c r="AB52" i="26" s="1"/>
  <c r="H44" i="7"/>
  <c r="R55" i="26" s="1"/>
  <c r="N52" i="26"/>
  <c r="D14" i="26"/>
  <c r="R51" i="26"/>
  <c r="H10" i="26"/>
  <c r="AB51" i="26"/>
  <c r="N50" i="26"/>
  <c r="N9" i="26"/>
  <c r="X50" i="26"/>
  <c r="D9" i="26"/>
  <c r="D50" i="26"/>
  <c r="X9" i="26"/>
  <c r="AB56" i="26"/>
  <c r="D55" i="26"/>
  <c r="X14" i="26"/>
  <c r="H13" i="26"/>
  <c r="N55" i="26"/>
  <c r="X12" i="26"/>
  <c r="H37" i="21"/>
  <c r="D38" i="21"/>
  <c r="X49" i="26" s="1"/>
  <c r="X55" i="26"/>
  <c r="D53" i="26"/>
  <c r="N14" i="26"/>
  <c r="N53" i="26"/>
  <c r="B55" i="26"/>
  <c r="B14" i="26"/>
  <c r="L55" i="26"/>
  <c r="V14" i="26"/>
  <c r="F44" i="21"/>
  <c r="B37" i="21"/>
  <c r="B48" i="26" s="1"/>
  <c r="V57" i="26"/>
  <c r="D51" i="26"/>
  <c r="D10" i="26"/>
  <c r="N11" i="26"/>
  <c r="X11" i="26"/>
  <c r="D11" i="26"/>
  <c r="X52" i="26"/>
  <c r="R10" i="26"/>
  <c r="X54" i="26"/>
  <c r="X13" i="26"/>
  <c r="AB10" i="26"/>
  <c r="D52" i="26"/>
  <c r="V10" i="26"/>
  <c r="V51" i="26"/>
  <c r="L10" i="26"/>
  <c r="B10" i="26"/>
  <c r="B51" i="26"/>
  <c r="L51" i="26"/>
  <c r="V9" i="26"/>
  <c r="F42" i="7"/>
  <c r="P12" i="26" s="1"/>
  <c r="V55" i="26"/>
  <c r="L57" i="26"/>
  <c r="F45" i="7"/>
  <c r="Z15" i="26" s="1"/>
  <c r="V16" i="26"/>
  <c r="B16" i="26"/>
  <c r="F39" i="7"/>
  <c r="Z9" i="26" s="1"/>
  <c r="F38" i="7"/>
  <c r="P49" i="26" s="1"/>
  <c r="L13" i="26"/>
  <c r="V50" i="26"/>
  <c r="B57" i="26"/>
  <c r="F41" i="7"/>
  <c r="F52" i="26" s="1"/>
  <c r="F44" i="7"/>
  <c r="F37" i="7"/>
  <c r="Z7" i="26" s="1"/>
  <c r="L14" i="26"/>
  <c r="F40" i="7"/>
  <c r="F51" i="26" s="1"/>
  <c r="B53" i="26"/>
  <c r="Z16" i="26"/>
  <c r="V54" i="26"/>
  <c r="L12" i="26"/>
  <c r="L54" i="26"/>
  <c r="B13" i="26"/>
  <c r="V13" i="26"/>
  <c r="B12" i="26"/>
  <c r="B54" i="26"/>
  <c r="V53" i="26"/>
  <c r="V12" i="26"/>
  <c r="Z54" i="26"/>
  <c r="L53" i="26"/>
  <c r="G52" i="24"/>
  <c r="K52" i="24"/>
  <c r="N53" i="24"/>
  <c r="N52" i="24"/>
  <c r="S53" i="24"/>
  <c r="E53" i="24"/>
  <c r="F53" i="24"/>
  <c r="L52" i="24"/>
  <c r="S52" i="24"/>
  <c r="S55" i="24"/>
  <c r="H53" i="24"/>
  <c r="S60" i="24"/>
  <c r="S56" i="24"/>
  <c r="J52" i="24"/>
  <c r="J53" i="24"/>
  <c r="K53" i="24"/>
  <c r="M53" i="24"/>
  <c r="G12" i="26" l="1"/>
  <c r="W12" i="26"/>
  <c r="C12" i="26"/>
  <c r="M15" i="26"/>
  <c r="AA53" i="26"/>
  <c r="M7" i="26"/>
  <c r="C16" i="26"/>
  <c r="AA11" i="26"/>
  <c r="C56" i="26"/>
  <c r="G48" i="26"/>
  <c r="W16" i="26"/>
  <c r="G7" i="26"/>
  <c r="AA48" i="26"/>
  <c r="AP48" i="26" s="1"/>
  <c r="G52" i="26"/>
  <c r="M55" i="26"/>
  <c r="C54" i="26"/>
  <c r="M13" i="26"/>
  <c r="C48" i="26"/>
  <c r="W48" i="26"/>
  <c r="AL48" i="26" s="1"/>
  <c r="C49" i="26"/>
  <c r="C57" i="26"/>
  <c r="C15" i="26"/>
  <c r="W56" i="26"/>
  <c r="M14" i="26"/>
  <c r="Q54" i="26"/>
  <c r="AA54" i="26"/>
  <c r="M56" i="26"/>
  <c r="G50" i="26"/>
  <c r="W14" i="26"/>
  <c r="M54" i="26"/>
  <c r="C55" i="26"/>
  <c r="M16" i="26"/>
  <c r="AA13" i="26"/>
  <c r="C14" i="26"/>
  <c r="G8" i="26"/>
  <c r="Q57" i="26"/>
  <c r="Q53" i="26"/>
  <c r="AA7" i="26"/>
  <c r="W8" i="26"/>
  <c r="M48" i="26"/>
  <c r="AA14" i="26"/>
  <c r="AA16" i="26"/>
  <c r="Q49" i="26"/>
  <c r="G49" i="26"/>
  <c r="G9" i="26"/>
  <c r="G57" i="26"/>
  <c r="Q13" i="26"/>
  <c r="AA49" i="26"/>
  <c r="C8" i="26"/>
  <c r="G13" i="26"/>
  <c r="M49" i="26"/>
  <c r="Q16" i="26"/>
  <c r="M8" i="26"/>
  <c r="Q8" i="26"/>
  <c r="L52" i="26"/>
  <c r="Z53" i="26"/>
  <c r="P14" i="26"/>
  <c r="L49" i="26"/>
  <c r="V52" i="26"/>
  <c r="V8" i="26"/>
  <c r="P53" i="26"/>
  <c r="B49" i="26"/>
  <c r="B8" i="26"/>
  <c r="V11" i="26"/>
  <c r="B52" i="26"/>
  <c r="V49" i="26"/>
  <c r="L11" i="26"/>
  <c r="B50" i="26"/>
  <c r="L50" i="26"/>
  <c r="L9" i="26"/>
  <c r="Z13" i="26"/>
  <c r="P13" i="26"/>
  <c r="F50" i="26"/>
  <c r="P48" i="26"/>
  <c r="P16" i="26"/>
  <c r="Z50" i="26"/>
  <c r="P55" i="26"/>
  <c r="Z55" i="26"/>
  <c r="Z14" i="26"/>
  <c r="F55" i="26"/>
  <c r="P57" i="26"/>
  <c r="F53" i="26"/>
  <c r="F9" i="26"/>
  <c r="F13" i="26"/>
  <c r="P54" i="26"/>
  <c r="P50" i="26"/>
  <c r="X16" i="26"/>
  <c r="N51" i="26"/>
  <c r="D13" i="26"/>
  <c r="X51" i="26"/>
  <c r="AM56" i="26" s="1"/>
  <c r="R7" i="26"/>
  <c r="N13" i="26"/>
  <c r="X10" i="26"/>
  <c r="D54" i="26"/>
  <c r="AB54" i="26"/>
  <c r="N15" i="26"/>
  <c r="H55" i="26"/>
  <c r="H14" i="26"/>
  <c r="N16" i="26"/>
  <c r="AB14" i="26"/>
  <c r="AB55" i="26"/>
  <c r="N57" i="26"/>
  <c r="AB13" i="26"/>
  <c r="D56" i="26"/>
  <c r="D15" i="26"/>
  <c r="N56" i="26"/>
  <c r="X15" i="26"/>
  <c r="AB57" i="26"/>
  <c r="R14" i="26"/>
  <c r="R8" i="26"/>
  <c r="AB49" i="26"/>
  <c r="R49" i="26"/>
  <c r="AB16" i="26"/>
  <c r="H16" i="26"/>
  <c r="R16" i="26"/>
  <c r="H49" i="26"/>
  <c r="R15" i="26"/>
  <c r="R52" i="26"/>
  <c r="R13" i="26"/>
  <c r="X57" i="26"/>
  <c r="D16" i="26"/>
  <c r="AB8" i="26"/>
  <c r="R54" i="26"/>
  <c r="AB15" i="26"/>
  <c r="R57" i="26"/>
  <c r="R11" i="26"/>
  <c r="R53" i="26"/>
  <c r="H53" i="26"/>
  <c r="AB12" i="26"/>
  <c r="AB53" i="26"/>
  <c r="H12" i="26"/>
  <c r="E9" i="26"/>
  <c r="I9" i="26"/>
  <c r="O9" i="26"/>
  <c r="AC50" i="26"/>
  <c r="Y9" i="26"/>
  <c r="O14" i="26"/>
  <c r="E50" i="26"/>
  <c r="S15" i="26"/>
  <c r="I12" i="26"/>
  <c r="AC53" i="26"/>
  <c r="I13" i="26"/>
  <c r="S12" i="26"/>
  <c r="Y55" i="26"/>
  <c r="S11" i="26"/>
  <c r="E57" i="26"/>
  <c r="S13" i="26"/>
  <c r="E16" i="26"/>
  <c r="Y57" i="26"/>
  <c r="I53" i="26"/>
  <c r="AC11" i="26"/>
  <c r="AC12" i="26"/>
  <c r="AC52" i="26"/>
  <c r="I11" i="26"/>
  <c r="Y8" i="26"/>
  <c r="Y54" i="26"/>
  <c r="E54" i="26"/>
  <c r="S54" i="26"/>
  <c r="E8" i="26"/>
  <c r="O16" i="26"/>
  <c r="S16" i="26"/>
  <c r="Y13" i="26"/>
  <c r="E55" i="26"/>
  <c r="O57" i="26"/>
  <c r="O49" i="26"/>
  <c r="O8" i="26"/>
  <c r="L56" i="26"/>
  <c r="V56" i="26"/>
  <c r="P52" i="26"/>
  <c r="Z52" i="26"/>
  <c r="P51" i="26"/>
  <c r="F7" i="26"/>
  <c r="P15" i="26"/>
  <c r="Z12" i="26"/>
  <c r="B15" i="26"/>
  <c r="P9" i="26"/>
  <c r="V15" i="26"/>
  <c r="P56" i="26"/>
  <c r="B56" i="26"/>
  <c r="F57" i="26"/>
  <c r="Z56" i="26"/>
  <c r="P7" i="26"/>
  <c r="Z48" i="26"/>
  <c r="AO48" i="26" s="1"/>
  <c r="Z57" i="26"/>
  <c r="P10" i="26"/>
  <c r="Z11" i="26"/>
  <c r="AC9" i="26"/>
  <c r="O53" i="26"/>
  <c r="AC15" i="26"/>
  <c r="S55" i="26"/>
  <c r="S48" i="26"/>
  <c r="E49" i="26"/>
  <c r="E13" i="26"/>
  <c r="I14" i="26"/>
  <c r="I56" i="26"/>
  <c r="S57" i="26"/>
  <c r="AC48" i="26"/>
  <c r="AR48" i="26" s="1"/>
  <c r="O54" i="26"/>
  <c r="S14" i="26"/>
  <c r="Y14" i="26"/>
  <c r="I15" i="26"/>
  <c r="S9" i="26"/>
  <c r="O55" i="26"/>
  <c r="AC56" i="26"/>
  <c r="S7" i="26"/>
  <c r="I54" i="26"/>
  <c r="Y53" i="26"/>
  <c r="AC55" i="26"/>
  <c r="AC14" i="26"/>
  <c r="S50" i="26"/>
  <c r="I7" i="26"/>
  <c r="E53" i="26"/>
  <c r="E12" i="26"/>
  <c r="Y12" i="26"/>
  <c r="I16" i="26"/>
  <c r="AN49" i="26"/>
  <c r="AN50" i="26"/>
  <c r="AN51" i="26"/>
  <c r="AC10" i="26"/>
  <c r="S8" i="26"/>
  <c r="AN48" i="26"/>
  <c r="AN52" i="26"/>
  <c r="AC16" i="26"/>
  <c r="I8" i="26"/>
  <c r="I49" i="26"/>
  <c r="AC8" i="26"/>
  <c r="AC49" i="26"/>
  <c r="I57" i="26"/>
  <c r="S51" i="26"/>
  <c r="I10" i="26"/>
  <c r="I51" i="26"/>
  <c r="S10" i="26"/>
  <c r="W57" i="26"/>
  <c r="AA50" i="26"/>
  <c r="Q56" i="26"/>
  <c r="G15" i="26"/>
  <c r="G56" i="26"/>
  <c r="Q15" i="26"/>
  <c r="AA56" i="26"/>
  <c r="Q50" i="26"/>
  <c r="AA57" i="26"/>
  <c r="AA9" i="26"/>
  <c r="Q12" i="26"/>
  <c r="G14" i="26"/>
  <c r="G55" i="26"/>
  <c r="Q55" i="26"/>
  <c r="AA55" i="26"/>
  <c r="AB50" i="26"/>
  <c r="AB11" i="26"/>
  <c r="H56" i="26"/>
  <c r="AM50" i="26"/>
  <c r="AM49" i="26"/>
  <c r="H9" i="26"/>
  <c r="H52" i="26"/>
  <c r="H11" i="26"/>
  <c r="AB9" i="26"/>
  <c r="R9" i="26"/>
  <c r="AM48" i="26"/>
  <c r="R56" i="26"/>
  <c r="R50" i="26"/>
  <c r="N8" i="26"/>
  <c r="R48" i="26"/>
  <c r="H7" i="26"/>
  <c r="AB7" i="26"/>
  <c r="H48" i="26"/>
  <c r="D49" i="26"/>
  <c r="AB48" i="26"/>
  <c r="X8" i="26"/>
  <c r="N49" i="26"/>
  <c r="L48" i="26"/>
  <c r="L7" i="26"/>
  <c r="V7" i="26"/>
  <c r="B7" i="26"/>
  <c r="V48" i="26"/>
  <c r="AK48" i="26" s="1"/>
  <c r="F14" i="26"/>
  <c r="Z8" i="26"/>
  <c r="Z10" i="26"/>
  <c r="P8" i="26"/>
  <c r="F8" i="26"/>
  <c r="F49" i="26"/>
  <c r="P11" i="26"/>
  <c r="F11" i="26"/>
  <c r="F15" i="26"/>
  <c r="F10" i="26"/>
  <c r="F56" i="26"/>
  <c r="Z51" i="26"/>
  <c r="F48" i="26"/>
  <c r="Z49" i="26"/>
  <c r="F12" i="26"/>
  <c r="AL56" i="26" l="1"/>
  <c r="AL53" i="26"/>
  <c r="AM51" i="26"/>
  <c r="AL49" i="26"/>
  <c r="AL52" i="26"/>
  <c r="N18" i="26"/>
  <c r="C18" i="26"/>
  <c r="AL55" i="26"/>
  <c r="AL54" i="26"/>
  <c r="M18" i="26"/>
  <c r="AL50" i="26"/>
  <c r="AL51" i="26"/>
  <c r="W18" i="26"/>
  <c r="AP49" i="26"/>
  <c r="AP53" i="26"/>
  <c r="C59" i="26"/>
  <c r="M59" i="26"/>
  <c r="AA18" i="26"/>
  <c r="W59" i="26"/>
  <c r="Q59" i="26"/>
  <c r="Q18" i="26"/>
  <c r="G59" i="26"/>
  <c r="G18" i="26"/>
  <c r="V18" i="26"/>
  <c r="L18" i="26"/>
  <c r="B59" i="26"/>
  <c r="P59" i="26"/>
  <c r="B18" i="26"/>
  <c r="P18" i="26"/>
  <c r="AO49" i="26"/>
  <c r="L59" i="26"/>
  <c r="AM52" i="26"/>
  <c r="AM53" i="26"/>
  <c r="X59" i="26"/>
  <c r="AM54" i="26"/>
  <c r="AM55" i="26"/>
  <c r="AM57" i="26"/>
  <c r="N59" i="26"/>
  <c r="X18" i="26"/>
  <c r="D18" i="26"/>
  <c r="D59" i="26"/>
  <c r="R18" i="26"/>
  <c r="H59" i="26"/>
  <c r="H18" i="26"/>
  <c r="O18" i="26"/>
  <c r="Y18" i="26"/>
  <c r="AN56" i="26"/>
  <c r="S18" i="26"/>
  <c r="E59" i="26"/>
  <c r="I18" i="26"/>
  <c r="E18" i="26"/>
  <c r="S59" i="26"/>
  <c r="O59" i="26"/>
  <c r="I59" i="26"/>
  <c r="AP55" i="26"/>
  <c r="AR55" i="26"/>
  <c r="F18" i="26"/>
  <c r="F59" i="26"/>
  <c r="AN55" i="26"/>
  <c r="AC18" i="26"/>
  <c r="Y59" i="26"/>
  <c r="AN54" i="26"/>
  <c r="AN53" i="26"/>
  <c r="AN57" i="26"/>
  <c r="AP56" i="26"/>
  <c r="AP50" i="26"/>
  <c r="AP52" i="26"/>
  <c r="AR53" i="26"/>
  <c r="AO53" i="26"/>
  <c r="AP57" i="26"/>
  <c r="AA59" i="26"/>
  <c r="AR52" i="26"/>
  <c r="AR56" i="26"/>
  <c r="AR51" i="26"/>
  <c r="AR49" i="26"/>
  <c r="AR50" i="26"/>
  <c r="AR57" i="26"/>
  <c r="AR54" i="26"/>
  <c r="AC59" i="26"/>
  <c r="AL57" i="26"/>
  <c r="AP54" i="26"/>
  <c r="AP51" i="26"/>
  <c r="AB18" i="26"/>
  <c r="R59" i="26"/>
  <c r="AQ50" i="26"/>
  <c r="AQ48" i="26"/>
  <c r="AQ57" i="26"/>
  <c r="AQ55" i="26"/>
  <c r="AB59" i="26"/>
  <c r="AQ52" i="26"/>
  <c r="AQ53" i="26"/>
  <c r="AQ49" i="26"/>
  <c r="AQ51" i="26"/>
  <c r="AQ54" i="26"/>
  <c r="AQ56" i="26"/>
  <c r="AO50" i="26"/>
  <c r="AO51" i="26"/>
  <c r="AK54" i="26"/>
  <c r="AK57" i="26"/>
  <c r="AK49" i="26"/>
  <c r="AK51" i="26"/>
  <c r="AK53" i="26"/>
  <c r="AK50" i="26"/>
  <c r="V59" i="26"/>
  <c r="AK56" i="26"/>
  <c r="AK55" i="26"/>
  <c r="AK52" i="26"/>
  <c r="AO56" i="26"/>
  <c r="AO52" i="26"/>
  <c r="AO55" i="26"/>
  <c r="Z18" i="26"/>
  <c r="Z59" i="26"/>
  <c r="AO57" i="26"/>
  <c r="AO54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5E99A-4FBB-4B5E-8F36-3E3510BF85B7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F0875C98-95F8-4C09-91DB-6D969181A060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9A5A79AF-CE52-428B-B868-72613B2C3DD2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2C102896-0FD4-4B14-A743-FB0CBCB61EB2}" keepAlive="1" name="Query - Germany_17_Number_lightpaths (4)" description="Connection to the 'Germany_17_Number_lightpaths (4)' query in the workbook." type="5" refreshedVersion="0" background="1">
    <dbPr connection="Provider=Microsoft.Mashup.OleDb.1;Data Source=$Workbook$;Location=&quot;Germany_17_Number_lightpaths (4)&quot;;Extended Properties=&quot;&quot;" command="SELECT * FROM [Germany_17_Number_lightpaths (4)]"/>
  </connection>
  <connection id="5" xr16:uid="{7FAEFC67-AD4B-48B2-B155-5FA3EBE45634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6" xr16:uid="{68DAC577-DC38-41FB-BC65-D99A37EE1602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7" xr16:uid="{8F21B197-E5BB-4EE3-A9AD-5C1DB9321867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8" xr16:uid="{B69314D9-2C0C-4D39-91AB-431A9016BA26}" keepAlive="1" name="Query - Germany_17_Upgrade_order (4)" description="Connection to the 'Germany_17_Upgrade_order (4)' query in the workbook." type="5" refreshedVersion="0" background="1">
    <dbPr connection="Provider=Microsoft.Mashup.OleDb.1;Data Source=$Workbook$;Location=&quot;Germany_17_Upgrade_order (4)&quot;;Extended Properties=&quot;&quot;" command="SELECT * FROM [Germany_17_Upgrade_order (4)]"/>
  </connection>
  <connection id="9" xr16:uid="{725DF81F-88BB-4624-82F2-F1F7FE4ED7B7}" keepAlive="1" name="Query - Germany_17_Upgrade_order (5)" description="Connection to the 'Germany_17_Upgrade_order (5)' query in the workbook." type="5" refreshedVersion="0" background="1">
    <dbPr connection="Provider=Microsoft.Mashup.OleDb.1;Data Source=$Workbook$;Location=&quot;Germany_17_Upgrade_order (5)&quot;;Extended Properties=&quot;&quot;" command="SELECT * FROM [Germany_17_Upgrade_order (5)]"/>
  </connection>
  <connection id="10" xr16:uid="{E87C0B4E-8212-4C20-AA2D-E9FFF8CB130D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11" xr16:uid="{DB632A41-5917-4DDF-A21E-E9873A6CC4CC}" keepAlive="1" name="Query - Nobel_EU_Number_lightpaths (2)" description="Connection to the 'Nobel_EU_Number_lightpaths (2)' query in the workbook." type="5" refreshedVersion="0" background="1">
    <dbPr connection="Provider=Microsoft.Mashup.OleDb.1;Data Source=$Workbook$;Location=&quot;Nobel_EU_Number_lightpaths (2)&quot;;Extended Properties=&quot;&quot;" command="SELECT * FROM [Nobel_EU_Number_lightpaths (2)]"/>
  </connection>
  <connection id="12" xr16:uid="{2FE389DC-888F-4145-82D4-982645CB129A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3" xr16:uid="{00197D97-1D61-4C69-934D-6ED5DA30EF4E}" keepAlive="1" name="Query - Nobel_EU_Number_lightpaths (4)" description="Connection to the 'Nobel_EU_Number_lightpaths (4)' query in the workbook." type="5" refreshedVersion="0" background="1">
    <dbPr connection="Provider=Microsoft.Mashup.OleDb.1;Data Source=$Workbook$;Location=&quot;Nobel_EU_Number_lightpaths (4)&quot;;Extended Properties=&quot;&quot;" command="SELECT * FROM [Nobel_EU_Number_lightpaths (4)]"/>
  </connection>
  <connection id="14" xr16:uid="{58F142DB-7A79-48E8-B9F1-4E9307B9CE21}" keepAlive="1" name="Query - Nobel_EU_Upgrade_order" description="Connection to the 'Nobel_EU_Upgrade_order' query in the workbook." type="5" refreshedVersion="0" background="1">
    <dbPr connection="Provider=Microsoft.Mashup.OleDb.1;Data Source=$Workbook$;Location=Nobel_EU_Upgrade_order;Extended Properties=&quot;&quot;" command="SELECT * FROM [Nobel_EU_Upgrade_order]"/>
  </connection>
  <connection id="15" xr16:uid="{E3C41E8D-943A-46B5-BEEC-EBBCE053EEFD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6" xr16:uid="{989B57D1-968C-4B74-8AD7-CC80C9706C11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7" xr16:uid="{EA71523D-034B-4960-8DA9-B9826057DE8F}" keepAlive="1" name="Query - Nobel_EU_Upgrade_order (4)" description="Connection to the 'Nobel_EU_Upgrade_order (4)' query in the workbook." type="5" refreshedVersion="0" background="1">
    <dbPr connection="Provider=Microsoft.Mashup.OleDb.1;Data Source=$Workbook$;Location=&quot;Nobel_EU_Upgrade_order (4)&quot;;Extended Properties=&quot;&quot;" command="SELECT * FROM [Nobel_EU_Upgrade_order (4)]"/>
  </connection>
  <connection id="18" xr16:uid="{8FEF2C33-013E-4D87-9E5A-85027C70497E}" keepAlive="1" name="Query - Nobel_EU_Upgrade_order (5)" description="Connection to the 'Nobel_EU_Upgrade_order (5)' query in the workbook." type="5" refreshedVersion="0" background="1">
    <dbPr connection="Provider=Microsoft.Mashup.OleDb.1;Data Source=$Workbook$;Location=&quot;Nobel_EU_Upgrade_order (5)&quot;;Extended Properties=&quot;&quot;" command="SELECT * FROM [Nobel_EU_Upgrade_order (5)]"/>
  </connection>
  <connection id="19" xr16:uid="{C8518690-C125-4941-87E1-B4642A2B4B12}" keepAlive="1" name="Query - Spain_Number_lightpaths" description="Connection to the 'Spain_Number_lightpaths' query in the workbook." type="5" refreshedVersion="0" background="1">
    <dbPr connection="Provider=Microsoft.Mashup.OleDb.1;Data Source=$Workbook$;Location=Spain_Number_lightpaths;Extended Properties=&quot;&quot;" command="SELECT * FROM [Spain_Number_lightpaths]"/>
  </connection>
  <connection id="20" xr16:uid="{DC85E97E-E964-406B-A6B2-D577CBF96D0D}" keepAlive="1" name="Query - Spain_Number_lightpaths (2)" description="Connection to the 'Spain_Number_lightpaths (2)' query in the workbook." type="5" refreshedVersion="8" background="1" saveData="1">
    <dbPr connection="Provider=Microsoft.Mashup.OleDb.1;Data Source=$Workbook$;Location=&quot;Spain_Number_lightpaths (2)&quot;;Extended Properties=&quot;&quot;" command="SELECT * FROM [Spain_Number_lightpaths (2)]"/>
  </connection>
  <connection id="21" xr16:uid="{CF725CD6-D3EE-421E-801D-3BC9E56F9A5A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22" xr16:uid="{7ABD9A04-16BA-4A34-9705-1824DB8E31A1}" keepAlive="1" name="Query - Spain_Number_lightpaths (4)" description="Connection to the 'Spain_Number_lightpaths (4)' query in the workbook." type="5" refreshedVersion="0" background="1">
    <dbPr connection="Provider=Microsoft.Mashup.OleDb.1;Data Source=$Workbook$;Location=&quot;Spain_Number_lightpaths (4)&quot;;Extended Properties=&quot;&quot;" command="SELECT * FROM [Spain_Number_lightpaths (4)]"/>
  </connection>
  <connection id="23" xr16:uid="{50CE840F-6923-4C26-93CD-16A508EA87F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24" xr16:uid="{F6C2BA95-9645-4C7B-B268-F28702F6F230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25" xr16:uid="{CEA10770-A10A-44B5-92D5-A5568A27CD26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26" xr16:uid="{A371763F-55C1-4763-86EA-0B7326C83FD3}" keepAlive="1" name="Query - Spain_Upgrade_order (4)" description="Connection to the 'Spain_Upgrade_order (4)' query in the workbook." type="5" refreshedVersion="0" background="1">
    <dbPr connection="Provider=Microsoft.Mashup.OleDb.1;Data Source=$Workbook$;Location=&quot;Spain_Upgrade_order (4)&quot;;Extended Properties=&quot;&quot;" command="SELECT * FROM [Spain_Upgrade_order (4)]"/>
  </connection>
  <connection id="27" xr16:uid="{7A5EC9A2-D4B2-4502-9738-DFFF4FA9EA7A}" keepAlive="1" name="Query - Spain_Upgrade_order (5)" description="Connection to the 'Spain_Upgrade_order (5)' query in the workbook." type="5" refreshedVersion="0" background="1">
    <dbPr connection="Provider=Microsoft.Mashup.OleDb.1;Data Source=$Workbook$;Location=&quot;Spain_Upgrade_order (5)&quot;;Extended Properties=&quot;&quot;" command="SELECT * FROM [Spain_Upgrade_order (5)]"/>
  </connection>
  <connection id="28" xr16:uid="{008B319E-B855-4F01-B9E0-BFE8149AABFA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9" xr16:uid="{44F0C849-2A96-46E4-A646-D2C336F76D80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30" xr16:uid="{B69700CE-3263-4F4E-A2F3-3B8AC6209B1B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31" xr16:uid="{58D5C266-1707-42BF-8908-ABA3F46C0764}" keepAlive="1" name="Query - Sweden_Number_lightpaths (4)" description="Connection to the 'Sweden_Number_lightpaths (4)' query in the workbook." type="5" refreshedVersion="0" background="1">
    <dbPr connection="Provider=Microsoft.Mashup.OleDb.1;Data Source=$Workbook$;Location=&quot;Sweden_Number_lightpaths (4)&quot;;Extended Properties=&quot;&quot;" command="SELECT * FROM [Sweden_Number_lightpaths (4)]"/>
  </connection>
  <connection id="32" xr16:uid="{EAFAA398-1A22-4EA3-B925-07EF634F75B4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33" xr16:uid="{3BF96449-2052-431B-8643-08DC101967BC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34" xr16:uid="{D37D95C3-5FBD-48DB-8FC4-605F279A9CAC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  <connection id="35" xr16:uid="{649A7916-4BEB-4B28-95D5-EA3587573048}" keepAlive="1" name="Query - Sweden_Upgrade_order (4)" description="Connection to the 'Sweden_Upgrade_order (4)' query in the workbook." type="5" refreshedVersion="0" background="1">
    <dbPr connection="Provider=Microsoft.Mashup.OleDb.1;Data Source=$Workbook$;Location=&quot;Sweden_Upgrade_order (4)&quot;;Extended Properties=&quot;&quot;" command="SELECT * FROM [Sweden_Upgrade_order (4)]"/>
  </connection>
  <connection id="36" xr16:uid="{144BA583-D529-449C-8A39-241675D43909}" keepAlive="1" name="Query - Sweden_Upgrade_order (5)" description="Connection to the 'Sweden_Upgrade_order (5)' query in the workbook." type="5" refreshedVersion="0" background="1">
    <dbPr connection="Provider=Microsoft.Mashup.OleDb.1;Data Source=$Workbook$;Location=&quot;Sweden_Upgrade_order (5)&quot;;Extended Properties=&quot;&quot;" command="SELECT * FROM [Sweden_Upgrade_order (5)]"/>
  </connection>
  <connection id="37" xr16:uid="{F035617B-84DB-441A-A4C1-CD202F6026A1}" keepAlive="1" name="Query - Sweden_Upgrade_order (6)" description="Connection to the 'Sweden_Upgrade_order (6)' query in the workbook." type="5" refreshedVersion="0" background="1">
    <dbPr connection="Provider=Microsoft.Mashup.OleDb.1;Data Source=$Workbook$;Location=&quot;Sweden_Upgrade_order (6)&quot;;Extended Properties=&quot;&quot;" command="SELECT * FROM [Sweden_Upgrade_order (6)]"/>
  </connection>
  <connection id="38" xr16:uid="{7D645785-C2EA-476E-BE7F-2E4A145A828A}" keepAlive="1" name="Query - Sweden_Upgrade_order (7)" description="Connection to the 'Sweden_Upgrade_order (7)' query in the workbook." type="5" refreshedVersion="0" background="1">
    <dbPr connection="Provider=Microsoft.Mashup.OleDb.1;Data Source=$Workbook$;Location=&quot;Sweden_Upgrade_order (7)&quot;;Extended Properties=&quot;&quot;" command="SELECT * FROM [Sweden_Upgrade_order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<sst xmlns="http://schemas.openxmlformats.org/spreadsheetml/2006/main" count="3955" uniqueCount="209">
  <si>
    <t>X</t>
  </si>
  <si>
    <t>Y</t>
  </si>
  <si>
    <t>Z</t>
  </si>
  <si>
    <t>Year</t>
  </si>
  <si>
    <t>Total Cost  (CASE 1)</t>
  </si>
  <si>
    <t>Total Cost (CASE 2)</t>
  </si>
  <si>
    <t>Spain</t>
  </si>
  <si>
    <t>Sweden</t>
  </si>
  <si>
    <t>Germany_17</t>
  </si>
  <si>
    <t>Nobel_EU</t>
  </si>
  <si>
    <t>cost per bit</t>
  </si>
  <si>
    <t>provided data rate</t>
  </si>
  <si>
    <t>Germany</t>
  </si>
  <si>
    <t>Nobel EU</t>
  </si>
  <si>
    <t>Column1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</si>
  <si>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</si>
  <si>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</si>
  <si>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</si>
  <si>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</si>
  <si>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</si>
  <si>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</si>
  <si>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</si>
  <si>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</si>
  <si>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</si>
  <si>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</si>
  <si>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</si>
  <si>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</si>
  <si>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</si>
  <si>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</si>
  <si>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</si>
  <si>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</si>
  <si>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</si>
  <si>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</si>
  <si>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</si>
  <si>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</si>
  <si>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</si>
  <si>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</si>
  <si>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</si>
  <si>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</si>
  <si>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</si>
  <si>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</si>
  <si>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</si>
  <si>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</si>
  <si>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</si>
  <si>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</si>
  <si>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Column2</t>
  </si>
  <si>
    <t>Column3</t>
  </si>
  <si>
    <t>2Y</t>
  </si>
  <si>
    <t>Cases \ Year</t>
  </si>
  <si>
    <t>Case 1</t>
  </si>
  <si>
    <t>Case 2</t>
  </si>
  <si>
    <t>Cost of Upgrade (CASE 1)</t>
  </si>
  <si>
    <t>Cost of Upgrade (CASE 2)</t>
  </si>
  <si>
    <t>Cost of Transponders (CASE 1)</t>
  </si>
  <si>
    <t>Cost of Transponders (CASE 2)</t>
  </si>
  <si>
    <t>Cost of WSS (CASE 1)</t>
  </si>
  <si>
    <t>Cost of WSS (CASE 2)</t>
  </si>
  <si>
    <t>Activate C (for each link)</t>
  </si>
  <si>
    <t>Cost Case 1</t>
  </si>
  <si>
    <t>Cost Case 2</t>
  </si>
  <si>
    <t>Amplifier C x S spans of 80 kmx2</t>
  </si>
  <si>
    <t>2S-2</t>
  </si>
  <si>
    <t>Amplifier C x2</t>
  </si>
  <si>
    <t>WSS(1x9 band C) x2</t>
  </si>
  <si>
    <t>DEMUX x1</t>
  </si>
  <si>
    <t>0.04</t>
  </si>
  <si>
    <t>MUX x1</t>
  </si>
  <si>
    <t xml:space="preserve">Total </t>
  </si>
  <si>
    <t>10.08+2S</t>
  </si>
  <si>
    <t>C to L transition (for each link)</t>
  </si>
  <si>
    <t xml:space="preserve">Cost Case 1 </t>
  </si>
  <si>
    <t>Amplifier L x S spans of 80 kmx2</t>
  </si>
  <si>
    <t>(S-1)x2.4</t>
  </si>
  <si>
    <t>Demux x S spans</t>
  </si>
  <si>
    <t>(S-1)x0.04</t>
  </si>
  <si>
    <t>Mux x S spans</t>
  </si>
  <si>
    <t>Amplifier L x2</t>
  </si>
  <si>
    <t>2.4</t>
  </si>
  <si>
    <t xml:space="preserve">WSS(1x9 band L/C)x2 </t>
  </si>
  <si>
    <t>AO-WC x 2</t>
  </si>
  <si>
    <t>--</t>
  </si>
  <si>
    <t>2y(0.5 or 1 or 2)</t>
  </si>
  <si>
    <t>11.92+2.48S</t>
  </si>
  <si>
    <t>9.92+2.48S+2y</t>
  </si>
  <si>
    <t>L to S transition (for each link)</t>
  </si>
  <si>
    <t>Amplifier S X S spans of 80 kmx2</t>
  </si>
  <si>
    <t>(S-1)x2X</t>
  </si>
  <si>
    <t>X is 1.2 or 1.5</t>
  </si>
  <si>
    <t>Amplifier Sx2</t>
  </si>
  <si>
    <t>2X</t>
  </si>
  <si>
    <t>WSS (1x9 band S/C) x2</t>
  </si>
  <si>
    <t>10X</t>
  </si>
  <si>
    <t>AO-WC x2</t>
  </si>
  <si>
    <t>2y</t>
  </si>
  <si>
    <t>X(10+2S)</t>
  </si>
  <si>
    <t>X(2S)+10+2y</t>
  </si>
  <si>
    <t>S to C (new fiber, for each link)</t>
  </si>
  <si>
    <t>Fiber (length link L)x2</t>
  </si>
  <si>
    <t>2LZ</t>
  </si>
  <si>
    <t>Z goes from 0 to 0.8</t>
  </si>
  <si>
    <t>Total</t>
  </si>
  <si>
    <t>10.08+2S+2LZ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</si>
  <si>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</si>
  <si>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</si>
  <si>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</si>
  <si>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</si>
  <si>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</si>
  <si>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</si>
  <si>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</si>
  <si>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</si>
  <si>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</si>
  <si>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</si>
  <si>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</si>
  <si>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</si>
  <si>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</si>
  <si>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of Transponders</t>
  </si>
  <si>
    <t>Factor X</t>
  </si>
  <si>
    <t>Cost Case 1 (CU)</t>
  </si>
  <si>
    <t>Cost Case 2 (CU)</t>
  </si>
  <si>
    <t>Band</t>
  </si>
  <si>
    <t>Number of WSS</t>
  </si>
  <si>
    <t>factor X</t>
  </si>
  <si>
    <t>Node</t>
  </si>
  <si>
    <t>Fiber</t>
  </si>
  <si>
    <t>Number_lightpaths</t>
  </si>
  <si>
    <t>WSS</t>
  </si>
  <si>
    <t>Ports left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</si>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</sst>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1" fontId="0" fillId="2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/>
    </xf>
    <xf numFmtId="0" fontId="2" fillId="8" borderId="10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0" fillId="9" borderId="11" xfId="0" applyFill="1" applyBorder="1"/>
    <xf numFmtId="0" fontId="0" fillId="9" borderId="12" xfId="0" applyFill="1" applyBorder="1"/>
    <xf numFmtId="0" fontId="0" fillId="0" borderId="11" xfId="0" applyBorder="1"/>
    <xf numFmtId="0" fontId="0" fillId="0" borderId="12" xfId="0" applyBorder="1"/>
    <xf numFmtId="0" fontId="0" fillId="9" borderId="10" xfId="0" applyFill="1" applyBorder="1"/>
    <xf numFmtId="0" fontId="0" fillId="0" borderId="10" xfId="0" applyBorder="1"/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27661.599999999999</c:v>
                </c:pt>
                <c:pt idx="1">
                  <c:v>33029.199999999997</c:v>
                </c:pt>
                <c:pt idx="2">
                  <c:v>22833.599999999999</c:v>
                </c:pt>
                <c:pt idx="3">
                  <c:v>40311.199999999997</c:v>
                </c:pt>
                <c:pt idx="4">
                  <c:v>26752</c:v>
                </c:pt>
                <c:pt idx="5">
                  <c:v>28360</c:v>
                </c:pt>
                <c:pt idx="6">
                  <c:v>22016</c:v>
                </c:pt>
                <c:pt idx="7">
                  <c:v>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4996.8</c:v>
                </c:pt>
                <c:pt idx="1">
                  <c:v>1752.8000000000002</c:v>
                </c:pt>
                <c:pt idx="2" formatCode="0">
                  <c:v>5780.8</c:v>
                </c:pt>
                <c:pt idx="3">
                  <c:v>6009.6</c:v>
                </c:pt>
                <c:pt idx="4">
                  <c:v>4356</c:v>
                </c:pt>
                <c:pt idx="5">
                  <c:v>1572</c:v>
                </c:pt>
                <c:pt idx="6">
                  <c:v>5136</c:v>
                </c:pt>
                <c:pt idx="7">
                  <c:v>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8523.2000000000007</c:v>
                </c:pt>
                <c:pt idx="1">
                  <c:v>5373.6</c:v>
                </c:pt>
                <c:pt idx="2">
                  <c:v>8259.6</c:v>
                </c:pt>
                <c:pt idx="3">
                  <c:v>11542.4</c:v>
                </c:pt>
                <c:pt idx="4">
                  <c:v>7028</c:v>
                </c:pt>
                <c:pt idx="5">
                  <c:v>4096</c:v>
                </c:pt>
                <c:pt idx="6">
                  <c:v>6428</c:v>
                </c:pt>
                <c:pt idx="7">
                  <c:v>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10555.2</c:v>
                </c:pt>
                <c:pt idx="1">
                  <c:v>6380</c:v>
                </c:pt>
                <c:pt idx="2">
                  <c:v>12014</c:v>
                </c:pt>
                <c:pt idx="3">
                  <c:v>13137.6</c:v>
                </c:pt>
                <c:pt idx="4">
                  <c:v>8332</c:v>
                </c:pt>
                <c:pt idx="5">
                  <c:v>4624</c:v>
                </c:pt>
                <c:pt idx="6">
                  <c:v>9036</c:v>
                </c:pt>
                <c:pt idx="7">
                  <c:v>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14827.2</c:v>
                </c:pt>
                <c:pt idx="1">
                  <c:v>10986</c:v>
                </c:pt>
                <c:pt idx="2">
                  <c:v>15534.400000000001</c:v>
                </c:pt>
                <c:pt idx="3">
                  <c:v>18009.599999999999</c:v>
                </c:pt>
                <c:pt idx="4">
                  <c:v>11448</c:v>
                </c:pt>
                <c:pt idx="5">
                  <c:v>8588</c:v>
                </c:pt>
                <c:pt idx="6">
                  <c:v>12444</c:v>
                </c:pt>
                <c:pt idx="7">
                  <c:v>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19618.400000000001</c:v>
                </c:pt>
                <c:pt idx="1">
                  <c:v>15434.8</c:v>
                </c:pt>
                <c:pt idx="2">
                  <c:v>14718.8</c:v>
                </c:pt>
                <c:pt idx="3">
                  <c:v>20265.599999999999</c:v>
                </c:pt>
                <c:pt idx="4">
                  <c:v>16224</c:v>
                </c:pt>
                <c:pt idx="5">
                  <c:v>13072</c:v>
                </c:pt>
                <c:pt idx="6">
                  <c:v>12584</c:v>
                </c:pt>
                <c:pt idx="7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26818.800000000003</c:v>
                </c:pt>
                <c:pt idx="1">
                  <c:v>19689.599999999999</c:v>
                </c:pt>
                <c:pt idx="2">
                  <c:v>22342</c:v>
                </c:pt>
                <c:pt idx="3">
                  <c:v>27902.800000000003</c:v>
                </c:pt>
                <c:pt idx="4">
                  <c:v>20456</c:v>
                </c:pt>
                <c:pt idx="5">
                  <c:v>14620</c:v>
                </c:pt>
                <c:pt idx="6">
                  <c:v>17356</c:v>
                </c:pt>
                <c:pt idx="7">
                  <c:v>21492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37412.400000000001</c:v>
                </c:pt>
                <c:pt idx="1">
                  <c:v>27220</c:v>
                </c:pt>
                <c:pt idx="2">
                  <c:v>33544</c:v>
                </c:pt>
                <c:pt idx="3">
                  <c:v>42686.8</c:v>
                </c:pt>
                <c:pt idx="4">
                  <c:v>28916</c:v>
                </c:pt>
                <c:pt idx="5">
                  <c:v>19612</c:v>
                </c:pt>
                <c:pt idx="6">
                  <c:v>24148</c:v>
                </c:pt>
                <c:pt idx="7">
                  <c:v>31052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49477.600000000006</c:v>
                </c:pt>
                <c:pt idx="1">
                  <c:v>28768</c:v>
                </c:pt>
                <c:pt idx="2">
                  <c:v>35434.800000000003</c:v>
                </c:pt>
                <c:pt idx="3">
                  <c:v>49610.400000000001</c:v>
                </c:pt>
                <c:pt idx="4">
                  <c:v>38244</c:v>
                </c:pt>
                <c:pt idx="5">
                  <c:v>24200</c:v>
                </c:pt>
                <c:pt idx="6">
                  <c:v>28604</c:v>
                </c:pt>
                <c:pt idx="7">
                  <c:v>40424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61054.400000000001</c:v>
                </c:pt>
                <c:pt idx="1">
                  <c:v>43896.800000000003</c:v>
                </c:pt>
                <c:pt idx="2">
                  <c:v>52288</c:v>
                </c:pt>
                <c:pt idx="3">
                  <c:v>70260.399999999994</c:v>
                </c:pt>
                <c:pt idx="4">
                  <c:v>46004</c:v>
                </c:pt>
                <c:pt idx="5">
                  <c:v>33356</c:v>
                </c:pt>
                <c:pt idx="6">
                  <c:v>39304</c:v>
                </c:pt>
                <c:pt idx="7">
                  <c:v>55184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27661.599999999999</c:v>
                </c:pt>
                <c:pt idx="1">
                  <c:v>33029.199999999997</c:v>
                </c:pt>
                <c:pt idx="2">
                  <c:v>22833.599999999999</c:v>
                </c:pt>
                <c:pt idx="3">
                  <c:v>40311.199999999997</c:v>
                </c:pt>
                <c:pt idx="4">
                  <c:v>26752</c:v>
                </c:pt>
                <c:pt idx="5">
                  <c:v>28360</c:v>
                </c:pt>
                <c:pt idx="6">
                  <c:v>22016</c:v>
                </c:pt>
                <c:pt idx="7">
                  <c:v>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4996.8</c:v>
                </c:pt>
                <c:pt idx="1">
                  <c:v>1752.8000000000002</c:v>
                </c:pt>
                <c:pt idx="2">
                  <c:v>5780.8</c:v>
                </c:pt>
                <c:pt idx="3">
                  <c:v>6009.6</c:v>
                </c:pt>
                <c:pt idx="4">
                  <c:v>4356</c:v>
                </c:pt>
                <c:pt idx="5">
                  <c:v>1572</c:v>
                </c:pt>
                <c:pt idx="6">
                  <c:v>5136</c:v>
                </c:pt>
                <c:pt idx="7">
                  <c:v>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8523.2000000000007</c:v>
                </c:pt>
                <c:pt idx="1">
                  <c:v>5373.6</c:v>
                </c:pt>
                <c:pt idx="2">
                  <c:v>8259.6</c:v>
                </c:pt>
                <c:pt idx="3">
                  <c:v>11542.4</c:v>
                </c:pt>
                <c:pt idx="4">
                  <c:v>7028</c:v>
                </c:pt>
                <c:pt idx="5">
                  <c:v>4096</c:v>
                </c:pt>
                <c:pt idx="6">
                  <c:v>6428</c:v>
                </c:pt>
                <c:pt idx="7">
                  <c:v>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10555.2</c:v>
                </c:pt>
                <c:pt idx="1">
                  <c:v>6380</c:v>
                </c:pt>
                <c:pt idx="2">
                  <c:v>12014</c:v>
                </c:pt>
                <c:pt idx="3">
                  <c:v>13137.6</c:v>
                </c:pt>
                <c:pt idx="4">
                  <c:v>8332</c:v>
                </c:pt>
                <c:pt idx="5">
                  <c:v>4624</c:v>
                </c:pt>
                <c:pt idx="6">
                  <c:v>9036</c:v>
                </c:pt>
                <c:pt idx="7">
                  <c:v>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14827.2</c:v>
                </c:pt>
                <c:pt idx="1">
                  <c:v>10986</c:v>
                </c:pt>
                <c:pt idx="2">
                  <c:v>15534.400000000001</c:v>
                </c:pt>
                <c:pt idx="3">
                  <c:v>18009.599999999999</c:v>
                </c:pt>
                <c:pt idx="4">
                  <c:v>11448</c:v>
                </c:pt>
                <c:pt idx="5">
                  <c:v>8588</c:v>
                </c:pt>
                <c:pt idx="6">
                  <c:v>12444</c:v>
                </c:pt>
                <c:pt idx="7">
                  <c:v>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19618.400000000001</c:v>
                </c:pt>
                <c:pt idx="1">
                  <c:v>15434.8</c:v>
                </c:pt>
                <c:pt idx="2">
                  <c:v>14718.8</c:v>
                </c:pt>
                <c:pt idx="3">
                  <c:v>20265.599999999999</c:v>
                </c:pt>
                <c:pt idx="4">
                  <c:v>16224</c:v>
                </c:pt>
                <c:pt idx="5">
                  <c:v>13072</c:v>
                </c:pt>
                <c:pt idx="6">
                  <c:v>12584</c:v>
                </c:pt>
                <c:pt idx="7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26818.800000000003</c:v>
                </c:pt>
                <c:pt idx="1">
                  <c:v>19689.599999999999</c:v>
                </c:pt>
                <c:pt idx="2">
                  <c:v>22342</c:v>
                </c:pt>
                <c:pt idx="3">
                  <c:v>27902.800000000003</c:v>
                </c:pt>
                <c:pt idx="4">
                  <c:v>20456</c:v>
                </c:pt>
                <c:pt idx="5">
                  <c:v>14620</c:v>
                </c:pt>
                <c:pt idx="6">
                  <c:v>17356</c:v>
                </c:pt>
                <c:pt idx="7">
                  <c:v>21492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37412.400000000001</c:v>
                </c:pt>
                <c:pt idx="1">
                  <c:v>27220</c:v>
                </c:pt>
                <c:pt idx="2">
                  <c:v>33544</c:v>
                </c:pt>
                <c:pt idx="3">
                  <c:v>42686.8</c:v>
                </c:pt>
                <c:pt idx="4">
                  <c:v>28916</c:v>
                </c:pt>
                <c:pt idx="5">
                  <c:v>19612</c:v>
                </c:pt>
                <c:pt idx="6">
                  <c:v>24148</c:v>
                </c:pt>
                <c:pt idx="7">
                  <c:v>31052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49477.600000000006</c:v>
                </c:pt>
                <c:pt idx="1">
                  <c:v>28768</c:v>
                </c:pt>
                <c:pt idx="2">
                  <c:v>35434.800000000003</c:v>
                </c:pt>
                <c:pt idx="3">
                  <c:v>49610.400000000001</c:v>
                </c:pt>
                <c:pt idx="4">
                  <c:v>38244</c:v>
                </c:pt>
                <c:pt idx="5">
                  <c:v>24200</c:v>
                </c:pt>
                <c:pt idx="6">
                  <c:v>28604</c:v>
                </c:pt>
                <c:pt idx="7">
                  <c:v>40424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61054.400000000001</c:v>
                </c:pt>
                <c:pt idx="1">
                  <c:v>43896.800000000003</c:v>
                </c:pt>
                <c:pt idx="2">
                  <c:v>52288</c:v>
                </c:pt>
                <c:pt idx="3">
                  <c:v>70260.399999999994</c:v>
                </c:pt>
                <c:pt idx="4">
                  <c:v>46004</c:v>
                </c:pt>
                <c:pt idx="5">
                  <c:v>33356</c:v>
                </c:pt>
                <c:pt idx="6">
                  <c:v>39304</c:v>
                </c:pt>
                <c:pt idx="7">
                  <c:v>55184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27661.599999999999</c:v>
                </c:pt>
                <c:pt idx="1">
                  <c:v>33029.199999999997</c:v>
                </c:pt>
                <c:pt idx="2">
                  <c:v>22833.599999999999</c:v>
                </c:pt>
                <c:pt idx="3">
                  <c:v>40311.199999999997</c:v>
                </c:pt>
                <c:pt idx="4">
                  <c:v>26752</c:v>
                </c:pt>
                <c:pt idx="5">
                  <c:v>28360</c:v>
                </c:pt>
                <c:pt idx="6">
                  <c:v>22016</c:v>
                </c:pt>
                <c:pt idx="7">
                  <c:v>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4996.8</c:v>
                </c:pt>
                <c:pt idx="1">
                  <c:v>1752.8000000000002</c:v>
                </c:pt>
                <c:pt idx="2">
                  <c:v>5780.8</c:v>
                </c:pt>
                <c:pt idx="3">
                  <c:v>6009.6</c:v>
                </c:pt>
                <c:pt idx="4">
                  <c:v>4356</c:v>
                </c:pt>
                <c:pt idx="5">
                  <c:v>1572</c:v>
                </c:pt>
                <c:pt idx="6">
                  <c:v>5136</c:v>
                </c:pt>
                <c:pt idx="7">
                  <c:v>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8523.2000000000007</c:v>
                </c:pt>
                <c:pt idx="1">
                  <c:v>5373.6</c:v>
                </c:pt>
                <c:pt idx="2">
                  <c:v>8259.6</c:v>
                </c:pt>
                <c:pt idx="3">
                  <c:v>11542.4</c:v>
                </c:pt>
                <c:pt idx="4">
                  <c:v>7028</c:v>
                </c:pt>
                <c:pt idx="5">
                  <c:v>4096</c:v>
                </c:pt>
                <c:pt idx="6">
                  <c:v>6428</c:v>
                </c:pt>
                <c:pt idx="7">
                  <c:v>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10555.2</c:v>
                </c:pt>
                <c:pt idx="1">
                  <c:v>6380</c:v>
                </c:pt>
                <c:pt idx="2">
                  <c:v>12014</c:v>
                </c:pt>
                <c:pt idx="3">
                  <c:v>13137.6</c:v>
                </c:pt>
                <c:pt idx="4">
                  <c:v>8332</c:v>
                </c:pt>
                <c:pt idx="5">
                  <c:v>4624</c:v>
                </c:pt>
                <c:pt idx="6">
                  <c:v>9036</c:v>
                </c:pt>
                <c:pt idx="7">
                  <c:v>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14827.2</c:v>
                </c:pt>
                <c:pt idx="1">
                  <c:v>10986</c:v>
                </c:pt>
                <c:pt idx="2">
                  <c:v>15534.400000000001</c:v>
                </c:pt>
                <c:pt idx="3">
                  <c:v>18009.599999999999</c:v>
                </c:pt>
                <c:pt idx="4">
                  <c:v>11448</c:v>
                </c:pt>
                <c:pt idx="5">
                  <c:v>8588</c:v>
                </c:pt>
                <c:pt idx="6">
                  <c:v>12444</c:v>
                </c:pt>
                <c:pt idx="7">
                  <c:v>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19618.400000000001</c:v>
                </c:pt>
                <c:pt idx="1">
                  <c:v>15434.8</c:v>
                </c:pt>
                <c:pt idx="2">
                  <c:v>14718.8</c:v>
                </c:pt>
                <c:pt idx="3">
                  <c:v>20265.599999999999</c:v>
                </c:pt>
                <c:pt idx="4">
                  <c:v>16224</c:v>
                </c:pt>
                <c:pt idx="5">
                  <c:v>13072</c:v>
                </c:pt>
                <c:pt idx="6">
                  <c:v>12584</c:v>
                </c:pt>
                <c:pt idx="7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26818.800000000003</c:v>
                </c:pt>
                <c:pt idx="1">
                  <c:v>19689.599999999999</c:v>
                </c:pt>
                <c:pt idx="2">
                  <c:v>22342</c:v>
                </c:pt>
                <c:pt idx="3">
                  <c:v>27902.800000000003</c:v>
                </c:pt>
                <c:pt idx="4">
                  <c:v>20456</c:v>
                </c:pt>
                <c:pt idx="5">
                  <c:v>14620</c:v>
                </c:pt>
                <c:pt idx="6">
                  <c:v>17356</c:v>
                </c:pt>
                <c:pt idx="7">
                  <c:v>21492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37412.400000000001</c:v>
                </c:pt>
                <c:pt idx="1">
                  <c:v>27220</c:v>
                </c:pt>
                <c:pt idx="2">
                  <c:v>33544</c:v>
                </c:pt>
                <c:pt idx="3">
                  <c:v>42686.8</c:v>
                </c:pt>
                <c:pt idx="4">
                  <c:v>28916</c:v>
                </c:pt>
                <c:pt idx="5">
                  <c:v>19612</c:v>
                </c:pt>
                <c:pt idx="6">
                  <c:v>24148</c:v>
                </c:pt>
                <c:pt idx="7">
                  <c:v>31052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49477.600000000006</c:v>
                </c:pt>
                <c:pt idx="1">
                  <c:v>28768</c:v>
                </c:pt>
                <c:pt idx="2">
                  <c:v>35434.800000000003</c:v>
                </c:pt>
                <c:pt idx="3">
                  <c:v>49610.400000000001</c:v>
                </c:pt>
                <c:pt idx="4">
                  <c:v>38244</c:v>
                </c:pt>
                <c:pt idx="5">
                  <c:v>24200</c:v>
                </c:pt>
                <c:pt idx="6">
                  <c:v>28604</c:v>
                </c:pt>
                <c:pt idx="7">
                  <c:v>40424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61054.400000000001</c:v>
                </c:pt>
                <c:pt idx="1">
                  <c:v>43896.800000000003</c:v>
                </c:pt>
                <c:pt idx="2">
                  <c:v>52288</c:v>
                </c:pt>
                <c:pt idx="3">
                  <c:v>70260.399999999994</c:v>
                </c:pt>
                <c:pt idx="4">
                  <c:v>46004</c:v>
                </c:pt>
                <c:pt idx="5">
                  <c:v>33356</c:v>
                </c:pt>
                <c:pt idx="6">
                  <c:v>39304</c:v>
                </c:pt>
                <c:pt idx="7">
                  <c:v>55184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27661.599999999999</c:v>
                </c:pt>
                <c:pt idx="1">
                  <c:v>33029.199999999997</c:v>
                </c:pt>
                <c:pt idx="2">
                  <c:v>22833.599999999999</c:v>
                </c:pt>
                <c:pt idx="3">
                  <c:v>40311.199999999997</c:v>
                </c:pt>
                <c:pt idx="4">
                  <c:v>26752</c:v>
                </c:pt>
                <c:pt idx="5">
                  <c:v>28360</c:v>
                </c:pt>
                <c:pt idx="6">
                  <c:v>22016</c:v>
                </c:pt>
                <c:pt idx="7">
                  <c:v>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4996.8</c:v>
                </c:pt>
                <c:pt idx="1">
                  <c:v>1752.8000000000002</c:v>
                </c:pt>
                <c:pt idx="2">
                  <c:v>5780.8</c:v>
                </c:pt>
                <c:pt idx="3">
                  <c:v>6009.6</c:v>
                </c:pt>
                <c:pt idx="4">
                  <c:v>4356</c:v>
                </c:pt>
                <c:pt idx="5">
                  <c:v>1572</c:v>
                </c:pt>
                <c:pt idx="6">
                  <c:v>5136</c:v>
                </c:pt>
                <c:pt idx="7">
                  <c:v>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8523.2000000000007</c:v>
                </c:pt>
                <c:pt idx="1">
                  <c:v>5373.6</c:v>
                </c:pt>
                <c:pt idx="2">
                  <c:v>8259.6</c:v>
                </c:pt>
                <c:pt idx="3">
                  <c:v>11542.4</c:v>
                </c:pt>
                <c:pt idx="4">
                  <c:v>7028</c:v>
                </c:pt>
                <c:pt idx="5">
                  <c:v>4096</c:v>
                </c:pt>
                <c:pt idx="6">
                  <c:v>6428</c:v>
                </c:pt>
                <c:pt idx="7">
                  <c:v>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10555.2</c:v>
                </c:pt>
                <c:pt idx="1">
                  <c:v>6380</c:v>
                </c:pt>
                <c:pt idx="2">
                  <c:v>12014</c:v>
                </c:pt>
                <c:pt idx="3">
                  <c:v>13137.6</c:v>
                </c:pt>
                <c:pt idx="4">
                  <c:v>8332</c:v>
                </c:pt>
                <c:pt idx="5">
                  <c:v>4624</c:v>
                </c:pt>
                <c:pt idx="6">
                  <c:v>9036</c:v>
                </c:pt>
                <c:pt idx="7">
                  <c:v>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14827.2</c:v>
                </c:pt>
                <c:pt idx="1">
                  <c:v>10986</c:v>
                </c:pt>
                <c:pt idx="2">
                  <c:v>15534.400000000001</c:v>
                </c:pt>
                <c:pt idx="3">
                  <c:v>18009.599999999999</c:v>
                </c:pt>
                <c:pt idx="4">
                  <c:v>11448</c:v>
                </c:pt>
                <c:pt idx="5">
                  <c:v>8588</c:v>
                </c:pt>
                <c:pt idx="6">
                  <c:v>12444</c:v>
                </c:pt>
                <c:pt idx="7">
                  <c:v>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19618.400000000001</c:v>
                </c:pt>
                <c:pt idx="1">
                  <c:v>15434.8</c:v>
                </c:pt>
                <c:pt idx="2">
                  <c:v>14718.8</c:v>
                </c:pt>
                <c:pt idx="3">
                  <c:v>20265.599999999999</c:v>
                </c:pt>
                <c:pt idx="4">
                  <c:v>16224</c:v>
                </c:pt>
                <c:pt idx="5">
                  <c:v>13072</c:v>
                </c:pt>
                <c:pt idx="6">
                  <c:v>12584</c:v>
                </c:pt>
                <c:pt idx="7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26818.800000000003</c:v>
                </c:pt>
                <c:pt idx="1">
                  <c:v>19689.599999999999</c:v>
                </c:pt>
                <c:pt idx="2">
                  <c:v>22342</c:v>
                </c:pt>
                <c:pt idx="3">
                  <c:v>27902.800000000003</c:v>
                </c:pt>
                <c:pt idx="4">
                  <c:v>20456</c:v>
                </c:pt>
                <c:pt idx="5">
                  <c:v>14620</c:v>
                </c:pt>
                <c:pt idx="6">
                  <c:v>17356</c:v>
                </c:pt>
                <c:pt idx="7">
                  <c:v>21492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37412.400000000001</c:v>
                </c:pt>
                <c:pt idx="1">
                  <c:v>27220</c:v>
                </c:pt>
                <c:pt idx="2">
                  <c:v>33544</c:v>
                </c:pt>
                <c:pt idx="3">
                  <c:v>42686.8</c:v>
                </c:pt>
                <c:pt idx="4">
                  <c:v>28916</c:v>
                </c:pt>
                <c:pt idx="5">
                  <c:v>19612</c:v>
                </c:pt>
                <c:pt idx="6">
                  <c:v>24148</c:v>
                </c:pt>
                <c:pt idx="7">
                  <c:v>31052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49477.600000000006</c:v>
                </c:pt>
                <c:pt idx="1">
                  <c:v>28768</c:v>
                </c:pt>
                <c:pt idx="2">
                  <c:v>35434.800000000003</c:v>
                </c:pt>
                <c:pt idx="3">
                  <c:v>49610.400000000001</c:v>
                </c:pt>
                <c:pt idx="4">
                  <c:v>38244</c:v>
                </c:pt>
                <c:pt idx="5">
                  <c:v>24200</c:v>
                </c:pt>
                <c:pt idx="6">
                  <c:v>28604</c:v>
                </c:pt>
                <c:pt idx="7">
                  <c:v>40424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61054.400000000001</c:v>
                </c:pt>
                <c:pt idx="1">
                  <c:v>43896.800000000003</c:v>
                </c:pt>
                <c:pt idx="2">
                  <c:v>52288</c:v>
                </c:pt>
                <c:pt idx="3">
                  <c:v>70260.399999999994</c:v>
                </c:pt>
                <c:pt idx="4">
                  <c:v>46004</c:v>
                </c:pt>
                <c:pt idx="5">
                  <c:v>33356</c:v>
                </c:pt>
                <c:pt idx="6">
                  <c:v>39304</c:v>
                </c:pt>
                <c:pt idx="7">
                  <c:v>55184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27661.599999999999</c:v>
                </c:pt>
                <c:pt idx="1">
                  <c:v>33029.199999999997</c:v>
                </c:pt>
                <c:pt idx="2">
                  <c:v>22833.599999999999</c:v>
                </c:pt>
                <c:pt idx="3">
                  <c:v>40311.199999999997</c:v>
                </c:pt>
                <c:pt idx="4">
                  <c:v>26752</c:v>
                </c:pt>
                <c:pt idx="5">
                  <c:v>28360</c:v>
                </c:pt>
                <c:pt idx="6">
                  <c:v>22016</c:v>
                </c:pt>
                <c:pt idx="7">
                  <c:v>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4996.8</c:v>
                </c:pt>
                <c:pt idx="1">
                  <c:v>1752.8000000000002</c:v>
                </c:pt>
                <c:pt idx="2">
                  <c:v>5780.8</c:v>
                </c:pt>
                <c:pt idx="3">
                  <c:v>6009.6</c:v>
                </c:pt>
                <c:pt idx="4">
                  <c:v>4356</c:v>
                </c:pt>
                <c:pt idx="5">
                  <c:v>1572</c:v>
                </c:pt>
                <c:pt idx="6">
                  <c:v>5136</c:v>
                </c:pt>
                <c:pt idx="7">
                  <c:v>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8523.2000000000007</c:v>
                </c:pt>
                <c:pt idx="1">
                  <c:v>5373.6</c:v>
                </c:pt>
                <c:pt idx="2">
                  <c:v>8259.6</c:v>
                </c:pt>
                <c:pt idx="3">
                  <c:v>11542.4</c:v>
                </c:pt>
                <c:pt idx="4">
                  <c:v>7028</c:v>
                </c:pt>
                <c:pt idx="5">
                  <c:v>4096</c:v>
                </c:pt>
                <c:pt idx="6">
                  <c:v>6428</c:v>
                </c:pt>
                <c:pt idx="7">
                  <c:v>8284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10555.2</c:v>
                </c:pt>
                <c:pt idx="1">
                  <c:v>6380</c:v>
                </c:pt>
                <c:pt idx="2">
                  <c:v>12014</c:v>
                </c:pt>
                <c:pt idx="3">
                  <c:v>13137.6</c:v>
                </c:pt>
                <c:pt idx="4">
                  <c:v>8332</c:v>
                </c:pt>
                <c:pt idx="5">
                  <c:v>4624</c:v>
                </c:pt>
                <c:pt idx="6">
                  <c:v>9036</c:v>
                </c:pt>
                <c:pt idx="7">
                  <c:v>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14827.2</c:v>
                </c:pt>
                <c:pt idx="1">
                  <c:v>10986</c:v>
                </c:pt>
                <c:pt idx="2">
                  <c:v>15534.400000000001</c:v>
                </c:pt>
                <c:pt idx="3">
                  <c:v>18009.599999999999</c:v>
                </c:pt>
                <c:pt idx="4">
                  <c:v>11448</c:v>
                </c:pt>
                <c:pt idx="5">
                  <c:v>8588</c:v>
                </c:pt>
                <c:pt idx="6">
                  <c:v>12444</c:v>
                </c:pt>
                <c:pt idx="7">
                  <c:v>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19618.400000000001</c:v>
                </c:pt>
                <c:pt idx="1">
                  <c:v>15434.8</c:v>
                </c:pt>
                <c:pt idx="2">
                  <c:v>14718.8</c:v>
                </c:pt>
                <c:pt idx="3">
                  <c:v>20265.599999999999</c:v>
                </c:pt>
                <c:pt idx="4">
                  <c:v>16224</c:v>
                </c:pt>
                <c:pt idx="5">
                  <c:v>13072</c:v>
                </c:pt>
                <c:pt idx="6">
                  <c:v>12584</c:v>
                </c:pt>
                <c:pt idx="7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26818.800000000003</c:v>
                </c:pt>
                <c:pt idx="1">
                  <c:v>19689.599999999999</c:v>
                </c:pt>
                <c:pt idx="2">
                  <c:v>22342</c:v>
                </c:pt>
                <c:pt idx="3">
                  <c:v>27902.800000000003</c:v>
                </c:pt>
                <c:pt idx="4">
                  <c:v>20456</c:v>
                </c:pt>
                <c:pt idx="5">
                  <c:v>14620</c:v>
                </c:pt>
                <c:pt idx="6">
                  <c:v>17356</c:v>
                </c:pt>
                <c:pt idx="7">
                  <c:v>21492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37412.400000000001</c:v>
                </c:pt>
                <c:pt idx="1">
                  <c:v>27220</c:v>
                </c:pt>
                <c:pt idx="2">
                  <c:v>33544</c:v>
                </c:pt>
                <c:pt idx="3">
                  <c:v>42686.8</c:v>
                </c:pt>
                <c:pt idx="4">
                  <c:v>28916</c:v>
                </c:pt>
                <c:pt idx="5">
                  <c:v>19612</c:v>
                </c:pt>
                <c:pt idx="6">
                  <c:v>24148</c:v>
                </c:pt>
                <c:pt idx="7">
                  <c:v>31052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49477.600000000006</c:v>
                </c:pt>
                <c:pt idx="1">
                  <c:v>28768</c:v>
                </c:pt>
                <c:pt idx="2">
                  <c:v>35434.800000000003</c:v>
                </c:pt>
                <c:pt idx="3">
                  <c:v>49610.400000000001</c:v>
                </c:pt>
                <c:pt idx="4">
                  <c:v>38244</c:v>
                </c:pt>
                <c:pt idx="5">
                  <c:v>24200</c:v>
                </c:pt>
                <c:pt idx="6">
                  <c:v>28604</c:v>
                </c:pt>
                <c:pt idx="7">
                  <c:v>40424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61054.400000000001</c:v>
                </c:pt>
                <c:pt idx="1">
                  <c:v>43896.800000000003</c:v>
                </c:pt>
                <c:pt idx="2">
                  <c:v>52288</c:v>
                </c:pt>
                <c:pt idx="3">
                  <c:v>70260.399999999994</c:v>
                </c:pt>
                <c:pt idx="4">
                  <c:v>46004</c:v>
                </c:pt>
                <c:pt idx="5">
                  <c:v>33356</c:v>
                </c:pt>
                <c:pt idx="6">
                  <c:v>39304</c:v>
                </c:pt>
                <c:pt idx="7">
                  <c:v>55184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27884.48</c:v>
                </c:pt>
                <c:pt idx="1">
                  <c:v>33691.440000000002</c:v>
                </c:pt>
                <c:pt idx="2">
                  <c:v>22961.68</c:v>
                </c:pt>
                <c:pt idx="3">
                  <c:v>41053.68</c:v>
                </c:pt>
                <c:pt idx="4">
                  <c:v>26996.880000000001</c:v>
                </c:pt>
                <c:pt idx="5">
                  <c:v>29060.240000000002</c:v>
                </c:pt>
                <c:pt idx="6">
                  <c:v>22158.080000000002</c:v>
                </c:pt>
                <c:pt idx="7">
                  <c:v>38052.480000000003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5186.24</c:v>
                </c:pt>
                <c:pt idx="1">
                  <c:v>1777.1200000000001</c:v>
                </c:pt>
                <c:pt idx="2">
                  <c:v>5937.68</c:v>
                </c:pt>
                <c:pt idx="3">
                  <c:v>6873.1200000000008</c:v>
                </c:pt>
                <c:pt idx="4">
                  <c:v>4547.4399999999996</c:v>
                </c:pt>
                <c:pt idx="5">
                  <c:v>1598.32</c:v>
                </c:pt>
                <c:pt idx="6">
                  <c:v>5310.88</c:v>
                </c:pt>
                <c:pt idx="7">
                  <c:v>5410.52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8752.2800000000007</c:v>
                </c:pt>
                <c:pt idx="1">
                  <c:v>5684.4800000000005</c:v>
                </c:pt>
                <c:pt idx="2">
                  <c:v>8611.44</c:v>
                </c:pt>
                <c:pt idx="3">
                  <c:v>11858.039999999999</c:v>
                </c:pt>
                <c:pt idx="4">
                  <c:v>7263.08</c:v>
                </c:pt>
                <c:pt idx="5">
                  <c:v>4397.88</c:v>
                </c:pt>
                <c:pt idx="6">
                  <c:v>6766.84</c:v>
                </c:pt>
                <c:pt idx="7">
                  <c:v>8594.64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10699.320000000002</c:v>
                </c:pt>
                <c:pt idx="1">
                  <c:v>6401</c:v>
                </c:pt>
                <c:pt idx="2">
                  <c:v>12107.48</c:v>
                </c:pt>
                <c:pt idx="3">
                  <c:v>13167.6</c:v>
                </c:pt>
                <c:pt idx="4">
                  <c:v>8476.119999999999</c:v>
                </c:pt>
                <c:pt idx="5">
                  <c:v>4644</c:v>
                </c:pt>
                <c:pt idx="6">
                  <c:v>9136.48</c:v>
                </c:pt>
                <c:pt idx="7">
                  <c:v>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16076.640000000001</c:v>
                </c:pt>
                <c:pt idx="1">
                  <c:v>15065.08</c:v>
                </c:pt>
                <c:pt idx="2">
                  <c:v>16604.64</c:v>
                </c:pt>
                <c:pt idx="3">
                  <c:v>33885.599999999999</c:v>
                </c:pt>
                <c:pt idx="4">
                  <c:v>12702.44</c:v>
                </c:pt>
                <c:pt idx="5">
                  <c:v>12666.08</c:v>
                </c:pt>
                <c:pt idx="6">
                  <c:v>13514.24</c:v>
                </c:pt>
                <c:pt idx="7">
                  <c:v>30581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23940.440000000002</c:v>
                </c:pt>
                <c:pt idx="1">
                  <c:v>21365</c:v>
                </c:pt>
                <c:pt idx="2">
                  <c:v>18875.8</c:v>
                </c:pt>
                <c:pt idx="3">
                  <c:v>28678.239999999998</c:v>
                </c:pt>
                <c:pt idx="4">
                  <c:v>20553.04</c:v>
                </c:pt>
                <c:pt idx="5">
                  <c:v>19031.2</c:v>
                </c:pt>
                <c:pt idx="6">
                  <c:v>16747</c:v>
                </c:pt>
                <c:pt idx="7">
                  <c:v>26483.64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31958.600000000002</c:v>
                </c:pt>
                <c:pt idx="1">
                  <c:v>20160.239999999998</c:v>
                </c:pt>
                <c:pt idx="2">
                  <c:v>23135.56</c:v>
                </c:pt>
                <c:pt idx="3">
                  <c:v>32781.64</c:v>
                </c:pt>
                <c:pt idx="4">
                  <c:v>25601.8</c:v>
                </c:pt>
                <c:pt idx="5">
                  <c:v>15098.64</c:v>
                </c:pt>
                <c:pt idx="6">
                  <c:v>18171.560000000001</c:v>
                </c:pt>
                <c:pt idx="7">
                  <c:v>26378.84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43822.68</c:v>
                </c:pt>
                <c:pt idx="1">
                  <c:v>31449.439999999999</c:v>
                </c:pt>
                <c:pt idx="2">
                  <c:v>33968.6</c:v>
                </c:pt>
                <c:pt idx="3">
                  <c:v>51646.920000000006</c:v>
                </c:pt>
                <c:pt idx="4">
                  <c:v>35318.28</c:v>
                </c:pt>
                <c:pt idx="5">
                  <c:v>23833.439999999999</c:v>
                </c:pt>
                <c:pt idx="6">
                  <c:v>24561.599999999999</c:v>
                </c:pt>
                <c:pt idx="7">
                  <c:v>40001.120000000003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54069.12000000001</c:v>
                </c:pt>
                <c:pt idx="1">
                  <c:v>38892.6</c:v>
                </c:pt>
                <c:pt idx="2">
                  <c:v>41662.200000000004</c:v>
                </c:pt>
                <c:pt idx="3">
                  <c:v>67748.48000000001</c:v>
                </c:pt>
                <c:pt idx="4">
                  <c:v>42855.520000000004</c:v>
                </c:pt>
                <c:pt idx="5">
                  <c:v>34362.6</c:v>
                </c:pt>
                <c:pt idx="6">
                  <c:v>34845.4</c:v>
                </c:pt>
                <c:pt idx="7">
                  <c:v>58609.08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67111.92</c:v>
                </c:pt>
                <c:pt idx="1">
                  <c:v>51022.76</c:v>
                </c:pt>
                <c:pt idx="2">
                  <c:v>55537.2</c:v>
                </c:pt>
                <c:pt idx="3">
                  <c:v>91235.12</c:v>
                </c:pt>
                <c:pt idx="4">
                  <c:v>52076.520000000004</c:v>
                </c:pt>
                <c:pt idx="5">
                  <c:v>40476.959999999999</c:v>
                </c:pt>
                <c:pt idx="6">
                  <c:v>42564.2</c:v>
                </c:pt>
                <c:pt idx="7">
                  <c:v>76188.72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0</c:formatCode>
                <c:ptCount val="10"/>
                <c:pt idx="0">
                  <c:v>26481.599999999999</c:v>
                </c:pt>
                <c:pt idx="1">
                  <c:v>4780.8</c:v>
                </c:pt>
                <c:pt idx="2">
                  <c:v>8179.2000000000007</c:v>
                </c:pt>
                <c:pt idx="3">
                  <c:v>10123.200000000001</c:v>
                </c:pt>
                <c:pt idx="4">
                  <c:v>14371.2</c:v>
                </c:pt>
                <c:pt idx="5">
                  <c:v>18914.400000000001</c:v>
                </c:pt>
                <c:pt idx="6">
                  <c:v>25768.800000000003</c:v>
                </c:pt>
                <c:pt idx="7">
                  <c:v>36158.400000000001</c:v>
                </c:pt>
                <c:pt idx="8">
                  <c:v>47721.600000000006</c:v>
                </c:pt>
                <c:pt idx="9">
                  <c:v>58946.400000000001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0</c:formatCode>
                <c:ptCount val="10"/>
                <c:pt idx="0">
                  <c:v>25632</c:v>
                </c:pt>
                <c:pt idx="1">
                  <c:v>4176</c:v>
                </c:pt>
                <c:pt idx="2">
                  <c:v>6768</c:v>
                </c:pt>
                <c:pt idx="3">
                  <c:v>7992</c:v>
                </c:pt>
                <c:pt idx="4">
                  <c:v>11088</c:v>
                </c:pt>
                <c:pt idx="5">
                  <c:v>15624</c:v>
                </c:pt>
                <c:pt idx="6">
                  <c:v>19656</c:v>
                </c:pt>
                <c:pt idx="7">
                  <c:v>27936</c:v>
                </c:pt>
                <c:pt idx="8">
                  <c:v>36864</c:v>
                </c:pt>
                <c:pt idx="9">
                  <c:v>44424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0</c:formatCode>
                <c:ptCount val="10"/>
                <c:pt idx="0">
                  <c:v>31435.200000000001</c:v>
                </c:pt>
                <c:pt idx="1">
                  <c:v>1684.8000000000002</c:v>
                </c:pt>
                <c:pt idx="2">
                  <c:v>4989.6000000000004</c:v>
                </c:pt>
                <c:pt idx="3">
                  <c:v>6156</c:v>
                </c:pt>
                <c:pt idx="4">
                  <c:v>10548</c:v>
                </c:pt>
                <c:pt idx="5">
                  <c:v>14572.8</c:v>
                </c:pt>
                <c:pt idx="6">
                  <c:v>18885.599999999999</c:v>
                </c:pt>
                <c:pt idx="7">
                  <c:v>26100</c:v>
                </c:pt>
                <c:pt idx="8">
                  <c:v>27396</c:v>
                </c:pt>
                <c:pt idx="9">
                  <c:v>42004.800000000003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0</c:formatCode>
                <c:ptCount val="10"/>
                <c:pt idx="0">
                  <c:v>27000</c:v>
                </c:pt>
                <c:pt idx="1">
                  <c:v>1512</c:v>
                </c:pt>
                <c:pt idx="2">
                  <c:v>3816</c:v>
                </c:pt>
                <c:pt idx="3">
                  <c:v>4464</c:v>
                </c:pt>
                <c:pt idx="4">
                  <c:v>8208</c:v>
                </c:pt>
                <c:pt idx="5">
                  <c:v>12312</c:v>
                </c:pt>
                <c:pt idx="6">
                  <c:v>14040</c:v>
                </c:pt>
                <c:pt idx="7">
                  <c:v>18792</c:v>
                </c:pt>
                <c:pt idx="8">
                  <c:v>23040</c:v>
                </c:pt>
                <c:pt idx="9">
                  <c:v>31896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0</c:formatCode>
                <c:ptCount val="10"/>
                <c:pt idx="0">
                  <c:v>21873.599999999999</c:v>
                </c:pt>
                <c:pt idx="1">
                  <c:v>5500.8</c:v>
                </c:pt>
                <c:pt idx="2">
                  <c:v>7725.6</c:v>
                </c:pt>
                <c:pt idx="3">
                  <c:v>11772</c:v>
                </c:pt>
                <c:pt idx="4">
                  <c:v>15026.400000000001</c:v>
                </c:pt>
                <c:pt idx="5">
                  <c:v>14068.8</c:v>
                </c:pt>
                <c:pt idx="6">
                  <c:v>21600</c:v>
                </c:pt>
                <c:pt idx="7">
                  <c:v>32400</c:v>
                </c:pt>
                <c:pt idx="8">
                  <c:v>34120.800000000003</c:v>
                </c:pt>
                <c:pt idx="9">
                  <c:v>50472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0</c:formatCode>
                <c:ptCount val="10"/>
                <c:pt idx="0">
                  <c:v>21096</c:v>
                </c:pt>
                <c:pt idx="1">
                  <c:v>4896</c:v>
                </c:pt>
                <c:pt idx="2">
                  <c:v>6048</c:v>
                </c:pt>
                <c:pt idx="3">
                  <c:v>8856</c:v>
                </c:pt>
                <c:pt idx="4">
                  <c:v>12024</c:v>
                </c:pt>
                <c:pt idx="5">
                  <c:v>12024</c:v>
                </c:pt>
                <c:pt idx="6">
                  <c:v>16776</c:v>
                </c:pt>
                <c:pt idx="7">
                  <c:v>23328</c:v>
                </c:pt>
                <c:pt idx="8">
                  <c:v>27504</c:v>
                </c:pt>
                <c:pt idx="9">
                  <c:v>37944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0</c:formatCode>
                <c:ptCount val="10"/>
                <c:pt idx="0">
                  <c:v>38635.199999999997</c:v>
                </c:pt>
                <c:pt idx="1">
                  <c:v>5169.6000000000004</c:v>
                </c:pt>
                <c:pt idx="2">
                  <c:v>11246.4</c:v>
                </c:pt>
                <c:pt idx="3">
                  <c:v>12909.6</c:v>
                </c:pt>
                <c:pt idx="4">
                  <c:v>17013.599999999999</c:v>
                </c:pt>
                <c:pt idx="5">
                  <c:v>19569.599999999999</c:v>
                </c:pt>
                <c:pt idx="6">
                  <c:v>26704.800000000003</c:v>
                </c:pt>
                <c:pt idx="7">
                  <c:v>41212.800000000003</c:v>
                </c:pt>
                <c:pt idx="8">
                  <c:v>47426.400000000001</c:v>
                </c:pt>
                <c:pt idx="9">
                  <c:v>67118.399999999994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0</c:formatCode>
                <c:ptCount val="10"/>
                <c:pt idx="0">
                  <c:v>35712</c:v>
                </c:pt>
                <c:pt idx="1">
                  <c:v>3960</c:v>
                </c:pt>
                <c:pt idx="2">
                  <c:v>8064</c:v>
                </c:pt>
                <c:pt idx="3">
                  <c:v>9144</c:v>
                </c:pt>
                <c:pt idx="4">
                  <c:v>13824</c:v>
                </c:pt>
                <c:pt idx="5">
                  <c:v>17424</c:v>
                </c:pt>
                <c:pt idx="6">
                  <c:v>20592</c:v>
                </c:pt>
                <c:pt idx="7">
                  <c:v>29952</c:v>
                </c:pt>
                <c:pt idx="8">
                  <c:v>38664</c:v>
                </c:pt>
                <c:pt idx="9">
                  <c:v>52704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1180</c:v>
                </c:pt>
                <c:pt idx="1">
                  <c:v>216</c:v>
                </c:pt>
                <c:pt idx="2">
                  <c:v>344</c:v>
                </c:pt>
                <c:pt idx="3">
                  <c:v>432</c:v>
                </c:pt>
                <c:pt idx="4">
                  <c:v>456</c:v>
                </c:pt>
                <c:pt idx="5">
                  <c:v>704</c:v>
                </c:pt>
                <c:pt idx="6">
                  <c:v>1050</c:v>
                </c:pt>
                <c:pt idx="7">
                  <c:v>1254</c:v>
                </c:pt>
                <c:pt idx="8">
                  <c:v>1756</c:v>
                </c:pt>
                <c:pt idx="9">
                  <c:v>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1120</c:v>
                </c:pt>
                <c:pt idx="1">
                  <c:v>180</c:v>
                </c:pt>
                <c:pt idx="2">
                  <c:v>260</c:v>
                </c:pt>
                <c:pt idx="3">
                  <c:v>340</c:v>
                </c:pt>
                <c:pt idx="4">
                  <c:v>360</c:v>
                </c:pt>
                <c:pt idx="5">
                  <c:v>600</c:v>
                </c:pt>
                <c:pt idx="6">
                  <c:v>800</c:v>
                </c:pt>
                <c:pt idx="7">
                  <c:v>980</c:v>
                </c:pt>
                <c:pt idx="8">
                  <c:v>1380</c:v>
                </c:pt>
                <c:pt idx="9">
                  <c:v>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1594</c:v>
                </c:pt>
                <c:pt idx="1">
                  <c:v>68</c:v>
                </c:pt>
                <c:pt idx="2">
                  <c:v>384</c:v>
                </c:pt>
                <c:pt idx="3">
                  <c:v>224</c:v>
                </c:pt>
                <c:pt idx="4">
                  <c:v>438</c:v>
                </c:pt>
                <c:pt idx="5">
                  <c:v>862</c:v>
                </c:pt>
                <c:pt idx="6">
                  <c:v>804</c:v>
                </c:pt>
                <c:pt idx="7">
                  <c:v>1120</c:v>
                </c:pt>
                <c:pt idx="8">
                  <c:v>1372</c:v>
                </c:pt>
                <c:pt idx="9">
                  <c:v>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1360</c:v>
                </c:pt>
                <c:pt idx="1">
                  <c:v>60</c:v>
                </c:pt>
                <c:pt idx="2">
                  <c:v>280</c:v>
                </c:pt>
                <c:pt idx="3">
                  <c:v>160</c:v>
                </c:pt>
                <c:pt idx="4">
                  <c:v>380</c:v>
                </c:pt>
                <c:pt idx="5">
                  <c:v>760</c:v>
                </c:pt>
                <c:pt idx="6">
                  <c:v>580</c:v>
                </c:pt>
                <c:pt idx="7">
                  <c:v>820</c:v>
                </c:pt>
                <c:pt idx="8">
                  <c:v>1160</c:v>
                </c:pt>
                <c:pt idx="9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960</c:v>
                </c:pt>
                <c:pt idx="1">
                  <c:v>280</c:v>
                </c:pt>
                <c:pt idx="2">
                  <c:v>534</c:v>
                </c:pt>
                <c:pt idx="3">
                  <c:v>242</c:v>
                </c:pt>
                <c:pt idx="4">
                  <c:v>508</c:v>
                </c:pt>
                <c:pt idx="5">
                  <c:v>650</c:v>
                </c:pt>
                <c:pt idx="6">
                  <c:v>742</c:v>
                </c:pt>
                <c:pt idx="7">
                  <c:v>1144</c:v>
                </c:pt>
                <c:pt idx="8">
                  <c:v>1314</c:v>
                </c:pt>
                <c:pt idx="9">
                  <c:v>1816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920</c:v>
                </c:pt>
                <c:pt idx="1">
                  <c:v>240</c:v>
                </c:pt>
                <c:pt idx="2">
                  <c:v>380</c:v>
                </c:pt>
                <c:pt idx="3">
                  <c:v>180</c:v>
                </c:pt>
                <c:pt idx="4">
                  <c:v>420</c:v>
                </c:pt>
                <c:pt idx="5">
                  <c:v>560</c:v>
                </c:pt>
                <c:pt idx="6">
                  <c:v>580</c:v>
                </c:pt>
                <c:pt idx="7">
                  <c:v>820</c:v>
                </c:pt>
                <c:pt idx="8">
                  <c:v>1100</c:v>
                </c:pt>
                <c:pt idx="9">
                  <c:v>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1676</c:v>
                </c:pt>
                <c:pt idx="1">
                  <c:v>840</c:v>
                </c:pt>
                <c:pt idx="2">
                  <c:v>296</c:v>
                </c:pt>
                <c:pt idx="3">
                  <c:v>228</c:v>
                </c:pt>
                <c:pt idx="4">
                  <c:v>996</c:v>
                </c:pt>
                <c:pt idx="5">
                  <c:v>696</c:v>
                </c:pt>
                <c:pt idx="6">
                  <c:v>1198</c:v>
                </c:pt>
                <c:pt idx="7">
                  <c:v>1474</c:v>
                </c:pt>
                <c:pt idx="8">
                  <c:v>2184</c:v>
                </c:pt>
                <c:pt idx="9">
                  <c:v>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1540</c:v>
                </c:pt>
                <c:pt idx="1">
                  <c:v>600</c:v>
                </c:pt>
                <c:pt idx="2">
                  <c:v>220</c:v>
                </c:pt>
                <c:pt idx="3">
                  <c:v>160</c:v>
                </c:pt>
                <c:pt idx="4">
                  <c:v>880</c:v>
                </c:pt>
                <c:pt idx="5">
                  <c:v>600</c:v>
                </c:pt>
                <c:pt idx="6">
                  <c:v>900</c:v>
                </c:pt>
                <c:pt idx="7">
                  <c:v>1100</c:v>
                </c:pt>
                <c:pt idx="8">
                  <c:v>1760</c:v>
                </c:pt>
                <c:pt idx="9">
                  <c:v>2480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EC50207E-A3FA-4CFF-818F-8945855AC11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E6193D3-23B6-436E-BFC9-998722ABF53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AED7B0E0-EC11-4C0A-8D2A-13425B342FE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1ACBB5-D233-4CDA-A2E0-57F828D46684}" name="Nobel_EU_Upgrade_order" displayName="Nobel_EU_Upgrade_order" ref="A1:AE42" totalsRowShown="0">
  <autoFilter ref="A1:AE42" xr:uid="{5D1ACBB5-D233-4CDA-A2E0-57F828D46684}"/>
  <tableColumns count="31">
    <tableColumn id="1" xr3:uid="{84B13E98-190E-4D1D-964B-3CA99195CA7D}" name="Column1"/>
    <tableColumn id="2" xr3:uid="{FD0DCD84-B668-48D2-AF7C-E1C12B8ADA2B}" name="0 C-L"/>
    <tableColumn id="3" xr3:uid="{D07A6C39-E9D1-46E5-9908-0C51E34F2D08}" name="0 L-S"/>
    <tableColumn id="4" xr3:uid="{4440FA80-B1CA-498D-A742-3F1B72E4A663}" name="0 S-C"/>
    <tableColumn id="5" xr3:uid="{3F250CE4-6FF0-4218-A0D1-62132F16FD34}" name="1 C-L"/>
    <tableColumn id="6" xr3:uid="{E8C53D81-1B4E-4582-ADD2-907AB301A1BB}" name="1 L-S"/>
    <tableColumn id="7" xr3:uid="{99BC0788-913A-498D-82AB-CCA4E0F61FDD}" name="1 S-C"/>
    <tableColumn id="8" xr3:uid="{602077E9-4D83-4238-8C54-FD425C3B39A2}" name="2 C-L"/>
    <tableColumn id="9" xr3:uid="{202DA0D9-4C5B-477A-91DE-56E053C61B5C}" name="2 L-S"/>
    <tableColumn id="10" xr3:uid="{9E968114-6518-44D9-BD6D-8CD3EBCDCC59}" name="2 S-C"/>
    <tableColumn id="11" xr3:uid="{C250073E-2186-425C-A240-0D5D48FAAFE0}" name="3 C-L"/>
    <tableColumn id="12" xr3:uid="{F85855DB-5EA9-44ED-8781-35D2ACE5EC14}" name="3 L-S"/>
    <tableColumn id="13" xr3:uid="{EC215808-2988-493A-9E6F-CE28827F25E8}" name="3 S-C"/>
    <tableColumn id="14" xr3:uid="{CA8B647A-FA8A-404D-BADC-F152B348D024}" name="4 C-L"/>
    <tableColumn id="15" xr3:uid="{850201F5-6D04-4F6A-AD90-1EFA9866556B}" name="4 L-S"/>
    <tableColumn id="16" xr3:uid="{B7B1C161-EA3E-4E26-BF08-691A4C6AEE56}" name="4 S-C"/>
    <tableColumn id="17" xr3:uid="{D4E0B7EE-146D-4863-81D0-6C7429BCB0DD}" name="5 C-L"/>
    <tableColumn id="18" xr3:uid="{AF9F1013-5A91-4F38-8BA7-621E0CC5573C}" name="5 L-S"/>
    <tableColumn id="19" xr3:uid="{989A4D19-87B7-46FE-9B23-B751A20566AA}" name="5 S-C"/>
    <tableColumn id="20" xr3:uid="{08EADD58-7B21-4061-A9AE-FC5153748967}" name="6 C-L"/>
    <tableColumn id="21" xr3:uid="{E92DB68A-37CF-4044-9CDB-07AD2206A881}" name="6 L-S"/>
    <tableColumn id="22" xr3:uid="{F10C14B3-D387-4822-B662-D2F0E5D750A1}" name="6 S-C"/>
    <tableColumn id="23" xr3:uid="{AD3676E1-F575-4983-8514-BF22E0CB36B3}" name="7 C-L"/>
    <tableColumn id="24" xr3:uid="{F6256E09-6B7F-4CA0-8366-F05850B7338F}" name="7 L-S"/>
    <tableColumn id="25" xr3:uid="{3C2C0F40-B486-4FDC-B544-6E737FAF55C2}" name="7 S-C"/>
    <tableColumn id="26" xr3:uid="{78DC04D6-20D8-428C-B196-B2CEC03D4CBE}" name="8 C-L"/>
    <tableColumn id="27" xr3:uid="{D46FDB1B-948C-4E9D-91D0-B3CAC5EBAA4A}" name="8 L-S"/>
    <tableColumn id="28" xr3:uid="{F52953EF-E9E2-41C7-A38A-91CAD1374A64}" name="8 S-C"/>
    <tableColumn id="29" xr3:uid="{02D3EEFD-442C-4F3F-B3AA-5F3F88DA054C}" name="9 C-L"/>
    <tableColumn id="30" xr3:uid="{5565A044-ADFE-44B7-B80F-CDD1F98962FB}" name="9 L-S"/>
    <tableColumn id="31" xr3:uid="{6ADB3064-898A-4228-B564-A9BC718FBCEB}" name="9 S-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C044C7-5256-40D7-AB06-9DD8C268F7E7}" name="Spain_Upgrade_order" displayName="Spain_Upgrade_order" ref="A1:AE29" tableType="queryTable" totalsRowShown="0">
  <autoFilter ref="A1:AE29" xr:uid="{88C044C7-5256-40D7-AB06-9DD8C268F7E7}"/>
  <tableColumns count="31">
    <tableColumn id="1" xr3:uid="{B21E96EC-B528-4EC2-B839-0C6AD5122D38}" uniqueName="1" name="Column1" queryTableFieldId="1"/>
    <tableColumn id="2" xr3:uid="{D950D552-97F7-4124-BDBB-003D69B56DF4}" uniqueName="2" name="0 C-L" queryTableFieldId="2"/>
    <tableColumn id="3" xr3:uid="{ED0E63E8-27BF-44A4-8E5E-52549F0D0387}" uniqueName="3" name="0 L-S" queryTableFieldId="3"/>
    <tableColumn id="4" xr3:uid="{C1596A41-D3CD-40FB-99C1-9CF6C321F62D}" uniqueName="4" name="0 S-C" queryTableFieldId="4"/>
    <tableColumn id="5" xr3:uid="{D3F76239-2586-4B74-B69B-A3749A2D9F8E}" uniqueName="5" name="1 C-L" queryTableFieldId="5"/>
    <tableColumn id="6" xr3:uid="{5357700D-5EC7-4957-B9B7-38DC770B576E}" uniqueName="6" name="1 L-S" queryTableFieldId="6"/>
    <tableColumn id="7" xr3:uid="{72279BDF-6482-4722-A389-D80127DE31A5}" uniqueName="7" name="1 S-C" queryTableFieldId="7"/>
    <tableColumn id="8" xr3:uid="{44546D0E-A114-4DB4-AC66-71471749333A}" uniqueName="8" name="2 C-L" queryTableFieldId="8"/>
    <tableColumn id="9" xr3:uid="{4937BB17-BF2A-43D5-8AC4-878420E301D7}" uniqueName="9" name="2 L-S" queryTableFieldId="9"/>
    <tableColumn id="10" xr3:uid="{D0BE5607-82B9-454A-83DE-E9DFA17E8E0F}" uniqueName="10" name="2 S-C" queryTableFieldId="10"/>
    <tableColumn id="11" xr3:uid="{C592E0DF-9F93-4673-9C39-3AADA8A1153E}" uniqueName="11" name="3 C-L" queryTableFieldId="11"/>
    <tableColumn id="12" xr3:uid="{9E32B2D3-5B42-4CDB-B039-25179FB4E847}" uniqueName="12" name="3 L-S" queryTableFieldId="12"/>
    <tableColumn id="13" xr3:uid="{045DBDEB-80B6-4568-A1D0-798726AC6202}" uniqueName="13" name="3 S-C" queryTableFieldId="13"/>
    <tableColumn id="14" xr3:uid="{73413FEF-3C8D-4EC7-BF4C-73D703ADE0D4}" uniqueName="14" name="4 C-L" queryTableFieldId="14"/>
    <tableColumn id="15" xr3:uid="{7916F4A8-9B0D-44A4-AB8D-F91FAE089E8A}" uniqueName="15" name="4 L-S" queryTableFieldId="15"/>
    <tableColumn id="16" xr3:uid="{50880B3B-FF80-4CBD-8285-16550E6C16E1}" uniqueName="16" name="4 S-C" queryTableFieldId="16"/>
    <tableColumn id="17" xr3:uid="{B5270B3F-B355-4C7C-A762-7F98CC1ECE03}" uniqueName="17" name="5 C-L" queryTableFieldId="17"/>
    <tableColumn id="18" xr3:uid="{3F1E6EE2-6025-4322-854D-239A065AFF4D}" uniqueName="18" name="5 L-S" queryTableFieldId="18"/>
    <tableColumn id="19" xr3:uid="{AE5F219D-BF9C-4A1B-B3CB-91417B944F30}" uniqueName="19" name="5 S-C" queryTableFieldId="19"/>
    <tableColumn id="20" xr3:uid="{E075877D-D61C-4AA2-A3AB-A7AFC38EFEA8}" uniqueName="20" name="6 C-L" queryTableFieldId="20"/>
    <tableColumn id="21" xr3:uid="{C8C0B476-2D8B-44CE-A3A7-804A3D3F3842}" uniqueName="21" name="6 L-S" queryTableFieldId="21"/>
    <tableColumn id="22" xr3:uid="{4E9E132C-E999-4A02-80F1-918D5BF8DE61}" uniqueName="22" name="6 S-C" queryTableFieldId="22"/>
    <tableColumn id="23" xr3:uid="{226828EB-E0F2-4F98-AFF9-F9E2059A75EC}" uniqueName="23" name="7 C-L" queryTableFieldId="23"/>
    <tableColumn id="24" xr3:uid="{0241179C-38DE-49CE-BD61-6DA08CA58AFD}" uniqueName="24" name="7 L-S" queryTableFieldId="24"/>
    <tableColumn id="25" xr3:uid="{C45B1388-7656-4E47-9FCC-0755FD21C36E}" uniqueName="25" name="7 S-C" queryTableFieldId="25"/>
    <tableColumn id="26" xr3:uid="{788E2320-BB6F-4EE5-ACEF-FADE6D4DF133}" uniqueName="26" name="8 C-L" queryTableFieldId="26"/>
    <tableColumn id="27" xr3:uid="{441A8FC3-8F1A-48AA-9211-D83168A9C826}" uniqueName="27" name="8 L-S" queryTableFieldId="27"/>
    <tableColumn id="28" xr3:uid="{0CF13328-5B78-4146-8DBC-FF7F92939620}" uniqueName="28" name="8 S-C" queryTableFieldId="28"/>
    <tableColumn id="29" xr3:uid="{018AB4D6-3F85-484B-BFE3-657F8B2B952A}" uniqueName="29" name="9 C-L" queryTableFieldId="29"/>
    <tableColumn id="30" xr3:uid="{990A7B31-92FE-488D-8931-BD84AF32E34F}" uniqueName="30" name="9 L-S" queryTableFieldId="30"/>
    <tableColumn id="31" xr3:uid="{060BEE50-3EBF-49FE-835E-158E22A5A2AC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B0A6B1-38B5-47DF-99A0-0F68F939E0EC}" name="Germany_17_Upgrade_order" displayName="Germany_17_Upgrade_order" ref="A1:AE27" tableType="queryTable" totalsRowShown="0">
  <autoFilter ref="A1:AE27" xr:uid="{4EB0A6B1-38B5-47DF-99A0-0F68F939E0EC}"/>
  <tableColumns count="31">
    <tableColumn id="1" xr3:uid="{A308A698-4B1E-45CA-B085-901BAC57413A}" uniqueName="1" name="Column1" queryTableFieldId="1"/>
    <tableColumn id="2" xr3:uid="{50A92496-5111-4E68-83DC-7DF7AC983B7E}" uniqueName="2" name="0 C-L" queryTableFieldId="2"/>
    <tableColumn id="3" xr3:uid="{15FFAC78-0ADF-4D6D-B252-E98920F9BB5D}" uniqueName="3" name="0 L-S" queryTableFieldId="3"/>
    <tableColumn id="4" xr3:uid="{AC4D0770-5337-43D9-8237-1B146151B867}" uniqueName="4" name="0 S-C" queryTableFieldId="4"/>
    <tableColumn id="5" xr3:uid="{B26AC640-2A89-48BE-8A34-1B4F7A8CA5E1}" uniqueName="5" name="1 C-L" queryTableFieldId="5"/>
    <tableColumn id="6" xr3:uid="{B912BBAC-75FA-45D6-A545-98AF1449683F}" uniqueName="6" name="1 L-S" queryTableFieldId="6"/>
    <tableColumn id="7" xr3:uid="{52AB7AC5-46C2-4525-A596-C89772C2A606}" uniqueName="7" name="1 S-C" queryTableFieldId="7"/>
    <tableColumn id="8" xr3:uid="{9B544D3B-F8C7-4C00-99B2-F2D554EBBE93}" uniqueName="8" name="2 C-L" queryTableFieldId="8"/>
    <tableColumn id="9" xr3:uid="{915D2ED5-3F4D-4409-9C06-D3C0F43239C6}" uniqueName="9" name="2 L-S" queryTableFieldId="9"/>
    <tableColumn id="10" xr3:uid="{BF64BFB1-10CA-4931-BA46-1E5E28398C94}" uniqueName="10" name="2 S-C" queryTableFieldId="10"/>
    <tableColumn id="11" xr3:uid="{44A29A23-8285-4DDF-8F83-E6105564AE12}" uniqueName="11" name="3 C-L" queryTableFieldId="11"/>
    <tableColumn id="12" xr3:uid="{96D016AB-52B9-4090-8D47-009E6BC4EDE9}" uniqueName="12" name="3 L-S" queryTableFieldId="12"/>
    <tableColumn id="13" xr3:uid="{32F7E2AB-AEDB-477A-A511-0DFB26771AB3}" uniqueName="13" name="3 S-C" queryTableFieldId="13"/>
    <tableColumn id="14" xr3:uid="{18D2A55F-F59B-45C1-BDC5-5DAC0057F6D0}" uniqueName="14" name="4 C-L" queryTableFieldId="14"/>
    <tableColumn id="15" xr3:uid="{D9464169-E4F2-41AD-9110-255A396487EB}" uniqueName="15" name="4 L-S" queryTableFieldId="15"/>
    <tableColumn id="16" xr3:uid="{6EBBD9C6-DFAB-4DF4-BDEB-5A8BC5EA0D31}" uniqueName="16" name="4 S-C" queryTableFieldId="16"/>
    <tableColumn id="17" xr3:uid="{AFD47C56-ABA2-425A-91DE-D61071505053}" uniqueName="17" name="5 C-L" queryTableFieldId="17"/>
    <tableColumn id="18" xr3:uid="{A0105A15-2162-4479-B8CC-07B0C94FC89E}" uniqueName="18" name="5 L-S" queryTableFieldId="18"/>
    <tableColumn id="19" xr3:uid="{522B3CD2-468D-4B23-90EA-7FDAF00BD9AD}" uniqueName="19" name="5 S-C" queryTableFieldId="19"/>
    <tableColumn id="20" xr3:uid="{B4C2992A-2DD9-4204-BF70-A5BC136CF515}" uniqueName="20" name="6 C-L" queryTableFieldId="20"/>
    <tableColumn id="21" xr3:uid="{7426A713-933D-4826-AB99-D083CB5728D8}" uniqueName="21" name="6 L-S" queryTableFieldId="21"/>
    <tableColumn id="22" xr3:uid="{7A38DECA-7F04-4EE9-BCCD-14C710B14EB7}" uniqueName="22" name="6 S-C" queryTableFieldId="22"/>
    <tableColumn id="23" xr3:uid="{F8AAAF3D-6617-4FEA-8DFF-C63963093BDD}" uniqueName="23" name="7 C-L" queryTableFieldId="23"/>
    <tableColumn id="24" xr3:uid="{AB722880-A119-4A25-978C-C6A105D2435B}" uniqueName="24" name="7 L-S" queryTableFieldId="24"/>
    <tableColumn id="25" xr3:uid="{62CB9954-2C99-410A-810A-788113A268F9}" uniqueName="25" name="7 S-C" queryTableFieldId="25"/>
    <tableColumn id="26" xr3:uid="{0A2D9023-24F0-4090-8DA6-3AEC2CAA0B36}" uniqueName="26" name="8 C-L" queryTableFieldId="26"/>
    <tableColumn id="27" xr3:uid="{25F5E0E1-A3FD-4956-BCF3-A570DD72BACD}" uniqueName="27" name="8 L-S" queryTableFieldId="27"/>
    <tableColumn id="28" xr3:uid="{8AD629DF-78B4-4940-A65D-AB8B7118218F}" uniqueName="28" name="8 S-C" queryTableFieldId="28"/>
    <tableColumn id="29" xr3:uid="{A01C8F7B-7CDD-4798-A2FD-B3C4EAA33B84}" uniqueName="29" name="9 C-L" queryTableFieldId="29"/>
    <tableColumn id="30" xr3:uid="{28356142-3C1E-439F-91FC-ACB80B87DED4}" uniqueName="30" name="9 L-S" queryTableFieldId="30"/>
    <tableColumn id="31" xr3:uid="{075C25A3-2EDB-4A11-9FAE-29010172ECF7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85E127-CDC2-412A-B7C2-DAB497C28B30}" name="Sweden_Upgrade_order" displayName="Sweden_Upgrade_order" ref="A1:AE30" tableType="queryTable" totalsRowShown="0">
  <autoFilter ref="A1:AE30" xr:uid="{2185E127-CDC2-412A-B7C2-DAB497C28B30}"/>
  <tableColumns count="31">
    <tableColumn id="1" xr3:uid="{948E519E-AABF-43C2-958F-FCD699548224}" uniqueName="1" name="Column1" queryTableFieldId="1"/>
    <tableColumn id="2" xr3:uid="{29A7D106-3CBB-4F0F-AF97-7BBD5473D697}" uniqueName="2" name="0 C-L" queryTableFieldId="2"/>
    <tableColumn id="3" xr3:uid="{261D5FE8-7207-4C7D-9431-793B2F05507C}" uniqueName="3" name="0 L-S" queryTableFieldId="3"/>
    <tableColumn id="4" xr3:uid="{824887D4-9F0E-4099-9A9A-490B51FEF240}" uniqueName="4" name="0 S-C" queryTableFieldId="4"/>
    <tableColumn id="5" xr3:uid="{C9C2653D-F2EA-4C5B-948A-47204A273B01}" uniqueName="5" name="1 C-L" queryTableFieldId="5"/>
    <tableColumn id="6" xr3:uid="{B5B7AF3C-BE93-44F4-A14E-236BE8A434A2}" uniqueName="6" name="1 L-S" queryTableFieldId="6"/>
    <tableColumn id="7" xr3:uid="{2E1A83FA-E793-447E-AC1C-240563212F7A}" uniqueName="7" name="1 S-C" queryTableFieldId="7"/>
    <tableColumn id="8" xr3:uid="{1FB1672C-355E-48BF-A622-968F038E1362}" uniqueName="8" name="2 C-L" queryTableFieldId="8"/>
    <tableColumn id="9" xr3:uid="{965C7B33-A85E-414D-88DA-DD2DDB4CD148}" uniqueName="9" name="2 L-S" queryTableFieldId="9"/>
    <tableColumn id="10" xr3:uid="{B60EEEE3-9169-44CB-A49F-1A96A3729443}" uniqueName="10" name="2 S-C" queryTableFieldId="10"/>
    <tableColumn id="11" xr3:uid="{2588108A-F3A8-4C30-9F0A-05A206AA4DEA}" uniqueName="11" name="3 C-L" queryTableFieldId="11"/>
    <tableColumn id="12" xr3:uid="{17602765-68AB-4B0F-966A-437CE1B1D203}" uniqueName="12" name="3 L-S" queryTableFieldId="12"/>
    <tableColumn id="13" xr3:uid="{ECB3DD32-5541-4F94-96CD-4A0C5E2A3086}" uniqueName="13" name="3 S-C" queryTableFieldId="13"/>
    <tableColumn id="14" xr3:uid="{F5AB74DF-02BD-4C55-B030-1BE6C9AC74DC}" uniqueName="14" name="4 C-L" queryTableFieldId="14"/>
    <tableColumn id="15" xr3:uid="{C88DD19C-0070-44B5-AC83-8CA37AFFC067}" uniqueName="15" name="4 L-S" queryTableFieldId="15"/>
    <tableColumn id="16" xr3:uid="{AFD6CAAE-1E0B-47A9-A366-FBA5E87D3587}" uniqueName="16" name="4 S-C" queryTableFieldId="16"/>
    <tableColumn id="17" xr3:uid="{985A7521-22FE-4BAA-B35A-6FA2BB9D50A1}" uniqueName="17" name="5 C-L" queryTableFieldId="17"/>
    <tableColumn id="18" xr3:uid="{A137407B-09B2-4D95-89AE-DE2E35473B4D}" uniqueName="18" name="5 L-S" queryTableFieldId="18"/>
    <tableColumn id="19" xr3:uid="{AF29FA15-DC27-4DBD-A6D7-1D7D15608578}" uniqueName="19" name="5 S-C" queryTableFieldId="19"/>
    <tableColumn id="20" xr3:uid="{ED7FA81A-86B9-470A-9351-1F50AA22BAB0}" uniqueName="20" name="6 C-L" queryTableFieldId="20"/>
    <tableColumn id="21" xr3:uid="{FE042665-F4E9-4321-9217-089B5CE17484}" uniqueName="21" name="6 L-S" queryTableFieldId="21"/>
    <tableColumn id="22" xr3:uid="{A3BC4D7E-1D3A-471E-9637-981247595F0D}" uniqueName="22" name="6 S-C" queryTableFieldId="22"/>
    <tableColumn id="23" xr3:uid="{114CD310-17AB-4CB7-800B-41D0A16FBCF8}" uniqueName="23" name="7 C-L" queryTableFieldId="23"/>
    <tableColumn id="24" xr3:uid="{90EE4A4A-A237-4EB3-9762-6C1E0F5352AC}" uniqueName="24" name="7 L-S" queryTableFieldId="24"/>
    <tableColumn id="25" xr3:uid="{9CC2D39E-6E6F-4619-9A4E-B39D7F6350C2}" uniqueName="25" name="7 S-C" queryTableFieldId="25"/>
    <tableColumn id="26" xr3:uid="{18F9BC35-D124-4280-B7EB-F04C6F370BCA}" uniqueName="26" name="8 C-L" queryTableFieldId="26"/>
    <tableColumn id="27" xr3:uid="{D144718E-7E2B-4043-8DAD-4ECDCAD3C0EC}" uniqueName="27" name="8 L-S" queryTableFieldId="27"/>
    <tableColumn id="28" xr3:uid="{5594A79F-752D-45F2-885A-C8AB08AB26BA}" uniqueName="28" name="8 S-C" queryTableFieldId="28"/>
    <tableColumn id="29" xr3:uid="{8035CE69-7F94-4D5D-AF7C-C7115FD8586D}" uniqueName="29" name="9 C-L" queryTableFieldId="29"/>
    <tableColumn id="30" xr3:uid="{6272E2C9-3165-4A85-9E41-EDABA05D94C7}" uniqueName="30" name="9 L-S" queryTableFieldId="30"/>
    <tableColumn id="31" xr3:uid="{A8B28946-B5DC-453E-90AF-16607B1D5B89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0" dataDxfId="39" headerRowBorderDxfId="37" tableBorderDxfId="38" totalsRowBorderDxfId="36">
  <autoFilter ref="A1:P33" xr:uid="{80927FBE-9330-403D-B346-30BEBDE43DB6}"/>
  <tableColumns count="16">
    <tableColumn id="1" xr3:uid="{3B604F2C-43FC-427A-960E-86F24260631D}" name="Column1" dataDxfId="35"/>
    <tableColumn id="2" xr3:uid="{FB59DC9D-B3FC-49CE-BC72-4B5EED5C1A5E}" name="Column2" dataDxfId="34"/>
    <tableColumn id="3" xr3:uid="{7E6209EF-2443-4724-8BB7-FCD600C565F1}" name="Column3" dataDxfId="33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2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1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0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29"/>
    <tableColumn id="8" xr3:uid="{5D11A3F7-15D0-4858-8F65-33E04687039D}" name="Column8" dataDxfId="28">
      <calculatedColumnFormula>C2*G2</calculatedColumnFormula>
    </tableColumn>
    <tableColumn id="9" xr3:uid="{03CD6E76-2049-41CC-AB02-076DE5F5F291}" name="Column9" dataDxfId="27">
      <calculatedColumnFormula>D2*G2</calculatedColumnFormula>
    </tableColumn>
    <tableColumn id="10" xr3:uid="{B9A1CADC-C87A-4E5A-B572-5856D9C14D56}" name="Column10" dataDxfId="26">
      <calculatedColumnFormula>E2*G2</calculatedColumnFormula>
    </tableColumn>
    <tableColumn id="11" xr3:uid="{9E57A8B4-6886-47B9-88C9-2F297C9E7910}" name="Column11" dataDxfId="25">
      <calculatedColumnFormula>F2*G2</calculatedColumnFormula>
    </tableColumn>
    <tableColumn id="12" xr3:uid="{F055947C-6D31-4A37-8C0B-518B8AEC7952}" name="Column12" dataDxfId="24"/>
    <tableColumn id="13" xr3:uid="{DACB8071-AA76-4DA1-A33B-6CBFE1BC6DC7}" name="Column13" dataDxfId="23">
      <calculatedColumnFormula>C2*$L2</calculatedColumnFormula>
    </tableColumn>
    <tableColumn id="14" xr3:uid="{16C3543A-DA37-4D9C-816D-5FA50573BE6D}" name="Column14" dataDxfId="22">
      <calculatedColumnFormula>D2*$L2</calculatedColumnFormula>
    </tableColumn>
    <tableColumn id="15" xr3:uid="{B63C7BC9-D7F9-4716-B8E5-BE3344EAED6D}" name="Column15" dataDxfId="21">
      <calculatedColumnFormula>E2*$L2</calculatedColumnFormula>
    </tableColumn>
    <tableColumn id="16" xr3:uid="{E1F6AF49-2594-4FF2-944F-67953FF1BCB1}" name="Column16" dataDxfId="20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19" headerRowBorderDxfId="17" tableBorderDxfId="18" totalsRowBorderDxfId="16">
  <autoFilter ref="A1:P33" xr:uid="{80927FBE-9330-403D-B346-30BEBDE43DB6}"/>
  <tableColumns count="16">
    <tableColumn id="1" xr3:uid="{8E84B27B-3548-4416-A4AD-603FA9512003}" name="Column1" dataDxfId="15"/>
    <tableColumn id="2" xr3:uid="{8233C0B4-FFDD-45B5-8A43-A8E11ACE965B}" name="Column2" dataDxfId="14"/>
    <tableColumn id="3" xr3:uid="{1C951289-A530-49BA-8256-DA8898658E81}" name="Column3" dataDxfId="13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2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1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0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9"/>
    <tableColumn id="8" xr3:uid="{BC86A280-CAC8-43A1-8D18-74CE5E4F2CD6}" name="Column8" dataDxfId="8">
      <calculatedColumnFormula>C2*G2</calculatedColumnFormula>
    </tableColumn>
    <tableColumn id="9" xr3:uid="{07CCB452-13B8-4390-8EE5-AD58D4252194}" name="Column9" dataDxfId="7">
      <calculatedColumnFormula>D2*G2</calculatedColumnFormula>
    </tableColumn>
    <tableColumn id="10" xr3:uid="{6412C612-3AEB-4045-8186-2A6FA23B49C3}" name="Column10" dataDxfId="6">
      <calculatedColumnFormula>E2*G2</calculatedColumnFormula>
    </tableColumn>
    <tableColumn id="11" xr3:uid="{476D1BC0-323D-4328-B27E-91D84FD02128}" name="Column11" dataDxfId="5">
      <calculatedColumnFormula>F2*G2</calculatedColumnFormula>
    </tableColumn>
    <tableColumn id="12" xr3:uid="{13A1144F-0B79-495B-A7B4-BA2B1BD556C5}" name="Column12" dataDxfId="4"/>
    <tableColumn id="13" xr3:uid="{A90E7E45-8E67-4E9D-94C8-62A4D45AE164}" name="Column13" dataDxfId="3">
      <calculatedColumnFormula>C2*$L2</calculatedColumnFormula>
    </tableColumn>
    <tableColumn id="14" xr3:uid="{FC9233B5-8141-4D40-9B9D-C1E6F51AC3D7}" name="Column14" dataDxfId="2">
      <calculatedColumnFormula>D2*$L2</calculatedColumnFormula>
    </tableColumn>
    <tableColumn id="15" xr3:uid="{306540F8-2875-4027-86E2-D1C4C6313C69}" name="Column15" dataDxfId="1">
      <calculatedColumnFormula>E2*$L2</calculatedColumnFormula>
    </tableColumn>
    <tableColumn id="16" xr3:uid="{AFE940F3-8F24-4E2E-8567-188093C346F2}" name="Column16" dataDxfId="0">
      <calculatedColumnFormula>F2*$L2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abSelected="1" zoomScale="58" zoomScaleNormal="85" workbookViewId="0">
      <selection activeCell="L19" sqref="L19"/>
    </sheetView>
  </sheetViews>
  <sheetFormatPr defaultRowHeight="14.45"/>
  <cols>
    <col min="1" max="1" width="8" customWidth="1"/>
    <col min="2" max="2" width="12.42578125" customWidth="1"/>
    <col min="3" max="3" width="11" customWidth="1"/>
    <col min="4" max="4" width="14.42578125" customWidth="1"/>
    <col min="5" max="5" width="14.28515625" customWidth="1"/>
    <col min="6" max="6" width="10" customWidth="1"/>
    <col min="7" max="7" width="9.5703125" customWidth="1"/>
    <col min="8" max="8" width="11.85546875" customWidth="1"/>
    <col min="9" max="9" width="11.5703125" customWidth="1"/>
    <col min="15" max="19" width="8.85546875" bestFit="1" customWidth="1"/>
    <col min="21" max="24" width="8.85546875" bestFit="1" customWidth="1"/>
    <col min="25" max="25" width="9.85546875" bestFit="1" customWidth="1"/>
    <col min="26" max="29" width="8.85546875" bestFit="1" customWidth="1"/>
    <col min="31" max="34" width="8.85546875" bestFit="1" customWidth="1"/>
    <col min="36" max="44" width="8.85546875" bestFit="1" customWidth="1"/>
  </cols>
  <sheetData>
    <row r="1" spans="1:29">
      <c r="C1" s="31" t="s">
        <v>0</v>
      </c>
      <c r="D1" s="32">
        <v>1.5</v>
      </c>
      <c r="N1" s="31" t="s">
        <v>0</v>
      </c>
      <c r="O1" s="32">
        <v>1.5</v>
      </c>
      <c r="X1" s="31" t="s">
        <v>0</v>
      </c>
      <c r="Y1" s="32">
        <v>1.5</v>
      </c>
    </row>
    <row r="2" spans="1:29">
      <c r="C2" s="31" t="s">
        <v>1</v>
      </c>
      <c r="D2" s="31">
        <v>0.5</v>
      </c>
      <c r="N2" s="31" t="s">
        <v>1</v>
      </c>
      <c r="O2" s="31">
        <v>1</v>
      </c>
      <c r="X2" s="31" t="s">
        <v>1</v>
      </c>
      <c r="Y2" s="31">
        <v>2</v>
      </c>
    </row>
    <row r="3" spans="1:29">
      <c r="C3" s="31" t="s">
        <v>2</v>
      </c>
      <c r="D3" s="31">
        <v>0</v>
      </c>
      <c r="N3" s="31" t="s">
        <v>2</v>
      </c>
      <c r="O3" s="31">
        <v>0</v>
      </c>
      <c r="X3" s="31" t="s">
        <v>2</v>
      </c>
      <c r="Y3" s="31">
        <v>0</v>
      </c>
    </row>
    <row r="5" spans="1:29">
      <c r="A5" s="68" t="s">
        <v>3</v>
      </c>
      <c r="B5" s="70" t="s">
        <v>4</v>
      </c>
      <c r="C5" s="70"/>
      <c r="D5" s="70"/>
      <c r="E5" s="70"/>
      <c r="F5" s="70" t="s">
        <v>5</v>
      </c>
      <c r="G5" s="70"/>
      <c r="H5" s="70"/>
      <c r="I5" s="70"/>
      <c r="K5" s="68" t="s">
        <v>3</v>
      </c>
      <c r="L5" s="70" t="s">
        <v>4</v>
      </c>
      <c r="M5" s="70"/>
      <c r="N5" s="70"/>
      <c r="O5" s="70"/>
      <c r="P5" s="70" t="s">
        <v>5</v>
      </c>
      <c r="Q5" s="70"/>
      <c r="R5" s="70"/>
      <c r="S5" s="70"/>
      <c r="U5" s="68" t="s">
        <v>3</v>
      </c>
      <c r="V5" s="70" t="s">
        <v>4</v>
      </c>
      <c r="W5" s="70"/>
      <c r="X5" s="70"/>
      <c r="Y5" s="70"/>
      <c r="Z5" s="70" t="s">
        <v>5</v>
      </c>
      <c r="AA5" s="70"/>
      <c r="AB5" s="70"/>
      <c r="AC5" s="70"/>
    </row>
    <row r="6" spans="1:29">
      <c r="A6" s="69"/>
      <c r="B6" s="5" t="s">
        <v>6</v>
      </c>
      <c r="C6" s="3" t="s">
        <v>7</v>
      </c>
      <c r="D6" s="3" t="s">
        <v>8</v>
      </c>
      <c r="E6" s="3" t="s">
        <v>9</v>
      </c>
      <c r="F6" s="5" t="s">
        <v>6</v>
      </c>
      <c r="G6" s="3" t="s">
        <v>7</v>
      </c>
      <c r="H6" s="3" t="s">
        <v>8</v>
      </c>
      <c r="I6" s="3" t="s">
        <v>9</v>
      </c>
      <c r="K6" s="69"/>
      <c r="L6" s="5" t="s">
        <v>6</v>
      </c>
      <c r="M6" s="3" t="s">
        <v>7</v>
      </c>
      <c r="N6" s="3" t="s">
        <v>8</v>
      </c>
      <c r="O6" s="3" t="s">
        <v>9</v>
      </c>
      <c r="P6" s="5" t="s">
        <v>6</v>
      </c>
      <c r="Q6" s="3" t="s">
        <v>7</v>
      </c>
      <c r="R6" s="3" t="s">
        <v>8</v>
      </c>
      <c r="S6" s="3" t="s">
        <v>9</v>
      </c>
      <c r="U6" s="69"/>
      <c r="V6" s="5" t="s">
        <v>6</v>
      </c>
      <c r="W6" s="3" t="s">
        <v>7</v>
      </c>
      <c r="X6" s="3" t="s">
        <v>8</v>
      </c>
      <c r="Y6" s="3" t="s">
        <v>9</v>
      </c>
      <c r="Z6" s="5" t="s">
        <v>6</v>
      </c>
      <c r="AA6" s="3" t="s">
        <v>7</v>
      </c>
      <c r="AB6" s="3" t="s">
        <v>8</v>
      </c>
      <c r="AC6" s="3" t="s">
        <v>9</v>
      </c>
    </row>
    <row r="7" spans="1:29">
      <c r="A7" s="2">
        <v>0</v>
      </c>
      <c r="B7" s="2">
        <f>SummaryU!$B8+SummaryU!$L75+SummaryU!$L88</f>
        <v>27661.599999999999</v>
      </c>
      <c r="C7" s="2">
        <f>SummaryU!$C8+SummaryU!$M75+SummaryU!$M88</f>
        <v>33029.199999999997</v>
      </c>
      <c r="D7" s="2">
        <f>SummaryU!D8+SummaryU!N75+SummaryU!N88</f>
        <v>22833.599999999999</v>
      </c>
      <c r="E7" s="2">
        <f>SummaryU!E8+SummaryU!O75+SummaryU!O88</f>
        <v>40311.199999999997</v>
      </c>
      <c r="F7" s="2">
        <f>SummaryU!F8+SummaryU!P75+SummaryU!P88</f>
        <v>26752</v>
      </c>
      <c r="G7" s="2">
        <f>SummaryU!G8+SummaryU!Q75+SummaryU!Q88</f>
        <v>28360</v>
      </c>
      <c r="H7" s="2">
        <f>SummaryU!H8+SummaryU!R75+SummaryU!R88</f>
        <v>22016</v>
      </c>
      <c r="I7" s="2">
        <f>SummaryU!I8+SummaryU!S75+SummaryU!S88</f>
        <v>37252</v>
      </c>
      <c r="K7" s="2">
        <v>0</v>
      </c>
      <c r="L7" s="2">
        <f>SummaryU!L8+SummaryU!L75+SummaryU!L88</f>
        <v>27661.599999999999</v>
      </c>
      <c r="M7" s="2">
        <f>SummaryU!M8+SummaryU!M75+SummaryU!M88</f>
        <v>33029.199999999997</v>
      </c>
      <c r="N7" s="2">
        <f>SummaryU!N8+SummaryU!N75+SummaryU!N88</f>
        <v>22833.599999999999</v>
      </c>
      <c r="O7" s="2">
        <f>SummaryU!O8+SummaryU!O75+SummaryU!O88</f>
        <v>40311.199999999997</v>
      </c>
      <c r="P7" s="2">
        <f>SummaryU!P8+SummaryU!P75+SummaryU!P88</f>
        <v>26752</v>
      </c>
      <c r="Q7" s="2">
        <f>SummaryU!Q8+SummaryU!Q75+SummaryU!Q88</f>
        <v>28360</v>
      </c>
      <c r="R7" s="2">
        <f>SummaryU!R8+SummaryU!R75+SummaryU!R88</f>
        <v>22016</v>
      </c>
      <c r="S7" s="2">
        <f>SummaryU!S8+SummaryU!S75+SummaryU!S88</f>
        <v>37252</v>
      </c>
      <c r="U7" s="2">
        <v>0</v>
      </c>
      <c r="V7" s="2">
        <f>SummaryU!V8+SummaryU!L75+SummaryU!L88</f>
        <v>27661.599999999999</v>
      </c>
      <c r="W7" s="2">
        <f>SummaryU!W8+SummaryU!M75+SummaryU!M88</f>
        <v>33029.199999999997</v>
      </c>
      <c r="X7" s="2">
        <f>SummaryU!X8+SummaryU!N75+SummaryU!N88</f>
        <v>22833.599999999999</v>
      </c>
      <c r="Y7" s="2">
        <f>SummaryU!Y8+SummaryU!O75+SummaryU!O88</f>
        <v>40311.199999999997</v>
      </c>
      <c r="Z7" s="2">
        <f>SummaryU!Z8+SummaryU!P75+SummaryU!P88</f>
        <v>26752</v>
      </c>
      <c r="AA7" s="2">
        <f>SummaryU!AA8+SummaryU!Q75+SummaryU!Q88</f>
        <v>28360</v>
      </c>
      <c r="AB7" s="2">
        <f>SummaryU!AB8+SummaryU!R75+SummaryU!R88</f>
        <v>22016</v>
      </c>
      <c r="AC7" s="2">
        <f>SummaryU!AC8+SummaryU!S75+SummaryU!S88</f>
        <v>37252</v>
      </c>
    </row>
    <row r="8" spans="1:29">
      <c r="A8" s="2">
        <v>1</v>
      </c>
      <c r="B8" s="2">
        <f>SummaryU!$B9+SummaryU!$L76+SummaryU!$L89</f>
        <v>4996.8</v>
      </c>
      <c r="C8" s="2">
        <f>SummaryU!$C9+SummaryU!$M76+SummaryU!$M89</f>
        <v>1752.8000000000002</v>
      </c>
      <c r="D8" s="38">
        <f>SummaryU!$D9+SummaryU!$N76+SummaryU!$N89</f>
        <v>5780.8</v>
      </c>
      <c r="E8" s="2">
        <f>SummaryU!E9+SummaryU!O76+SummaryU!O89</f>
        <v>6009.6</v>
      </c>
      <c r="F8" s="2">
        <f>SummaryU!F9+SummaryU!P76+SummaryU!P89</f>
        <v>4356</v>
      </c>
      <c r="G8" s="2">
        <f>SummaryU!G9+SummaryU!Q76+SummaryU!Q89</f>
        <v>1572</v>
      </c>
      <c r="H8" s="2">
        <f>SummaryU!H9+SummaryU!R76+SummaryU!R89</f>
        <v>5136</v>
      </c>
      <c r="I8" s="2">
        <f>SummaryU!I9+SummaryU!S76+SummaryU!S89</f>
        <v>4560</v>
      </c>
      <c r="K8" s="2">
        <v>1</v>
      </c>
      <c r="L8" s="2">
        <f>SummaryU!L9+SummaryU!L76+SummaryU!L89</f>
        <v>4996.8</v>
      </c>
      <c r="M8" s="2">
        <f>SummaryU!M9+SummaryU!M76+SummaryU!M89</f>
        <v>1752.8000000000002</v>
      </c>
      <c r="N8" s="2">
        <f>SummaryU!N9+SummaryU!N76+SummaryU!N89</f>
        <v>5780.8</v>
      </c>
      <c r="O8" s="2">
        <f>SummaryU!O9+SummaryU!O76+SummaryU!O89</f>
        <v>6009.6</v>
      </c>
      <c r="P8" s="2">
        <f>SummaryU!P9+SummaryU!P76+SummaryU!P89</f>
        <v>4356</v>
      </c>
      <c r="Q8" s="2">
        <f>SummaryU!Q9+SummaryU!Q76+SummaryU!Q89</f>
        <v>1572</v>
      </c>
      <c r="R8" s="2">
        <f>SummaryU!R9+SummaryU!R76+SummaryU!R89</f>
        <v>5136</v>
      </c>
      <c r="S8" s="2">
        <f>SummaryU!S9+SummaryU!S76+SummaryU!S89</f>
        <v>4560</v>
      </c>
      <c r="U8" s="2">
        <v>1</v>
      </c>
      <c r="V8" s="2">
        <f>SummaryU!V9+SummaryU!L76+SummaryU!L89</f>
        <v>4996.8</v>
      </c>
      <c r="W8" s="2">
        <f>SummaryU!W9+SummaryU!M76+SummaryU!M89</f>
        <v>1752.8000000000002</v>
      </c>
      <c r="X8" s="2">
        <f>SummaryU!X9+SummaryU!N76+SummaryU!N89</f>
        <v>5780.8</v>
      </c>
      <c r="Y8" s="2">
        <f>SummaryU!Y9+SummaryU!O76+SummaryU!O89</f>
        <v>6009.6</v>
      </c>
      <c r="Z8" s="2">
        <f>SummaryU!Z9+SummaryU!P76+SummaryU!P89</f>
        <v>4356</v>
      </c>
      <c r="AA8" s="2">
        <f>SummaryU!AA9+SummaryU!Q76+SummaryU!Q89</f>
        <v>1572</v>
      </c>
      <c r="AB8" s="2">
        <f>SummaryU!AB9+SummaryU!R76+SummaryU!R89</f>
        <v>5136</v>
      </c>
      <c r="AC8" s="2">
        <f>SummaryU!AC9+SummaryU!S76+SummaryU!S89</f>
        <v>4560</v>
      </c>
    </row>
    <row r="9" spans="1:29">
      <c r="A9" s="2">
        <v>2</v>
      </c>
      <c r="B9" s="2">
        <f>SummaryU!$B10+SummaryU!$L77+SummaryU!$L90</f>
        <v>8523.2000000000007</v>
      </c>
      <c r="C9" s="2">
        <f>SummaryU!$C10+SummaryU!$M77+SummaryU!$M90</f>
        <v>5373.6</v>
      </c>
      <c r="D9" s="2">
        <f>SummaryU!$D10+SummaryU!$N77+SummaryU!$N90</f>
        <v>8259.6</v>
      </c>
      <c r="E9" s="2">
        <f>SummaryU!E10+SummaryU!O77+SummaryU!O90</f>
        <v>11542.4</v>
      </c>
      <c r="F9" s="2">
        <f>SummaryU!F10+SummaryU!P77+SummaryU!P90</f>
        <v>7028</v>
      </c>
      <c r="G9" s="2">
        <f>SummaryU!G10+SummaryU!Q77+SummaryU!Q90</f>
        <v>4096</v>
      </c>
      <c r="H9" s="2">
        <f>SummaryU!H10+SummaryU!R77+SummaryU!R90</f>
        <v>6428</v>
      </c>
      <c r="I9" s="2">
        <f>SummaryU!I10+SummaryU!S77+SummaryU!S90</f>
        <v>8284</v>
      </c>
      <c r="K9" s="2">
        <v>2</v>
      </c>
      <c r="L9" s="2">
        <f>SummaryU!L10+SummaryU!L77+SummaryU!L90</f>
        <v>8523.2000000000007</v>
      </c>
      <c r="M9" s="2">
        <f>SummaryU!M10+SummaryU!M77+SummaryU!M90</f>
        <v>5373.6</v>
      </c>
      <c r="N9" s="2">
        <f>SummaryU!N10+SummaryU!N77+SummaryU!N90</f>
        <v>8259.6</v>
      </c>
      <c r="O9" s="2">
        <f>SummaryU!O10+SummaryU!O77+SummaryU!O90</f>
        <v>11542.4</v>
      </c>
      <c r="P9" s="2">
        <f>SummaryU!P10+SummaryU!P77+SummaryU!P90</f>
        <v>7028</v>
      </c>
      <c r="Q9" s="2">
        <f>SummaryU!Q10+SummaryU!Q77+SummaryU!Q90</f>
        <v>4096</v>
      </c>
      <c r="R9" s="2">
        <f>SummaryU!R10+SummaryU!R77+SummaryU!R90</f>
        <v>6428</v>
      </c>
      <c r="S9" s="2">
        <f>SummaryU!S10+SummaryU!S77+SummaryU!S90</f>
        <v>8284</v>
      </c>
      <c r="U9" s="2">
        <v>2</v>
      </c>
      <c r="V9" s="2">
        <f>SummaryU!V10+SummaryU!L77+SummaryU!L90</f>
        <v>8523.2000000000007</v>
      </c>
      <c r="W9" s="2">
        <f>SummaryU!W10+SummaryU!M77+SummaryU!M90</f>
        <v>5373.6</v>
      </c>
      <c r="X9" s="2">
        <f>SummaryU!X10+SummaryU!N77+SummaryU!N90</f>
        <v>8259.6</v>
      </c>
      <c r="Y9" s="2">
        <f>SummaryU!Y10+SummaryU!O77+SummaryU!O90</f>
        <v>11542.4</v>
      </c>
      <c r="Z9" s="2">
        <f>SummaryU!Z10+SummaryU!P77+SummaryU!P90</f>
        <v>7028</v>
      </c>
      <c r="AA9" s="2">
        <f>SummaryU!AA10+SummaryU!Q77+SummaryU!Q90</f>
        <v>4096</v>
      </c>
      <c r="AB9" s="2">
        <f>SummaryU!AB10+SummaryU!R77+SummaryU!R90</f>
        <v>6428</v>
      </c>
      <c r="AC9" s="2">
        <f>SummaryU!AC10+SummaryU!S77+SummaryU!S90</f>
        <v>8284</v>
      </c>
    </row>
    <row r="10" spans="1:29">
      <c r="A10" s="2">
        <v>3</v>
      </c>
      <c r="B10" s="2">
        <f>SummaryU!$B11+SummaryU!$L78+SummaryU!$L91</f>
        <v>10555.2</v>
      </c>
      <c r="C10" s="2">
        <f>SummaryU!$C11+SummaryU!$M78+SummaryU!$M91</f>
        <v>6380</v>
      </c>
      <c r="D10" s="2">
        <f>SummaryU!$D11+SummaryU!$N78+SummaryU!$N91</f>
        <v>12014</v>
      </c>
      <c r="E10" s="2">
        <f>SummaryU!E11+SummaryU!O78+SummaryU!O91</f>
        <v>13137.6</v>
      </c>
      <c r="F10" s="2">
        <f>SummaryU!F11+SummaryU!P78+SummaryU!P91</f>
        <v>8332</v>
      </c>
      <c r="G10" s="2">
        <f>SummaryU!G11+SummaryU!Q78+SummaryU!Q91</f>
        <v>4624</v>
      </c>
      <c r="H10" s="2">
        <f>SummaryU!H11+SummaryU!R78+SummaryU!R91</f>
        <v>9036</v>
      </c>
      <c r="I10" s="2">
        <f>SummaryU!I11+SummaryU!S78+SummaryU!S91</f>
        <v>9304</v>
      </c>
      <c r="K10" s="2">
        <v>3</v>
      </c>
      <c r="L10" s="2">
        <f>SummaryU!L11+SummaryU!L78+SummaryU!L91</f>
        <v>10555.2</v>
      </c>
      <c r="M10" s="2">
        <f>SummaryU!M11+SummaryU!M78+SummaryU!M91</f>
        <v>6380</v>
      </c>
      <c r="N10" s="2">
        <f>SummaryU!N11+SummaryU!N78+SummaryU!N91</f>
        <v>12014</v>
      </c>
      <c r="O10" s="2">
        <f>SummaryU!O11+SummaryU!O78+SummaryU!O91</f>
        <v>13137.6</v>
      </c>
      <c r="P10" s="2">
        <f>SummaryU!P11+SummaryU!P78+SummaryU!P91</f>
        <v>8332</v>
      </c>
      <c r="Q10" s="2">
        <f>SummaryU!Q11+SummaryU!Q78+SummaryU!Q91</f>
        <v>4624</v>
      </c>
      <c r="R10" s="2">
        <f>SummaryU!R11+SummaryU!R78+SummaryU!R91</f>
        <v>9036</v>
      </c>
      <c r="S10" s="2">
        <f>SummaryU!S11+SummaryU!S78+SummaryU!S91</f>
        <v>9304</v>
      </c>
      <c r="U10" s="2">
        <v>3</v>
      </c>
      <c r="V10" s="2">
        <f>SummaryU!V11+SummaryU!L78+SummaryU!L91</f>
        <v>10555.2</v>
      </c>
      <c r="W10" s="2">
        <f>SummaryU!W11+SummaryU!M78+SummaryU!M91</f>
        <v>6380</v>
      </c>
      <c r="X10" s="2">
        <f>SummaryU!X11+SummaryU!N78+SummaryU!N91</f>
        <v>12014</v>
      </c>
      <c r="Y10" s="2">
        <f>SummaryU!Y11+SummaryU!O78+SummaryU!O91</f>
        <v>13137.6</v>
      </c>
      <c r="Z10" s="2">
        <f>SummaryU!Z11+SummaryU!P78+SummaryU!P91</f>
        <v>8332</v>
      </c>
      <c r="AA10" s="2">
        <f>SummaryU!AA11+SummaryU!Q78+SummaryU!Q91</f>
        <v>4624</v>
      </c>
      <c r="AB10" s="2">
        <f>SummaryU!AB11+SummaryU!R78+SummaryU!R91</f>
        <v>9036</v>
      </c>
      <c r="AC10" s="2">
        <f>SummaryU!AC11+SummaryU!S78+SummaryU!S91</f>
        <v>9304</v>
      </c>
    </row>
    <row r="11" spans="1:29">
      <c r="A11" s="2">
        <v>4</v>
      </c>
      <c r="B11" s="2">
        <f>SummaryU!$B12+SummaryU!$L79+SummaryU!$L92</f>
        <v>14827.2</v>
      </c>
      <c r="C11" s="2">
        <f>SummaryU!$C12+SummaryU!$M79+SummaryU!$M92</f>
        <v>10986</v>
      </c>
      <c r="D11" s="2">
        <f>SummaryU!$D12+SummaryU!$N79+SummaryU!$N92</f>
        <v>15534.400000000001</v>
      </c>
      <c r="E11" s="2">
        <f>SummaryU!E12+SummaryU!O79+SummaryU!O92</f>
        <v>18009.599999999999</v>
      </c>
      <c r="F11" s="2">
        <f>SummaryU!F12+SummaryU!P79+SummaryU!P92</f>
        <v>11448</v>
      </c>
      <c r="G11" s="2">
        <f>SummaryU!G12+SummaryU!Q79+SummaryU!Q92</f>
        <v>8588</v>
      </c>
      <c r="H11" s="2">
        <f>SummaryU!H12+SummaryU!R79+SummaryU!R92</f>
        <v>12444</v>
      </c>
      <c r="I11" s="2">
        <f>SummaryU!I12+SummaryU!S79+SummaryU!S92</f>
        <v>14704</v>
      </c>
      <c r="K11" s="2">
        <v>4</v>
      </c>
      <c r="L11" s="2">
        <f>SummaryU!L12+SummaryU!L79+SummaryU!L92</f>
        <v>14827.2</v>
      </c>
      <c r="M11" s="2">
        <f>SummaryU!M12+SummaryU!M79+SummaryU!M92</f>
        <v>10986</v>
      </c>
      <c r="N11" s="2">
        <f>SummaryU!N12+SummaryU!N79+SummaryU!N92</f>
        <v>15534.400000000001</v>
      </c>
      <c r="O11" s="2">
        <f>SummaryU!O12+SummaryU!O79+SummaryU!O92</f>
        <v>18009.599999999999</v>
      </c>
      <c r="P11" s="2">
        <f>SummaryU!P12+SummaryU!P79+SummaryU!P92</f>
        <v>11448</v>
      </c>
      <c r="Q11" s="2">
        <f>SummaryU!Q12+SummaryU!Q79+SummaryU!Q92</f>
        <v>8588</v>
      </c>
      <c r="R11" s="2">
        <f>SummaryU!R12+SummaryU!R79+SummaryU!R92</f>
        <v>12444</v>
      </c>
      <c r="S11" s="2">
        <f>SummaryU!S12+SummaryU!S79+SummaryU!S92</f>
        <v>14704</v>
      </c>
      <c r="U11" s="2">
        <v>4</v>
      </c>
      <c r="V11" s="2">
        <f>SummaryU!V12+SummaryU!L79+SummaryU!L92</f>
        <v>14827.2</v>
      </c>
      <c r="W11" s="2">
        <f>SummaryU!W12+SummaryU!M79+SummaryU!M92</f>
        <v>10986</v>
      </c>
      <c r="X11" s="2">
        <f>SummaryU!X12+SummaryU!N79+SummaryU!N92</f>
        <v>15534.400000000001</v>
      </c>
      <c r="Y11" s="2">
        <f>SummaryU!Y12+SummaryU!O79+SummaryU!O92</f>
        <v>18009.599999999999</v>
      </c>
      <c r="Z11" s="2">
        <f>SummaryU!Z12+SummaryU!P79+SummaryU!P92</f>
        <v>11448</v>
      </c>
      <c r="AA11" s="2">
        <f>SummaryU!AA12+SummaryU!Q79+SummaryU!Q92</f>
        <v>8588</v>
      </c>
      <c r="AB11" s="2">
        <f>SummaryU!AB12+SummaryU!R79+SummaryU!R92</f>
        <v>12444</v>
      </c>
      <c r="AC11" s="2">
        <f>SummaryU!AC12+SummaryU!S79+SummaryU!S92</f>
        <v>14704</v>
      </c>
    </row>
    <row r="12" spans="1:29">
      <c r="A12" s="2">
        <v>5</v>
      </c>
      <c r="B12" s="2">
        <f>SummaryU!$B13+SummaryU!$L80+SummaryU!$L93</f>
        <v>19618.400000000001</v>
      </c>
      <c r="C12" s="2">
        <f>SummaryU!$C13+SummaryU!$M80+SummaryU!$M93</f>
        <v>15434.8</v>
      </c>
      <c r="D12" s="2">
        <f>SummaryU!$D13+SummaryU!$N80+SummaryU!$N93</f>
        <v>14718.8</v>
      </c>
      <c r="E12" s="2">
        <f>SummaryU!E13+SummaryU!O80+SummaryU!O93</f>
        <v>20265.599999999999</v>
      </c>
      <c r="F12" s="2">
        <f>SummaryU!F13+SummaryU!P80+SummaryU!P93</f>
        <v>16224</v>
      </c>
      <c r="G12" s="2">
        <f>SummaryU!G13+SummaryU!Q80+SummaryU!Q93</f>
        <v>13072</v>
      </c>
      <c r="H12" s="2">
        <f>SummaryU!H13+SummaryU!R80+SummaryU!R93</f>
        <v>12584</v>
      </c>
      <c r="I12" s="2">
        <f>SummaryU!I13+SummaryU!S80+SummaryU!S93</f>
        <v>18024</v>
      </c>
      <c r="K12" s="2">
        <v>5</v>
      </c>
      <c r="L12" s="2">
        <f>SummaryU!L13+SummaryU!L80+SummaryU!L93</f>
        <v>19618.400000000001</v>
      </c>
      <c r="M12" s="2">
        <f>SummaryU!M13+SummaryU!M80+SummaryU!M93</f>
        <v>15434.8</v>
      </c>
      <c r="N12" s="2">
        <f>SummaryU!N13+SummaryU!N80+SummaryU!N93</f>
        <v>14718.8</v>
      </c>
      <c r="O12" s="2">
        <f>SummaryU!O13+SummaryU!O80+SummaryU!O93</f>
        <v>20265.599999999999</v>
      </c>
      <c r="P12" s="2">
        <f>SummaryU!P13+SummaryU!P80+SummaryU!P93</f>
        <v>16224</v>
      </c>
      <c r="Q12" s="2">
        <f>SummaryU!Q13+SummaryU!Q80+SummaryU!Q93</f>
        <v>13072</v>
      </c>
      <c r="R12" s="2">
        <f>SummaryU!R13+SummaryU!R80+SummaryU!R93</f>
        <v>12584</v>
      </c>
      <c r="S12" s="2">
        <f>SummaryU!S13+SummaryU!S80+SummaryU!S93</f>
        <v>18024</v>
      </c>
      <c r="U12" s="2">
        <v>5</v>
      </c>
      <c r="V12" s="2">
        <f>SummaryU!V13+SummaryU!L80+SummaryU!L93</f>
        <v>19618.400000000001</v>
      </c>
      <c r="W12" s="2">
        <f>SummaryU!W13+SummaryU!M80+SummaryU!M93</f>
        <v>15434.8</v>
      </c>
      <c r="X12" s="2">
        <f>SummaryU!X13+SummaryU!N80+SummaryU!N93</f>
        <v>14718.8</v>
      </c>
      <c r="Y12" s="2">
        <f>SummaryU!Y13+SummaryU!O80+SummaryU!O93</f>
        <v>20265.599999999999</v>
      </c>
      <c r="Z12" s="2">
        <f>SummaryU!Z13+SummaryU!P80+SummaryU!P93</f>
        <v>16224</v>
      </c>
      <c r="AA12" s="2">
        <f>SummaryU!AA13+SummaryU!Q80+SummaryU!Q93</f>
        <v>13072</v>
      </c>
      <c r="AB12" s="2">
        <f>SummaryU!AB13+SummaryU!R80+SummaryU!R93</f>
        <v>12584</v>
      </c>
      <c r="AC12" s="2">
        <f>SummaryU!AC13+SummaryU!S80+SummaryU!S93</f>
        <v>18024</v>
      </c>
    </row>
    <row r="13" spans="1:29">
      <c r="A13" s="2">
        <v>6</v>
      </c>
      <c r="B13" s="2">
        <f>SummaryU!$B14+SummaryU!$L81+SummaryU!$L94</f>
        <v>26818.800000000003</v>
      </c>
      <c r="C13" s="2">
        <f>SummaryU!$C14+SummaryU!$M81+SummaryU!$M94</f>
        <v>19689.599999999999</v>
      </c>
      <c r="D13" s="2">
        <f>SummaryU!$D14+SummaryU!$N81+SummaryU!$N94</f>
        <v>22342</v>
      </c>
      <c r="E13" s="2">
        <f>SummaryU!E14+SummaryU!O81+SummaryU!O94</f>
        <v>27902.800000000003</v>
      </c>
      <c r="F13" s="2">
        <f>SummaryU!F14+SummaryU!P81+SummaryU!P94</f>
        <v>20456</v>
      </c>
      <c r="G13" s="2">
        <f>SummaryU!G14+SummaryU!Q81+SummaryU!Q94</f>
        <v>14620</v>
      </c>
      <c r="H13" s="2">
        <f>SummaryU!H14+SummaryU!R81+SummaryU!R94</f>
        <v>17356</v>
      </c>
      <c r="I13" s="2">
        <f>SummaryU!I14+SummaryU!S81+SummaryU!S94</f>
        <v>21492</v>
      </c>
      <c r="K13" s="2">
        <v>6</v>
      </c>
      <c r="L13" s="2">
        <f>SummaryU!L14+SummaryU!L81+SummaryU!L94</f>
        <v>26818.800000000003</v>
      </c>
      <c r="M13" s="2">
        <f>SummaryU!M14+SummaryU!M81+SummaryU!M94</f>
        <v>19689.599999999999</v>
      </c>
      <c r="N13" s="2">
        <f>SummaryU!N14+SummaryU!N81+SummaryU!N94</f>
        <v>22342</v>
      </c>
      <c r="O13" s="2">
        <f>SummaryU!O14+SummaryU!O81+SummaryU!O94</f>
        <v>27902.800000000003</v>
      </c>
      <c r="P13" s="2">
        <f>SummaryU!P14+SummaryU!P81+SummaryU!P94</f>
        <v>20456</v>
      </c>
      <c r="Q13" s="2">
        <f>SummaryU!Q14+SummaryU!Q81+SummaryU!Q94</f>
        <v>14620</v>
      </c>
      <c r="R13" s="2">
        <f>SummaryU!R14+SummaryU!R81+SummaryU!R94</f>
        <v>17356</v>
      </c>
      <c r="S13" s="2">
        <f>SummaryU!S14+SummaryU!S81+SummaryU!S94</f>
        <v>21492</v>
      </c>
      <c r="U13" s="2">
        <v>6</v>
      </c>
      <c r="V13" s="2">
        <f>SummaryU!V14+SummaryU!L81+SummaryU!L94</f>
        <v>26818.800000000003</v>
      </c>
      <c r="W13" s="2">
        <f>SummaryU!W14+SummaryU!M81+SummaryU!M94</f>
        <v>19689.599999999999</v>
      </c>
      <c r="X13" s="2">
        <f>SummaryU!X14+SummaryU!N81+SummaryU!N94</f>
        <v>22342</v>
      </c>
      <c r="Y13" s="2">
        <f>SummaryU!Y14+SummaryU!O81+SummaryU!O94</f>
        <v>27902.800000000003</v>
      </c>
      <c r="Z13" s="2">
        <f>SummaryU!Z14+SummaryU!P81+SummaryU!P94</f>
        <v>20456</v>
      </c>
      <c r="AA13" s="2">
        <f>SummaryU!AA14+SummaryU!Q81+SummaryU!Q94</f>
        <v>14620</v>
      </c>
      <c r="AB13" s="2">
        <f>SummaryU!AB14+SummaryU!R81+SummaryU!R94</f>
        <v>17356</v>
      </c>
      <c r="AC13" s="2">
        <f>SummaryU!AC14+SummaryU!S81+SummaryU!S94</f>
        <v>21492</v>
      </c>
    </row>
    <row r="14" spans="1:29">
      <c r="A14" s="2">
        <v>7</v>
      </c>
      <c r="B14" s="2">
        <f>SummaryU!$B15+SummaryU!$L82+SummaryU!$L95</f>
        <v>37412.400000000001</v>
      </c>
      <c r="C14" s="2">
        <f>SummaryU!$C15+SummaryU!$M82+SummaryU!$M95</f>
        <v>27220</v>
      </c>
      <c r="D14" s="2">
        <f>SummaryU!$D15+SummaryU!$N82+SummaryU!$N95</f>
        <v>33544</v>
      </c>
      <c r="E14" s="2">
        <f>SummaryU!E15+SummaryU!O82+SummaryU!O95</f>
        <v>42686.8</v>
      </c>
      <c r="F14" s="2">
        <f>SummaryU!F15+SummaryU!P82+SummaryU!P95</f>
        <v>28916</v>
      </c>
      <c r="G14" s="2">
        <f>SummaryU!G15+SummaryU!Q82+SummaryU!Q95</f>
        <v>19612</v>
      </c>
      <c r="H14" s="2">
        <f>SummaryU!H15+SummaryU!R82+SummaryU!R95</f>
        <v>24148</v>
      </c>
      <c r="I14" s="2">
        <f>SummaryU!I15+SummaryU!S82+SummaryU!S95</f>
        <v>31052</v>
      </c>
      <c r="K14" s="2">
        <v>7</v>
      </c>
      <c r="L14" s="2">
        <f>SummaryU!L15+SummaryU!L82+SummaryU!L95</f>
        <v>37412.400000000001</v>
      </c>
      <c r="M14" s="2">
        <f>SummaryU!M15+SummaryU!M82+SummaryU!M95</f>
        <v>27220</v>
      </c>
      <c r="N14" s="2">
        <f>SummaryU!N15+SummaryU!N82+SummaryU!N95</f>
        <v>33544</v>
      </c>
      <c r="O14" s="2">
        <f>SummaryU!O15+SummaryU!O82+SummaryU!O95</f>
        <v>42686.8</v>
      </c>
      <c r="P14" s="2">
        <f>SummaryU!P15+SummaryU!P82+SummaryU!P95</f>
        <v>28916</v>
      </c>
      <c r="Q14" s="2">
        <f>SummaryU!Q15+SummaryU!Q82+SummaryU!Q95</f>
        <v>19612</v>
      </c>
      <c r="R14" s="2">
        <f>SummaryU!R15+SummaryU!R82+SummaryU!R95</f>
        <v>24148</v>
      </c>
      <c r="S14" s="2">
        <f>SummaryU!S15+SummaryU!S82+SummaryU!S95</f>
        <v>31052</v>
      </c>
      <c r="U14" s="2">
        <v>7</v>
      </c>
      <c r="V14" s="2">
        <f>SummaryU!V15+SummaryU!L82+SummaryU!L95</f>
        <v>37412.400000000001</v>
      </c>
      <c r="W14" s="2">
        <f>SummaryU!W15+SummaryU!M82+SummaryU!M95</f>
        <v>27220</v>
      </c>
      <c r="X14" s="2">
        <f>SummaryU!X15+SummaryU!N82+SummaryU!N95</f>
        <v>33544</v>
      </c>
      <c r="Y14" s="2">
        <f>SummaryU!Y15+SummaryU!O82+SummaryU!O95</f>
        <v>42686.8</v>
      </c>
      <c r="Z14" s="2">
        <f>SummaryU!Z15+SummaryU!P82+SummaryU!P95</f>
        <v>28916</v>
      </c>
      <c r="AA14" s="2">
        <f>SummaryU!AA15+SummaryU!Q82+SummaryU!Q95</f>
        <v>19612</v>
      </c>
      <c r="AB14" s="2">
        <f>SummaryU!AB15+SummaryU!R82+SummaryU!R95</f>
        <v>24148</v>
      </c>
      <c r="AC14" s="2">
        <f>SummaryU!AC15+SummaryU!S82+SummaryU!S95</f>
        <v>31052</v>
      </c>
    </row>
    <row r="15" spans="1:29">
      <c r="A15" s="2">
        <v>8</v>
      </c>
      <c r="B15" s="2">
        <f>SummaryU!$B16+SummaryU!$L83+SummaryU!$L96</f>
        <v>49477.600000000006</v>
      </c>
      <c r="C15" s="2">
        <f>SummaryU!$C16+SummaryU!$M83+SummaryU!$M96</f>
        <v>28768</v>
      </c>
      <c r="D15" s="2">
        <f>SummaryU!$D16+SummaryU!$N83+SummaryU!$N96</f>
        <v>35434.800000000003</v>
      </c>
      <c r="E15" s="2">
        <f>SummaryU!E16+SummaryU!O83+SummaryU!O96</f>
        <v>49610.400000000001</v>
      </c>
      <c r="F15" s="2">
        <f>SummaryU!F16+SummaryU!P83+SummaryU!P96</f>
        <v>38244</v>
      </c>
      <c r="G15" s="2">
        <f>SummaryU!G16+SummaryU!Q83+SummaryU!Q96</f>
        <v>24200</v>
      </c>
      <c r="H15" s="2">
        <f>SummaryU!H16+SummaryU!R83+SummaryU!R96</f>
        <v>28604</v>
      </c>
      <c r="I15" s="2">
        <f>SummaryU!I16+SummaryU!S83+SummaryU!S96</f>
        <v>40424</v>
      </c>
      <c r="K15" s="2">
        <v>8</v>
      </c>
      <c r="L15" s="2">
        <f>SummaryU!L16+SummaryU!L83+SummaryU!L96</f>
        <v>49477.600000000006</v>
      </c>
      <c r="M15" s="2">
        <f>SummaryU!M16+SummaryU!M83+SummaryU!M96</f>
        <v>28768</v>
      </c>
      <c r="N15" s="2">
        <f>SummaryU!N16+SummaryU!N83+SummaryU!N96</f>
        <v>35434.800000000003</v>
      </c>
      <c r="O15" s="2">
        <f>SummaryU!O16+SummaryU!O83+SummaryU!O96</f>
        <v>49610.400000000001</v>
      </c>
      <c r="P15" s="2">
        <f>SummaryU!P16+SummaryU!P83+SummaryU!P96</f>
        <v>38244</v>
      </c>
      <c r="Q15" s="2">
        <f>SummaryU!Q16+SummaryU!Q83+SummaryU!Q96</f>
        <v>24200</v>
      </c>
      <c r="R15" s="2">
        <f>SummaryU!R16+SummaryU!R83+SummaryU!R96</f>
        <v>28604</v>
      </c>
      <c r="S15" s="2">
        <f>SummaryU!S16+SummaryU!S83+SummaryU!S96</f>
        <v>40424</v>
      </c>
      <c r="U15" s="2">
        <v>8</v>
      </c>
      <c r="V15" s="2">
        <f>SummaryU!V16+SummaryU!L83+SummaryU!L96</f>
        <v>49477.600000000006</v>
      </c>
      <c r="W15" s="2">
        <f>SummaryU!W16+SummaryU!M83+SummaryU!M96</f>
        <v>28768</v>
      </c>
      <c r="X15" s="2">
        <f>SummaryU!X16+SummaryU!N83+SummaryU!N96</f>
        <v>35434.800000000003</v>
      </c>
      <c r="Y15" s="2">
        <f>SummaryU!Y16+SummaryU!O83+SummaryU!O96</f>
        <v>49610.400000000001</v>
      </c>
      <c r="Z15" s="2">
        <f>SummaryU!Z16+SummaryU!P83+SummaryU!P96</f>
        <v>38244</v>
      </c>
      <c r="AA15" s="2">
        <f>SummaryU!AA16+SummaryU!Q83+SummaryU!Q96</f>
        <v>24200</v>
      </c>
      <c r="AB15" s="2">
        <f>SummaryU!AB16+SummaryU!R83+SummaryU!R96</f>
        <v>28604</v>
      </c>
      <c r="AC15" s="2">
        <f>SummaryU!AC16+SummaryU!S83+SummaryU!S96</f>
        <v>40424</v>
      </c>
    </row>
    <row r="16" spans="1:29">
      <c r="A16" s="2">
        <v>9</v>
      </c>
      <c r="B16" s="2">
        <f>SummaryU!$B17+SummaryU!$L84+SummaryU!$L97</f>
        <v>61054.400000000001</v>
      </c>
      <c r="C16" s="2">
        <f>SummaryU!$C17+SummaryU!$M84+SummaryU!$M97</f>
        <v>43896.800000000003</v>
      </c>
      <c r="D16" s="2">
        <f>SummaryU!$D17+SummaryU!$N84+SummaryU!$N97</f>
        <v>52288</v>
      </c>
      <c r="E16" s="2">
        <f>SummaryU!E17+SummaryU!O84+SummaryU!O97</f>
        <v>70260.399999999994</v>
      </c>
      <c r="F16" s="2">
        <f>SummaryU!F17+SummaryU!P84+SummaryU!P97</f>
        <v>46004</v>
      </c>
      <c r="G16" s="2">
        <f>SummaryU!G17+SummaryU!Q84+SummaryU!Q97</f>
        <v>33356</v>
      </c>
      <c r="H16" s="2">
        <f>SummaryU!H17+SummaryU!R84+SummaryU!R97</f>
        <v>39304</v>
      </c>
      <c r="I16" s="2">
        <f>SummaryU!I17+SummaryU!S84+SummaryU!S97</f>
        <v>55184</v>
      </c>
      <c r="K16" s="2">
        <v>9</v>
      </c>
      <c r="L16" s="2">
        <f>SummaryU!L17+SummaryU!L84+SummaryU!L97</f>
        <v>61054.400000000001</v>
      </c>
      <c r="M16" s="2">
        <f>SummaryU!M17+SummaryU!M84+SummaryU!M97</f>
        <v>43896.800000000003</v>
      </c>
      <c r="N16" s="2">
        <f>SummaryU!N17+SummaryU!N84+SummaryU!N97</f>
        <v>52288</v>
      </c>
      <c r="O16" s="2">
        <f>SummaryU!O17+SummaryU!O84+SummaryU!O97</f>
        <v>70260.399999999994</v>
      </c>
      <c r="P16" s="2">
        <f>SummaryU!P17+SummaryU!P84+SummaryU!P97</f>
        <v>46004</v>
      </c>
      <c r="Q16" s="2">
        <f>SummaryU!Q17+SummaryU!Q84+SummaryU!Q97</f>
        <v>33356</v>
      </c>
      <c r="R16" s="2">
        <f>SummaryU!R17+SummaryU!R84+SummaryU!R97</f>
        <v>39304</v>
      </c>
      <c r="S16" s="2">
        <f>SummaryU!S17+SummaryU!S84+SummaryU!S97</f>
        <v>55184</v>
      </c>
      <c r="U16" s="2">
        <v>9</v>
      </c>
      <c r="V16" s="2">
        <f>SummaryU!V17+SummaryU!L84+SummaryU!L97</f>
        <v>61054.400000000001</v>
      </c>
      <c r="W16" s="2">
        <f>SummaryU!W17+SummaryU!M84+SummaryU!M97</f>
        <v>43896.800000000003</v>
      </c>
      <c r="X16" s="2">
        <f>SummaryU!X17+SummaryU!N84+SummaryU!N97</f>
        <v>52288</v>
      </c>
      <c r="Y16" s="2">
        <f>SummaryU!Y17+SummaryU!O84+SummaryU!O97</f>
        <v>70260.399999999994</v>
      </c>
      <c r="Z16" s="2">
        <f>SummaryU!Z17+SummaryU!P84+SummaryU!P97</f>
        <v>46004</v>
      </c>
      <c r="AA16" s="2">
        <f>SummaryU!AA17+SummaryU!Q84+SummaryU!Q97</f>
        <v>33356</v>
      </c>
      <c r="AB16" s="2">
        <f>SummaryU!AB17+SummaryU!R84+SummaryU!R97</f>
        <v>39304</v>
      </c>
      <c r="AC16" s="2">
        <f>SummaryU!AC17+SummaryU!S84+SummaryU!S97</f>
        <v>55184</v>
      </c>
    </row>
    <row r="18" spans="2:29">
      <c r="B18">
        <f>SUM(B7:B16)</f>
        <v>260945.6</v>
      </c>
      <c r="C18">
        <f t="shared" ref="C18:I18" si="0">SUM(C7:C16)</f>
        <v>192530.8</v>
      </c>
      <c r="D18">
        <f t="shared" si="0"/>
        <v>222750</v>
      </c>
      <c r="E18">
        <f t="shared" si="0"/>
        <v>299736.39999999997</v>
      </c>
      <c r="F18">
        <f t="shared" si="0"/>
        <v>207760</v>
      </c>
      <c r="G18">
        <f t="shared" si="0"/>
        <v>152100</v>
      </c>
      <c r="H18">
        <f t="shared" si="0"/>
        <v>177056</v>
      </c>
      <c r="I18">
        <f t="shared" si="0"/>
        <v>240280</v>
      </c>
      <c r="L18">
        <f>SUM(L7:L16)</f>
        <v>260945.6</v>
      </c>
      <c r="M18">
        <f t="shared" ref="M18:S18" si="1">SUM(M7:M16)</f>
        <v>192530.8</v>
      </c>
      <c r="N18">
        <f t="shared" si="1"/>
        <v>222750</v>
      </c>
      <c r="O18">
        <f t="shared" si="1"/>
        <v>299736.39999999997</v>
      </c>
      <c r="P18">
        <f t="shared" si="1"/>
        <v>207760</v>
      </c>
      <c r="Q18">
        <f t="shared" si="1"/>
        <v>152100</v>
      </c>
      <c r="R18">
        <f t="shared" si="1"/>
        <v>177056</v>
      </c>
      <c r="S18">
        <f t="shared" si="1"/>
        <v>240280</v>
      </c>
      <c r="V18">
        <f>SUM(V7:V16)</f>
        <v>260945.6</v>
      </c>
      <c r="W18">
        <f t="shared" ref="W18:AC18" si="2">SUM(W7:W16)</f>
        <v>192530.8</v>
      </c>
      <c r="X18">
        <f t="shared" si="2"/>
        <v>222750</v>
      </c>
      <c r="Y18">
        <f t="shared" si="2"/>
        <v>299736.39999999997</v>
      </c>
      <c r="Z18">
        <f t="shared" si="2"/>
        <v>207760</v>
      </c>
      <c r="AA18">
        <f t="shared" si="2"/>
        <v>152100</v>
      </c>
      <c r="AB18">
        <f t="shared" si="2"/>
        <v>177056</v>
      </c>
      <c r="AC18">
        <f t="shared" si="2"/>
        <v>240280</v>
      </c>
    </row>
    <row r="42" spans="1:44">
      <c r="C42" s="31" t="s">
        <v>0</v>
      </c>
      <c r="D42" s="32">
        <v>1.5</v>
      </c>
      <c r="M42" s="31" t="s">
        <v>0</v>
      </c>
      <c r="N42" s="32">
        <v>1.5</v>
      </c>
      <c r="W42" s="31" t="s">
        <v>0</v>
      </c>
      <c r="X42" s="32">
        <v>1.5</v>
      </c>
    </row>
    <row r="43" spans="1:44">
      <c r="C43" s="31" t="s">
        <v>1</v>
      </c>
      <c r="D43" s="31">
        <v>0.5</v>
      </c>
      <c r="M43" s="31" t="s">
        <v>1</v>
      </c>
      <c r="N43" s="31">
        <v>1</v>
      </c>
      <c r="W43" s="31" t="s">
        <v>1</v>
      </c>
      <c r="X43" s="31">
        <v>2</v>
      </c>
    </row>
    <row r="44" spans="1:44">
      <c r="C44" s="31" t="s">
        <v>2</v>
      </c>
      <c r="D44" s="31">
        <v>0.8</v>
      </c>
      <c r="M44" s="31" t="s">
        <v>2</v>
      </c>
      <c r="N44" s="31">
        <v>0.8</v>
      </c>
      <c r="W44" s="31" t="s">
        <v>2</v>
      </c>
      <c r="X44" s="31">
        <v>0.8</v>
      </c>
      <c r="AJ44" t="s">
        <v>10</v>
      </c>
    </row>
    <row r="46" spans="1:44">
      <c r="A46" s="68" t="s">
        <v>3</v>
      </c>
      <c r="B46" s="70" t="s">
        <v>4</v>
      </c>
      <c r="C46" s="70"/>
      <c r="D46" s="70"/>
      <c r="E46" s="70"/>
      <c r="F46" s="70" t="s">
        <v>5</v>
      </c>
      <c r="G46" s="70"/>
      <c r="H46" s="70"/>
      <c r="I46" s="70"/>
      <c r="K46" s="68" t="s">
        <v>3</v>
      </c>
      <c r="L46" s="70" t="s">
        <v>4</v>
      </c>
      <c r="M46" s="70"/>
      <c r="N46" s="70"/>
      <c r="O46" s="70"/>
      <c r="P46" s="70" t="s">
        <v>5</v>
      </c>
      <c r="Q46" s="70"/>
      <c r="R46" s="70"/>
      <c r="S46" s="70"/>
      <c r="U46" s="68" t="s">
        <v>3</v>
      </c>
      <c r="V46" s="70" t="s">
        <v>4</v>
      </c>
      <c r="W46" s="70"/>
      <c r="X46" s="70"/>
      <c r="Y46" s="70"/>
      <c r="Z46" s="70" t="s">
        <v>5</v>
      </c>
      <c r="AA46" s="70"/>
      <c r="AB46" s="70"/>
      <c r="AC46" s="70"/>
      <c r="AE46" t="s">
        <v>11</v>
      </c>
      <c r="AJ46" s="68" t="s">
        <v>3</v>
      </c>
      <c r="AK46" s="70" t="s">
        <v>4</v>
      </c>
      <c r="AL46" s="70"/>
      <c r="AM46" s="70"/>
      <c r="AN46" s="70"/>
      <c r="AO46" s="70" t="s">
        <v>5</v>
      </c>
      <c r="AP46" s="70"/>
      <c r="AQ46" s="70"/>
      <c r="AR46" s="70"/>
    </row>
    <row r="47" spans="1:44">
      <c r="A47" s="69"/>
      <c r="B47" s="5" t="s">
        <v>6</v>
      </c>
      <c r="C47" s="3" t="s">
        <v>7</v>
      </c>
      <c r="D47" s="3" t="s">
        <v>8</v>
      </c>
      <c r="E47" s="3" t="s">
        <v>9</v>
      </c>
      <c r="F47" s="5" t="s">
        <v>6</v>
      </c>
      <c r="G47" s="3" t="s">
        <v>7</v>
      </c>
      <c r="H47" s="3" t="s">
        <v>8</v>
      </c>
      <c r="I47" s="3" t="s">
        <v>9</v>
      </c>
      <c r="K47" s="69"/>
      <c r="L47" s="5" t="s">
        <v>6</v>
      </c>
      <c r="M47" s="3" t="s">
        <v>7</v>
      </c>
      <c r="N47" s="3" t="s">
        <v>8</v>
      </c>
      <c r="O47" s="3" t="s">
        <v>9</v>
      </c>
      <c r="P47" s="5" t="s">
        <v>6</v>
      </c>
      <c r="Q47" s="3" t="s">
        <v>7</v>
      </c>
      <c r="R47" s="3" t="s">
        <v>8</v>
      </c>
      <c r="S47" s="3" t="s">
        <v>9</v>
      </c>
      <c r="U47" s="69"/>
      <c r="V47" s="5" t="s">
        <v>6</v>
      </c>
      <c r="W47" s="3" t="s">
        <v>7</v>
      </c>
      <c r="X47" s="3" t="s">
        <v>8</v>
      </c>
      <c r="Y47" s="3" t="s">
        <v>9</v>
      </c>
      <c r="Z47" s="5" t="s">
        <v>6</v>
      </c>
      <c r="AA47" s="3" t="s">
        <v>7</v>
      </c>
      <c r="AB47" s="3" t="s">
        <v>8</v>
      </c>
      <c r="AC47" s="3" t="s">
        <v>9</v>
      </c>
      <c r="AE47" s="2" t="s">
        <v>6</v>
      </c>
      <c r="AF47" s="2" t="s">
        <v>7</v>
      </c>
      <c r="AG47" s="2" t="s">
        <v>12</v>
      </c>
      <c r="AH47" s="2" t="s">
        <v>13</v>
      </c>
      <c r="AJ47" s="69"/>
      <c r="AK47" s="5" t="s">
        <v>6</v>
      </c>
      <c r="AL47" s="3" t="s">
        <v>7</v>
      </c>
      <c r="AM47" s="3" t="s">
        <v>8</v>
      </c>
      <c r="AN47" s="3" t="s">
        <v>9</v>
      </c>
      <c r="AO47" s="5" t="s">
        <v>6</v>
      </c>
      <c r="AP47" s="3" t="s">
        <v>7</v>
      </c>
      <c r="AQ47" s="3" t="s">
        <v>8</v>
      </c>
      <c r="AR47" s="3" t="s">
        <v>9</v>
      </c>
    </row>
    <row r="48" spans="1:44">
      <c r="A48" s="2">
        <v>0</v>
      </c>
      <c r="B48" s="2">
        <f>SummaryU!B25+SummaryU!L75+SummaryU!L88</f>
        <v>27661.599999999999</v>
      </c>
      <c r="C48" s="2">
        <f>SummaryU!C25+SummaryU!M75+SummaryU!M88</f>
        <v>33029.199999999997</v>
      </c>
      <c r="D48" s="2">
        <f>SummaryU!D25+SummaryU!N75+SummaryU!N88</f>
        <v>22833.599999999999</v>
      </c>
      <c r="E48" s="2">
        <f>SummaryU!E25+SummaryU!O75+SummaryU!O88</f>
        <v>40311.199999999997</v>
      </c>
      <c r="F48" s="2">
        <f>SummaryU!F25+SummaryU!P75+SummaryU!P88</f>
        <v>26752</v>
      </c>
      <c r="G48" s="2">
        <f>SummaryU!G25+SummaryU!Q75+SummaryU!Q88</f>
        <v>28360</v>
      </c>
      <c r="H48" s="2">
        <f>SummaryU!H25+SummaryU!R75+SummaryU!R88</f>
        <v>22016</v>
      </c>
      <c r="I48" s="2">
        <f>SummaryU!I25+SummaryU!S75+SummaryU!S88</f>
        <v>37252</v>
      </c>
      <c r="K48" s="2">
        <v>0</v>
      </c>
      <c r="L48" s="2">
        <f>SummaryU!L25+SummaryU!L75+SummaryU!L88</f>
        <v>27661.599999999999</v>
      </c>
      <c r="M48" s="2">
        <f>SummaryU!M25+SummaryU!M75+SummaryU!M88</f>
        <v>33029.199999999997</v>
      </c>
      <c r="N48" s="2">
        <f>SummaryU!N25+SummaryU!N75+SummaryU!N88</f>
        <v>22833.599999999999</v>
      </c>
      <c r="O48" s="2">
        <f>SummaryU!O25+SummaryU!O75+SummaryU!O88</f>
        <v>40311.199999999997</v>
      </c>
      <c r="P48" s="2">
        <f>SummaryU!P25+SummaryU!P75+SummaryU!P88</f>
        <v>26752</v>
      </c>
      <c r="Q48" s="2">
        <f>SummaryU!Q25+SummaryU!Q75+SummaryU!Q88</f>
        <v>28360</v>
      </c>
      <c r="R48" s="2">
        <f>SummaryU!R25+SummaryU!R75+SummaryU!R88</f>
        <v>22016</v>
      </c>
      <c r="S48" s="2">
        <f>SummaryU!S25+SummaryU!S75+SummaryU!S88</f>
        <v>37252</v>
      </c>
      <c r="U48" s="2">
        <v>1</v>
      </c>
      <c r="V48" s="2">
        <f>SummaryU!V25+SummaryU!L75+SummaryU!L88</f>
        <v>27884.48</v>
      </c>
      <c r="W48" s="2">
        <f>SummaryU!W25+SummaryU!M75+SummaryU!M88</f>
        <v>33691.440000000002</v>
      </c>
      <c r="X48" s="2">
        <f>SummaryU!X25+SummaryU!N75+SummaryU!N88</f>
        <v>22961.68</v>
      </c>
      <c r="Y48" s="2">
        <f>SummaryU!Y25+SummaryU!O75+SummaryU!O88</f>
        <v>41053.68</v>
      </c>
      <c r="Z48" s="2">
        <f>SummaryU!Z25+SummaryU!P75+SummaryU!P88</f>
        <v>26996.880000000001</v>
      </c>
      <c r="AA48" s="2">
        <f>SummaryU!AA25+SummaryU!Q75+SummaryU!Q88</f>
        <v>29060.240000000002</v>
      </c>
      <c r="AB48" s="2">
        <f>SummaryU!AB25+SummaryU!R75+SummaryU!R88</f>
        <v>22158.080000000002</v>
      </c>
      <c r="AC48" s="2">
        <f>SummaryU!AC25+SummaryU!S75+SummaryU!S88</f>
        <v>38052.480000000003</v>
      </c>
      <c r="AE48" s="2">
        <v>183</v>
      </c>
      <c r="AF48" s="2">
        <v>194</v>
      </c>
      <c r="AG48" s="2">
        <v>169</v>
      </c>
      <c r="AH48" s="2">
        <v>214</v>
      </c>
      <c r="AJ48" s="2">
        <v>1</v>
      </c>
      <c r="AK48" s="2">
        <f>V48/AE48</f>
        <v>152.37420765027323</v>
      </c>
      <c r="AL48" s="2">
        <f t="shared" ref="AL48:AN48" si="3">W48/AF48</f>
        <v>173.66721649484538</v>
      </c>
      <c r="AM48" s="2">
        <f t="shared" si="3"/>
        <v>135.86792899408283</v>
      </c>
      <c r="AN48" s="2">
        <f t="shared" si="3"/>
        <v>191.8396261682243</v>
      </c>
      <c r="AO48" s="2">
        <f>Z48/AE48</f>
        <v>147.52393442622952</v>
      </c>
      <c r="AP48" s="2">
        <f t="shared" ref="AP48:AR48" si="4">AA48/AF48</f>
        <v>149.79505154639176</v>
      </c>
      <c r="AQ48" s="2">
        <f t="shared" si="4"/>
        <v>131.11289940828402</v>
      </c>
      <c r="AR48" s="2">
        <f t="shared" si="4"/>
        <v>177.81532710280376</v>
      </c>
    </row>
    <row r="49" spans="1:44">
      <c r="A49" s="2">
        <v>1</v>
      </c>
      <c r="B49" s="2">
        <f>SummaryU!B26+SummaryU!L76+SummaryU!L89</f>
        <v>4996.8</v>
      </c>
      <c r="C49" s="2">
        <f>SummaryU!C26+SummaryU!M76+SummaryU!M89</f>
        <v>1752.8000000000002</v>
      </c>
      <c r="D49" s="2">
        <f>SummaryU!D26+SummaryU!N76+SummaryU!N89</f>
        <v>5780.8</v>
      </c>
      <c r="E49" s="2">
        <f>SummaryU!E26+SummaryU!O76+SummaryU!O89</f>
        <v>6009.6</v>
      </c>
      <c r="F49" s="2">
        <f>SummaryU!F26+SummaryU!P76+SummaryU!P89</f>
        <v>4356</v>
      </c>
      <c r="G49" s="2">
        <f>SummaryU!G26+SummaryU!Q76+SummaryU!Q89</f>
        <v>1572</v>
      </c>
      <c r="H49" s="2">
        <f>SummaryU!H26+SummaryU!R76+SummaryU!R89</f>
        <v>5136</v>
      </c>
      <c r="I49" s="2">
        <f>SummaryU!I26+SummaryU!S76+SummaryU!S89</f>
        <v>4560</v>
      </c>
      <c r="K49" s="2">
        <v>1</v>
      </c>
      <c r="L49" s="2">
        <f>SummaryU!L26+SummaryU!L76+SummaryU!L89</f>
        <v>4996.8</v>
      </c>
      <c r="M49" s="2">
        <f>SummaryU!M26+SummaryU!M76+SummaryU!M89</f>
        <v>1752.8000000000002</v>
      </c>
      <c r="N49" s="2">
        <f>SummaryU!N26+SummaryU!N76+SummaryU!N89</f>
        <v>5780.8</v>
      </c>
      <c r="O49" s="2">
        <f>SummaryU!O26+SummaryU!O76+SummaryU!O89</f>
        <v>6009.6</v>
      </c>
      <c r="P49" s="2">
        <f>SummaryU!P26+SummaryU!P76+SummaryU!P89</f>
        <v>4356</v>
      </c>
      <c r="Q49" s="2">
        <f>SummaryU!Q26+SummaryU!Q76+SummaryU!Q89</f>
        <v>1572</v>
      </c>
      <c r="R49" s="2">
        <f>SummaryU!R26+SummaryU!R76+SummaryU!R89</f>
        <v>5136</v>
      </c>
      <c r="S49" s="2">
        <f>SummaryU!S26+SummaryU!S76+SummaryU!S89</f>
        <v>4560</v>
      </c>
      <c r="U49" s="2">
        <v>2</v>
      </c>
      <c r="V49" s="2">
        <f>SummaryU!V26+SummaryU!L76+SummaryU!L89</f>
        <v>5186.24</v>
      </c>
      <c r="W49" s="2">
        <f>SummaryU!W26+SummaryU!M76+SummaryU!M89</f>
        <v>1777.1200000000001</v>
      </c>
      <c r="X49" s="2">
        <f>SummaryU!X26+SummaryU!N76+SummaryU!N89</f>
        <v>5937.68</v>
      </c>
      <c r="Y49" s="2">
        <f>SummaryU!Y26+SummaryU!O76+SummaryU!O89</f>
        <v>6873.1200000000008</v>
      </c>
      <c r="Z49" s="2">
        <f>SummaryU!Z26+SummaryU!P76+SummaryU!P89</f>
        <v>4547.4399999999996</v>
      </c>
      <c r="AA49" s="2">
        <f>SummaryU!AA26+SummaryU!Q76+SummaryU!Q89</f>
        <v>1598.32</v>
      </c>
      <c r="AB49" s="2">
        <f>SummaryU!AB26+SummaryU!R76+SummaryU!R89</f>
        <v>5310.88</v>
      </c>
      <c r="AC49" s="2">
        <f>SummaryU!AC26+SummaryU!S76+SummaryU!S89</f>
        <v>5410.52</v>
      </c>
      <c r="AE49" s="2">
        <v>211</v>
      </c>
      <c r="AF49" s="2">
        <v>205</v>
      </c>
      <c r="AG49" s="2">
        <v>207</v>
      </c>
      <c r="AH49" s="2">
        <v>235</v>
      </c>
      <c r="AJ49" s="2">
        <v>2</v>
      </c>
      <c r="AK49" s="2">
        <f>SUM(V$48:V49)/AE49</f>
        <v>156.73327014218009</v>
      </c>
      <c r="AL49" s="2">
        <f>SUM(W$48:W49)/AF49</f>
        <v>173.01736585365856</v>
      </c>
      <c r="AM49" s="2">
        <f>SUM(X$48:X49)/AG49</f>
        <v>139.61043478260871</v>
      </c>
      <c r="AN49" s="2">
        <f>SUM(Y$48:Y49)/AH49</f>
        <v>203.94382978723405</v>
      </c>
      <c r="AO49" s="2">
        <f>SUM(Z$48:Z49)/AE49</f>
        <v>149.49914691943127</v>
      </c>
      <c r="AP49" s="2">
        <f>SUM(AA$48:AA49)/AF49</f>
        <v>149.55395121951221</v>
      </c>
      <c r="AQ49" s="2">
        <f>SUM(AB$48:AB49)/AG49</f>
        <v>132.70028985507247</v>
      </c>
      <c r="AR49" s="2">
        <f>SUM(AC$48:AC49)/AH49</f>
        <v>184.94893617021276</v>
      </c>
    </row>
    <row r="50" spans="1:44">
      <c r="A50" s="2">
        <v>2</v>
      </c>
      <c r="B50" s="2">
        <f>SummaryU!B27+SummaryU!L77+SummaryU!L90</f>
        <v>8523.2000000000007</v>
      </c>
      <c r="C50" s="2">
        <f>SummaryU!C27+SummaryU!M77+SummaryU!M90</f>
        <v>5373.6</v>
      </c>
      <c r="D50" s="2">
        <f>SummaryU!D27+SummaryU!N77+SummaryU!N90</f>
        <v>8259.6</v>
      </c>
      <c r="E50" s="2">
        <f>SummaryU!E27+SummaryU!O77+SummaryU!O90</f>
        <v>11542.4</v>
      </c>
      <c r="F50" s="2">
        <f>SummaryU!F27+SummaryU!P77+SummaryU!P90</f>
        <v>7028</v>
      </c>
      <c r="G50" s="2">
        <f>SummaryU!G27+SummaryU!Q77+SummaryU!Q90</f>
        <v>4096</v>
      </c>
      <c r="H50" s="2">
        <f>SummaryU!H27+SummaryU!R77+SummaryU!R90</f>
        <v>6428</v>
      </c>
      <c r="I50" s="2">
        <f>SummaryU!I27+SummaryU!S77+SummaryU!S90</f>
        <v>8284</v>
      </c>
      <c r="K50" s="2">
        <v>2</v>
      </c>
      <c r="L50" s="2">
        <f>SummaryU!L27+SummaryU!L77+SummaryU!L90</f>
        <v>8523.2000000000007</v>
      </c>
      <c r="M50" s="2">
        <f>SummaryU!M27+SummaryU!M77+SummaryU!M90</f>
        <v>5373.6</v>
      </c>
      <c r="N50" s="2">
        <f>SummaryU!N27+SummaryU!N77+SummaryU!N90</f>
        <v>8259.6</v>
      </c>
      <c r="O50" s="2">
        <f>SummaryU!O27+SummaryU!O77+SummaryU!O90</f>
        <v>11542.4</v>
      </c>
      <c r="P50" s="2">
        <f>SummaryU!P27+SummaryU!P77+SummaryU!P90</f>
        <v>7028</v>
      </c>
      <c r="Q50" s="2">
        <f>SummaryU!Q27+SummaryU!Q77+SummaryU!Q90</f>
        <v>4096</v>
      </c>
      <c r="R50" s="2">
        <f>SummaryU!R27+SummaryU!R77+SummaryU!R90</f>
        <v>6428</v>
      </c>
      <c r="S50" s="2">
        <f>SummaryU!S27+SummaryU!S77+SummaryU!S90</f>
        <v>8284</v>
      </c>
      <c r="U50" s="2">
        <v>3</v>
      </c>
      <c r="V50" s="2">
        <f>SummaryU!V27+SummaryU!L77+SummaryU!L90</f>
        <v>8752.2800000000007</v>
      </c>
      <c r="W50" s="2">
        <f>SummaryU!W27+SummaryU!M77+SummaryU!M90</f>
        <v>5684.4800000000005</v>
      </c>
      <c r="X50" s="2">
        <f>SummaryU!X27+SummaryU!N77+SummaryU!N90</f>
        <v>8611.44</v>
      </c>
      <c r="Y50" s="2">
        <f>SummaryU!Y27+SummaryU!O77+SummaryU!O90</f>
        <v>11858.039999999999</v>
      </c>
      <c r="Z50" s="2">
        <f>SummaryU!Z27+SummaryU!P77+SummaryU!P90</f>
        <v>7263.08</v>
      </c>
      <c r="AA50" s="2">
        <f>SummaryU!AA27+SummaryU!Q77+SummaryU!Q90</f>
        <v>4397.88</v>
      </c>
      <c r="AB50" s="2">
        <f>SummaryU!AB27+SummaryU!R77+SummaryU!R90</f>
        <v>6766.84</v>
      </c>
      <c r="AC50" s="2">
        <f>SummaryU!AC27+SummaryU!S77+SummaryU!S90</f>
        <v>8594.64</v>
      </c>
      <c r="AE50" s="2">
        <v>256</v>
      </c>
      <c r="AF50" s="2">
        <v>229</v>
      </c>
      <c r="AG50" s="2">
        <v>254</v>
      </c>
      <c r="AH50" s="2">
        <v>277</v>
      </c>
      <c r="AJ50" s="2">
        <v>3</v>
      </c>
      <c r="AK50" s="2">
        <f>SUM(V$48:V50)/AE50</f>
        <v>163.37109375</v>
      </c>
      <c r="AL50" s="2">
        <f>SUM(W$48:W50)/AF50</f>
        <v>179.70759825327514</v>
      </c>
      <c r="AM50" s="2">
        <f>SUM(X$48:X50)/AG50</f>
        <v>147.68031496062994</v>
      </c>
      <c r="AN50" s="2">
        <f>SUM(Y$48:Y50)/AH50</f>
        <v>215.82974729241877</v>
      </c>
      <c r="AO50" s="2">
        <f>SUM(Z$48:Z50)/AE50</f>
        <v>151.59140625000001</v>
      </c>
      <c r="AP50" s="2">
        <f>SUM(AA$48:AA50)/AF50</f>
        <v>153.08489082969433</v>
      </c>
      <c r="AQ50" s="2">
        <f>SUM(AB$48:AB50)/AG50</f>
        <v>134.78661417322834</v>
      </c>
      <c r="AR50" s="2">
        <f>SUM(AC$48:AC50)/AH50</f>
        <v>187.93371841155235</v>
      </c>
    </row>
    <row r="51" spans="1:44">
      <c r="A51" s="2">
        <v>3</v>
      </c>
      <c r="B51" s="2">
        <f>SummaryU!B28+SummaryU!L78+SummaryU!L91</f>
        <v>10555.2</v>
      </c>
      <c r="C51" s="2">
        <f>SummaryU!C28+SummaryU!M78+SummaryU!M91</f>
        <v>6380</v>
      </c>
      <c r="D51" s="2">
        <f>SummaryU!D28+SummaryU!N78+SummaryU!N91</f>
        <v>12014</v>
      </c>
      <c r="E51" s="2">
        <f>SummaryU!E28+SummaryU!O78+SummaryU!O91</f>
        <v>13137.6</v>
      </c>
      <c r="F51" s="2">
        <f>SummaryU!F28+SummaryU!P78+SummaryU!P91</f>
        <v>8332</v>
      </c>
      <c r="G51" s="2">
        <f>SummaryU!G28+SummaryU!Q78+SummaryU!Q91</f>
        <v>4624</v>
      </c>
      <c r="H51" s="2">
        <f>SummaryU!H28+SummaryU!R78+SummaryU!R91</f>
        <v>9036</v>
      </c>
      <c r="I51" s="2">
        <f>SummaryU!I28+SummaryU!S78+SummaryU!S91</f>
        <v>9304</v>
      </c>
      <c r="K51" s="2">
        <v>3</v>
      </c>
      <c r="L51" s="2">
        <f>SummaryU!L28+SummaryU!L78+SummaryU!L91</f>
        <v>10555.2</v>
      </c>
      <c r="M51" s="2">
        <f>SummaryU!M28+SummaryU!M78+SummaryU!M91</f>
        <v>6380</v>
      </c>
      <c r="N51" s="2">
        <f>SummaryU!N28+SummaryU!N78+SummaryU!N91</f>
        <v>12014</v>
      </c>
      <c r="O51" s="2">
        <f>SummaryU!O28+SummaryU!O78+SummaryU!O91</f>
        <v>13137.6</v>
      </c>
      <c r="P51" s="2">
        <f>SummaryU!P28+SummaryU!P78+SummaryU!P91</f>
        <v>8332</v>
      </c>
      <c r="Q51" s="2">
        <f>SummaryU!Q28+SummaryU!Q78+SummaryU!Q91</f>
        <v>4624</v>
      </c>
      <c r="R51" s="2">
        <f>SummaryU!R28+SummaryU!R78+SummaryU!R91</f>
        <v>9036</v>
      </c>
      <c r="S51" s="2">
        <f>SummaryU!S28+SummaryU!S78+SummaryU!S91</f>
        <v>9304</v>
      </c>
      <c r="U51" s="2">
        <v>4</v>
      </c>
      <c r="V51" s="2">
        <f>SummaryU!V28+SummaryU!L78+SummaryU!L91</f>
        <v>10699.320000000002</v>
      </c>
      <c r="W51" s="2">
        <f>SummaryU!W28+SummaryU!M78+SummaryU!M91</f>
        <v>6401</v>
      </c>
      <c r="X51" s="2">
        <f>SummaryU!X28+SummaryU!N78+SummaryU!N91</f>
        <v>12107.48</v>
      </c>
      <c r="Y51" s="2">
        <f>SummaryU!Y28+SummaryU!O78+SummaryU!O91</f>
        <v>13167.6</v>
      </c>
      <c r="Z51" s="2">
        <f>SummaryU!Z28+SummaryU!P78+SummaryU!P91</f>
        <v>8476.119999999999</v>
      </c>
      <c r="AA51" s="2">
        <f>SummaryU!AA28+SummaryU!Q78+SummaryU!Q91</f>
        <v>4644</v>
      </c>
      <c r="AB51" s="2">
        <f>SummaryU!AB28+SummaryU!R78+SummaryU!R91</f>
        <v>9136.48</v>
      </c>
      <c r="AC51" s="2">
        <f>SummaryU!AC28+SummaryU!S78+SummaryU!S91</f>
        <v>9333</v>
      </c>
      <c r="AE51" s="2">
        <v>311</v>
      </c>
      <c r="AF51" s="2">
        <v>259</v>
      </c>
      <c r="AG51" s="2">
        <v>323</v>
      </c>
      <c r="AH51" s="2">
        <v>324</v>
      </c>
      <c r="AJ51" s="2">
        <v>4</v>
      </c>
      <c r="AK51" s="2">
        <f>SUM(V$48:V51)/AE51</f>
        <v>168.88205787781351</v>
      </c>
      <c r="AL51" s="2">
        <f>SUM(W$48:W51)/AF51</f>
        <v>183.60633204633208</v>
      </c>
      <c r="AM51" s="2">
        <f>SUM(X$48:X51)/AG51</f>
        <v>153.61696594427244</v>
      </c>
      <c r="AN51" s="2">
        <f>SUM(Y$48:Y51)/AH51</f>
        <v>225.16185185185185</v>
      </c>
      <c r="AO51" s="2">
        <f>SUM(Z$48:Z51)/AE51</f>
        <v>152.0370418006431</v>
      </c>
      <c r="AP51" s="2">
        <f>SUM(AA$48:AA51)/AF51</f>
        <v>153.28355212355214</v>
      </c>
      <c r="AQ51" s="2">
        <f>SUM(AB$48:AB51)/AG51</f>
        <v>134.27950464396284</v>
      </c>
      <c r="AR51" s="2">
        <f>SUM(AC$48:AC51)/AH51</f>
        <v>189.47728395061728</v>
      </c>
    </row>
    <row r="52" spans="1:44">
      <c r="A52" s="2">
        <v>4</v>
      </c>
      <c r="B52" s="2">
        <f>SummaryU!B29+SummaryU!L79+SummaryU!L92</f>
        <v>14827.2</v>
      </c>
      <c r="C52" s="2">
        <f>SummaryU!C29+SummaryU!M79+SummaryU!M92</f>
        <v>10986</v>
      </c>
      <c r="D52" s="2">
        <f>SummaryU!D29+SummaryU!N79+SummaryU!N92</f>
        <v>15534.400000000001</v>
      </c>
      <c r="E52" s="2">
        <f>SummaryU!E29+SummaryU!O79+SummaryU!O92</f>
        <v>18009.599999999999</v>
      </c>
      <c r="F52" s="2">
        <f>SummaryU!F29+SummaryU!P79+SummaryU!P92</f>
        <v>11448</v>
      </c>
      <c r="G52" s="2">
        <f>SummaryU!G29+SummaryU!Q79+SummaryU!Q92</f>
        <v>8588</v>
      </c>
      <c r="H52" s="2">
        <f>SummaryU!H29+SummaryU!R79+SummaryU!R92</f>
        <v>12444</v>
      </c>
      <c r="I52" s="2">
        <f>SummaryU!I29+SummaryU!S79+SummaryU!S92</f>
        <v>14704</v>
      </c>
      <c r="K52" s="2">
        <v>4</v>
      </c>
      <c r="L52" s="2">
        <f>SummaryU!L29+SummaryU!L79+SummaryU!L92</f>
        <v>14827.2</v>
      </c>
      <c r="M52" s="2">
        <f>SummaryU!M29+SummaryU!M79+SummaryU!M92</f>
        <v>10986</v>
      </c>
      <c r="N52" s="2">
        <f>SummaryU!N29+SummaryU!N79+SummaryU!N92</f>
        <v>15534.400000000001</v>
      </c>
      <c r="O52" s="2">
        <f>SummaryU!O29+SummaryU!O79+SummaryU!O92</f>
        <v>18009.599999999999</v>
      </c>
      <c r="P52" s="2">
        <f>SummaryU!P29+SummaryU!P79+SummaryU!P92</f>
        <v>11448</v>
      </c>
      <c r="Q52" s="2">
        <f>SummaryU!Q29+SummaryU!Q79+SummaryU!Q92</f>
        <v>8588</v>
      </c>
      <c r="R52" s="2">
        <f>SummaryU!R29+SummaryU!R79+SummaryU!R92</f>
        <v>12444</v>
      </c>
      <c r="S52" s="2">
        <f>SummaryU!S29+SummaryU!S79+SummaryU!S92</f>
        <v>14704</v>
      </c>
      <c r="U52" s="2">
        <v>5</v>
      </c>
      <c r="V52" s="2">
        <f>SummaryU!V29+SummaryU!L79+SummaryU!L92</f>
        <v>16076.640000000001</v>
      </c>
      <c r="W52" s="2">
        <f>SummaryU!W29+SummaryU!M79+SummaryU!M92</f>
        <v>15065.08</v>
      </c>
      <c r="X52" s="2">
        <f>SummaryU!X29+SummaryU!N79+SummaryU!N92</f>
        <v>16604.64</v>
      </c>
      <c r="Y52" s="2">
        <f>SummaryU!Y29+SummaryU!O79+SummaryU!O92</f>
        <v>33885.599999999999</v>
      </c>
      <c r="Z52" s="2">
        <f>SummaryU!Z29+SummaryU!P79+SummaryU!P92</f>
        <v>12702.44</v>
      </c>
      <c r="AA52" s="2">
        <f>SummaryU!AA29+SummaryU!Q79+SummaryU!Q92</f>
        <v>12666.08</v>
      </c>
      <c r="AB52" s="2">
        <f>SummaryU!AB29+SummaryU!R79+SummaryU!R92</f>
        <v>13514.24</v>
      </c>
      <c r="AC52" s="2">
        <f>SummaryU!AC29+SummaryU!S79+SummaryU!S92</f>
        <v>30581</v>
      </c>
      <c r="AE52" s="2">
        <v>387</v>
      </c>
      <c r="AF52" s="2">
        <v>314</v>
      </c>
      <c r="AG52" s="2">
        <v>419</v>
      </c>
      <c r="AH52" s="2">
        <v>399</v>
      </c>
      <c r="AJ52" s="2">
        <v>5</v>
      </c>
      <c r="AK52" s="2">
        <f>SUM(V$48:V52)/AE52</f>
        <v>177.25829457364344</v>
      </c>
      <c r="AL52" s="2">
        <f>SUM(W$48:W52)/AF52</f>
        <v>199.42394904458601</v>
      </c>
      <c r="AM52" s="2">
        <f>SUM(X$48:X52)/AG52</f>
        <v>158.04992840095466</v>
      </c>
      <c r="AN52" s="2">
        <f>SUM(Y$48:Y52)/AH52</f>
        <v>267.76451127819553</v>
      </c>
      <c r="AO52" s="2">
        <f>SUM(Z$48:Z52)/AE52</f>
        <v>155.00248062015507</v>
      </c>
      <c r="AP52" s="2">
        <f>SUM(AA$48:AA52)/AF52</f>
        <v>166.77235668789811</v>
      </c>
      <c r="AQ52" s="2">
        <f>SUM(AB$48:AB52)/AG52</f>
        <v>135.76735083532219</v>
      </c>
      <c r="AR52" s="2">
        <f>SUM(AC$48:AC52)/AH52</f>
        <v>230.5053634085213</v>
      </c>
    </row>
    <row r="53" spans="1:44">
      <c r="A53" s="2">
        <v>5</v>
      </c>
      <c r="B53" s="2">
        <f>SummaryU!B30+SummaryU!L80+SummaryU!L93</f>
        <v>19618.400000000001</v>
      </c>
      <c r="C53" s="2">
        <f>SummaryU!C30+SummaryU!M80+SummaryU!M93</f>
        <v>15434.8</v>
      </c>
      <c r="D53" s="2">
        <f>SummaryU!D30+SummaryU!N80+SummaryU!N93</f>
        <v>14718.8</v>
      </c>
      <c r="E53" s="2">
        <f>SummaryU!E30+SummaryU!O80+SummaryU!O93</f>
        <v>20265.599999999999</v>
      </c>
      <c r="F53" s="2">
        <f>SummaryU!F30+SummaryU!P80+SummaryU!P93</f>
        <v>16224</v>
      </c>
      <c r="G53" s="2">
        <f>SummaryU!G30+SummaryU!Q80+SummaryU!Q93</f>
        <v>13072</v>
      </c>
      <c r="H53" s="2">
        <f>SummaryU!H30+SummaryU!R80+SummaryU!R93</f>
        <v>12584</v>
      </c>
      <c r="I53" s="2">
        <f>SummaryU!I30+SummaryU!S80+SummaryU!S93</f>
        <v>18024</v>
      </c>
      <c r="K53" s="2">
        <v>5</v>
      </c>
      <c r="L53" s="2">
        <f>SummaryU!L30+SummaryU!L80+SummaryU!L93</f>
        <v>19618.400000000001</v>
      </c>
      <c r="M53" s="2">
        <f>SummaryU!M30+SummaryU!M80+SummaryU!M93</f>
        <v>15434.8</v>
      </c>
      <c r="N53" s="2">
        <f>SummaryU!N30+SummaryU!N80+SummaryU!N93</f>
        <v>14718.8</v>
      </c>
      <c r="O53" s="2">
        <f>SummaryU!O30+SummaryU!O80+SummaryU!O93</f>
        <v>20265.599999999999</v>
      </c>
      <c r="P53" s="2">
        <f>SummaryU!P30+SummaryU!P80+SummaryU!P93</f>
        <v>16224</v>
      </c>
      <c r="Q53" s="2">
        <f>SummaryU!Q30+SummaryU!Q80+SummaryU!Q93</f>
        <v>13072</v>
      </c>
      <c r="R53" s="2">
        <f>SummaryU!R30+SummaryU!R80+SummaryU!R93</f>
        <v>12584</v>
      </c>
      <c r="S53" s="2">
        <f>SummaryU!S30+SummaryU!S80+SummaryU!S93</f>
        <v>18024</v>
      </c>
      <c r="U53" s="2">
        <v>6</v>
      </c>
      <c r="V53" s="2">
        <f>SummaryU!V30+SummaryU!L80+SummaryU!L93</f>
        <v>23940.440000000002</v>
      </c>
      <c r="W53" s="2">
        <f>SummaryU!W30+SummaryU!M80+SummaryU!M93</f>
        <v>21365</v>
      </c>
      <c r="X53" s="2">
        <f>SummaryU!X30+SummaryU!N80+SummaryU!N93</f>
        <v>18875.8</v>
      </c>
      <c r="Y53" s="2">
        <f>SummaryU!Y30+SummaryU!O80+SummaryU!O93</f>
        <v>28678.239999999998</v>
      </c>
      <c r="Z53" s="2">
        <f>SummaryU!Z30+SummaryU!P80+SummaryU!P93</f>
        <v>20553.04</v>
      </c>
      <c r="AA53" s="2">
        <f>SummaryU!AA30+SummaryU!Q80+SummaryU!Q93</f>
        <v>19031.2</v>
      </c>
      <c r="AB53" s="2">
        <f>SummaryU!AB30+SummaryU!R80+SummaryU!R93</f>
        <v>16747</v>
      </c>
      <c r="AC53" s="2">
        <f>SummaryU!AC30+SummaryU!S80+SummaryU!S93</f>
        <v>26483.64</v>
      </c>
      <c r="AE53" s="2">
        <v>495</v>
      </c>
      <c r="AF53" s="2">
        <v>400</v>
      </c>
      <c r="AG53" s="2">
        <v>514</v>
      </c>
      <c r="AH53" s="2">
        <v>500</v>
      </c>
      <c r="AJ53" s="2">
        <v>6</v>
      </c>
      <c r="AK53" s="2">
        <f>SUM(V$48:V53)/AE53</f>
        <v>186.94828282828286</v>
      </c>
      <c r="AL53" s="2">
        <f>SUM(W$48:W53)/AF53</f>
        <v>209.96030000000002</v>
      </c>
      <c r="AM53" s="2">
        <f>SUM(X$48:X53)/AG53</f>
        <v>165.56171206225682</v>
      </c>
      <c r="AN53" s="2">
        <f>SUM(Y$48:Y53)/AH53</f>
        <v>271.03255999999999</v>
      </c>
      <c r="AO53" s="2">
        <f>SUM(Z$48:Z53)/AE53</f>
        <v>162.70505050505051</v>
      </c>
      <c r="AP53" s="2">
        <f>SUM(AA$48:AA53)/AF53</f>
        <v>178.49430000000001</v>
      </c>
      <c r="AQ53" s="2">
        <f>SUM(AB$48:AB53)/AG53</f>
        <v>143.25587548638131</v>
      </c>
      <c r="AR53" s="2">
        <f>SUM(AC$48:AC53)/AH53</f>
        <v>236.91056</v>
      </c>
    </row>
    <row r="54" spans="1:44">
      <c r="A54" s="2">
        <v>6</v>
      </c>
      <c r="B54" s="2">
        <f>SummaryU!B31+SummaryU!L81+SummaryU!L94</f>
        <v>26818.800000000003</v>
      </c>
      <c r="C54" s="2">
        <f>SummaryU!C31+SummaryU!M81+SummaryU!M94</f>
        <v>19689.599999999999</v>
      </c>
      <c r="D54" s="2">
        <f>SummaryU!D31+SummaryU!N81+SummaryU!N94</f>
        <v>22342</v>
      </c>
      <c r="E54" s="2">
        <f>SummaryU!E31+SummaryU!O81+SummaryU!O94</f>
        <v>27902.800000000003</v>
      </c>
      <c r="F54" s="2">
        <f>SummaryU!F31+SummaryU!P81+SummaryU!P94</f>
        <v>20456</v>
      </c>
      <c r="G54" s="2">
        <f>SummaryU!G31+SummaryU!Q81+SummaryU!Q94</f>
        <v>14620</v>
      </c>
      <c r="H54" s="2">
        <f>SummaryU!H31+SummaryU!R81+SummaryU!R94</f>
        <v>17356</v>
      </c>
      <c r="I54" s="2">
        <f>SummaryU!I31+SummaryU!S81+SummaryU!S94</f>
        <v>21492</v>
      </c>
      <c r="K54" s="2">
        <v>6</v>
      </c>
      <c r="L54" s="2">
        <f>SummaryU!L31+SummaryU!L81+SummaryU!L94</f>
        <v>26818.800000000003</v>
      </c>
      <c r="M54" s="2">
        <f>SummaryU!M31+SummaryU!M81+SummaryU!M94</f>
        <v>19689.599999999999</v>
      </c>
      <c r="N54" s="2">
        <f>SummaryU!N31+SummaryU!N81+SummaryU!N94</f>
        <v>22342</v>
      </c>
      <c r="O54" s="2">
        <f>SummaryU!O31+SummaryU!O81+SummaryU!O94</f>
        <v>27902.800000000003</v>
      </c>
      <c r="P54" s="2">
        <f>SummaryU!P31+SummaryU!P81+SummaryU!P94</f>
        <v>20456</v>
      </c>
      <c r="Q54" s="2">
        <f>SummaryU!Q31+SummaryU!Q81+SummaryU!Q94</f>
        <v>14620</v>
      </c>
      <c r="R54" s="2">
        <f>SummaryU!R31+SummaryU!R81+SummaryU!R94</f>
        <v>17356</v>
      </c>
      <c r="S54" s="2">
        <f>SummaryU!S31+SummaryU!S81+SummaryU!S94</f>
        <v>21492</v>
      </c>
      <c r="U54" s="2">
        <v>7</v>
      </c>
      <c r="V54" s="2">
        <f>SummaryU!V31+SummaryU!L81+SummaryU!L94</f>
        <v>31958.600000000002</v>
      </c>
      <c r="W54" s="2">
        <f>SummaryU!W31+SummaryU!M81+SummaryU!M94</f>
        <v>20160.239999999998</v>
      </c>
      <c r="X54" s="2">
        <f>SummaryU!X31+SummaryU!N81+SummaryU!N94</f>
        <v>23135.56</v>
      </c>
      <c r="Y54" s="2">
        <f>SummaryU!Y31+SummaryU!O81+SummaryU!O94</f>
        <v>32781.64</v>
      </c>
      <c r="Z54" s="2">
        <f>SummaryU!Z31+SummaryU!P81+SummaryU!P94</f>
        <v>25601.8</v>
      </c>
      <c r="AA54" s="2">
        <f>SummaryU!AA31+SummaryU!Q81+SummaryU!Q94</f>
        <v>15098.64</v>
      </c>
      <c r="AB54" s="2">
        <f>SummaryU!AB31+SummaryU!R81+SummaryU!R94</f>
        <v>18171.560000000001</v>
      </c>
      <c r="AC54" s="2">
        <f>SummaryU!AC31+SummaryU!S81+SummaryU!S94</f>
        <v>26378.84</v>
      </c>
      <c r="AE54" s="2">
        <v>631</v>
      </c>
      <c r="AF54" s="2">
        <v>498</v>
      </c>
      <c r="AG54" s="2">
        <v>647</v>
      </c>
      <c r="AH54" s="2">
        <v>617</v>
      </c>
      <c r="AJ54" s="2">
        <v>7</v>
      </c>
      <c r="AK54" s="2">
        <f>SUM(V$48:V54)/AE54</f>
        <v>197.30269413629162</v>
      </c>
      <c r="AL54" s="2">
        <f>SUM(W$48:W54)/AF54</f>
        <v>209.12522088353415</v>
      </c>
      <c r="AM54" s="2">
        <f>SUM(X$48:X54)/AG54</f>
        <v>167.28636785162288</v>
      </c>
      <c r="AN54" s="2">
        <f>SUM(Y$48:Y54)/AH54</f>
        <v>272.76810372771473</v>
      </c>
      <c r="AO54" s="2">
        <f>SUM(Z$48:Z54)/AE54</f>
        <v>168.21045958795563</v>
      </c>
      <c r="AP54" s="2">
        <f>SUM(AA$48:AA54)/AF54</f>
        <v>173.68746987951806</v>
      </c>
      <c r="AQ54" s="2">
        <f>SUM(AB$48:AB54)/AG54</f>
        <v>141.89347758887169</v>
      </c>
      <c r="AR54" s="2">
        <f>SUM(AC$48:AC54)/AH54</f>
        <v>234.73925445705024</v>
      </c>
    </row>
    <row r="55" spans="1:44">
      <c r="A55" s="2">
        <v>7</v>
      </c>
      <c r="B55" s="2">
        <f>SummaryU!B32+SummaryU!L82+SummaryU!L95</f>
        <v>37412.400000000001</v>
      </c>
      <c r="C55" s="2">
        <f>SummaryU!C32+SummaryU!M82+SummaryU!M95</f>
        <v>27220</v>
      </c>
      <c r="D55" s="2">
        <f>SummaryU!D32+SummaryU!N82+SummaryU!N95</f>
        <v>33544</v>
      </c>
      <c r="E55" s="2">
        <f>SummaryU!E32+SummaryU!O82+SummaryU!O95</f>
        <v>42686.8</v>
      </c>
      <c r="F55" s="2">
        <f>SummaryU!F32+SummaryU!P82+SummaryU!P95</f>
        <v>28916</v>
      </c>
      <c r="G55" s="2">
        <f>SummaryU!G32+SummaryU!Q82+SummaryU!Q95</f>
        <v>19612</v>
      </c>
      <c r="H55" s="2">
        <f>SummaryU!H32+SummaryU!R82+SummaryU!R95</f>
        <v>24148</v>
      </c>
      <c r="I55" s="2">
        <f>SummaryU!I32+SummaryU!S82+SummaryU!S95</f>
        <v>31052</v>
      </c>
      <c r="K55" s="2">
        <v>7</v>
      </c>
      <c r="L55" s="2">
        <f>SummaryU!L32+SummaryU!L82+SummaryU!L95</f>
        <v>37412.400000000001</v>
      </c>
      <c r="M55" s="2">
        <f>SummaryU!M32+SummaryU!M82+SummaryU!M95</f>
        <v>27220</v>
      </c>
      <c r="N55" s="2">
        <f>SummaryU!N32+SummaryU!N82+SummaryU!N95</f>
        <v>33544</v>
      </c>
      <c r="O55" s="2">
        <f>SummaryU!O32+SummaryU!O82+SummaryU!O95</f>
        <v>42686.8</v>
      </c>
      <c r="P55" s="2">
        <f>SummaryU!P32+SummaryU!P82+SummaryU!P95</f>
        <v>28916</v>
      </c>
      <c r="Q55" s="2">
        <f>SummaryU!Q32+SummaryU!Q82+SummaryU!Q95</f>
        <v>19612</v>
      </c>
      <c r="R55" s="2">
        <f>SummaryU!R32+SummaryU!R82+SummaryU!R95</f>
        <v>24148</v>
      </c>
      <c r="S55" s="2">
        <f>SummaryU!S32+SummaryU!S82+SummaryU!S95</f>
        <v>31052</v>
      </c>
      <c r="U55" s="2">
        <v>8</v>
      </c>
      <c r="V55" s="2">
        <f>SummaryU!V32+SummaryU!L82+SummaryU!L95</f>
        <v>43822.68</v>
      </c>
      <c r="W55" s="2">
        <f>SummaryU!W32+SummaryU!M82+SummaryU!M95</f>
        <v>31449.439999999999</v>
      </c>
      <c r="X55" s="2">
        <f>SummaryU!X32+SummaryU!N82+SummaryU!N95</f>
        <v>33968.6</v>
      </c>
      <c r="Y55" s="2">
        <f>SummaryU!Y32+SummaryU!O82+SummaryU!O95</f>
        <v>51646.920000000006</v>
      </c>
      <c r="Z55" s="2">
        <f>SummaryU!Z32+SummaryU!P82+SummaryU!P95</f>
        <v>35318.28</v>
      </c>
      <c r="AA55" s="2">
        <f>SummaryU!AA32+SummaryU!Q82+SummaryU!Q95</f>
        <v>23833.439999999999</v>
      </c>
      <c r="AB55" s="2">
        <f>SummaryU!AB32+SummaryU!R82+SummaryU!R95</f>
        <v>24561.599999999999</v>
      </c>
      <c r="AC55" s="2">
        <f>SummaryU!AC32+SummaryU!S82+SummaryU!S95</f>
        <v>40001.120000000003</v>
      </c>
      <c r="AE55" s="2">
        <v>824</v>
      </c>
      <c r="AF55" s="2">
        <v>626</v>
      </c>
      <c r="AG55" s="2">
        <v>826</v>
      </c>
      <c r="AH55" s="2">
        <v>777</v>
      </c>
      <c r="AJ55" s="2">
        <v>8</v>
      </c>
      <c r="AK55" s="2">
        <f>SUM(V$48:V55)/AE55</f>
        <v>204.27266990291264</v>
      </c>
      <c r="AL55" s="2">
        <f>SUM(W$48:W55)/AF55</f>
        <v>216.60351437699683</v>
      </c>
      <c r="AM55" s="2">
        <f>SUM(X$48:X55)/AG55</f>
        <v>172.15845036319612</v>
      </c>
      <c r="AN55" s="2">
        <f>SUM(Y$48:Y55)/AH55</f>
        <v>283.06929214929215</v>
      </c>
      <c r="AO55" s="2">
        <f>SUM(Z$48:Z55)/AE55</f>
        <v>171.67364077669905</v>
      </c>
      <c r="AP55" s="2">
        <f>SUM(AA$48:AA55)/AF55</f>
        <v>176.24568690095848</v>
      </c>
      <c r="AQ55" s="2">
        <f>SUM(AB$48:AB55)/AG55</f>
        <v>140.87975786924937</v>
      </c>
      <c r="AR55" s="2">
        <f>SUM(AC$48:AC55)/AH55</f>
        <v>237.88319176319175</v>
      </c>
    </row>
    <row r="56" spans="1:44">
      <c r="A56" s="2">
        <v>8</v>
      </c>
      <c r="B56" s="2">
        <f>SummaryU!B33+SummaryU!L83+SummaryU!L96</f>
        <v>49477.600000000006</v>
      </c>
      <c r="C56" s="2">
        <f>SummaryU!C33+SummaryU!M83+SummaryU!M96</f>
        <v>28768</v>
      </c>
      <c r="D56" s="2">
        <f>SummaryU!D33+SummaryU!N83+SummaryU!N96</f>
        <v>35434.800000000003</v>
      </c>
      <c r="E56" s="2">
        <f>SummaryU!E33+SummaryU!O83+SummaryU!O96</f>
        <v>49610.400000000001</v>
      </c>
      <c r="F56" s="2">
        <f>SummaryU!F33+SummaryU!P83+SummaryU!P96</f>
        <v>38244</v>
      </c>
      <c r="G56" s="2">
        <f>SummaryU!G33+SummaryU!Q83+SummaryU!Q96</f>
        <v>24200</v>
      </c>
      <c r="H56" s="2">
        <f>SummaryU!H33+SummaryU!R83+SummaryU!R96</f>
        <v>28604</v>
      </c>
      <c r="I56" s="2">
        <f>SummaryU!I33+SummaryU!S83+SummaryU!S96</f>
        <v>40424</v>
      </c>
      <c r="K56" s="2">
        <v>8</v>
      </c>
      <c r="L56" s="2">
        <f>SummaryU!L33+SummaryU!L83+SummaryU!L96</f>
        <v>49477.600000000006</v>
      </c>
      <c r="M56" s="2">
        <f>SummaryU!M33+SummaryU!M83+SummaryU!M96</f>
        <v>28768</v>
      </c>
      <c r="N56" s="2">
        <f>SummaryU!N33+SummaryU!N83+SummaryU!N96</f>
        <v>35434.800000000003</v>
      </c>
      <c r="O56" s="2">
        <f>SummaryU!O33+SummaryU!O83+SummaryU!O96</f>
        <v>49610.400000000001</v>
      </c>
      <c r="P56" s="2">
        <f>SummaryU!P33+SummaryU!P83+SummaryU!P96</f>
        <v>38244</v>
      </c>
      <c r="Q56" s="2">
        <f>SummaryU!Q33+SummaryU!Q83+SummaryU!Q96</f>
        <v>24200</v>
      </c>
      <c r="R56" s="2">
        <f>SummaryU!R33+SummaryU!R83+SummaryU!R96</f>
        <v>28604</v>
      </c>
      <c r="S56" s="2">
        <f>SummaryU!S33+SummaryU!S83+SummaryU!S96</f>
        <v>40424</v>
      </c>
      <c r="U56" s="2">
        <v>9</v>
      </c>
      <c r="V56" s="2">
        <f>SummaryU!V33+SummaryU!L83+SummaryU!L96</f>
        <v>54069.12000000001</v>
      </c>
      <c r="W56" s="2">
        <f>SummaryU!W33+SummaryU!M83+SummaryU!M96</f>
        <v>38892.6</v>
      </c>
      <c r="X56" s="2">
        <f>SummaryU!X33+SummaryU!N83+SummaryU!N96</f>
        <v>41662.200000000004</v>
      </c>
      <c r="Y56" s="2">
        <f>SummaryU!Y33+SummaryU!O83+SummaryU!O96</f>
        <v>67748.48000000001</v>
      </c>
      <c r="Z56" s="2">
        <f>SummaryU!Z33+SummaryU!P83+SummaryU!P96</f>
        <v>42855.520000000004</v>
      </c>
      <c r="AA56" s="2">
        <f>SummaryU!AA33+SummaryU!Q83+SummaryU!Q96</f>
        <v>34362.6</v>
      </c>
      <c r="AB56" s="2">
        <f>SummaryU!AB33+SummaryU!R83+SummaryU!R96</f>
        <v>34845.4</v>
      </c>
      <c r="AC56" s="2">
        <f>SummaryU!AC33+SummaryU!S83+SummaryU!S96</f>
        <v>58609.08</v>
      </c>
      <c r="AE56" s="2">
        <v>1080</v>
      </c>
      <c r="AF56" s="2">
        <v>788</v>
      </c>
      <c r="AG56" s="2">
        <v>1042</v>
      </c>
      <c r="AH56" s="2">
        <v>995</v>
      </c>
      <c r="AJ56" s="2">
        <v>9</v>
      </c>
      <c r="AK56" s="2">
        <f>SUM(V$48:V56)/AE56</f>
        <v>205.91648148148153</v>
      </c>
      <c r="AL56" s="2">
        <f>SUM(W$48:W56)/AF56</f>
        <v>221.42944162436552</v>
      </c>
      <c r="AM56" s="2">
        <f>SUM(X$48:X56)/AG56</f>
        <v>176.45401151631481</v>
      </c>
      <c r="AN56" s="2">
        <f>SUM(Y$48:Y56)/AH56</f>
        <v>289.1390150753769</v>
      </c>
      <c r="AO56" s="2">
        <f>SUM(Z$48:Z56)/AE56</f>
        <v>170.66166666666669</v>
      </c>
      <c r="AP56" s="2">
        <f>SUM(AA$48:AA56)/AF56</f>
        <v>183.61979695431472</v>
      </c>
      <c r="AQ56" s="2">
        <f>SUM(AB$48:AB56)/AG56</f>
        <v>145.1171593090211</v>
      </c>
      <c r="AR56" s="2">
        <f>SUM(AC$48:AC56)/AH56</f>
        <v>244.66765829145729</v>
      </c>
    </row>
    <row r="57" spans="1:44">
      <c r="A57" s="2">
        <v>9</v>
      </c>
      <c r="B57" s="2">
        <f>SummaryU!B34+SummaryU!L84+SummaryU!L97</f>
        <v>61054.400000000001</v>
      </c>
      <c r="C57" s="2">
        <f>SummaryU!C34+SummaryU!M84+SummaryU!M97</f>
        <v>43896.800000000003</v>
      </c>
      <c r="D57" s="2">
        <f>SummaryU!D34+SummaryU!N84+SummaryU!N97</f>
        <v>52288</v>
      </c>
      <c r="E57" s="2">
        <f>SummaryU!E34+SummaryU!O84+SummaryU!O97</f>
        <v>70260.399999999994</v>
      </c>
      <c r="F57" s="2">
        <f>SummaryU!F34+SummaryU!P84+SummaryU!P97</f>
        <v>46004</v>
      </c>
      <c r="G57" s="2">
        <f>SummaryU!G34+SummaryU!Q84+SummaryU!Q97</f>
        <v>33356</v>
      </c>
      <c r="H57" s="2">
        <f>SummaryU!H34+SummaryU!R84+SummaryU!R97</f>
        <v>39304</v>
      </c>
      <c r="I57" s="2">
        <f>SummaryU!I34+SummaryU!S84+SummaryU!S97</f>
        <v>55184</v>
      </c>
      <c r="K57" s="2">
        <v>9</v>
      </c>
      <c r="L57" s="2">
        <f>SummaryU!L34+SummaryU!L84+SummaryU!L97</f>
        <v>61054.400000000001</v>
      </c>
      <c r="M57" s="2">
        <f>SummaryU!M34+SummaryU!M84+SummaryU!M97</f>
        <v>43896.800000000003</v>
      </c>
      <c r="N57" s="2">
        <f>SummaryU!N34+SummaryU!N84+SummaryU!N97</f>
        <v>52288</v>
      </c>
      <c r="O57" s="2">
        <f>SummaryU!O34+SummaryU!O84+SummaryU!O97</f>
        <v>70260.399999999994</v>
      </c>
      <c r="P57" s="2">
        <f>SummaryU!P34+SummaryU!P84+SummaryU!P97</f>
        <v>46004</v>
      </c>
      <c r="Q57" s="2">
        <f>SummaryU!Q34+SummaryU!Q84+SummaryU!Q97</f>
        <v>33356</v>
      </c>
      <c r="R57" s="2">
        <f>SummaryU!R34+SummaryU!R84+SummaryU!R97</f>
        <v>39304</v>
      </c>
      <c r="S57" s="2">
        <f>SummaryU!S34+SummaryU!S84+SummaryU!S97</f>
        <v>55184</v>
      </c>
      <c r="U57" s="2">
        <v>10</v>
      </c>
      <c r="V57" s="2">
        <f>SummaryU!V34+SummaryU!L84+SummaryU!L97</f>
        <v>67111.92</v>
      </c>
      <c r="W57" s="2">
        <f>SummaryU!W34+SummaryU!M84+SummaryU!M97</f>
        <v>51022.76</v>
      </c>
      <c r="X57" s="2">
        <f>SummaryU!X34+SummaryU!N84+SummaryU!N97</f>
        <v>55537.2</v>
      </c>
      <c r="Y57" s="2">
        <f>SummaryU!Y34+SummaryU!O84+SummaryU!O97</f>
        <v>91235.12</v>
      </c>
      <c r="Z57" s="2">
        <f>SummaryU!Z34+SummaryU!P84+SummaryU!P97</f>
        <v>52076.520000000004</v>
      </c>
      <c r="AA57" s="2">
        <f>SummaryU!AA34+SummaryU!Q84+SummaryU!Q97</f>
        <v>40476.959999999999</v>
      </c>
      <c r="AB57" s="2">
        <f>SummaryU!AB34+SummaryU!R84+SummaryU!R97</f>
        <v>42564.2</v>
      </c>
      <c r="AC57" s="2">
        <f>SummaryU!AC34+SummaryU!S84+SummaryU!S97</f>
        <v>76188.72</v>
      </c>
      <c r="AE57" s="2">
        <v>1379</v>
      </c>
      <c r="AF57" s="2">
        <v>1010</v>
      </c>
      <c r="AG57" s="2">
        <v>1338</v>
      </c>
      <c r="AH57" s="2">
        <v>1281</v>
      </c>
      <c r="AJ57" s="2">
        <v>10</v>
      </c>
      <c r="AK57" s="2">
        <f>SUM(V$48:V57)/AE57</f>
        <v>209.93598259608413</v>
      </c>
      <c r="AL57" s="2">
        <f>SUM(W$48:W57)/AF57</f>
        <v>223.27639603960398</v>
      </c>
      <c r="AM57" s="2">
        <f>SUM(X$48:X57)/AG57</f>
        <v>178.92547085201795</v>
      </c>
      <c r="AN57" s="2">
        <f>SUM(Y$48:Y57)/AH57</f>
        <v>295.80674473067916</v>
      </c>
      <c r="AO57" s="2">
        <f>SUM(Z$48:Z57)/AE57</f>
        <v>171.42213197969548</v>
      </c>
      <c r="AP57" s="2">
        <f>SUM(AA$48:AA57)/AF57</f>
        <v>183.33599999999998</v>
      </c>
      <c r="AQ57" s="2">
        <f>SUM(AB$48:AB57)/AG57</f>
        <v>144.82532137518683</v>
      </c>
      <c r="AR57" s="2">
        <f>SUM(AC$48:AC57)/AH57</f>
        <v>249.51837626854024</v>
      </c>
    </row>
    <row r="59" spans="1:44">
      <c r="B59">
        <f>SUM(B48:B57)</f>
        <v>260945.6</v>
      </c>
      <c r="C59">
        <f t="shared" ref="C59:I59" si="5">SUM(C48:C57)</f>
        <v>192530.8</v>
      </c>
      <c r="D59">
        <f t="shared" si="5"/>
        <v>222750</v>
      </c>
      <c r="E59">
        <f t="shared" si="5"/>
        <v>299736.39999999997</v>
      </c>
      <c r="F59">
        <f t="shared" si="5"/>
        <v>207760</v>
      </c>
      <c r="G59">
        <f t="shared" si="5"/>
        <v>152100</v>
      </c>
      <c r="H59">
        <f t="shared" si="5"/>
        <v>177056</v>
      </c>
      <c r="I59">
        <f t="shared" si="5"/>
        <v>240280</v>
      </c>
      <c r="L59">
        <f>SUM(L48:L57)</f>
        <v>260945.6</v>
      </c>
      <c r="M59">
        <f t="shared" ref="M59:S59" si="6">SUM(M48:M57)</f>
        <v>192530.8</v>
      </c>
      <c r="N59">
        <f t="shared" si="6"/>
        <v>222750</v>
      </c>
      <c r="O59">
        <f t="shared" si="6"/>
        <v>299736.39999999997</v>
      </c>
      <c r="P59">
        <f t="shared" si="6"/>
        <v>207760</v>
      </c>
      <c r="Q59">
        <f t="shared" si="6"/>
        <v>152100</v>
      </c>
      <c r="R59">
        <f t="shared" si="6"/>
        <v>177056</v>
      </c>
      <c r="S59">
        <f t="shared" si="6"/>
        <v>240280</v>
      </c>
      <c r="V59">
        <f>SUM(V48:V57)</f>
        <v>289501.72000000003</v>
      </c>
      <c r="W59">
        <f t="shared" ref="W59:AC59" si="7">SUM(W48:W57)</f>
        <v>225509.16000000003</v>
      </c>
      <c r="X59">
        <f t="shared" si="7"/>
        <v>239402.28000000003</v>
      </c>
      <c r="Y59">
        <f t="shared" si="7"/>
        <v>378928.44</v>
      </c>
      <c r="Z59">
        <f t="shared" si="7"/>
        <v>236391.12000000005</v>
      </c>
      <c r="AA59">
        <f t="shared" si="7"/>
        <v>185169.36</v>
      </c>
      <c r="AB59">
        <f t="shared" si="7"/>
        <v>193776.27999999997</v>
      </c>
      <c r="AC59">
        <f t="shared" si="7"/>
        <v>319633.04000000004</v>
      </c>
    </row>
    <row r="83" spans="1:29">
      <c r="C83" s="31" t="s">
        <v>0</v>
      </c>
      <c r="D83" s="32">
        <v>1.2</v>
      </c>
      <c r="M83" s="31" t="s">
        <v>0</v>
      </c>
      <c r="N83" s="32">
        <v>1.2</v>
      </c>
      <c r="W83" s="31" t="s">
        <v>0</v>
      </c>
      <c r="X83" s="32">
        <v>1.2</v>
      </c>
    </row>
    <row r="84" spans="1:29">
      <c r="C84" s="31" t="s">
        <v>1</v>
      </c>
      <c r="D84" s="31">
        <v>0.5</v>
      </c>
      <c r="M84" s="31" t="s">
        <v>1</v>
      </c>
      <c r="N84" s="31">
        <v>1</v>
      </c>
      <c r="W84" s="31" t="s">
        <v>1</v>
      </c>
      <c r="X84" s="31">
        <v>2</v>
      </c>
    </row>
    <row r="85" spans="1:29">
      <c r="C85" s="31" t="s">
        <v>2</v>
      </c>
      <c r="D85" s="31">
        <v>0</v>
      </c>
      <c r="M85" s="31" t="s">
        <v>2</v>
      </c>
      <c r="N85" s="31">
        <v>0</v>
      </c>
      <c r="W85" s="31" t="s">
        <v>2</v>
      </c>
      <c r="X85" s="31">
        <v>0</v>
      </c>
    </row>
    <row r="87" spans="1:29">
      <c r="A87" s="68" t="s">
        <v>3</v>
      </c>
      <c r="B87" s="70" t="s">
        <v>4</v>
      </c>
      <c r="C87" s="70"/>
      <c r="D87" s="70"/>
      <c r="E87" s="70"/>
      <c r="F87" s="70" t="s">
        <v>5</v>
      </c>
      <c r="G87" s="70"/>
      <c r="H87" s="70"/>
      <c r="I87" s="70"/>
      <c r="K87" s="68" t="s">
        <v>3</v>
      </c>
      <c r="L87" s="70" t="s">
        <v>4</v>
      </c>
      <c r="M87" s="70"/>
      <c r="N87" s="70"/>
      <c r="O87" s="70"/>
      <c r="P87" s="70" t="s">
        <v>5</v>
      </c>
      <c r="Q87" s="70"/>
      <c r="R87" s="70"/>
      <c r="S87" s="70"/>
      <c r="U87" s="68" t="s">
        <v>3</v>
      </c>
      <c r="V87" s="70" t="s">
        <v>4</v>
      </c>
      <c r="W87" s="70"/>
      <c r="X87" s="70"/>
      <c r="Y87" s="70"/>
      <c r="Z87" s="70" t="s">
        <v>5</v>
      </c>
      <c r="AA87" s="70"/>
      <c r="AB87" s="70"/>
      <c r="AC87" s="70"/>
    </row>
    <row r="88" spans="1:29">
      <c r="A88" s="69"/>
      <c r="B88" s="5" t="s">
        <v>6</v>
      </c>
      <c r="C88" s="3" t="s">
        <v>7</v>
      </c>
      <c r="D88" s="3" t="s">
        <v>8</v>
      </c>
      <c r="E88" s="3" t="s">
        <v>9</v>
      </c>
      <c r="F88" s="5" t="s">
        <v>6</v>
      </c>
      <c r="G88" s="3" t="s">
        <v>7</v>
      </c>
      <c r="H88" s="3" t="s">
        <v>8</v>
      </c>
      <c r="I88" s="3" t="s">
        <v>9</v>
      </c>
      <c r="K88" s="69"/>
      <c r="L88" s="5" t="s">
        <v>6</v>
      </c>
      <c r="M88" s="3" t="s">
        <v>7</v>
      </c>
      <c r="N88" s="3" t="s">
        <v>8</v>
      </c>
      <c r="O88" s="3" t="s">
        <v>9</v>
      </c>
      <c r="P88" s="5" t="s">
        <v>6</v>
      </c>
      <c r="Q88" s="3" t="s">
        <v>7</v>
      </c>
      <c r="R88" s="3" t="s">
        <v>8</v>
      </c>
      <c r="S88" s="3" t="s">
        <v>9</v>
      </c>
      <c r="U88" s="69"/>
      <c r="V88" s="5" t="s">
        <v>6</v>
      </c>
      <c r="W88" s="3" t="s">
        <v>7</v>
      </c>
      <c r="X88" s="3" t="s">
        <v>8</v>
      </c>
      <c r="Y88" s="3" t="s">
        <v>9</v>
      </c>
      <c r="Z88" s="5" t="s">
        <v>6</v>
      </c>
      <c r="AA88" s="3" t="s">
        <v>7</v>
      </c>
      <c r="AB88" s="3" t="s">
        <v>8</v>
      </c>
      <c r="AC88" s="3" t="s">
        <v>9</v>
      </c>
    </row>
    <row r="89" spans="1:29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>
      <c r="C121" s="31" t="s">
        <v>0</v>
      </c>
      <c r="D121" s="32">
        <v>1.2</v>
      </c>
      <c r="M121" s="31" t="s">
        <v>0</v>
      </c>
      <c r="N121" s="32">
        <v>1.2</v>
      </c>
      <c r="W121" s="31" t="s">
        <v>0</v>
      </c>
      <c r="X121" s="32">
        <v>1.2</v>
      </c>
    </row>
    <row r="122" spans="1:29">
      <c r="C122" s="31" t="s">
        <v>1</v>
      </c>
      <c r="D122" s="31">
        <v>0.5</v>
      </c>
      <c r="M122" s="31" t="s">
        <v>1</v>
      </c>
      <c r="N122" s="31">
        <v>1</v>
      </c>
      <c r="W122" s="31" t="s">
        <v>1</v>
      </c>
      <c r="X122" s="31">
        <v>2</v>
      </c>
    </row>
    <row r="123" spans="1:29">
      <c r="C123" s="31" t="s">
        <v>2</v>
      </c>
      <c r="D123" s="31">
        <v>0.8</v>
      </c>
      <c r="M123" s="31" t="s">
        <v>2</v>
      </c>
      <c r="N123" s="31">
        <v>0.8</v>
      </c>
      <c r="W123" s="31" t="s">
        <v>2</v>
      </c>
      <c r="X123" s="31">
        <v>0.8</v>
      </c>
    </row>
    <row r="125" spans="1:29">
      <c r="A125" s="68" t="s">
        <v>3</v>
      </c>
      <c r="B125" s="70" t="s">
        <v>4</v>
      </c>
      <c r="C125" s="70"/>
      <c r="D125" s="70"/>
      <c r="E125" s="70"/>
      <c r="F125" s="70" t="s">
        <v>5</v>
      </c>
      <c r="G125" s="70"/>
      <c r="H125" s="70"/>
      <c r="I125" s="70"/>
      <c r="K125" s="68" t="s">
        <v>3</v>
      </c>
      <c r="L125" s="70" t="s">
        <v>4</v>
      </c>
      <c r="M125" s="70"/>
      <c r="N125" s="70"/>
      <c r="O125" s="70"/>
      <c r="P125" s="70" t="s">
        <v>5</v>
      </c>
      <c r="Q125" s="70"/>
      <c r="R125" s="70"/>
      <c r="S125" s="70"/>
      <c r="U125" s="68" t="s">
        <v>3</v>
      </c>
      <c r="V125" s="70" t="s">
        <v>4</v>
      </c>
      <c r="W125" s="70"/>
      <c r="X125" s="70"/>
      <c r="Y125" s="70"/>
      <c r="Z125" s="70" t="s">
        <v>5</v>
      </c>
      <c r="AA125" s="70"/>
      <c r="AB125" s="70"/>
      <c r="AC125" s="70"/>
    </row>
    <row r="126" spans="1:29">
      <c r="A126" s="69"/>
      <c r="B126" s="5" t="s">
        <v>6</v>
      </c>
      <c r="C126" s="3" t="s">
        <v>7</v>
      </c>
      <c r="D126" s="3" t="s">
        <v>8</v>
      </c>
      <c r="E126" s="3" t="s">
        <v>9</v>
      </c>
      <c r="F126" s="5" t="s">
        <v>6</v>
      </c>
      <c r="G126" s="3" t="s">
        <v>7</v>
      </c>
      <c r="H126" s="3" t="s">
        <v>8</v>
      </c>
      <c r="I126" s="3" t="s">
        <v>9</v>
      </c>
      <c r="K126" s="69"/>
      <c r="L126" s="5" t="s">
        <v>6</v>
      </c>
      <c r="M126" s="3" t="s">
        <v>7</v>
      </c>
      <c r="N126" s="3" t="s">
        <v>8</v>
      </c>
      <c r="O126" s="3" t="s">
        <v>9</v>
      </c>
      <c r="P126" s="5" t="s">
        <v>6</v>
      </c>
      <c r="Q126" s="3" t="s">
        <v>7</v>
      </c>
      <c r="R126" s="3" t="s">
        <v>8</v>
      </c>
      <c r="S126" s="3" t="s">
        <v>9</v>
      </c>
      <c r="U126" s="69"/>
      <c r="V126" s="5" t="s">
        <v>6</v>
      </c>
      <c r="W126" s="3" t="s">
        <v>7</v>
      </c>
      <c r="X126" s="3" t="s">
        <v>8</v>
      </c>
      <c r="Y126" s="3" t="s">
        <v>9</v>
      </c>
      <c r="Z126" s="5" t="s">
        <v>6</v>
      </c>
      <c r="AA126" s="3" t="s">
        <v>7</v>
      </c>
      <c r="AB126" s="3" t="s">
        <v>8</v>
      </c>
      <c r="AC126" s="3" t="s">
        <v>9</v>
      </c>
    </row>
    <row r="127" spans="1:29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  <mergeCell ref="A125:A126"/>
    <mergeCell ref="B125:E125"/>
    <mergeCell ref="F125:I125"/>
    <mergeCell ref="K125:K126"/>
    <mergeCell ref="L125:O125"/>
    <mergeCell ref="A87:A88"/>
    <mergeCell ref="B87:E87"/>
    <mergeCell ref="F87:I87"/>
    <mergeCell ref="K87:K88"/>
    <mergeCell ref="L87:O87"/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3590-E857-4473-B84D-73ECE0AF1E54}">
  <sheetPr>
    <tabColor theme="9" tint="0.79998168889431442"/>
  </sheetPr>
  <dimension ref="A1:AE42"/>
  <sheetViews>
    <sheetView zoomScale="46" workbookViewId="0">
      <selection activeCell="AE42" sqref="B2:AE42"/>
    </sheetView>
  </sheetViews>
  <sheetFormatPr defaultRowHeight="14.45"/>
  <cols>
    <col min="1" max="1" width="10.7109375" bestFit="1" customWidth="1"/>
    <col min="2" max="3" width="7.140625" bestFit="1" customWidth="1"/>
    <col min="4" max="4" width="7.42578125" bestFit="1" customWidth="1"/>
    <col min="5" max="6" width="7.140625" bestFit="1" customWidth="1"/>
    <col min="7" max="7" width="7.42578125" bestFit="1" customWidth="1"/>
    <col min="8" max="9" width="7.140625" bestFit="1" customWidth="1"/>
    <col min="10" max="10" width="7.42578125" bestFit="1" customWidth="1"/>
    <col min="11" max="12" width="7.140625" bestFit="1" customWidth="1"/>
    <col min="13" max="13" width="7.42578125" bestFit="1" customWidth="1"/>
    <col min="14" max="15" width="7.140625" bestFit="1" customWidth="1"/>
    <col min="16" max="16" width="7.42578125" bestFit="1" customWidth="1"/>
    <col min="17" max="18" width="7.140625" bestFit="1" customWidth="1"/>
    <col min="19" max="19" width="7.42578125" bestFit="1" customWidth="1"/>
    <col min="20" max="21" width="7.140625" bestFit="1" customWidth="1"/>
    <col min="22" max="22" width="7.42578125" bestFit="1" customWidth="1"/>
    <col min="23" max="24" width="7.140625" bestFit="1" customWidth="1"/>
    <col min="25" max="25" width="7.42578125" bestFit="1" customWidth="1"/>
    <col min="26" max="27" width="7.140625" bestFit="1" customWidth="1"/>
    <col min="28" max="28" width="7.42578125" bestFit="1" customWidth="1"/>
    <col min="29" max="30" width="7.140625" bestFit="1" customWidth="1"/>
    <col min="31" max="31" width="7.42578125" bestFit="1" customWidth="1"/>
  </cols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</row>
    <row r="3" spans="1:31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</row>
    <row r="4" spans="1:31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</row>
    <row r="5" spans="1:31">
      <c r="A5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</row>
    <row r="6" spans="1:31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</row>
    <row r="7" spans="1:31">
      <c r="A7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</row>
    <row r="8" spans="1:31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</row>
    <row r="9" spans="1:3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2</v>
      </c>
      <c r="AE11">
        <v>1</v>
      </c>
    </row>
    <row r="12" spans="1:31">
      <c r="A12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</row>
    <row r="13" spans="1:31">
      <c r="A13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</row>
    <row r="15" spans="1:31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</row>
    <row r="16" spans="1:31">
      <c r="A16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1</v>
      </c>
      <c r="AE16">
        <v>1</v>
      </c>
    </row>
    <row r="17" spans="1:31">
      <c r="A17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</row>
    <row r="18" spans="1:31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</row>
    <row r="19" spans="1:31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</row>
    <row r="21" spans="1:31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</row>
    <row r="22" spans="1:31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</row>
    <row r="24" spans="1:3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</row>
    <row r="26" spans="1:31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</row>
    <row r="28" spans="1:31">
      <c r="A28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</row>
    <row r="30" spans="1:31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</row>
    <row r="31" spans="1:31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</row>
    <row r="32" spans="1:31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</row>
    <row r="33" spans="1:31">
      <c r="A33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</row>
    <row r="34" spans="1:31">
      <c r="A34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2</v>
      </c>
      <c r="AE34">
        <v>1</v>
      </c>
    </row>
    <row r="35" spans="1:31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</row>
    <row r="36" spans="1:31">
      <c r="A36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</row>
    <row r="37" spans="1:31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2</v>
      </c>
      <c r="AE37">
        <v>1</v>
      </c>
    </row>
    <row r="38" spans="1:31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</row>
    <row r="41" spans="1:31">
      <c r="A4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</row>
    <row r="42" spans="1:31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2</v>
      </c>
      <c r="AE4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9A69-70B5-4AD1-962B-38D5DFD67BD0}">
  <sheetPr>
    <tabColor theme="9" tint="0.79998168889431442"/>
  </sheetPr>
  <dimension ref="A1:AE29"/>
  <sheetViews>
    <sheetView zoomScale="40" zoomScaleNormal="40" workbookViewId="0">
      <selection activeCell="D7" sqref="D7:H21"/>
    </sheetView>
  </sheetViews>
  <sheetFormatPr defaultRowHeight="14.45"/>
  <cols>
    <col min="1" max="1" width="15.42578125" bestFit="1" customWidth="1"/>
    <col min="2" max="3" width="12.42578125" bestFit="1" customWidth="1"/>
    <col min="4" max="4" width="12.5703125" bestFit="1" customWidth="1"/>
    <col min="5" max="6" width="12.140625" bestFit="1" customWidth="1"/>
    <col min="7" max="7" width="12.28515625" bestFit="1" customWidth="1"/>
    <col min="8" max="9" width="12.42578125" bestFit="1" customWidth="1"/>
    <col min="10" max="10" width="12.5703125" bestFit="1" customWidth="1"/>
    <col min="11" max="12" width="12.42578125" bestFit="1" customWidth="1"/>
    <col min="13" max="13" width="12.5703125" bestFit="1" customWidth="1"/>
    <col min="14" max="15" width="12.42578125" bestFit="1" customWidth="1"/>
    <col min="16" max="16" width="12.5703125" bestFit="1" customWidth="1"/>
    <col min="17" max="18" width="12.42578125" bestFit="1" customWidth="1"/>
    <col min="19" max="19" width="12.5703125" bestFit="1" customWidth="1"/>
    <col min="20" max="21" width="12.42578125" bestFit="1" customWidth="1"/>
    <col min="22" max="22" width="12.5703125" bestFit="1" customWidth="1"/>
    <col min="23" max="24" width="12.42578125" bestFit="1" customWidth="1"/>
    <col min="25" max="25" width="12.5703125" bestFit="1" customWidth="1"/>
    <col min="26" max="27" width="12.42578125" bestFit="1" customWidth="1"/>
    <col min="28" max="28" width="12.5703125" bestFit="1" customWidth="1"/>
    <col min="29" max="30" width="12.42578125" bestFit="1" customWidth="1"/>
    <col min="31" max="31" width="12.5703125" bestFit="1" customWidth="1"/>
  </cols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</row>
    <row r="5" spans="1:31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>
      <c r="A7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</row>
    <row r="12" spans="1:31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>
      <c r="A14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1</v>
      </c>
      <c r="AC18">
        <v>1</v>
      </c>
      <c r="AD18">
        <v>0</v>
      </c>
      <c r="AE18">
        <v>1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</row>
    <row r="22" spans="1:31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</row>
    <row r="23" spans="1:31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</row>
    <row r="24" spans="1:31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</row>
    <row r="27" spans="1:31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</row>
    <row r="28" spans="1:31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CBF5-BDD7-4253-BB65-16FD73A01CDB}">
  <sheetPr>
    <tabColor theme="9" tint="0.79998168889431442"/>
  </sheetPr>
  <dimension ref="A1:AE27"/>
  <sheetViews>
    <sheetView zoomScale="40" zoomScaleNormal="40" workbookViewId="0">
      <selection activeCell="AE27" sqref="B2:AE27"/>
    </sheetView>
  </sheetViews>
  <sheetFormatPr defaultRowHeight="14.45"/>
  <cols>
    <col min="1" max="1" width="16.5703125" bestFit="1" customWidth="1"/>
    <col min="2" max="2" width="13.140625" bestFit="1" customWidth="1"/>
    <col min="3" max="3" width="12.85546875" bestFit="1" customWidth="1"/>
    <col min="4" max="4" width="13.28515625" bestFit="1" customWidth="1"/>
    <col min="5" max="5" width="12.5703125" bestFit="1" customWidth="1"/>
    <col min="6" max="6" width="12.42578125" bestFit="1" customWidth="1"/>
    <col min="7" max="7" width="12.85546875" bestFit="1" customWidth="1"/>
    <col min="8" max="8" width="13.140625" bestFit="1" customWidth="1"/>
    <col min="9" max="9" width="12.85546875" bestFit="1" customWidth="1"/>
    <col min="10" max="10" width="13.28515625" bestFit="1" customWidth="1"/>
    <col min="11" max="11" width="13.140625" bestFit="1" customWidth="1"/>
    <col min="12" max="12" width="12.85546875" bestFit="1" customWidth="1"/>
    <col min="13" max="13" width="13.28515625" bestFit="1" customWidth="1"/>
    <col min="14" max="14" width="13.140625" bestFit="1" customWidth="1"/>
    <col min="15" max="15" width="12.85546875" bestFit="1" customWidth="1"/>
    <col min="16" max="16" width="13.28515625" bestFit="1" customWidth="1"/>
    <col min="17" max="17" width="13.140625" bestFit="1" customWidth="1"/>
    <col min="18" max="18" width="12.85546875" bestFit="1" customWidth="1"/>
    <col min="19" max="19" width="13.28515625" bestFit="1" customWidth="1"/>
    <col min="20" max="20" width="13.140625" bestFit="1" customWidth="1"/>
    <col min="21" max="21" width="12.85546875" bestFit="1" customWidth="1"/>
    <col min="22" max="22" width="13.28515625" bestFit="1" customWidth="1"/>
    <col min="23" max="23" width="13.140625" bestFit="1" customWidth="1"/>
    <col min="24" max="24" width="12.85546875" bestFit="1" customWidth="1"/>
    <col min="25" max="25" width="13.28515625" bestFit="1" customWidth="1"/>
    <col min="26" max="26" width="13.140625" bestFit="1" customWidth="1"/>
    <col min="27" max="27" width="12.85546875" bestFit="1" customWidth="1"/>
    <col min="28" max="28" width="13.28515625" bestFit="1" customWidth="1"/>
    <col min="29" max="29" width="13.140625" bestFit="1" customWidth="1"/>
    <col min="30" max="30" width="12.85546875" bestFit="1" customWidth="1"/>
    <col min="31" max="31" width="13.28515625" bestFit="1" customWidth="1"/>
  </cols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</row>
    <row r="13" spans="1:31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</row>
    <row r="14" spans="1:31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</row>
    <row r="15" spans="1:31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</row>
    <row r="18" spans="1:31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</row>
    <row r="20" spans="1:31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</row>
    <row r="21" spans="1:31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</row>
    <row r="22" spans="1:31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</row>
    <row r="23" spans="1:3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</row>
    <row r="24" spans="1:31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</row>
    <row r="25" spans="1:31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</row>
    <row r="27" spans="1:31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21AE-28E5-42FA-8B6E-79058743C15B}">
  <sheetPr>
    <tabColor theme="9" tint="0.79998168889431442"/>
  </sheetPr>
  <dimension ref="A1:AE30"/>
  <sheetViews>
    <sheetView zoomScale="40" zoomScaleNormal="40" workbookViewId="0">
      <selection activeCell="B2" sqref="B2:AE30"/>
    </sheetView>
  </sheetViews>
  <sheetFormatPr defaultRowHeight="14.45"/>
  <cols>
    <col min="1" max="1" width="15.7109375" bestFit="1" customWidth="1"/>
    <col min="2" max="3" width="12.7109375" bestFit="1" customWidth="1"/>
    <col min="4" max="4" width="12.85546875" bestFit="1" customWidth="1"/>
    <col min="5" max="6" width="12.42578125" bestFit="1" customWidth="1"/>
    <col min="7" max="7" width="12.5703125" bestFit="1" customWidth="1"/>
    <col min="8" max="9" width="12.7109375" bestFit="1" customWidth="1"/>
    <col min="10" max="10" width="12.85546875" bestFit="1" customWidth="1"/>
    <col min="11" max="12" width="12.7109375" bestFit="1" customWidth="1"/>
    <col min="13" max="13" width="12.85546875" bestFit="1" customWidth="1"/>
    <col min="14" max="15" width="12.7109375" bestFit="1" customWidth="1"/>
    <col min="16" max="16" width="12.85546875" bestFit="1" customWidth="1"/>
    <col min="17" max="18" width="12.7109375" bestFit="1" customWidth="1"/>
    <col min="19" max="19" width="12.85546875" bestFit="1" customWidth="1"/>
    <col min="20" max="21" width="12.7109375" bestFit="1" customWidth="1"/>
    <col min="22" max="22" width="12.85546875" bestFit="1" customWidth="1"/>
    <col min="23" max="24" width="12.7109375" bestFit="1" customWidth="1"/>
    <col min="25" max="25" width="12.85546875" bestFit="1" customWidth="1"/>
    <col min="26" max="27" width="12.7109375" bestFit="1" customWidth="1"/>
    <col min="28" max="28" width="12.85546875" bestFit="1" customWidth="1"/>
    <col min="29" max="30" width="12.7109375" bestFit="1" customWidth="1"/>
    <col min="31" max="31" width="12.85546875" bestFit="1" customWidth="1"/>
  </cols>
  <sheetData>
    <row r="1" spans="1:3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</row>
    <row r="3" spans="1:31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</row>
    <row r="6" spans="1:31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</row>
    <row r="7" spans="1:31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</row>
    <row r="8" spans="1:31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</row>
    <row r="9" spans="1:31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</row>
    <row r="13" spans="1:31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</row>
    <row r="14" spans="1:31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</row>
    <row r="15" spans="1:31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</row>
    <row r="16" spans="1:31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</row>
    <row r="17" spans="1:31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</row>
    <row r="18" spans="1:31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</row>
    <row r="19" spans="1:3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</row>
    <row r="20" spans="1:31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</row>
    <row r="21" spans="1:31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</row>
    <row r="22" spans="1:31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</row>
    <row r="23" spans="1:31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</row>
    <row r="24" spans="1:31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</row>
    <row r="25" spans="1:31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</row>
    <row r="26" spans="1:31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</row>
    <row r="27" spans="1:31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</row>
    <row r="28" spans="1:31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</row>
    <row r="29" spans="1:31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</row>
    <row r="30" spans="1:31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zoomScale="39" workbookViewId="0">
      <selection activeCell="E2" sqref="E2:E15"/>
    </sheetView>
  </sheetViews>
  <sheetFormatPr defaultRowHeight="14.45"/>
  <cols>
    <col min="1" max="1" width="10.5703125" bestFit="1" customWidth="1"/>
    <col min="2" max="2" width="15.140625" customWidth="1"/>
    <col min="3" max="3" width="10.5703125" customWidth="1"/>
    <col min="4" max="4" width="14.140625" customWidth="1"/>
    <col min="5" max="5" width="10.85546875" customWidth="1"/>
    <col min="6" max="6" width="7.140625" customWidth="1"/>
    <col min="7" max="8" width="9.85546875" customWidth="1"/>
    <col min="9" max="9" width="11.42578125" customWidth="1"/>
    <col min="10" max="10" width="7.140625" bestFit="1" customWidth="1"/>
    <col min="11" max="11" width="6.85546875" bestFit="1" customWidth="1"/>
    <col min="12" max="13" width="7.140625" bestFit="1" customWidth="1"/>
    <col min="14" max="14" width="6.85546875" bestFit="1" customWidth="1"/>
    <col min="15" max="16" width="7.140625" bestFit="1" customWidth="1"/>
    <col min="17" max="17" width="6.85546875" bestFit="1" customWidth="1"/>
    <col min="18" max="18" width="7.140625" bestFit="1" customWidth="1"/>
    <col min="19" max="19" width="11.5703125" customWidth="1"/>
    <col min="20" max="20" width="9.140625" customWidth="1"/>
    <col min="21" max="22" width="7.140625" bestFit="1" customWidth="1"/>
    <col min="23" max="23" width="6.85546875" bestFit="1" customWidth="1"/>
    <col min="24" max="25" width="7.140625" bestFit="1" customWidth="1"/>
    <col min="26" max="26" width="6.85546875" bestFit="1" customWidth="1"/>
    <col min="27" max="28" width="7.140625" bestFit="1" customWidth="1"/>
    <col min="29" max="29" width="6.85546875" bestFit="1" customWidth="1"/>
    <col min="30" max="31" width="7.140625" bestFit="1" customWidth="1"/>
    <col min="32" max="32" width="6.85546875" bestFit="1" customWidth="1"/>
    <col min="33" max="33" width="17.5703125" customWidth="1"/>
  </cols>
  <sheetData>
    <row r="1" spans="1:33">
      <c r="A1" t="s">
        <v>14</v>
      </c>
      <c r="B1" t="s">
        <v>45</v>
      </c>
      <c r="C1" t="s">
        <v>46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</row>
    <row r="3" spans="1:33">
      <c r="A3">
        <v>1</v>
      </c>
      <c r="B3">
        <f>Germany_17_Upgrade_order__3[[#This Row],[Column3]]*80</f>
        <v>720</v>
      </c>
      <c r="C3">
        <v>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</row>
    <row r="5" spans="1:33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>
      <c r="A6">
        <v>4</v>
      </c>
      <c r="B6">
        <f>Germany_17_Upgrade_order__3[[#This Row],[Column3]]*80</f>
        <v>880</v>
      </c>
      <c r="C6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</row>
    <row r="7" spans="1:33">
      <c r="A7">
        <v>5</v>
      </c>
      <c r="B7">
        <f>Germany_17_Upgrade_order__3[[#This Row],[Column3]]*80</f>
        <v>1120</v>
      </c>
      <c r="C7">
        <v>14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</row>
    <row r="8" spans="1:33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</row>
    <row r="9" spans="1:33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9</v>
      </c>
      <c r="B11">
        <f>Germany_17_Upgrade_order__3[[#This Row],[Column3]]*80</f>
        <v>400</v>
      </c>
      <c r="C11">
        <v>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2</v>
      </c>
      <c r="AG11">
        <v>1</v>
      </c>
    </row>
    <row r="12" spans="1:33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</row>
    <row r="13" spans="1:33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</row>
    <row r="14" spans="1:33">
      <c r="A14">
        <v>12</v>
      </c>
      <c r="B14">
        <f>Germany_17_Upgrade_order__3[[#This Row],[Column3]]*80</f>
        <v>560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</row>
    <row r="15" spans="1:33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</row>
    <row r="16" spans="1:33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1</v>
      </c>
      <c r="AG16">
        <v>1</v>
      </c>
    </row>
    <row r="17" spans="1:33">
      <c r="A17">
        <v>15</v>
      </c>
      <c r="B17">
        <f>Germany_17_Upgrade_order__3[[#This Row],[Column3]]*80</f>
        <v>560</v>
      </c>
      <c r="C17">
        <v>7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</row>
    <row r="18" spans="1:33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</row>
    <row r="19" spans="1:33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</row>
    <row r="20" spans="1:33">
      <c r="A20">
        <v>18</v>
      </c>
      <c r="B20">
        <f>Germany_17_Upgrade_order__3[[#This Row],[Column3]]*80</f>
        <v>320</v>
      </c>
      <c r="C20">
        <v>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</row>
    <row r="21" spans="1:33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>
        <v>20</v>
      </c>
      <c r="B22">
        <f>Germany_17_Upgrade_order__3[[#This Row],[Column3]]*80</f>
        <v>560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</row>
    <row r="24" spans="1:33">
      <c r="A24">
        <v>22</v>
      </c>
      <c r="B24">
        <f>Germany_17_Upgrade_order__3[[#This Row],[Column3]]*80</f>
        <v>320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</row>
    <row r="26" spans="1:33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</row>
    <row r="28" spans="1:33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>
        <v>27</v>
      </c>
      <c r="B29">
        <f>Germany_17_Upgrade_order__3[[#This Row],[Column3]]*80</f>
        <v>400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</row>
    <row r="30" spans="1:33">
      <c r="A30">
        <v>28</v>
      </c>
      <c r="B30">
        <f>Germany_17_Upgrade_order__3[[#This Row],[Column3]]*80</f>
        <v>400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</row>
    <row r="31" spans="1:33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</row>
    <row r="32" spans="1:33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</row>
    <row r="33" spans="1:33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</row>
    <row r="34" spans="1:33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2</v>
      </c>
      <c r="AG34">
        <v>1</v>
      </c>
    </row>
    <row r="35" spans="1:33">
      <c r="A35">
        <v>33</v>
      </c>
      <c r="B35">
        <f>Germany_17_Upgrade_order__3[[#This Row],[Column3]]*80</f>
        <v>480</v>
      </c>
      <c r="C35">
        <v>6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</row>
    <row r="36" spans="1:33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</row>
    <row r="37" spans="1:33">
      <c r="A37">
        <v>35</v>
      </c>
      <c r="B37">
        <f>Germany_17_Upgrade_order__3[[#This Row],[Column3]]*80</f>
        <v>320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2</v>
      </c>
      <c r="AG37">
        <v>1</v>
      </c>
    </row>
    <row r="38" spans="1:33">
      <c r="A38">
        <v>36</v>
      </c>
      <c r="B38">
        <f>Germany_17_Upgrade_order__3[[#This Row],[Column3]]*80</f>
        <v>560</v>
      </c>
      <c r="C38">
        <v>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37</v>
      </c>
      <c r="B39">
        <f>Germany_17_Upgrade_order__3[[#This Row],[Column3]]*80</f>
        <v>880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</row>
    <row r="41" spans="1:33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</row>
    <row r="42" spans="1:33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2</v>
      </c>
      <c r="AG42">
        <v>1</v>
      </c>
    </row>
    <row r="46" spans="1:33">
      <c r="D46" s="12" cm="1">
        <f t="array" ref="D46">SUM(Germany_17_Upgrade_order__3[0 C-L])*(11.92)+SUMPRODUCT(Germany_17_Upgrade_order__3[Column3],Germany_17_Upgrade_order__3[0 C-L]*2.48)</f>
        <v>742.48</v>
      </c>
      <c r="E46" s="12" cm="1">
        <f t="array" ref="E46">SUM(Germany_17_Upgrade_order__3[0 L-S])*$B$47*(10)+SUMPRODUCT(2*$B$47*Germany_17_Upgrade_order__3[0 L-S],Germany_17_Upgrade_order__3[Column3])</f>
        <v>0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131.52000000000001</v>
      </c>
      <c r="H46" s="33" cm="1">
        <f t="array" ref="H46">SUM(Germany_17_Upgrade_order__3[1 L-S])*$B$47*(10)+SUMPRODUCT(2*$B$47*Germany_17_Upgrade_order__3[1 L-S],Germany_17_Upgrade_order__3[Column3])</f>
        <v>732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48.64</v>
      </c>
      <c r="K46" s="12" cm="1">
        <f t="array" ref="K46">SUM(Germany_17_Upgrade_order__3[2 L-S])*$B$47*(10)+SUMPRODUCT(2*$B$47*Germany_17_Upgrade_order__3[2 L-S],Germany_17_Upgrade_order__3[Column3])</f>
        <v>267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30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56.08</v>
      </c>
      <c r="Q46" s="12" cm="1">
        <f t="array" ref="Q46">SUM(Germany_17_Upgrade_order__3[4 L-S])*$B$47*(10)+SUMPRODUCT(2*$B$47*Germany_17_Upgrade_order__3[4 L-S],Germany_17_Upgrade_order__3[Column3])</f>
        <v>108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15711.92</v>
      </c>
      <c r="S46" s="33" cm="1">
        <f t="array" ref="S46">SUM(Germany_17_Upgrade_order__3[5 C-L])*(11.92)+SUMPRODUCT(Germany_17_Upgrade_order__3[Column3],Germany_17_Upgrade_order__3[5 C-L]*2.48)</f>
        <v>615.91999999999985</v>
      </c>
      <c r="T46" s="33" cm="1">
        <f t="array" ref="T46">SUM(Germany_17_Upgrade_order__3[5 L-S])*$B$47*(10)+SUMPRODUCT(2*$B$47*Germany_17_Upgrade_order__3[5 L-S],Germany_17_Upgrade_order__3[Column3])</f>
        <v>36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7760.72</v>
      </c>
      <c r="V46" s="12" cm="1">
        <f t="array" ref="V46">SUM(Germany_17_Upgrade_order__3[6 C-L])*(11.92)+SUMPRODUCT(Germany_17_Upgrade_order__3[Column3],Germany_17_Upgrade_order__3[6 C-L]*2.48)</f>
        <v>399.52</v>
      </c>
      <c r="W46" s="12" cm="1">
        <f t="array" ref="W46">SUM(Germany_17_Upgrade_order__3[6 L-S])*$B$47*(10)+SUMPRODUCT(2*$B$47*Germany_17_Upgrade_order__3[6 L-S],Germany_17_Upgrade_order__3[Column3])</f>
        <v>669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3810.32</v>
      </c>
      <c r="Y46" s="33" cm="1">
        <f t="array" ref="Y46">SUM(Germany_17_Upgrade_order__3[7 C-L])*(11.92)+SUMPRODUCT(Germany_17_Upgrade_order__3[Column3],Germany_17_Upgrade_order__3[7 C-L]*2.48)</f>
        <v>0</v>
      </c>
      <c r="Z46" s="33" cm="1">
        <f t="array" ref="Z46">SUM(Germany_17_Upgrade_order__3[7 L-S])*$B$47*(10)+SUMPRODUCT(2*$B$47*Germany_17_Upgrade_order__3[7 L-S],Germany_17_Upgrade_order__3[Column3])</f>
        <v>369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8591.1200000000008</v>
      </c>
      <c r="AB46" s="12" cm="1">
        <f t="array" ref="AB46">SUM(Germany_17_Upgrade_order__3[8 C-L])*(11.92)+SUMPRODUCT(Germany_17_Upgrade_order__3[Column3],Germany_17_Upgrade_order__3[8 C-L]*2.48)</f>
        <v>754.39999999999986</v>
      </c>
      <c r="AC46" s="12" cm="1">
        <f t="array" ref="AC46">SUM(Germany_17_Upgrade_order__3[8 L-S])*$B$47*(10)+SUMPRODUCT(2*$B$47*Germany_17_Upgrade_order__3[8 L-S],Germany_17_Upgrade_order__3[Column3])</f>
        <v>402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16981.68</v>
      </c>
      <c r="AE46" s="33" cm="1">
        <f t="array" ref="AE46">SUM(Germany_17_Upgrade_order__3[9 C-L])*(11.92)+SUMPRODUCT(Germany_17_Upgrade_order__3[Column3],Germany_17_Upgrade_order__3[9 C-L]*2.48)</f>
        <v>754.39999999999986</v>
      </c>
      <c r="AF46" s="33" cm="1">
        <f t="array" ref="AF46">SUM(Germany_17_Upgrade_order__3[9 L-S])*$B$47*(10)+SUMPRODUCT(2*$B$47*Germany_17_Upgrade_order__3[9 L-S],Germany_17_Upgrade_order__3[Column3])</f>
        <v>948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19272.32</v>
      </c>
    </row>
    <row r="47" spans="1:33">
      <c r="A47" s="31" t="s">
        <v>0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800.48</v>
      </c>
      <c r="E47" s="12" cm="1">
        <f t="array" ref="E47">SUM(Germany_17_Upgrade_order__3[0 L-S])*(10+Upgrade_order!$B$48)+SUMPRODUCT(2*$B$47*Germany_17_Upgrade_order__3[0 L-S],Germany_17_Upgrade_order__3[Column3])</f>
        <v>0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141.51999999999998</v>
      </c>
      <c r="H47" s="33" cm="1">
        <f t="array" ref="H47">SUM(Germany_17_Upgrade_order__3[1 L-S])*(10+$B$48)+SUMPRODUCT(2*$B$47*Germany_17_Upgrade_order__3[1 L-S],Germany_17_Upgrade_order__3[Column3])</f>
        <v>709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52.64</v>
      </c>
      <c r="K47" s="12" cm="1">
        <f t="array" ref="K47">SUM(Germany_17_Upgrade_order__3[2 L-S])*(10+$B$48)+SUMPRODUCT(2*$B$47*Germany_17_Upgrade_order__3[2 L-S],Germany_17_Upgrade_order__3[Column3])</f>
        <v>258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29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60.08</v>
      </c>
      <c r="Q47" s="12" cm="1">
        <f t="array" ref="Q47">SUM(Germany_17_Upgrade_order__3[4 L-S])*(10+$B$48)+SUMPRODUCT(2*$B$47*Germany_17_Upgrade_order__3[4 L-S],Germany_17_Upgrade_order__3[Column3])</f>
        <v>105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15711.92</v>
      </c>
      <c r="S47" s="33" cm="1">
        <f t="array" ref="S47">SUM(Germany_17_Upgrade_order__3[5 C-L])*(9.92+$B$48)+SUMPRODUCT(Germany_17_Upgrade_order__3[Column3],Germany_17_Upgrade_order__3[5 C-L]*2.48)</f>
        <v>663.91999999999985</v>
      </c>
      <c r="T47" s="33" cm="1">
        <f t="array" ref="T47">SUM(Germany_17_Upgrade_order__3[5 L-S])*(10+$B$48)+SUMPRODUCT(2*$B$47*Germany_17_Upgrade_order__3[5 L-S],Germany_17_Upgrade_order__3[Column3])</f>
        <v>35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7760.72</v>
      </c>
      <c r="V47" s="12" cm="1">
        <f t="array" ref="V47">SUM(Germany_17_Upgrade_order__3[6 C-L])*(9.92+$B$48)+SUMPRODUCT(Germany_17_Upgrade_order__3[Column3],Germany_17_Upgrade_order__3[6 C-L]*2.48)</f>
        <v>429.52</v>
      </c>
      <c r="W47" s="12" cm="1">
        <f t="array" ref="W47">SUM(Germany_17_Upgrade_order__3[6 L-S])*(10+$B$48)+SUMPRODUCT(2*$B$47*Germany_17_Upgrade_order__3[6 L-S],Germany_17_Upgrade_order__3[Column3])</f>
        <v>647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3810.32</v>
      </c>
      <c r="Y47" s="33" cm="1">
        <f t="array" ref="Y47">SUM(Germany_17_Upgrade_order__3[7 C-L])*(9.92+$B$48)+SUMPRODUCT(Germany_17_Upgrade_order__3[Column3],Germany_17_Upgrade_order__3[7 C-L]*2.48)</f>
        <v>0</v>
      </c>
      <c r="Z47" s="33" cm="1">
        <f t="array" ref="Z47">SUM(Germany_17_Upgrade_order__3[7 L-S])*(10+$B$48)+SUMPRODUCT(2*$B$47*Germany_17_Upgrade_order__3[7 L-S],Germany_17_Upgrade_order__3[Column3])</f>
        <v>358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8591.1200000000008</v>
      </c>
      <c r="AB47" s="12" cm="1">
        <f t="array" ref="AB47">SUM(Germany_17_Upgrade_order__3[8 C-L])*(9.92+$B$48)+SUMPRODUCT(Germany_17_Upgrade_order__3[Column3],Germany_17_Upgrade_order__3[8 C-L]*2.48)</f>
        <v>814.39999999999986</v>
      </c>
      <c r="AC47" s="12" cm="1">
        <f t="array" ref="AC47">SUM(Germany_17_Upgrade_order__3[8 L-S])*(10+$B$48)+SUMPRODUCT(2*$B$47*Germany_17_Upgrade_order__3[8 L-S],Germany_17_Upgrade_order__3[Column3])</f>
        <v>389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16981.68</v>
      </c>
      <c r="AE47" s="33" cm="1">
        <f t="array" ref="AE47">SUM(Germany_17_Upgrade_order__3[9 C-L])*(9.92+$B$48)+SUMPRODUCT(Germany_17_Upgrade_order__3[Column3],Germany_17_Upgrade_order__3[9 C-L]*2.48)</f>
        <v>814.39999999999986</v>
      </c>
      <c r="AF47" s="33" cm="1">
        <f t="array" ref="AF47">SUM(Germany_17_Upgrade_order__3[9 L-S])*(10+$B$48)+SUMPRODUCT(2*$B$47*Germany_17_Upgrade_order__3[9 L-S],Germany_17_Upgrade_order__3[Column3])</f>
        <v>918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19272.32</v>
      </c>
    </row>
    <row r="48" spans="1:33">
      <c r="A48" s="31" t="s">
        <v>47</v>
      </c>
      <c r="B48" s="31">
        <v>4</v>
      </c>
    </row>
    <row r="49" spans="1:20">
      <c r="A49" s="31" t="s">
        <v>2</v>
      </c>
      <c r="B49" s="31">
        <v>0.8</v>
      </c>
    </row>
    <row r="51" spans="1:20">
      <c r="D51" s="2" t="s">
        <v>48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3</v>
      </c>
      <c r="S51" s="2" t="s">
        <v>49</v>
      </c>
      <c r="T51" s="2" t="s">
        <v>50</v>
      </c>
    </row>
    <row r="52" spans="1:20">
      <c r="D52" s="2" t="s">
        <v>49</v>
      </c>
      <c r="E52" s="2">
        <f>SUM(D46:F46)</f>
        <v>742.48</v>
      </c>
      <c r="F52" s="2">
        <f>SUM(G46:I46)</f>
        <v>863.52</v>
      </c>
      <c r="G52" s="2">
        <f>SUM(J46:L46)</f>
        <v>315.64</v>
      </c>
      <c r="H52" s="2">
        <f>SUM(M46:O46)</f>
        <v>30</v>
      </c>
      <c r="I52" s="2">
        <f>SUM(P46:R46)</f>
        <v>15876</v>
      </c>
      <c r="J52" s="2">
        <f>SUM(S46:U46)</f>
        <v>8412.64</v>
      </c>
      <c r="K52" s="2">
        <f>SUM(V46:X46)</f>
        <v>4878.84</v>
      </c>
      <c r="L52" s="2">
        <f>SUM(Y46:AA46)</f>
        <v>8960.1200000000008</v>
      </c>
      <c r="M52" s="2">
        <f>SUM(AB46:AD46)</f>
        <v>18138.080000000002</v>
      </c>
      <c r="N52" s="2">
        <f>SUM(AE46:AG46)</f>
        <v>20974.720000000001</v>
      </c>
      <c r="R52" s="2">
        <v>0</v>
      </c>
      <c r="S52" s="2">
        <f>SUM(D46:F46)</f>
        <v>742.48</v>
      </c>
      <c r="T52" s="2">
        <f>SUM(D47:F47)</f>
        <v>800.48</v>
      </c>
    </row>
    <row r="53" spans="1:20">
      <c r="D53" s="2" t="s">
        <v>50</v>
      </c>
      <c r="E53" s="2">
        <f>SUM(D47:F47)</f>
        <v>800.48</v>
      </c>
      <c r="F53" s="2">
        <f>SUM(G47:I47)</f>
        <v>850.52</v>
      </c>
      <c r="G53" s="2">
        <f>SUM(J47:L47)</f>
        <v>310.64</v>
      </c>
      <c r="H53" s="2">
        <f>SUM(M47:O47)</f>
        <v>29</v>
      </c>
      <c r="I53" s="2">
        <f>SUM(P47:R47)</f>
        <v>15877</v>
      </c>
      <c r="J53" s="2">
        <f>SUM(S47:U47)</f>
        <v>8459.64</v>
      </c>
      <c r="K53" s="2">
        <f>SUM(V47:X47)</f>
        <v>4886.84</v>
      </c>
      <c r="L53" s="2">
        <f>SUM(Y47:AA47)</f>
        <v>8949.1200000000008</v>
      </c>
      <c r="M53" s="2">
        <f>SUM(AB47:AD47)</f>
        <v>18185.080000000002</v>
      </c>
      <c r="N53" s="2">
        <f>SUM(AE47:AG47)</f>
        <v>21004.720000000001</v>
      </c>
      <c r="R53" s="2">
        <v>1</v>
      </c>
      <c r="S53" s="2">
        <f>SUM(G46:I46)</f>
        <v>863.52</v>
      </c>
      <c r="T53" s="2">
        <f>SUM(G47:I47)</f>
        <v>850.52</v>
      </c>
    </row>
    <row r="54" spans="1:20">
      <c r="R54" s="2">
        <v>2</v>
      </c>
      <c r="S54" s="2">
        <f>SUM(J46:L46)</f>
        <v>315.64</v>
      </c>
      <c r="T54" s="2">
        <f>SUM(J47:L47)</f>
        <v>310.64</v>
      </c>
    </row>
    <row r="55" spans="1:20">
      <c r="R55" s="2">
        <v>3</v>
      </c>
      <c r="S55" s="2">
        <f>SUM(M46:O46)</f>
        <v>30</v>
      </c>
      <c r="T55" s="2">
        <f>SUM(M47:O47)</f>
        <v>29</v>
      </c>
    </row>
    <row r="56" spans="1:20">
      <c r="R56" s="2">
        <v>4</v>
      </c>
      <c r="S56" s="2">
        <f>SUM(P46:R46)</f>
        <v>15876</v>
      </c>
      <c r="T56" s="2">
        <f>SUM(P47:R47)</f>
        <v>15877</v>
      </c>
    </row>
    <row r="57" spans="1:20">
      <c r="R57" s="2">
        <v>5</v>
      </c>
      <c r="S57" s="2">
        <f>SUM(S46:U46)</f>
        <v>8412.64</v>
      </c>
      <c r="T57" s="2">
        <f>SUM(S47:U47)</f>
        <v>8459.64</v>
      </c>
    </row>
    <row r="58" spans="1:20">
      <c r="R58" s="2">
        <v>6</v>
      </c>
      <c r="S58" s="2">
        <f>SUM(V46:X46)</f>
        <v>4878.84</v>
      </c>
      <c r="T58" s="2">
        <f>SUM(V47:X47)</f>
        <v>4886.84</v>
      </c>
    </row>
    <row r="59" spans="1:20">
      <c r="R59" s="2">
        <v>7</v>
      </c>
      <c r="S59" s="2">
        <f>SUM(Y46:AA46)</f>
        <v>8960.1200000000008</v>
      </c>
      <c r="T59" s="2">
        <f>SUM(Y47:AA47)</f>
        <v>8949.1200000000008</v>
      </c>
    </row>
    <row r="60" spans="1:20">
      <c r="R60" s="2">
        <v>8</v>
      </c>
      <c r="S60" s="2">
        <f>SUM(AB46:AD46)</f>
        <v>18138.080000000002</v>
      </c>
      <c r="T60" s="2">
        <f>SUM(AB47:AD47)</f>
        <v>18185.080000000002</v>
      </c>
    </row>
    <row r="61" spans="1:20">
      <c r="R61" s="2">
        <v>9</v>
      </c>
      <c r="S61" s="2">
        <f>SUM(AE46:AG46)</f>
        <v>20974.720000000001</v>
      </c>
      <c r="T61" s="2">
        <f>SUM(AE47:AG47)</f>
        <v>21004.720000000001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zoomScale="63" zoomScaleNormal="130" workbookViewId="0">
      <selection activeCell="AA91" sqref="AA91"/>
    </sheetView>
  </sheetViews>
  <sheetFormatPr defaultRowHeight="14.45"/>
  <cols>
    <col min="4" max="5" width="11.42578125" customWidth="1"/>
    <col min="8" max="8" width="11.7109375" customWidth="1"/>
    <col min="9" max="9" width="10" customWidth="1"/>
    <col min="14" max="14" width="12.42578125" customWidth="1"/>
    <col min="18" max="18" width="12.7109375" customWidth="1"/>
    <col min="28" max="28" width="11.140625" customWidth="1"/>
  </cols>
  <sheetData>
    <row r="2" spans="1:29">
      <c r="C2" s="31" t="s">
        <v>0</v>
      </c>
      <c r="D2" s="32">
        <v>1.5</v>
      </c>
      <c r="M2" s="31" t="s">
        <v>0</v>
      </c>
      <c r="N2" s="32">
        <v>1.5</v>
      </c>
      <c r="W2" s="31" t="s">
        <v>0</v>
      </c>
      <c r="X2" s="32">
        <v>1.5</v>
      </c>
    </row>
    <row r="3" spans="1:29">
      <c r="C3" s="31" t="s">
        <v>1</v>
      </c>
      <c r="D3" s="31">
        <v>0.5</v>
      </c>
      <c r="M3" s="31" t="s">
        <v>1</v>
      </c>
      <c r="N3" s="31">
        <v>1</v>
      </c>
      <c r="W3" s="31" t="s">
        <v>1</v>
      </c>
      <c r="X3" s="31">
        <v>2</v>
      </c>
    </row>
    <row r="4" spans="1:29">
      <c r="C4" s="31" t="s">
        <v>2</v>
      </c>
      <c r="D4" s="31">
        <v>0</v>
      </c>
      <c r="M4" s="31" t="s">
        <v>2</v>
      </c>
      <c r="N4" s="31">
        <v>0</v>
      </c>
      <c r="W4" s="31" t="s">
        <v>2</v>
      </c>
      <c r="X4" s="31">
        <v>0</v>
      </c>
    </row>
    <row r="6" spans="1:29">
      <c r="A6" s="68" t="s">
        <v>3</v>
      </c>
      <c r="B6" s="70" t="s">
        <v>51</v>
      </c>
      <c r="C6" s="70"/>
      <c r="D6" s="70"/>
      <c r="E6" s="70"/>
      <c r="F6" s="70" t="s">
        <v>52</v>
      </c>
      <c r="G6" s="70"/>
      <c r="H6" s="70"/>
      <c r="I6" s="70"/>
      <c r="K6" s="68" t="s">
        <v>3</v>
      </c>
      <c r="L6" s="70" t="s">
        <v>51</v>
      </c>
      <c r="M6" s="70"/>
      <c r="N6" s="70"/>
      <c r="O6" s="70"/>
      <c r="P6" s="70" t="s">
        <v>52</v>
      </c>
      <c r="Q6" s="70"/>
      <c r="R6" s="70"/>
      <c r="S6" s="70"/>
      <c r="U6" s="68" t="s">
        <v>3</v>
      </c>
      <c r="V6" s="70" t="s">
        <v>51</v>
      </c>
      <c r="W6" s="70"/>
      <c r="X6" s="70"/>
      <c r="Y6" s="70"/>
      <c r="Z6" s="70" t="s">
        <v>52</v>
      </c>
      <c r="AA6" s="70"/>
      <c r="AB6" s="70"/>
      <c r="AC6" s="70"/>
    </row>
    <row r="7" spans="1:29">
      <c r="A7" s="69"/>
      <c r="B7" s="5" t="s">
        <v>6</v>
      </c>
      <c r="C7" s="3" t="s">
        <v>7</v>
      </c>
      <c r="D7" s="3" t="s">
        <v>8</v>
      </c>
      <c r="E7" s="3" t="s">
        <v>9</v>
      </c>
      <c r="F7" s="5" t="s">
        <v>6</v>
      </c>
      <c r="G7" s="3" t="s">
        <v>7</v>
      </c>
      <c r="H7" s="3" t="s">
        <v>8</v>
      </c>
      <c r="I7" s="3" t="s">
        <v>9</v>
      </c>
      <c r="K7" s="69"/>
      <c r="L7" s="5" t="s">
        <v>6</v>
      </c>
      <c r="M7" s="3" t="s">
        <v>7</v>
      </c>
      <c r="N7" s="3" t="s">
        <v>8</v>
      </c>
      <c r="O7" s="3" t="s">
        <v>9</v>
      </c>
      <c r="P7" s="5" t="s">
        <v>6</v>
      </c>
      <c r="Q7" s="3" t="s">
        <v>7</v>
      </c>
      <c r="R7" s="3" t="s">
        <v>8</v>
      </c>
      <c r="S7" s="3" t="s">
        <v>9</v>
      </c>
      <c r="U7" s="69"/>
      <c r="V7" s="5" t="s">
        <v>6</v>
      </c>
      <c r="W7" s="3" t="s">
        <v>7</v>
      </c>
      <c r="X7" s="3" t="s">
        <v>8</v>
      </c>
      <c r="Y7" s="3" t="s">
        <v>9</v>
      </c>
      <c r="Z7" s="5" t="s">
        <v>6</v>
      </c>
      <c r="AA7" s="3" t="s">
        <v>7</v>
      </c>
      <c r="AB7" s="3" t="s">
        <v>8</v>
      </c>
      <c r="AC7" s="3" t="s">
        <v>9</v>
      </c>
    </row>
    <row r="8" spans="1:29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>
      <c r="C19" s="31" t="s">
        <v>0</v>
      </c>
      <c r="D19" s="32">
        <v>1.5</v>
      </c>
      <c r="M19" s="31" t="s">
        <v>0</v>
      </c>
      <c r="N19" s="32">
        <v>1.5</v>
      </c>
      <c r="W19" s="27" t="s">
        <v>0</v>
      </c>
      <c r="X19" s="34">
        <v>1.5</v>
      </c>
    </row>
    <row r="20" spans="1:29">
      <c r="C20" s="31" t="s">
        <v>1</v>
      </c>
      <c r="D20" s="31">
        <v>0.5</v>
      </c>
      <c r="M20" s="31" t="s">
        <v>1</v>
      </c>
      <c r="N20" s="31">
        <v>1</v>
      </c>
      <c r="W20" s="27" t="s">
        <v>1</v>
      </c>
      <c r="X20" s="27">
        <v>2</v>
      </c>
    </row>
    <row r="21" spans="1:29">
      <c r="C21" s="31" t="s">
        <v>2</v>
      </c>
      <c r="D21" s="31">
        <v>0.8</v>
      </c>
      <c r="M21" s="31" t="s">
        <v>2</v>
      </c>
      <c r="N21" s="31">
        <v>0.8</v>
      </c>
      <c r="W21" s="27" t="s">
        <v>2</v>
      </c>
      <c r="X21" s="27">
        <v>0.8</v>
      </c>
    </row>
    <row r="23" spans="1:29">
      <c r="A23" s="68" t="s">
        <v>3</v>
      </c>
      <c r="B23" s="70" t="s">
        <v>51</v>
      </c>
      <c r="C23" s="70"/>
      <c r="D23" s="70"/>
      <c r="E23" s="70"/>
      <c r="F23" s="70" t="s">
        <v>52</v>
      </c>
      <c r="G23" s="70"/>
      <c r="H23" s="70"/>
      <c r="I23" s="70"/>
      <c r="K23" s="68" t="s">
        <v>3</v>
      </c>
      <c r="L23" s="70" t="s">
        <v>51</v>
      </c>
      <c r="M23" s="70"/>
      <c r="N23" s="70"/>
      <c r="O23" s="70"/>
      <c r="P23" s="70" t="s">
        <v>52</v>
      </c>
      <c r="Q23" s="70"/>
      <c r="R23" s="70"/>
      <c r="S23" s="70"/>
      <c r="U23" s="68" t="s">
        <v>3</v>
      </c>
      <c r="V23" s="70" t="s">
        <v>51</v>
      </c>
      <c r="W23" s="70"/>
      <c r="X23" s="70"/>
      <c r="Y23" s="70"/>
      <c r="Z23" s="70" t="s">
        <v>52</v>
      </c>
      <c r="AA23" s="70"/>
      <c r="AB23" s="70"/>
      <c r="AC23" s="70"/>
    </row>
    <row r="24" spans="1:29">
      <c r="A24" s="69"/>
      <c r="B24" s="5" t="s">
        <v>6</v>
      </c>
      <c r="C24" s="3" t="s">
        <v>7</v>
      </c>
      <c r="D24" s="3" t="s">
        <v>8</v>
      </c>
      <c r="E24" s="3" t="s">
        <v>9</v>
      </c>
      <c r="F24" s="5" t="s">
        <v>6</v>
      </c>
      <c r="G24" s="3" t="s">
        <v>7</v>
      </c>
      <c r="H24" s="3" t="s">
        <v>8</v>
      </c>
      <c r="I24" s="3" t="s">
        <v>9</v>
      </c>
      <c r="K24" s="69"/>
      <c r="L24" s="5" t="s">
        <v>6</v>
      </c>
      <c r="M24" s="3" t="s">
        <v>7</v>
      </c>
      <c r="N24" s="3" t="s">
        <v>8</v>
      </c>
      <c r="O24" s="3" t="s">
        <v>9</v>
      </c>
      <c r="P24" s="5" t="s">
        <v>6</v>
      </c>
      <c r="Q24" s="3" t="s">
        <v>7</v>
      </c>
      <c r="R24" s="3" t="s">
        <v>8</v>
      </c>
      <c r="S24" s="3" t="s">
        <v>9</v>
      </c>
      <c r="U24" s="69"/>
      <c r="V24" s="5" t="s">
        <v>6</v>
      </c>
      <c r="W24" s="3" t="s">
        <v>7</v>
      </c>
      <c r="X24" s="3" t="s">
        <v>8</v>
      </c>
      <c r="Y24" s="3" t="s">
        <v>9</v>
      </c>
      <c r="Z24" s="5" t="s">
        <v>6</v>
      </c>
      <c r="AA24" s="3" t="s">
        <v>7</v>
      </c>
      <c r="AB24" s="3" t="s">
        <v>8</v>
      </c>
      <c r="AC24" s="3" t="s">
        <v>9</v>
      </c>
    </row>
    <row r="25" spans="1:29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>
        <v>222.88</v>
      </c>
      <c r="W25" s="2">
        <v>662.24</v>
      </c>
      <c r="X25" s="2">
        <v>128.07999999999998</v>
      </c>
      <c r="Y25" s="2">
        <v>742.48</v>
      </c>
      <c r="Z25" s="2">
        <v>244.88</v>
      </c>
      <c r="AA25" s="2">
        <v>700.24</v>
      </c>
      <c r="AB25" s="2">
        <v>142.07999999999998</v>
      </c>
      <c r="AC25" s="2">
        <v>800.48</v>
      </c>
    </row>
    <row r="26" spans="1:29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>
        <v>189.44</v>
      </c>
      <c r="W26" s="2">
        <v>24.32</v>
      </c>
      <c r="X26" s="2">
        <v>156.88</v>
      </c>
      <c r="Y26" s="2">
        <v>863.52</v>
      </c>
      <c r="Z26" s="2">
        <v>191.44</v>
      </c>
      <c r="AA26" s="2">
        <v>26.32</v>
      </c>
      <c r="AB26" s="2">
        <v>174.88</v>
      </c>
      <c r="AC26" s="2">
        <v>850.52</v>
      </c>
    </row>
    <row r="27" spans="1:29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>
        <v>229.07999999999998</v>
      </c>
      <c r="W27" s="2">
        <v>310.88</v>
      </c>
      <c r="X27" s="2">
        <v>351.84</v>
      </c>
      <c r="Y27" s="2">
        <v>315.64</v>
      </c>
      <c r="Z27" s="2">
        <v>235.07999999999998</v>
      </c>
      <c r="AA27" s="2">
        <v>301.88</v>
      </c>
      <c r="AB27" s="2">
        <v>338.84</v>
      </c>
      <c r="AC27" s="2">
        <v>310.64</v>
      </c>
    </row>
    <row r="28" spans="1:29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>
        <v>144.12</v>
      </c>
      <c r="W28" s="2">
        <v>21</v>
      </c>
      <c r="X28" s="2">
        <v>93.47999999999999</v>
      </c>
      <c r="Y28" s="2">
        <v>30</v>
      </c>
      <c r="Z28" s="2">
        <v>144.12</v>
      </c>
      <c r="AA28" s="2">
        <v>20</v>
      </c>
      <c r="AB28" s="2">
        <v>100.47999999999999</v>
      </c>
      <c r="AC28" s="2">
        <v>29</v>
      </c>
    </row>
    <row r="29" spans="1:29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>
        <v>1249.44</v>
      </c>
      <c r="W29" s="2">
        <v>4079.08</v>
      </c>
      <c r="X29" s="2">
        <v>1070.24</v>
      </c>
      <c r="Y29" s="2">
        <v>15876</v>
      </c>
      <c r="Z29" s="2">
        <v>1254.44</v>
      </c>
      <c r="AA29" s="2">
        <v>4078.08</v>
      </c>
      <c r="AB29" s="2">
        <v>1070.24</v>
      </c>
      <c r="AC29" s="2">
        <v>15877</v>
      </c>
    </row>
    <row r="30" spans="1:29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>
        <v>4322.04</v>
      </c>
      <c r="W30" s="2">
        <v>5930.2</v>
      </c>
      <c r="X30" s="2">
        <v>4157</v>
      </c>
      <c r="Y30" s="2">
        <v>8412.64</v>
      </c>
      <c r="Z30" s="2">
        <v>4329.04</v>
      </c>
      <c r="AA30" s="2">
        <v>5959.2</v>
      </c>
      <c r="AB30" s="2">
        <v>4163</v>
      </c>
      <c r="AC30" s="2">
        <v>8459.64</v>
      </c>
    </row>
    <row r="31" spans="1:29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5139.8</v>
      </c>
      <c r="W31" s="2">
        <v>470.64</v>
      </c>
      <c r="X31" s="2">
        <v>793.56</v>
      </c>
      <c r="Y31" s="2">
        <v>4878.84</v>
      </c>
      <c r="Z31" s="2">
        <v>5145.8</v>
      </c>
      <c r="AA31" s="2">
        <v>478.64</v>
      </c>
      <c r="AB31" s="2">
        <v>815.56</v>
      </c>
      <c r="AC31" s="2">
        <v>4886.84</v>
      </c>
    </row>
    <row r="32" spans="1:29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>
        <v>6410.28</v>
      </c>
      <c r="W32" s="2">
        <v>4229.4399999999996</v>
      </c>
      <c r="X32" s="2">
        <v>424.6</v>
      </c>
      <c r="Y32" s="2">
        <v>8960.1200000000008</v>
      </c>
      <c r="Z32" s="2">
        <v>6402.28</v>
      </c>
      <c r="AA32" s="2">
        <v>4221.4399999999996</v>
      </c>
      <c r="AB32" s="2">
        <v>413.6</v>
      </c>
      <c r="AC32" s="2">
        <v>8949.1200000000008</v>
      </c>
    </row>
    <row r="33" spans="1:29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4591.5200000000004</v>
      </c>
      <c r="W33" s="2">
        <v>10124.6</v>
      </c>
      <c r="X33" s="2">
        <v>6227.4</v>
      </c>
      <c r="Y33" s="2">
        <v>18138.080000000002</v>
      </c>
      <c r="Z33" s="2">
        <v>4611.5200000000004</v>
      </c>
      <c r="AA33" s="2">
        <v>10162.6</v>
      </c>
      <c r="AB33" s="2">
        <v>6241.4</v>
      </c>
      <c r="AC33" s="2">
        <v>18185.080000000002</v>
      </c>
    </row>
    <row r="34" spans="1:29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>
        <v>6057.52</v>
      </c>
      <c r="W34" s="2">
        <v>7125.96</v>
      </c>
      <c r="X34" s="2">
        <v>3249.2</v>
      </c>
      <c r="Y34" s="2">
        <v>20974.720000000001</v>
      </c>
      <c r="Z34" s="2">
        <v>6072.52</v>
      </c>
      <c r="AA34" s="2">
        <v>7120.96</v>
      </c>
      <c r="AB34" s="2">
        <v>3260.2</v>
      </c>
      <c r="AC34" s="2">
        <v>21004.720000000001</v>
      </c>
    </row>
    <row r="36" spans="1:29">
      <c r="C36" s="31" t="s">
        <v>0</v>
      </c>
      <c r="D36" s="32">
        <v>1.2</v>
      </c>
      <c r="M36" s="31" t="s">
        <v>0</v>
      </c>
      <c r="N36" s="32">
        <v>1.2</v>
      </c>
      <c r="W36" s="31" t="s">
        <v>0</v>
      </c>
      <c r="X36" s="32">
        <v>1.2</v>
      </c>
    </row>
    <row r="37" spans="1:29">
      <c r="C37" s="31" t="s">
        <v>1</v>
      </c>
      <c r="D37" s="31">
        <v>0.5</v>
      </c>
      <c r="M37" s="31" t="s">
        <v>1</v>
      </c>
      <c r="N37" s="31">
        <v>1</v>
      </c>
      <c r="W37" s="31" t="s">
        <v>1</v>
      </c>
      <c r="X37" s="31">
        <v>2</v>
      </c>
    </row>
    <row r="38" spans="1:29">
      <c r="C38" s="31" t="s">
        <v>2</v>
      </c>
      <c r="D38" s="31">
        <v>0</v>
      </c>
      <c r="M38" s="31" t="s">
        <v>2</v>
      </c>
      <c r="N38" s="31">
        <v>0</v>
      </c>
      <c r="W38" s="31" t="s">
        <v>2</v>
      </c>
      <c r="X38" s="31">
        <v>0</v>
      </c>
    </row>
    <row r="40" spans="1:29">
      <c r="A40" s="68" t="s">
        <v>3</v>
      </c>
      <c r="B40" s="70" t="s">
        <v>51</v>
      </c>
      <c r="C40" s="70"/>
      <c r="D40" s="70"/>
      <c r="E40" s="70"/>
      <c r="F40" s="70" t="s">
        <v>52</v>
      </c>
      <c r="G40" s="70"/>
      <c r="H40" s="70"/>
      <c r="I40" s="70"/>
      <c r="K40" s="68" t="s">
        <v>3</v>
      </c>
      <c r="L40" s="70" t="s">
        <v>51</v>
      </c>
      <c r="M40" s="70"/>
      <c r="N40" s="70"/>
      <c r="O40" s="70"/>
      <c r="P40" s="70" t="s">
        <v>52</v>
      </c>
      <c r="Q40" s="70"/>
      <c r="R40" s="70"/>
      <c r="S40" s="70"/>
      <c r="U40" s="68" t="s">
        <v>3</v>
      </c>
      <c r="V40" s="70" t="s">
        <v>51</v>
      </c>
      <c r="W40" s="70"/>
      <c r="X40" s="70"/>
      <c r="Y40" s="70"/>
      <c r="Z40" s="70" t="s">
        <v>52</v>
      </c>
      <c r="AA40" s="70"/>
      <c r="AB40" s="70"/>
      <c r="AC40" s="70"/>
    </row>
    <row r="41" spans="1:29">
      <c r="A41" s="69"/>
      <c r="B41" s="5" t="s">
        <v>6</v>
      </c>
      <c r="C41" s="3" t="s">
        <v>7</v>
      </c>
      <c r="D41" s="3" t="s">
        <v>8</v>
      </c>
      <c r="E41" s="3" t="s">
        <v>9</v>
      </c>
      <c r="F41" s="5" t="s">
        <v>6</v>
      </c>
      <c r="G41" s="3" t="s">
        <v>7</v>
      </c>
      <c r="H41" s="3" t="s">
        <v>8</v>
      </c>
      <c r="I41" s="3" t="s">
        <v>9</v>
      </c>
      <c r="K41" s="69"/>
      <c r="L41" s="5" t="s">
        <v>6</v>
      </c>
      <c r="M41" s="3" t="s">
        <v>7</v>
      </c>
      <c r="N41" s="3" t="s">
        <v>8</v>
      </c>
      <c r="O41" s="3" t="s">
        <v>9</v>
      </c>
      <c r="P41" s="5" t="s">
        <v>6</v>
      </c>
      <c r="Q41" s="3" t="s">
        <v>7</v>
      </c>
      <c r="R41" s="3" t="s">
        <v>8</v>
      </c>
      <c r="S41" s="3" t="s">
        <v>9</v>
      </c>
      <c r="U41" s="69"/>
      <c r="V41" s="5" t="s">
        <v>6</v>
      </c>
      <c r="W41" s="3" t="s">
        <v>7</v>
      </c>
      <c r="X41" s="3" t="s">
        <v>8</v>
      </c>
      <c r="Y41" s="3" t="s">
        <v>9</v>
      </c>
      <c r="Z41" s="5" t="s">
        <v>6</v>
      </c>
      <c r="AA41" s="3" t="s">
        <v>7</v>
      </c>
      <c r="AB41" s="3" t="s">
        <v>8</v>
      </c>
      <c r="AC41" s="3" t="s">
        <v>9</v>
      </c>
    </row>
    <row r="42" spans="1:29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>
      <c r="C53" s="31" t="s">
        <v>0</v>
      </c>
      <c r="D53" s="32">
        <v>1.2</v>
      </c>
      <c r="M53" s="31" t="s">
        <v>0</v>
      </c>
      <c r="N53" s="32">
        <v>1.2</v>
      </c>
      <c r="W53" s="31" t="s">
        <v>0</v>
      </c>
      <c r="X53" s="32">
        <v>1.2</v>
      </c>
    </row>
    <row r="54" spans="1:29">
      <c r="C54" s="31" t="s">
        <v>1</v>
      </c>
      <c r="D54" s="31">
        <v>0.5</v>
      </c>
      <c r="M54" s="31" t="s">
        <v>1</v>
      </c>
      <c r="N54" s="31">
        <v>1</v>
      </c>
      <c r="W54" s="31" t="s">
        <v>1</v>
      </c>
      <c r="X54" s="31">
        <v>2</v>
      </c>
    </row>
    <row r="55" spans="1:29">
      <c r="C55" s="31" t="s">
        <v>2</v>
      </c>
      <c r="D55" s="31">
        <v>0.8</v>
      </c>
      <c r="M55" s="31" t="s">
        <v>2</v>
      </c>
      <c r="N55" s="31">
        <v>0.8</v>
      </c>
      <c r="W55" s="31" t="s">
        <v>2</v>
      </c>
      <c r="X55" s="31">
        <v>0.8</v>
      </c>
    </row>
    <row r="57" spans="1:29">
      <c r="A57" s="68" t="s">
        <v>3</v>
      </c>
      <c r="B57" s="70" t="s">
        <v>51</v>
      </c>
      <c r="C57" s="70"/>
      <c r="D57" s="70"/>
      <c r="E57" s="70"/>
      <c r="F57" s="70" t="s">
        <v>52</v>
      </c>
      <c r="G57" s="70"/>
      <c r="H57" s="70"/>
      <c r="I57" s="70"/>
      <c r="K57" s="68" t="s">
        <v>3</v>
      </c>
      <c r="L57" s="70" t="s">
        <v>51</v>
      </c>
      <c r="M57" s="70"/>
      <c r="N57" s="70"/>
      <c r="O57" s="70"/>
      <c r="P57" s="70" t="s">
        <v>52</v>
      </c>
      <c r="Q57" s="70"/>
      <c r="R57" s="70"/>
      <c r="S57" s="70"/>
      <c r="U57" s="68" t="s">
        <v>3</v>
      </c>
      <c r="V57" s="70" t="s">
        <v>51</v>
      </c>
      <c r="W57" s="70"/>
      <c r="X57" s="70"/>
      <c r="Y57" s="70"/>
      <c r="Z57" s="70" t="s">
        <v>52</v>
      </c>
      <c r="AA57" s="70"/>
      <c r="AB57" s="70"/>
      <c r="AC57" s="70"/>
    </row>
    <row r="58" spans="1:29">
      <c r="A58" s="69"/>
      <c r="B58" s="5" t="s">
        <v>6</v>
      </c>
      <c r="C58" s="3" t="s">
        <v>7</v>
      </c>
      <c r="D58" s="3" t="s">
        <v>8</v>
      </c>
      <c r="E58" s="3" t="s">
        <v>9</v>
      </c>
      <c r="F58" s="5" t="s">
        <v>6</v>
      </c>
      <c r="G58" s="3" t="s">
        <v>7</v>
      </c>
      <c r="H58" s="3" t="s">
        <v>8</v>
      </c>
      <c r="I58" s="3" t="s">
        <v>9</v>
      </c>
      <c r="K58" s="69"/>
      <c r="L58" s="5" t="s">
        <v>6</v>
      </c>
      <c r="M58" s="3" t="s">
        <v>7</v>
      </c>
      <c r="N58" s="3" t="s">
        <v>8</v>
      </c>
      <c r="O58" s="3" t="s">
        <v>9</v>
      </c>
      <c r="P58" s="5" t="s">
        <v>6</v>
      </c>
      <c r="Q58" s="3" t="s">
        <v>7</v>
      </c>
      <c r="R58" s="3" t="s">
        <v>8</v>
      </c>
      <c r="S58" s="3" t="s">
        <v>9</v>
      </c>
      <c r="U58" s="69"/>
      <c r="V58" s="5" t="s">
        <v>6</v>
      </c>
      <c r="W58" s="3" t="s">
        <v>7</v>
      </c>
      <c r="X58" s="3" t="s">
        <v>8</v>
      </c>
      <c r="Y58" s="3" t="s">
        <v>9</v>
      </c>
      <c r="Z58" s="5" t="s">
        <v>6</v>
      </c>
      <c r="AA58" s="3" t="s">
        <v>7</v>
      </c>
      <c r="AB58" s="3" t="s">
        <v>8</v>
      </c>
      <c r="AC58" s="3" t="s">
        <v>9</v>
      </c>
    </row>
    <row r="59" spans="1:29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>
      <c r="C71" s="31" t="s">
        <v>0</v>
      </c>
      <c r="D71" s="32">
        <v>1.2</v>
      </c>
      <c r="M71" s="31" t="s">
        <v>0</v>
      </c>
      <c r="N71" s="32">
        <v>1.5</v>
      </c>
    </row>
    <row r="73" spans="1:29">
      <c r="A73" s="71" t="s">
        <v>3</v>
      </c>
      <c r="B73" s="70" t="s">
        <v>53</v>
      </c>
      <c r="C73" s="70"/>
      <c r="D73" s="70"/>
      <c r="E73" s="70"/>
      <c r="F73" s="70" t="s">
        <v>54</v>
      </c>
      <c r="G73" s="70"/>
      <c r="H73" s="70"/>
      <c r="I73" s="70"/>
      <c r="K73" s="71" t="s">
        <v>3</v>
      </c>
      <c r="L73" s="70" t="s">
        <v>53</v>
      </c>
      <c r="M73" s="70"/>
      <c r="N73" s="70"/>
      <c r="O73" s="70"/>
      <c r="P73" s="70" t="s">
        <v>54</v>
      </c>
      <c r="Q73" s="70"/>
      <c r="R73" s="70"/>
      <c r="S73" s="70"/>
    </row>
    <row r="74" spans="1:29">
      <c r="A74" s="71"/>
      <c r="B74" s="5" t="s">
        <v>6</v>
      </c>
      <c r="C74" s="3" t="s">
        <v>7</v>
      </c>
      <c r="D74" s="3" t="s">
        <v>8</v>
      </c>
      <c r="E74" s="3" t="s">
        <v>9</v>
      </c>
      <c r="F74" s="5" t="s">
        <v>6</v>
      </c>
      <c r="G74" s="3" t="s">
        <v>7</v>
      </c>
      <c r="H74" s="3" t="s">
        <v>8</v>
      </c>
      <c r="I74" s="3" t="s">
        <v>9</v>
      </c>
      <c r="K74" s="71"/>
      <c r="L74" s="52" t="s">
        <v>6</v>
      </c>
      <c r="M74" s="51" t="s">
        <v>7</v>
      </c>
      <c r="N74" s="51" t="s">
        <v>8</v>
      </c>
      <c r="O74" s="51" t="s">
        <v>9</v>
      </c>
      <c r="P74" s="52" t="s">
        <v>6</v>
      </c>
      <c r="Q74" s="51" t="s">
        <v>7</v>
      </c>
      <c r="R74" s="51" t="s">
        <v>8</v>
      </c>
      <c r="S74" s="51" t="s">
        <v>9</v>
      </c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K75" s="2">
        <v>0</v>
      </c>
      <c r="L75" s="38">
        <v>26481.599999999999</v>
      </c>
      <c r="M75" s="38">
        <v>31435.200000000001</v>
      </c>
      <c r="N75" s="38">
        <v>21873.599999999999</v>
      </c>
      <c r="O75" s="38">
        <v>38635.199999999997</v>
      </c>
      <c r="P75" s="38">
        <v>25632</v>
      </c>
      <c r="Q75" s="38">
        <v>27000</v>
      </c>
      <c r="R75" s="38">
        <v>21096</v>
      </c>
      <c r="S75" s="38">
        <v>35712</v>
      </c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K76" s="2">
        <v>1</v>
      </c>
      <c r="L76" s="38">
        <v>4780.8</v>
      </c>
      <c r="M76" s="38">
        <v>1684.8000000000002</v>
      </c>
      <c r="N76" s="38">
        <v>5500.8</v>
      </c>
      <c r="O76" s="38">
        <v>5169.6000000000004</v>
      </c>
      <c r="P76" s="38">
        <v>4176</v>
      </c>
      <c r="Q76" s="38">
        <v>1512</v>
      </c>
      <c r="R76" s="38">
        <v>4896</v>
      </c>
      <c r="S76" s="38">
        <v>3960</v>
      </c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K77" s="2">
        <v>2</v>
      </c>
      <c r="L77" s="38">
        <v>8179.2000000000007</v>
      </c>
      <c r="M77" s="38">
        <v>4989.6000000000004</v>
      </c>
      <c r="N77" s="38">
        <v>7725.6</v>
      </c>
      <c r="O77" s="38">
        <v>11246.4</v>
      </c>
      <c r="P77" s="38">
        <v>6768</v>
      </c>
      <c r="Q77" s="38">
        <v>3816</v>
      </c>
      <c r="R77" s="38">
        <v>6048</v>
      </c>
      <c r="S77" s="38">
        <v>8064</v>
      </c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K78" s="2">
        <v>3</v>
      </c>
      <c r="L78" s="38">
        <v>10123.200000000001</v>
      </c>
      <c r="M78" s="38">
        <v>6156</v>
      </c>
      <c r="N78" s="38">
        <v>11772</v>
      </c>
      <c r="O78" s="38">
        <v>12909.6</v>
      </c>
      <c r="P78" s="38">
        <v>7992</v>
      </c>
      <c r="Q78" s="38">
        <v>4464</v>
      </c>
      <c r="R78" s="38">
        <v>8856</v>
      </c>
      <c r="S78" s="38">
        <v>9144</v>
      </c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K79" s="2">
        <v>4</v>
      </c>
      <c r="L79" s="38">
        <v>14371.2</v>
      </c>
      <c r="M79" s="38">
        <v>10548</v>
      </c>
      <c r="N79" s="38">
        <v>15026.400000000001</v>
      </c>
      <c r="O79" s="38">
        <v>17013.599999999999</v>
      </c>
      <c r="P79" s="38">
        <v>11088</v>
      </c>
      <c r="Q79" s="38">
        <v>8208</v>
      </c>
      <c r="R79" s="38">
        <v>12024</v>
      </c>
      <c r="S79" s="38">
        <v>13824</v>
      </c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K80" s="2">
        <v>5</v>
      </c>
      <c r="L80" s="38">
        <v>18914.400000000001</v>
      </c>
      <c r="M80" s="38">
        <v>14572.8</v>
      </c>
      <c r="N80" s="38">
        <v>14068.8</v>
      </c>
      <c r="O80" s="38">
        <v>19569.599999999999</v>
      </c>
      <c r="P80" s="38">
        <v>15624</v>
      </c>
      <c r="Q80" s="38">
        <v>12312</v>
      </c>
      <c r="R80" s="38">
        <v>12024</v>
      </c>
      <c r="S80" s="38">
        <v>17424</v>
      </c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K81" s="2">
        <v>6</v>
      </c>
      <c r="L81" s="38">
        <v>25768.800000000003</v>
      </c>
      <c r="M81" s="38">
        <v>18885.599999999999</v>
      </c>
      <c r="N81" s="38">
        <v>21600</v>
      </c>
      <c r="O81" s="38">
        <v>26704.800000000003</v>
      </c>
      <c r="P81" s="38">
        <v>19656</v>
      </c>
      <c r="Q81" s="38">
        <v>14040</v>
      </c>
      <c r="R81" s="38">
        <v>16776</v>
      </c>
      <c r="S81" s="38">
        <v>20592</v>
      </c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K82" s="2">
        <v>7</v>
      </c>
      <c r="L82" s="38">
        <v>36158.400000000001</v>
      </c>
      <c r="M82" s="38">
        <v>26100</v>
      </c>
      <c r="N82" s="38">
        <v>32400</v>
      </c>
      <c r="O82" s="38">
        <v>41212.800000000003</v>
      </c>
      <c r="P82" s="38">
        <v>27936</v>
      </c>
      <c r="Q82" s="38">
        <v>18792</v>
      </c>
      <c r="R82" s="38">
        <v>23328</v>
      </c>
      <c r="S82" s="38">
        <v>29952</v>
      </c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K83" s="2">
        <v>8</v>
      </c>
      <c r="L83" s="38">
        <v>47721.600000000006</v>
      </c>
      <c r="M83" s="38">
        <v>27396</v>
      </c>
      <c r="N83" s="38">
        <v>34120.800000000003</v>
      </c>
      <c r="O83" s="38">
        <v>47426.400000000001</v>
      </c>
      <c r="P83" s="38">
        <v>36864</v>
      </c>
      <c r="Q83" s="38">
        <v>23040</v>
      </c>
      <c r="R83" s="38">
        <v>27504</v>
      </c>
      <c r="S83" s="38">
        <v>38664</v>
      </c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K84" s="2">
        <v>9</v>
      </c>
      <c r="L84" s="38">
        <v>58946.400000000001</v>
      </c>
      <c r="M84" s="38">
        <v>42004.800000000003</v>
      </c>
      <c r="N84" s="38">
        <v>50472</v>
      </c>
      <c r="O84" s="38">
        <v>67118.399999999994</v>
      </c>
      <c r="P84" s="38">
        <v>44424</v>
      </c>
      <c r="Q84" s="38">
        <v>31896</v>
      </c>
      <c r="R84" s="38">
        <v>37944</v>
      </c>
      <c r="S84" s="38">
        <v>52704</v>
      </c>
    </row>
    <row r="86" spans="1:19">
      <c r="A86" s="71" t="s">
        <v>3</v>
      </c>
      <c r="B86" s="70" t="s">
        <v>55</v>
      </c>
      <c r="C86" s="70"/>
      <c r="D86" s="70"/>
      <c r="E86" s="70"/>
      <c r="F86" s="70" t="s">
        <v>56</v>
      </c>
      <c r="G86" s="70"/>
      <c r="H86" s="70"/>
      <c r="I86" s="70"/>
      <c r="K86" s="71" t="s">
        <v>3</v>
      </c>
      <c r="L86" s="70" t="s">
        <v>55</v>
      </c>
      <c r="M86" s="70"/>
      <c r="N86" s="70"/>
      <c r="O86" s="70"/>
      <c r="P86" s="70" t="s">
        <v>56</v>
      </c>
      <c r="Q86" s="70"/>
      <c r="R86" s="70"/>
      <c r="S86" s="70"/>
    </row>
    <row r="87" spans="1:19">
      <c r="A87" s="71"/>
      <c r="B87" s="5" t="s">
        <v>6</v>
      </c>
      <c r="C87" s="3" t="s">
        <v>7</v>
      </c>
      <c r="D87" s="3" t="s">
        <v>8</v>
      </c>
      <c r="E87" s="3" t="s">
        <v>9</v>
      </c>
      <c r="F87" s="5" t="s">
        <v>6</v>
      </c>
      <c r="G87" s="3" t="s">
        <v>7</v>
      </c>
      <c r="H87" s="3" t="s">
        <v>8</v>
      </c>
      <c r="I87" s="3" t="s">
        <v>9</v>
      </c>
      <c r="K87" s="71"/>
      <c r="L87" s="5" t="s">
        <v>6</v>
      </c>
      <c r="M87" s="3" t="s">
        <v>7</v>
      </c>
      <c r="N87" s="3" t="s">
        <v>8</v>
      </c>
      <c r="O87" s="3" t="s">
        <v>9</v>
      </c>
      <c r="P87" s="5" t="s">
        <v>6</v>
      </c>
      <c r="Q87" s="3" t="s">
        <v>7</v>
      </c>
      <c r="R87" s="3" t="s">
        <v>8</v>
      </c>
      <c r="S87" s="3" t="s">
        <v>9</v>
      </c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1180</v>
      </c>
      <c r="M88" s="2">
        <v>1594</v>
      </c>
      <c r="N88" s="2">
        <v>960</v>
      </c>
      <c r="O88" s="2">
        <v>1676</v>
      </c>
      <c r="P88" s="2">
        <v>1120</v>
      </c>
      <c r="Q88" s="2">
        <v>1360</v>
      </c>
      <c r="R88" s="2">
        <v>920</v>
      </c>
      <c r="S88" s="2">
        <v>1540</v>
      </c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216</v>
      </c>
      <c r="M89" s="2">
        <v>68</v>
      </c>
      <c r="N89" s="2">
        <v>280</v>
      </c>
      <c r="O89" s="2">
        <v>840</v>
      </c>
      <c r="P89" s="2">
        <v>180</v>
      </c>
      <c r="Q89" s="2">
        <v>60</v>
      </c>
      <c r="R89" s="2">
        <v>240</v>
      </c>
      <c r="S89" s="2">
        <v>600</v>
      </c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344</v>
      </c>
      <c r="M90" s="2">
        <v>384</v>
      </c>
      <c r="N90" s="2">
        <v>534</v>
      </c>
      <c r="O90" s="2">
        <v>296</v>
      </c>
      <c r="P90" s="2">
        <v>260</v>
      </c>
      <c r="Q90" s="2">
        <v>280</v>
      </c>
      <c r="R90" s="2">
        <v>380</v>
      </c>
      <c r="S90" s="2">
        <v>220</v>
      </c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432</v>
      </c>
      <c r="M91" s="2">
        <v>224</v>
      </c>
      <c r="N91" s="2">
        <v>242</v>
      </c>
      <c r="O91" s="2">
        <v>228</v>
      </c>
      <c r="P91" s="2">
        <v>340</v>
      </c>
      <c r="Q91" s="2">
        <v>160</v>
      </c>
      <c r="R91" s="2">
        <v>180</v>
      </c>
      <c r="S91" s="2">
        <v>160</v>
      </c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456</v>
      </c>
      <c r="M92" s="2">
        <v>438</v>
      </c>
      <c r="N92" s="2">
        <v>508</v>
      </c>
      <c r="O92" s="2">
        <v>996</v>
      </c>
      <c r="P92" s="2">
        <v>360</v>
      </c>
      <c r="Q92" s="2">
        <v>380</v>
      </c>
      <c r="R92" s="2">
        <v>420</v>
      </c>
      <c r="S92" s="2">
        <v>880</v>
      </c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704</v>
      </c>
      <c r="M93" s="2">
        <v>862</v>
      </c>
      <c r="N93" s="2">
        <v>650</v>
      </c>
      <c r="O93" s="2">
        <v>696</v>
      </c>
      <c r="P93" s="2">
        <v>600</v>
      </c>
      <c r="Q93" s="2">
        <v>760</v>
      </c>
      <c r="R93" s="2">
        <v>560</v>
      </c>
      <c r="S93" s="2">
        <v>600</v>
      </c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1050</v>
      </c>
      <c r="M94" s="2">
        <v>804</v>
      </c>
      <c r="N94" s="2">
        <v>742</v>
      </c>
      <c r="O94" s="2">
        <v>1198</v>
      </c>
      <c r="P94" s="2">
        <v>800</v>
      </c>
      <c r="Q94" s="2">
        <v>580</v>
      </c>
      <c r="R94" s="2">
        <v>580</v>
      </c>
      <c r="S94" s="2">
        <v>900</v>
      </c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1254</v>
      </c>
      <c r="M95" s="2">
        <v>1120</v>
      </c>
      <c r="N95" s="2">
        <v>1144</v>
      </c>
      <c r="O95" s="2">
        <v>1474</v>
      </c>
      <c r="P95" s="2">
        <v>980</v>
      </c>
      <c r="Q95" s="2">
        <v>820</v>
      </c>
      <c r="R95" s="2">
        <v>820</v>
      </c>
      <c r="S95" s="2">
        <v>1100</v>
      </c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1756</v>
      </c>
      <c r="M96" s="2">
        <v>1372</v>
      </c>
      <c r="N96" s="2">
        <v>1314</v>
      </c>
      <c r="O96" s="2">
        <v>2184</v>
      </c>
      <c r="P96" s="2">
        <v>1380</v>
      </c>
      <c r="Q96" s="2">
        <v>1160</v>
      </c>
      <c r="R96" s="2">
        <v>1100</v>
      </c>
      <c r="S96" s="2">
        <v>1760</v>
      </c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2108</v>
      </c>
      <c r="M97" s="2">
        <v>1892</v>
      </c>
      <c r="N97" s="2">
        <v>1816</v>
      </c>
      <c r="O97" s="2">
        <v>3142</v>
      </c>
      <c r="P97" s="2">
        <v>1580</v>
      </c>
      <c r="Q97" s="2">
        <v>1460</v>
      </c>
      <c r="R97" s="2">
        <v>1360</v>
      </c>
      <c r="S97" s="2">
        <v>2480</v>
      </c>
    </row>
  </sheetData>
  <mergeCells count="48">
    <mergeCell ref="K86:K87"/>
    <mergeCell ref="L86:O86"/>
    <mergeCell ref="P86:S86"/>
    <mergeCell ref="A86:A87"/>
    <mergeCell ref="B86:E86"/>
    <mergeCell ref="F86:I86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topLeftCell="A10" zoomScale="69" zoomScaleNormal="69" workbookViewId="0">
      <selection activeCell="I31" sqref="I31"/>
    </sheetView>
  </sheetViews>
  <sheetFormatPr defaultRowHeight="14.45"/>
  <cols>
    <col min="1" max="1" width="27.85546875" customWidth="1"/>
    <col min="2" max="2" width="12.42578125" customWidth="1"/>
    <col min="3" max="3" width="13.140625" customWidth="1"/>
  </cols>
  <sheetData>
    <row r="2" spans="1:3">
      <c r="A2" s="11" t="s">
        <v>57</v>
      </c>
      <c r="B2" s="11" t="s">
        <v>58</v>
      </c>
      <c r="C2" s="11" t="s">
        <v>59</v>
      </c>
    </row>
    <row r="3" spans="1:3">
      <c r="A3" t="s">
        <v>60</v>
      </c>
      <c r="B3" t="s">
        <v>61</v>
      </c>
      <c r="C3" t="s">
        <v>61</v>
      </c>
    </row>
    <row r="4" spans="1:3">
      <c r="A4" t="s">
        <v>62</v>
      </c>
      <c r="B4">
        <v>2</v>
      </c>
      <c r="C4">
        <v>2</v>
      </c>
    </row>
    <row r="5" spans="1:3">
      <c r="A5" t="s">
        <v>63</v>
      </c>
      <c r="B5">
        <v>10</v>
      </c>
      <c r="C5">
        <v>10</v>
      </c>
    </row>
    <row r="6" spans="1:3">
      <c r="A6" t="s">
        <v>64</v>
      </c>
      <c r="B6" t="s">
        <v>65</v>
      </c>
      <c r="C6" t="s">
        <v>65</v>
      </c>
    </row>
    <row r="7" spans="1:3">
      <c r="A7" t="s">
        <v>66</v>
      </c>
      <c r="B7" t="s">
        <v>65</v>
      </c>
      <c r="C7" t="s">
        <v>65</v>
      </c>
    </row>
    <row r="9" spans="1:3">
      <c r="A9" t="s">
        <v>67</v>
      </c>
      <c r="B9" t="s">
        <v>68</v>
      </c>
      <c r="C9" t="s">
        <v>68</v>
      </c>
    </row>
    <row r="11" spans="1:3">
      <c r="A11" s="27" t="s">
        <v>69</v>
      </c>
      <c r="B11" s="27" t="s">
        <v>70</v>
      </c>
      <c r="C11" s="27" t="s">
        <v>59</v>
      </c>
    </row>
    <row r="12" spans="1:3">
      <c r="A12" t="s">
        <v>71</v>
      </c>
      <c r="B12" t="s">
        <v>72</v>
      </c>
      <c r="C12" t="s">
        <v>72</v>
      </c>
    </row>
    <row r="13" spans="1:3">
      <c r="A13" t="s">
        <v>73</v>
      </c>
      <c r="B13" t="s">
        <v>74</v>
      </c>
      <c r="C13" t="s">
        <v>74</v>
      </c>
    </row>
    <row r="14" spans="1:3">
      <c r="A14" t="s">
        <v>75</v>
      </c>
      <c r="B14" t="s">
        <v>74</v>
      </c>
      <c r="C14" t="s">
        <v>74</v>
      </c>
    </row>
    <row r="15" spans="1:3">
      <c r="A15" t="s">
        <v>76</v>
      </c>
      <c r="B15" s="28" t="s">
        <v>77</v>
      </c>
      <c r="C15" s="28" t="s">
        <v>77</v>
      </c>
    </row>
    <row r="16" spans="1:3">
      <c r="A16" t="s">
        <v>78</v>
      </c>
      <c r="B16">
        <v>12</v>
      </c>
      <c r="C16">
        <v>10</v>
      </c>
    </row>
    <row r="17" spans="1:4">
      <c r="A17" t="s">
        <v>79</v>
      </c>
      <c r="B17" s="29" t="s">
        <v>80</v>
      </c>
      <c r="C17" t="s">
        <v>81</v>
      </c>
    </row>
    <row r="19" spans="1:4">
      <c r="A19" t="s">
        <v>67</v>
      </c>
      <c r="B19" t="s">
        <v>82</v>
      </c>
      <c r="C19" t="s">
        <v>83</v>
      </c>
    </row>
    <row r="21" spans="1:4">
      <c r="A21" s="27" t="s">
        <v>84</v>
      </c>
      <c r="B21" s="27" t="s">
        <v>70</v>
      </c>
      <c r="C21" s="27" t="s">
        <v>59</v>
      </c>
    </row>
    <row r="22" spans="1:4">
      <c r="A22" t="s">
        <v>85</v>
      </c>
      <c r="B22" t="s">
        <v>86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89</v>
      </c>
    </row>
    <row r="24" spans="1:4">
      <c r="A24" t="s">
        <v>90</v>
      </c>
      <c r="B24" t="s">
        <v>91</v>
      </c>
      <c r="C24">
        <v>10</v>
      </c>
    </row>
    <row r="25" spans="1:4">
      <c r="A25" t="s">
        <v>92</v>
      </c>
      <c r="B25" s="29" t="s">
        <v>80</v>
      </c>
      <c r="C25" t="s">
        <v>93</v>
      </c>
    </row>
    <row r="27" spans="1:4">
      <c r="A27" t="s">
        <v>67</v>
      </c>
      <c r="B27" t="s">
        <v>94</v>
      </c>
      <c r="C27" t="s">
        <v>95</v>
      </c>
    </row>
    <row r="29" spans="1:4">
      <c r="A29" s="27" t="s">
        <v>96</v>
      </c>
      <c r="B29" s="27" t="s">
        <v>58</v>
      </c>
      <c r="C29" s="27" t="s">
        <v>59</v>
      </c>
    </row>
    <row r="30" spans="1:4">
      <c r="A30" t="s">
        <v>97</v>
      </c>
      <c r="B30" t="s">
        <v>98</v>
      </c>
      <c r="C30" t="s">
        <v>98</v>
      </c>
      <c r="D30" t="s">
        <v>99</v>
      </c>
    </row>
    <row r="31" spans="1:4">
      <c r="A31" t="s">
        <v>60</v>
      </c>
      <c r="B31" t="s">
        <v>61</v>
      </c>
      <c r="C31" t="s">
        <v>61</v>
      </c>
    </row>
    <row r="32" spans="1:4">
      <c r="A32" t="s">
        <v>62</v>
      </c>
      <c r="B32">
        <v>2</v>
      </c>
      <c r="C32">
        <v>2</v>
      </c>
    </row>
    <row r="33" spans="1:3">
      <c r="A33" t="s">
        <v>63</v>
      </c>
      <c r="B33">
        <v>10</v>
      </c>
      <c r="C33">
        <v>10</v>
      </c>
    </row>
    <row r="34" spans="1:3">
      <c r="A34" t="s">
        <v>64</v>
      </c>
      <c r="B34" t="s">
        <v>65</v>
      </c>
      <c r="C34" t="s">
        <v>65</v>
      </c>
    </row>
    <row r="35" spans="1:3">
      <c r="A35" t="s">
        <v>66</v>
      </c>
      <c r="B35" t="s">
        <v>65</v>
      </c>
      <c r="C35" t="s">
        <v>65</v>
      </c>
    </row>
    <row r="37" spans="1:3">
      <c r="A37" t="s">
        <v>100</v>
      </c>
      <c r="B37" t="s">
        <v>101</v>
      </c>
      <c r="C37" t="s">
        <v>101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zoomScale="54" zoomScaleNormal="130" workbookViewId="0">
      <selection activeCell="B36" sqref="B36"/>
    </sheetView>
  </sheetViews>
  <sheetFormatPr defaultRowHeight="14.45"/>
  <cols>
    <col min="1" max="1" width="10" style="39" customWidth="1"/>
    <col min="2" max="2" width="10" customWidth="1"/>
    <col min="3" max="3" width="16.85546875" style="1" customWidth="1"/>
    <col min="4" max="4" width="12.5703125" style="1" customWidth="1"/>
    <col min="5" max="5" width="12.7109375" style="1" customWidth="1"/>
    <col min="6" max="6" width="13.42578125" style="1" customWidth="1"/>
    <col min="7" max="7" width="13.42578125" style="8" customWidth="1"/>
    <col min="8" max="8" width="12.5703125" style="39" customWidth="1"/>
    <col min="9" max="10" width="11.5703125" style="39" customWidth="1"/>
    <col min="11" max="14" width="10.85546875" style="39" customWidth="1"/>
    <col min="15" max="15" width="11.42578125" style="39" customWidth="1"/>
    <col min="16" max="16" width="10.85546875" style="39" customWidth="1"/>
  </cols>
  <sheetData>
    <row r="1" spans="1:16">
      <c r="A1" s="53" t="s">
        <v>14</v>
      </c>
      <c r="B1" s="54" t="s">
        <v>45</v>
      </c>
      <c r="C1" s="55" t="s">
        <v>46</v>
      </c>
      <c r="D1" s="55" t="s">
        <v>102</v>
      </c>
      <c r="E1" s="55" t="s">
        <v>103</v>
      </c>
      <c r="F1" s="55" t="s">
        <v>104</v>
      </c>
      <c r="G1" s="55" t="s">
        <v>105</v>
      </c>
      <c r="H1" s="55" t="s">
        <v>106</v>
      </c>
      <c r="I1" s="55" t="s">
        <v>107</v>
      </c>
      <c r="J1" s="55" t="s">
        <v>108</v>
      </c>
      <c r="K1" s="55" t="s">
        <v>109</v>
      </c>
      <c r="L1" s="55" t="s">
        <v>110</v>
      </c>
      <c r="M1" s="55" t="s">
        <v>111</v>
      </c>
      <c r="N1" s="55" t="s">
        <v>112</v>
      </c>
      <c r="O1" s="55" t="s">
        <v>113</v>
      </c>
      <c r="P1" s="56" t="s">
        <v>114</v>
      </c>
    </row>
    <row r="2" spans="1:16">
      <c r="A2" s="57" t="s">
        <v>3</v>
      </c>
      <c r="B2" s="50"/>
      <c r="C2" s="51" t="s">
        <v>115</v>
      </c>
      <c r="D2" s="51"/>
      <c r="E2" s="51"/>
      <c r="F2" s="51"/>
      <c r="G2" s="51" t="s">
        <v>116</v>
      </c>
      <c r="H2" s="51" t="s">
        <v>117</v>
      </c>
      <c r="I2" s="51"/>
      <c r="J2" s="51"/>
      <c r="K2" s="51"/>
      <c r="L2" s="51"/>
      <c r="M2" s="51" t="s">
        <v>118</v>
      </c>
      <c r="N2" s="51"/>
      <c r="O2" s="51"/>
      <c r="P2" s="58"/>
    </row>
    <row r="3" spans="1:16">
      <c r="A3" s="35"/>
      <c r="B3" s="48" t="s">
        <v>119</v>
      </c>
      <c r="C3" s="40" t="s">
        <v>6</v>
      </c>
      <c r="D3" s="40" t="s">
        <v>7</v>
      </c>
      <c r="E3" s="40" t="s">
        <v>8</v>
      </c>
      <c r="F3" s="40" t="s">
        <v>9</v>
      </c>
      <c r="G3" s="49">
        <v>1.5</v>
      </c>
      <c r="H3" s="40" t="s">
        <v>6</v>
      </c>
      <c r="I3" s="40" t="s">
        <v>7</v>
      </c>
      <c r="J3" s="40" t="s">
        <v>8</v>
      </c>
      <c r="K3" s="40" t="s">
        <v>9</v>
      </c>
      <c r="L3" s="40"/>
      <c r="M3" s="40" t="s">
        <v>6</v>
      </c>
      <c r="N3" s="40" t="s">
        <v>7</v>
      </c>
      <c r="O3" s="40" t="s">
        <v>8</v>
      </c>
      <c r="P3" s="41" t="s">
        <v>9</v>
      </c>
    </row>
    <row r="4" spans="1:16">
      <c r="A4" s="36">
        <v>0</v>
      </c>
      <c r="B4" s="45">
        <v>0</v>
      </c>
      <c r="C4" s="46">
        <f>SUMIFS(Spain_Number_lightpaths!E:E,Spain_Number_lightpaths!D:D,A4,Spain_Number_lightpaths!C:C,B4)</f>
        <v>594</v>
      </c>
      <c r="D4" s="46">
        <f>SUMIFS(Sweden_Number_lightpaths!E:E,Sweden_Number_lightpaths!D:D,SummaryT!A4,Sweden_Number_lightpaths!C:C,B4)</f>
        <v>272</v>
      </c>
      <c r="E4" s="46">
        <f>SUMIFS(Germany_17_Number_lightpaths!E:E,Germany_17_Number_lightpaths!D:D,SummaryT!A4,Germany_17_Number_lightpaths!C:C,SummaryT!B4)</f>
        <v>478</v>
      </c>
      <c r="F4" s="46">
        <f>SUMIFS(Nobel_EU_Number_lightpaths!E:E,Nobel_EU_Number_lightpaths!D:D,SummaryT!A4,Nobel_EU_Number_lightpaths!C:C,SummaryT!B4)</f>
        <v>586</v>
      </c>
      <c r="G4" s="46">
        <v>36</v>
      </c>
      <c r="H4" s="38">
        <f>C4*G4</f>
        <v>21384</v>
      </c>
      <c r="I4" s="38">
        <f>D4*G4</f>
        <v>9792</v>
      </c>
      <c r="J4" s="38">
        <f>E4*G4</f>
        <v>17208</v>
      </c>
      <c r="K4" s="38">
        <f>F4*G4</f>
        <v>21096</v>
      </c>
      <c r="L4" s="38">
        <v>36</v>
      </c>
      <c r="M4" s="38">
        <f>C4*$L4</f>
        <v>21384</v>
      </c>
      <c r="N4" s="38">
        <f t="shared" ref="N4:P19" si="0">D4*$L4</f>
        <v>9792</v>
      </c>
      <c r="O4" s="38">
        <f t="shared" si="0"/>
        <v>17208</v>
      </c>
      <c r="P4" s="42">
        <f t="shared" si="0"/>
        <v>21096</v>
      </c>
    </row>
    <row r="5" spans="1:16">
      <c r="A5" s="36">
        <v>0</v>
      </c>
      <c r="B5" s="45">
        <v>1</v>
      </c>
      <c r="C5" s="46">
        <f>SUMIFS(Spain_Number_lightpaths!E:E,Spain_Number_lightpaths!D:D,A5,Spain_Number_lightpaths!C:C,B5)</f>
        <v>118</v>
      </c>
      <c r="D5" s="46">
        <f>SUMIFS(Sweden_Number_lightpaths!E:E,Sweden_Number_lightpaths!D:D,SummaryT!A5,Sweden_Number_lightpaths!C:C,B5)</f>
        <v>386</v>
      </c>
      <c r="E5" s="46">
        <f>SUMIFS(Germany_17_Number_lightpaths!E:E,Germany_17_Number_lightpaths!D:D,SummaryT!A5,Germany_17_Number_lightpaths!C:C,SummaryT!B5)</f>
        <v>108</v>
      </c>
      <c r="F5" s="46">
        <f>SUMIFS(Nobel_EU_Number_lightpaths!E:E,Nobel_EU_Number_lightpaths!D:D,SummaryT!A5,Nobel_EU_Number_lightpaths!C:C,SummaryT!B5)</f>
        <v>406</v>
      </c>
      <c r="G5" s="46">
        <v>43.2</v>
      </c>
      <c r="H5" s="38">
        <f t="shared" ref="H5:H33" si="1">C5*G5</f>
        <v>5097.6000000000004</v>
      </c>
      <c r="I5" s="38">
        <f t="shared" ref="I5:I33" si="2">D5*G5</f>
        <v>16675.2</v>
      </c>
      <c r="J5" s="38">
        <f t="shared" ref="J5:J33" si="3">E5*G5</f>
        <v>4665.6000000000004</v>
      </c>
      <c r="K5" s="38">
        <f t="shared" ref="K5:K33" si="4">F5*G5</f>
        <v>17539.2</v>
      </c>
      <c r="L5" s="38">
        <v>36</v>
      </c>
      <c r="M5" s="38">
        <f t="shared" ref="M5:P32" si="5">C5*$L5</f>
        <v>4248</v>
      </c>
      <c r="N5" s="38">
        <f t="shared" si="0"/>
        <v>13896</v>
      </c>
      <c r="O5" s="38">
        <f t="shared" si="0"/>
        <v>3888</v>
      </c>
      <c r="P5" s="42">
        <f t="shared" si="0"/>
        <v>14616</v>
      </c>
    </row>
    <row r="6" spans="1:16">
      <c r="A6" s="36">
        <v>0</v>
      </c>
      <c r="B6" s="45">
        <v>2</v>
      </c>
      <c r="C6" s="46">
        <f>SUMIFS(Spain_Number_lightpaths!E:E,Spain_Number_lightpaths!D:D,A6,Spain_Number_lightpaths!C:C,B6)</f>
        <v>0</v>
      </c>
      <c r="D6" s="46">
        <f>SUMIFS(Sweden_Number_lightpaths!E:E,Sweden_Number_lightpaths!D:D,SummaryT!A6,Sweden_Number_lightpaths!C:C,B6)</f>
        <v>92</v>
      </c>
      <c r="E6" s="46">
        <f>SUMIFS(Germany_17_Number_lightpaths!E:E,Germany_17_Number_lightpaths!D:D,SummaryT!A6,Germany_17_Number_lightpaths!C:C,SummaryT!B6)</f>
        <v>0</v>
      </c>
      <c r="F6" s="46">
        <f>SUMIFS(Nobel_EU_Number_lightpaths!E:E,Nobel_EU_Number_lightpaths!D:D,SummaryT!A6,Nobel_EU_Number_lightpaths!C:C,SummaryT!B6)</f>
        <v>0</v>
      </c>
      <c r="G6" s="46">
        <f>36*$G$3</f>
        <v>54</v>
      </c>
      <c r="H6" s="38">
        <f>C6*G6</f>
        <v>0</v>
      </c>
      <c r="I6" s="38">
        <f>D6*G6</f>
        <v>4968</v>
      </c>
      <c r="J6" s="38">
        <f t="shared" si="3"/>
        <v>0</v>
      </c>
      <c r="K6" s="38">
        <f t="shared" si="4"/>
        <v>0</v>
      </c>
      <c r="L6" s="38">
        <v>36</v>
      </c>
      <c r="M6" s="38">
        <f t="shared" si="5"/>
        <v>0</v>
      </c>
      <c r="N6" s="38">
        <f t="shared" si="0"/>
        <v>3312</v>
      </c>
      <c r="O6" s="38">
        <f t="shared" si="0"/>
        <v>0</v>
      </c>
      <c r="P6" s="42">
        <f t="shared" si="0"/>
        <v>0</v>
      </c>
    </row>
    <row r="7" spans="1:16">
      <c r="A7" s="36">
        <v>1</v>
      </c>
      <c r="B7" s="45">
        <v>0</v>
      </c>
      <c r="C7" s="46">
        <f>SUMIFS(Spain_Number_lightpaths!E:E,Spain_Number_lightpaths!D:D,A7,Spain_Number_lightpaths!C:C,B7)</f>
        <v>62</v>
      </c>
      <c r="D7" s="46">
        <f>SUMIFS(Sweden_Number_lightpaths!E:E,Sweden_Number_lightpaths!D:D,SummaryT!A7,Sweden_Number_lightpaths!C:C,B7)</f>
        <v>24</v>
      </c>
      <c r="E7" s="46">
        <f>SUMIFS(Germany_17_Number_lightpaths!E:E,Germany_17_Number_lightpaths!D:D,SummaryT!A7,Germany_17_Number_lightpaths!C:C,SummaryT!B7)</f>
        <v>52</v>
      </c>
      <c r="F7" s="46">
        <f>SUMIFS(Nobel_EU_Number_lightpaths!E:E,Nobel_EU_Number_lightpaths!D:D,SummaryT!A7,Nobel_EU_Number_lightpaths!C:C,SummaryT!B7)</f>
        <v>20</v>
      </c>
      <c r="G7" s="46">
        <v>36</v>
      </c>
      <c r="H7" s="38">
        <f t="shared" si="1"/>
        <v>2232</v>
      </c>
      <c r="I7" s="38">
        <f t="shared" si="2"/>
        <v>864</v>
      </c>
      <c r="J7" s="38">
        <f t="shared" si="3"/>
        <v>1872</v>
      </c>
      <c r="K7" s="38">
        <f t="shared" si="4"/>
        <v>720</v>
      </c>
      <c r="L7" s="38">
        <v>36</v>
      </c>
      <c r="M7" s="38">
        <f t="shared" si="5"/>
        <v>2232</v>
      </c>
      <c r="N7" s="38">
        <f t="shared" si="0"/>
        <v>864</v>
      </c>
      <c r="O7" s="38">
        <f t="shared" si="0"/>
        <v>1872</v>
      </c>
      <c r="P7" s="42">
        <f t="shared" si="0"/>
        <v>720</v>
      </c>
    </row>
    <row r="8" spans="1:16">
      <c r="A8" s="36">
        <v>1</v>
      </c>
      <c r="B8" s="45">
        <v>1</v>
      </c>
      <c r="C8" s="46">
        <f>SUMIFS(Spain_Number_lightpaths!E:E,Spain_Number_lightpaths!D:D,A8,Spain_Number_lightpaths!C:C,B8)</f>
        <v>34</v>
      </c>
      <c r="D8" s="46">
        <f>SUMIFS(Sweden_Number_lightpaths!E:E,Sweden_Number_lightpaths!D:D,SummaryT!A8,Sweden_Number_lightpaths!C:C,B8)</f>
        <v>14</v>
      </c>
      <c r="E8" s="46">
        <f>SUMIFS(Germany_17_Number_lightpaths!E:E,Germany_17_Number_lightpaths!D:D,SummaryT!A8,Germany_17_Number_lightpaths!C:C,SummaryT!B8)</f>
        <v>84</v>
      </c>
      <c r="F8" s="46">
        <f>SUMIFS(Nobel_EU_Number_lightpaths!E:E,Nobel_EU_Number_lightpaths!D:D,SummaryT!A8,Nobel_EU_Number_lightpaths!C:C,SummaryT!B8)</f>
        <v>38</v>
      </c>
      <c r="G8" s="46">
        <v>43.2</v>
      </c>
      <c r="H8" s="38">
        <f t="shared" si="1"/>
        <v>1468.8000000000002</v>
      </c>
      <c r="I8" s="38">
        <f t="shared" si="2"/>
        <v>604.80000000000007</v>
      </c>
      <c r="J8" s="38">
        <f t="shared" si="3"/>
        <v>3628.8</v>
      </c>
      <c r="K8" s="38">
        <f t="shared" si="4"/>
        <v>1641.6000000000001</v>
      </c>
      <c r="L8" s="38">
        <v>36</v>
      </c>
      <c r="M8" s="38">
        <f t="shared" si="5"/>
        <v>1224</v>
      </c>
      <c r="N8" s="38">
        <f t="shared" si="0"/>
        <v>504</v>
      </c>
      <c r="O8" s="38">
        <f t="shared" si="0"/>
        <v>3024</v>
      </c>
      <c r="P8" s="42">
        <f t="shared" si="0"/>
        <v>1368</v>
      </c>
    </row>
    <row r="9" spans="1:16">
      <c r="A9" s="36">
        <v>1</v>
      </c>
      <c r="B9" s="45">
        <v>2</v>
      </c>
      <c r="C9" s="46">
        <f>SUMIFS(Spain_Number_lightpaths!E:E,Spain_Number_lightpaths!D:D,A9,Spain_Number_lightpaths!C:C,B9)</f>
        <v>20</v>
      </c>
      <c r="D9" s="46">
        <f>SUMIFS(Sweden_Number_lightpaths!E:E,Sweden_Number_lightpaths!D:D,SummaryT!A9,Sweden_Number_lightpaths!C:C,B9)</f>
        <v>4</v>
      </c>
      <c r="E9" s="46">
        <f>SUMIFS(Germany_17_Number_lightpaths!E:E,Germany_17_Number_lightpaths!D:D,SummaryT!A9,Germany_17_Number_lightpaths!C:C,SummaryT!B9)</f>
        <v>0</v>
      </c>
      <c r="F9" s="46">
        <f>SUMIFS(Nobel_EU_Number_lightpaths!E:E,Nobel_EU_Number_lightpaths!D:D,SummaryT!A9,Nobel_EU_Number_lightpaths!C:C,SummaryT!B9)</f>
        <v>52</v>
      </c>
      <c r="G9" s="46">
        <f>36*$G$3</f>
        <v>54</v>
      </c>
      <c r="H9" s="38">
        <f t="shared" si="1"/>
        <v>1080</v>
      </c>
      <c r="I9" s="38">
        <f t="shared" si="2"/>
        <v>216</v>
      </c>
      <c r="J9" s="38">
        <f t="shared" si="3"/>
        <v>0</v>
      </c>
      <c r="K9" s="38">
        <f t="shared" si="4"/>
        <v>2808</v>
      </c>
      <c r="L9" s="38">
        <v>36</v>
      </c>
      <c r="M9" s="38">
        <f t="shared" si="5"/>
        <v>720</v>
      </c>
      <c r="N9" s="38">
        <f t="shared" si="0"/>
        <v>144</v>
      </c>
      <c r="O9" s="38">
        <f t="shared" si="0"/>
        <v>0</v>
      </c>
      <c r="P9" s="42">
        <f t="shared" si="0"/>
        <v>1872</v>
      </c>
    </row>
    <row r="10" spans="1:16">
      <c r="A10" s="36">
        <v>2</v>
      </c>
      <c r="B10" s="45">
        <v>0</v>
      </c>
      <c r="C10" s="46">
        <f>SUMIFS(Spain_Number_lightpaths!E:E,Spain_Number_lightpaths!D:D,A10,Spain_Number_lightpaths!C:C,B10)</f>
        <v>76</v>
      </c>
      <c r="D10" s="46">
        <f>SUMIFS(Sweden_Number_lightpaths!E:E,Sweden_Number_lightpaths!D:D,SummaryT!A10,Sweden_Number_lightpaths!C:C,B10)</f>
        <v>36</v>
      </c>
      <c r="E10" s="46">
        <f>SUMIFS(Germany_17_Number_lightpaths!E:E,Germany_17_Number_lightpaths!D:D,SummaryT!A10,Germany_17_Number_lightpaths!C:C,SummaryT!B10)</f>
        <v>64</v>
      </c>
      <c r="F10" s="46">
        <f>SUMIFS(Nobel_EU_Number_lightpaths!E:E,Nobel_EU_Number_lightpaths!D:D,SummaryT!A10,Nobel_EU_Number_lightpaths!C:C,SummaryT!B10)</f>
        <v>22</v>
      </c>
      <c r="G10" s="46">
        <v>36</v>
      </c>
      <c r="H10" s="38">
        <f t="shared" si="1"/>
        <v>2736</v>
      </c>
      <c r="I10" s="38">
        <f t="shared" si="2"/>
        <v>1296</v>
      </c>
      <c r="J10" s="38">
        <f t="shared" si="3"/>
        <v>2304</v>
      </c>
      <c r="K10" s="38">
        <f t="shared" si="4"/>
        <v>792</v>
      </c>
      <c r="L10" s="38">
        <v>36</v>
      </c>
      <c r="M10" s="38">
        <f t="shared" si="5"/>
        <v>2736</v>
      </c>
      <c r="N10" s="38">
        <f t="shared" si="0"/>
        <v>1296</v>
      </c>
      <c r="O10" s="38">
        <f t="shared" si="0"/>
        <v>2304</v>
      </c>
      <c r="P10" s="42">
        <f t="shared" si="0"/>
        <v>792</v>
      </c>
    </row>
    <row r="11" spans="1:16">
      <c r="A11" s="36">
        <v>2</v>
      </c>
      <c r="B11" s="45">
        <v>1</v>
      </c>
      <c r="C11" s="46">
        <f>SUMIFS(Spain_Number_lightpaths!E:E,Spain_Number_lightpaths!D:D,A11,Spain_Number_lightpaths!C:C,B11)</f>
        <v>56</v>
      </c>
      <c r="D11" s="46">
        <f>SUMIFS(Sweden_Number_lightpaths!E:E,Sweden_Number_lightpaths!D:D,SummaryT!A11,Sweden_Number_lightpaths!C:C,B11)</f>
        <v>8</v>
      </c>
      <c r="E11" s="46">
        <f>SUMIFS(Germany_17_Number_lightpaths!E:E,Germany_17_Number_lightpaths!D:D,SummaryT!A11,Germany_17_Number_lightpaths!C:C,SummaryT!B11)</f>
        <v>18</v>
      </c>
      <c r="F11" s="46">
        <f>SUMIFS(Nobel_EU_Number_lightpaths!E:E,Nobel_EU_Number_lightpaths!D:D,SummaryT!A11,Nobel_EU_Number_lightpaths!C:C,SummaryT!B11)</f>
        <v>42</v>
      </c>
      <c r="G11" s="46">
        <v>43.2</v>
      </c>
      <c r="H11" s="38">
        <f t="shared" si="1"/>
        <v>2419.2000000000003</v>
      </c>
      <c r="I11" s="38">
        <f t="shared" si="2"/>
        <v>345.6</v>
      </c>
      <c r="J11" s="38">
        <f t="shared" si="3"/>
        <v>777.6</v>
      </c>
      <c r="K11" s="38">
        <f t="shared" si="4"/>
        <v>1814.4</v>
      </c>
      <c r="L11" s="38">
        <v>36</v>
      </c>
      <c r="M11" s="38">
        <f t="shared" si="5"/>
        <v>2016</v>
      </c>
      <c r="N11" s="38">
        <f t="shared" si="0"/>
        <v>288</v>
      </c>
      <c r="O11" s="38">
        <f t="shared" si="0"/>
        <v>648</v>
      </c>
      <c r="P11" s="42">
        <f t="shared" si="0"/>
        <v>1512</v>
      </c>
    </row>
    <row r="12" spans="1:16">
      <c r="A12" s="36">
        <v>2</v>
      </c>
      <c r="B12" s="45">
        <v>2</v>
      </c>
      <c r="C12" s="46">
        <f>SUMIFS(Spain_Number_lightpaths!E:E,Spain_Number_lightpaths!D:D,A12,Spain_Number_lightpaths!C:C,B12)</f>
        <v>56</v>
      </c>
      <c r="D12" s="46">
        <f>SUMIFS(Sweden_Number_lightpaths!E:E,Sweden_Number_lightpaths!D:D,SummaryT!A12,Sweden_Number_lightpaths!C:C,B12)</f>
        <v>62</v>
      </c>
      <c r="E12" s="46">
        <f>SUMIFS(Germany_17_Number_lightpaths!E:E,Germany_17_Number_lightpaths!D:D,SummaryT!A12,Germany_17_Number_lightpaths!C:C,SummaryT!B12)</f>
        <v>86</v>
      </c>
      <c r="F12" s="46">
        <f>SUMIFS(Nobel_EU_Number_lightpaths!E:E,Nobel_EU_Number_lightpaths!D:D,SummaryT!A12,Nobel_EU_Number_lightpaths!C:C,SummaryT!B12)</f>
        <v>160</v>
      </c>
      <c r="G12" s="46">
        <f>36*$G$3</f>
        <v>54</v>
      </c>
      <c r="H12" s="38">
        <f t="shared" si="1"/>
        <v>3024</v>
      </c>
      <c r="I12" s="38">
        <f t="shared" si="2"/>
        <v>3348</v>
      </c>
      <c r="J12" s="38">
        <f t="shared" si="3"/>
        <v>4644</v>
      </c>
      <c r="K12" s="38">
        <f t="shared" si="4"/>
        <v>8640</v>
      </c>
      <c r="L12" s="38">
        <v>36</v>
      </c>
      <c r="M12" s="38">
        <f t="shared" si="5"/>
        <v>2016</v>
      </c>
      <c r="N12" s="38">
        <f t="shared" si="0"/>
        <v>2232</v>
      </c>
      <c r="O12" s="38">
        <f t="shared" si="0"/>
        <v>3096</v>
      </c>
      <c r="P12" s="42">
        <f t="shared" si="0"/>
        <v>5760</v>
      </c>
    </row>
    <row r="13" spans="1:16">
      <c r="A13" s="36">
        <v>3</v>
      </c>
      <c r="B13" s="45">
        <v>0</v>
      </c>
      <c r="C13" s="46">
        <f>SUMIFS(Spain_Number_lightpaths!E:E,Spain_Number_lightpaths!D:D,A13,Spain_Number_lightpaths!C:C,B13)</f>
        <v>52</v>
      </c>
      <c r="D13" s="46">
        <f>SUMIFS(Sweden_Number_lightpaths!E:E,Sweden_Number_lightpaths!D:D,SummaryT!A13,Sweden_Number_lightpaths!C:C,B13)</f>
        <v>18</v>
      </c>
      <c r="E13" s="46">
        <f>SUMIFS(Germany_17_Number_lightpaths!E:E,Germany_17_Number_lightpaths!D:D,SummaryT!A13,Germany_17_Number_lightpaths!C:C,SummaryT!B13)</f>
        <v>30</v>
      </c>
      <c r="F13" s="46">
        <f>SUMIFS(Nobel_EU_Number_lightpaths!E:E,Nobel_EU_Number_lightpaths!D:D,SummaryT!A13,Nobel_EU_Number_lightpaths!C:C,SummaryT!B13)</f>
        <v>16</v>
      </c>
      <c r="G13" s="46">
        <v>36</v>
      </c>
      <c r="H13" s="38">
        <f t="shared" si="1"/>
        <v>1872</v>
      </c>
      <c r="I13" s="38">
        <f t="shared" si="2"/>
        <v>648</v>
      </c>
      <c r="J13" s="38">
        <f t="shared" si="3"/>
        <v>1080</v>
      </c>
      <c r="K13" s="38">
        <f t="shared" si="4"/>
        <v>576</v>
      </c>
      <c r="L13" s="38">
        <v>36</v>
      </c>
      <c r="M13" s="38">
        <f t="shared" si="5"/>
        <v>1872</v>
      </c>
      <c r="N13" s="38">
        <f t="shared" si="0"/>
        <v>648</v>
      </c>
      <c r="O13" s="38">
        <f t="shared" si="0"/>
        <v>1080</v>
      </c>
      <c r="P13" s="42">
        <f t="shared" si="0"/>
        <v>576</v>
      </c>
    </row>
    <row r="14" spans="1:16">
      <c r="A14" s="36">
        <v>3</v>
      </c>
      <c r="B14" s="45">
        <v>1</v>
      </c>
      <c r="C14" s="46">
        <f>SUMIFS(Spain_Number_lightpaths!E:E,Spain_Number_lightpaths!D:D,A14,Spain_Number_lightpaths!C:C,B14)</f>
        <v>86</v>
      </c>
      <c r="D14" s="46">
        <f>SUMIFS(Sweden_Number_lightpaths!E:E,Sweden_Number_lightpaths!D:D,SummaryT!A14,Sweden_Number_lightpaths!C:C,B14)</f>
        <v>20</v>
      </c>
      <c r="E14" s="46">
        <f>SUMIFS(Germany_17_Number_lightpaths!E:E,Germany_17_Number_lightpaths!D:D,SummaryT!A14,Germany_17_Number_lightpaths!C:C,SummaryT!B14)</f>
        <v>90</v>
      </c>
      <c r="F14" s="46">
        <f>SUMIFS(Nobel_EU_Number_lightpaths!E:E,Nobel_EU_Number_lightpaths!D:D,SummaryT!A14,Nobel_EU_Number_lightpaths!C:C,SummaryT!B14)</f>
        <v>48</v>
      </c>
      <c r="G14" s="46">
        <v>43.2</v>
      </c>
      <c r="H14" s="38">
        <f t="shared" si="1"/>
        <v>3715.2000000000003</v>
      </c>
      <c r="I14" s="38">
        <f t="shared" si="2"/>
        <v>864</v>
      </c>
      <c r="J14" s="38">
        <f t="shared" si="3"/>
        <v>3888.0000000000005</v>
      </c>
      <c r="K14" s="38">
        <f t="shared" si="4"/>
        <v>2073.6000000000004</v>
      </c>
      <c r="L14" s="38">
        <v>36</v>
      </c>
      <c r="M14" s="38">
        <f t="shared" si="5"/>
        <v>3096</v>
      </c>
      <c r="N14" s="38">
        <f t="shared" si="0"/>
        <v>720</v>
      </c>
      <c r="O14" s="38">
        <f t="shared" si="0"/>
        <v>3240</v>
      </c>
      <c r="P14" s="42">
        <f t="shared" si="0"/>
        <v>1728</v>
      </c>
    </row>
    <row r="15" spans="1:16">
      <c r="A15" s="36">
        <v>3</v>
      </c>
      <c r="B15" s="45">
        <v>2</v>
      </c>
      <c r="C15" s="46">
        <f>SUMIFS(Spain_Number_lightpaths!E:E,Spain_Number_lightpaths!D:D,A15,Spain_Number_lightpaths!C:C,B15)</f>
        <v>84</v>
      </c>
      <c r="D15" s="46">
        <f>SUMIFS(Sweden_Number_lightpaths!E:E,Sweden_Number_lightpaths!D:D,SummaryT!A15,Sweden_Number_lightpaths!C:C,B15)</f>
        <v>86</v>
      </c>
      <c r="E15" s="46">
        <f>SUMIFS(Germany_17_Number_lightpaths!E:E,Germany_17_Number_lightpaths!D:D,SummaryT!A15,Germany_17_Number_lightpaths!C:C,SummaryT!B15)</f>
        <v>126</v>
      </c>
      <c r="F15" s="46">
        <f>SUMIFS(Nobel_EU_Number_lightpaths!E:E,Nobel_EU_Number_lightpaths!D:D,SummaryT!A15,Nobel_EU_Number_lightpaths!C:C,SummaryT!B15)</f>
        <v>190</v>
      </c>
      <c r="G15" s="46">
        <f>36*$G$3</f>
        <v>54</v>
      </c>
      <c r="H15" s="38">
        <f t="shared" si="1"/>
        <v>4536</v>
      </c>
      <c r="I15" s="38">
        <f t="shared" si="2"/>
        <v>4644</v>
      </c>
      <c r="J15" s="38">
        <f t="shared" si="3"/>
        <v>6804</v>
      </c>
      <c r="K15" s="38">
        <f t="shared" si="4"/>
        <v>10260</v>
      </c>
      <c r="L15" s="38">
        <v>36</v>
      </c>
      <c r="M15" s="38">
        <f t="shared" si="5"/>
        <v>3024</v>
      </c>
      <c r="N15" s="38">
        <f t="shared" si="0"/>
        <v>3096</v>
      </c>
      <c r="O15" s="38">
        <f t="shared" si="0"/>
        <v>4536</v>
      </c>
      <c r="P15" s="42">
        <f t="shared" si="0"/>
        <v>6840</v>
      </c>
    </row>
    <row r="16" spans="1:16">
      <c r="A16" s="36">
        <v>4</v>
      </c>
      <c r="B16" s="45">
        <v>0</v>
      </c>
      <c r="C16" s="46">
        <f>SUMIFS(Spain_Number_lightpaths!E:E,Spain_Number_lightpaths!D:D,A16,Spain_Number_lightpaths!C:C,B16)</f>
        <v>32</v>
      </c>
      <c r="D16" s="46">
        <f>SUMIFS(Sweden_Number_lightpaths!E:E,Sweden_Number_lightpaths!D:D,SummaryT!A16,Sweden_Number_lightpaths!C:C,B16)</f>
        <v>86</v>
      </c>
      <c r="E16" s="46">
        <f>SUMIFS(Germany_17_Number_lightpaths!E:E,Germany_17_Number_lightpaths!D:D,SummaryT!A16,Germany_17_Number_lightpaths!C:C,SummaryT!B16)</f>
        <v>94</v>
      </c>
      <c r="F16" s="46">
        <f>SUMIFS(Nobel_EU_Number_lightpaths!E:E,Nobel_EU_Number_lightpaths!D:D,SummaryT!A16,Nobel_EU_Number_lightpaths!C:C,SummaryT!B16)</f>
        <v>172</v>
      </c>
      <c r="G16" s="46">
        <v>36</v>
      </c>
      <c r="H16" s="38">
        <f t="shared" si="1"/>
        <v>1152</v>
      </c>
      <c r="I16" s="38">
        <f t="shared" si="2"/>
        <v>3096</v>
      </c>
      <c r="J16" s="38">
        <f t="shared" si="3"/>
        <v>3384</v>
      </c>
      <c r="K16" s="38">
        <f t="shared" si="4"/>
        <v>6192</v>
      </c>
      <c r="L16" s="38">
        <v>36</v>
      </c>
      <c r="M16" s="38">
        <f t="shared" si="5"/>
        <v>1152</v>
      </c>
      <c r="N16" s="38">
        <f t="shared" si="0"/>
        <v>3096</v>
      </c>
      <c r="O16" s="38">
        <f t="shared" si="0"/>
        <v>3384</v>
      </c>
      <c r="P16" s="42">
        <f t="shared" si="0"/>
        <v>6192</v>
      </c>
    </row>
    <row r="17" spans="1:16">
      <c r="A17" s="36">
        <v>4</v>
      </c>
      <c r="B17" s="45">
        <v>1</v>
      </c>
      <c r="C17" s="46">
        <f>SUMIFS(Spain_Number_lightpaths!E:E,Spain_Number_lightpaths!D:D,A17,Spain_Number_lightpaths!C:C,B17)</f>
        <v>156</v>
      </c>
      <c r="D17" s="46">
        <f>SUMIFS(Sweden_Number_lightpaths!E:E,Sweden_Number_lightpaths!D:D,SummaryT!A17,Sweden_Number_lightpaths!C:C,B17)</f>
        <v>20</v>
      </c>
      <c r="E17" s="46">
        <f>SUMIFS(Germany_17_Number_lightpaths!E:E,Germany_17_Number_lightpaths!D:D,SummaryT!A17,Germany_17_Number_lightpaths!C:C,SummaryT!B17)</f>
        <v>122</v>
      </c>
      <c r="F17" s="46">
        <f>SUMIFS(Nobel_EU_Number_lightpaths!E:E,Nobel_EU_Number_lightpaths!D:D,SummaryT!A17,Nobel_EU_Number_lightpaths!C:C,SummaryT!B17)</f>
        <v>58</v>
      </c>
      <c r="G17" s="46">
        <v>43.2</v>
      </c>
      <c r="H17" s="38">
        <f t="shared" si="1"/>
        <v>6739.2000000000007</v>
      </c>
      <c r="I17" s="38">
        <f t="shared" si="2"/>
        <v>864</v>
      </c>
      <c r="J17" s="38">
        <f t="shared" si="3"/>
        <v>5270.4000000000005</v>
      </c>
      <c r="K17" s="38">
        <f t="shared" si="4"/>
        <v>2505.6000000000004</v>
      </c>
      <c r="L17" s="38">
        <v>36</v>
      </c>
      <c r="M17" s="38">
        <f t="shared" si="5"/>
        <v>5616</v>
      </c>
      <c r="N17" s="38">
        <f t="shared" si="0"/>
        <v>720</v>
      </c>
      <c r="O17" s="38">
        <f t="shared" si="0"/>
        <v>4392</v>
      </c>
      <c r="P17" s="42">
        <f t="shared" si="0"/>
        <v>2088</v>
      </c>
    </row>
    <row r="18" spans="1:16">
      <c r="A18" s="36">
        <v>4</v>
      </c>
      <c r="B18" s="45">
        <v>2</v>
      </c>
      <c r="C18" s="46">
        <f>SUMIFS(Spain_Number_lightpaths!E:E,Spain_Number_lightpaths!D:D,A18,Spain_Number_lightpaths!C:C,B18)</f>
        <v>120</v>
      </c>
      <c r="D18" s="46">
        <f>SUMIFS(Sweden_Number_lightpaths!E:E,Sweden_Number_lightpaths!D:D,SummaryT!A18,Sweden_Number_lightpaths!C:C,B18)</f>
        <v>122</v>
      </c>
      <c r="E18" s="46">
        <f>SUMIFS(Germany_17_Number_lightpaths!E:E,Germany_17_Number_lightpaths!D:D,SummaryT!A18,Germany_17_Number_lightpaths!C:C,SummaryT!B18)</f>
        <v>118</v>
      </c>
      <c r="F18" s="46">
        <f>SUMIFS(Nobel_EU_Number_lightpaths!E:E,Nobel_EU_Number_lightpaths!D:D,SummaryT!A18,Nobel_EU_Number_lightpaths!C:C,SummaryT!B18)</f>
        <v>154</v>
      </c>
      <c r="G18" s="46">
        <f>36*$G$3</f>
        <v>54</v>
      </c>
      <c r="H18" s="38">
        <f t="shared" si="1"/>
        <v>6480</v>
      </c>
      <c r="I18" s="38">
        <f t="shared" si="2"/>
        <v>6588</v>
      </c>
      <c r="J18" s="38">
        <f t="shared" si="3"/>
        <v>6372</v>
      </c>
      <c r="K18" s="38">
        <f t="shared" si="4"/>
        <v>8316</v>
      </c>
      <c r="L18" s="38">
        <v>36</v>
      </c>
      <c r="M18" s="38">
        <f t="shared" si="5"/>
        <v>4320</v>
      </c>
      <c r="N18" s="38">
        <f t="shared" si="0"/>
        <v>4392</v>
      </c>
      <c r="O18" s="38">
        <f t="shared" si="0"/>
        <v>4248</v>
      </c>
      <c r="P18" s="42">
        <f t="shared" si="0"/>
        <v>5544</v>
      </c>
    </row>
    <row r="19" spans="1:16">
      <c r="A19" s="36">
        <v>5</v>
      </c>
      <c r="B19" s="45">
        <v>0</v>
      </c>
      <c r="C19" s="46">
        <f>SUMIFS(Spain_Number_lightpaths!E:E,Spain_Number_lightpaths!D:D,A19,Spain_Number_lightpaths!C:C,B19)</f>
        <v>106</v>
      </c>
      <c r="D19" s="46">
        <f>SUMIFS(Sweden_Number_lightpaths!E:E,Sweden_Number_lightpaths!D:D,SummaryT!A19,Sweden_Number_lightpaths!C:C,B19)</f>
        <v>130</v>
      </c>
      <c r="E19" s="46">
        <f>SUMIFS(Germany_17_Number_lightpaths!E:E,Germany_17_Number_lightpaths!D:D,SummaryT!A19,Germany_17_Number_lightpaths!C:C,SummaryT!B19)</f>
        <v>140</v>
      </c>
      <c r="F19" s="46">
        <f>SUMIFS(Nobel_EU_Number_lightpaths!E:E,Nobel_EU_Number_lightpaths!D:D,SummaryT!A19,Nobel_EU_Number_lightpaths!C:C,SummaryT!B19)</f>
        <v>234</v>
      </c>
      <c r="G19" s="46">
        <v>36</v>
      </c>
      <c r="H19" s="38">
        <f t="shared" si="1"/>
        <v>3816</v>
      </c>
      <c r="I19" s="38">
        <f t="shared" si="2"/>
        <v>4680</v>
      </c>
      <c r="J19" s="38">
        <f t="shared" si="3"/>
        <v>5040</v>
      </c>
      <c r="K19" s="38">
        <f t="shared" si="4"/>
        <v>8424</v>
      </c>
      <c r="L19" s="38">
        <v>36</v>
      </c>
      <c r="M19" s="38">
        <f t="shared" si="5"/>
        <v>3816</v>
      </c>
      <c r="N19" s="38">
        <f t="shared" si="0"/>
        <v>4680</v>
      </c>
      <c r="O19" s="38">
        <f t="shared" si="0"/>
        <v>5040</v>
      </c>
      <c r="P19" s="42">
        <f t="shared" si="0"/>
        <v>8424</v>
      </c>
    </row>
    <row r="20" spans="1:16">
      <c r="A20" s="36">
        <v>5</v>
      </c>
      <c r="B20" s="45">
        <v>1</v>
      </c>
      <c r="C20" s="46">
        <f>SUMIFS(Spain_Number_lightpaths!E:E,Spain_Number_lightpaths!D:D,A20,Spain_Number_lightpaths!C:C,B20)</f>
        <v>242</v>
      </c>
      <c r="D20" s="46">
        <f>SUMIFS(Sweden_Number_lightpaths!E:E,Sweden_Number_lightpaths!D:D,SummaryT!A20,Sweden_Number_lightpaths!C:C,B20)</f>
        <v>144</v>
      </c>
      <c r="E20" s="46">
        <f>SUMIFS(Germany_17_Number_lightpaths!E:E,Germany_17_Number_lightpaths!D:D,SummaryT!A20,Germany_17_Number_lightpaths!C:C,SummaryT!B20)</f>
        <v>134</v>
      </c>
      <c r="F20" s="46">
        <f>SUMIFS(Nobel_EU_Number_lightpaths!E:E,Nobel_EU_Number_lightpaths!D:D,SummaryT!A20,Nobel_EU_Number_lightpaths!C:C,SummaryT!B20)</f>
        <v>218</v>
      </c>
      <c r="G20" s="46">
        <v>43.2</v>
      </c>
      <c r="H20" s="38">
        <f t="shared" si="1"/>
        <v>10454.400000000001</v>
      </c>
      <c r="I20" s="38">
        <f t="shared" si="2"/>
        <v>6220.8</v>
      </c>
      <c r="J20" s="38">
        <f t="shared" si="3"/>
        <v>5788.8</v>
      </c>
      <c r="K20" s="38">
        <f t="shared" si="4"/>
        <v>9417.6</v>
      </c>
      <c r="L20" s="38">
        <v>36</v>
      </c>
      <c r="M20" s="38">
        <f t="shared" si="5"/>
        <v>8712</v>
      </c>
      <c r="N20" s="38">
        <f t="shared" si="5"/>
        <v>5184</v>
      </c>
      <c r="O20" s="38">
        <f t="shared" si="5"/>
        <v>4824</v>
      </c>
      <c r="P20" s="42">
        <f t="shared" si="5"/>
        <v>7848</v>
      </c>
    </row>
    <row r="21" spans="1:16">
      <c r="A21" s="36">
        <v>5</v>
      </c>
      <c r="B21" s="45">
        <v>2</v>
      </c>
      <c r="C21" s="46">
        <f>SUMIFS(Spain_Number_lightpaths!E:E,Spain_Number_lightpaths!D:D,A21,Spain_Number_lightpaths!C:C,B21)</f>
        <v>86</v>
      </c>
      <c r="D21" s="46">
        <f>SUMIFS(Sweden_Number_lightpaths!E:E,Sweden_Number_lightpaths!D:D,SummaryT!A21,Sweden_Number_lightpaths!C:C,B21)</f>
        <v>68</v>
      </c>
      <c r="E21" s="46">
        <f>SUMIFS(Germany_17_Number_lightpaths!E:E,Germany_17_Number_lightpaths!D:D,SummaryT!A21,Germany_17_Number_lightpaths!C:C,SummaryT!B21)</f>
        <v>60</v>
      </c>
      <c r="F21" s="46">
        <f>SUMIFS(Nobel_EU_Number_lightpaths!E:E,Nobel_EU_Number_lightpaths!D:D,SummaryT!A21,Nobel_EU_Number_lightpaths!C:C,SummaryT!B21)</f>
        <v>32</v>
      </c>
      <c r="G21" s="46">
        <f>36*$G$3</f>
        <v>54</v>
      </c>
      <c r="H21" s="38">
        <f t="shared" si="1"/>
        <v>4644</v>
      </c>
      <c r="I21" s="38">
        <f t="shared" si="2"/>
        <v>3672</v>
      </c>
      <c r="J21" s="38">
        <f t="shared" si="3"/>
        <v>3240</v>
      </c>
      <c r="K21" s="38">
        <f t="shared" si="4"/>
        <v>1728</v>
      </c>
      <c r="L21" s="38">
        <v>36</v>
      </c>
      <c r="M21" s="38">
        <f t="shared" si="5"/>
        <v>3096</v>
      </c>
      <c r="N21" s="38">
        <f t="shared" si="5"/>
        <v>2448</v>
      </c>
      <c r="O21" s="38">
        <f t="shared" si="5"/>
        <v>2160</v>
      </c>
      <c r="P21" s="42">
        <f t="shared" si="5"/>
        <v>1152</v>
      </c>
    </row>
    <row r="22" spans="1:16">
      <c r="A22" s="36">
        <v>6</v>
      </c>
      <c r="B22" s="45">
        <v>0</v>
      </c>
      <c r="C22" s="46">
        <f>SUMIFS(Spain_Number_lightpaths!E:E,Spain_Number_lightpaths!D:D,A22,Spain_Number_lightpaths!C:C,B22)</f>
        <v>36</v>
      </c>
      <c r="D22" s="46">
        <f>SUMIFS(Sweden_Number_lightpaths!E:E,Sweden_Number_lightpaths!D:D,SummaryT!A22,Sweden_Number_lightpaths!C:C,B22)</f>
        <v>14</v>
      </c>
      <c r="E22" s="46">
        <f>SUMIFS(Germany_17_Number_lightpaths!E:E,Germany_17_Number_lightpaths!D:D,SummaryT!A22,Germany_17_Number_lightpaths!C:C,SummaryT!B22)</f>
        <v>66</v>
      </c>
      <c r="F22" s="46">
        <f>SUMIFS(Nobel_EU_Number_lightpaths!E:E,Nobel_EU_Number_lightpaths!D:D,SummaryT!A22,Nobel_EU_Number_lightpaths!C:C,SummaryT!B22)</f>
        <v>56</v>
      </c>
      <c r="G22" s="46">
        <v>36</v>
      </c>
      <c r="H22" s="38">
        <f t="shared" si="1"/>
        <v>1296</v>
      </c>
      <c r="I22" s="38">
        <f t="shared" si="2"/>
        <v>504</v>
      </c>
      <c r="J22" s="38">
        <f t="shared" si="3"/>
        <v>2376</v>
      </c>
      <c r="K22" s="38">
        <f t="shared" si="4"/>
        <v>2016</v>
      </c>
      <c r="L22" s="38">
        <v>36</v>
      </c>
      <c r="M22" s="38">
        <f t="shared" si="5"/>
        <v>1296</v>
      </c>
      <c r="N22" s="38">
        <f t="shared" si="5"/>
        <v>504</v>
      </c>
      <c r="O22" s="38">
        <f t="shared" si="5"/>
        <v>2376</v>
      </c>
      <c r="P22" s="42">
        <f t="shared" si="5"/>
        <v>2016</v>
      </c>
    </row>
    <row r="23" spans="1:16">
      <c r="A23" s="36">
        <v>6</v>
      </c>
      <c r="B23" s="45">
        <v>1</v>
      </c>
      <c r="C23" s="46">
        <f>SUMIFS(Spain_Number_lightpaths!E:E,Spain_Number_lightpaths!D:D,A23,Spain_Number_lightpaths!C:C,B23)</f>
        <v>284</v>
      </c>
      <c r="D23" s="46">
        <f>SUMIFS(Sweden_Number_lightpaths!E:E,Sweden_Number_lightpaths!D:D,SummaryT!A23,Sweden_Number_lightpaths!C:C,B23)</f>
        <v>178</v>
      </c>
      <c r="E23" s="46">
        <f>SUMIFS(Germany_17_Number_lightpaths!E:E,Germany_17_Number_lightpaths!D:D,SummaryT!A23,Germany_17_Number_lightpaths!C:C,SummaryT!B23)</f>
        <v>220</v>
      </c>
      <c r="F23" s="46">
        <f>SUMIFS(Nobel_EU_Number_lightpaths!E:E,Nobel_EU_Number_lightpaths!D:D,SummaryT!A23,Nobel_EU_Number_lightpaths!C:C,SummaryT!B23)</f>
        <v>294</v>
      </c>
      <c r="G23" s="46">
        <v>43.2</v>
      </c>
      <c r="H23" s="38">
        <f t="shared" si="1"/>
        <v>12268.800000000001</v>
      </c>
      <c r="I23" s="38">
        <f t="shared" si="2"/>
        <v>7689.6</v>
      </c>
      <c r="J23" s="38">
        <f t="shared" si="3"/>
        <v>9504</v>
      </c>
      <c r="K23" s="38">
        <f t="shared" si="4"/>
        <v>12700.800000000001</v>
      </c>
      <c r="L23" s="38">
        <v>36</v>
      </c>
      <c r="M23" s="38">
        <f t="shared" si="5"/>
        <v>10224</v>
      </c>
      <c r="N23" s="38">
        <f t="shared" si="5"/>
        <v>6408</v>
      </c>
      <c r="O23" s="38">
        <f t="shared" si="5"/>
        <v>7920</v>
      </c>
      <c r="P23" s="42">
        <f t="shared" si="5"/>
        <v>10584</v>
      </c>
    </row>
    <row r="24" spans="1:16">
      <c r="A24" s="36">
        <v>6</v>
      </c>
      <c r="B24" s="45">
        <v>2</v>
      </c>
      <c r="C24" s="46">
        <f>SUMIFS(Spain_Number_lightpaths!E:E,Spain_Number_lightpaths!D:D,A24,Spain_Number_lightpaths!C:C,B24)</f>
        <v>226</v>
      </c>
      <c r="D24" s="46">
        <f>SUMIFS(Sweden_Number_lightpaths!E:E,Sweden_Number_lightpaths!D:D,SummaryT!A24,Sweden_Number_lightpaths!C:C,B24)</f>
        <v>198</v>
      </c>
      <c r="E24" s="46">
        <f>SUMIFS(Germany_17_Number_lightpaths!E:E,Germany_17_Number_lightpaths!D:D,SummaryT!A24,Germany_17_Number_lightpaths!C:C,SummaryT!B24)</f>
        <v>180</v>
      </c>
      <c r="F24" s="46">
        <f>SUMIFS(Nobel_EU_Number_lightpaths!E:E,Nobel_EU_Number_lightpaths!D:D,SummaryT!A24,Nobel_EU_Number_lightpaths!C:C,SummaryT!B24)</f>
        <v>222</v>
      </c>
      <c r="G24" s="46">
        <f>36*$G$3</f>
        <v>54</v>
      </c>
      <c r="H24" s="38">
        <f t="shared" si="1"/>
        <v>12204</v>
      </c>
      <c r="I24" s="38">
        <f t="shared" si="2"/>
        <v>10692</v>
      </c>
      <c r="J24" s="38">
        <f t="shared" si="3"/>
        <v>9720</v>
      </c>
      <c r="K24" s="38">
        <f t="shared" si="4"/>
        <v>11988</v>
      </c>
      <c r="L24" s="38">
        <v>36</v>
      </c>
      <c r="M24" s="38">
        <f t="shared" si="5"/>
        <v>8136</v>
      </c>
      <c r="N24" s="38">
        <f t="shared" si="5"/>
        <v>7128</v>
      </c>
      <c r="O24" s="38">
        <f t="shared" si="5"/>
        <v>6480</v>
      </c>
      <c r="P24" s="42">
        <f t="shared" si="5"/>
        <v>7992</v>
      </c>
    </row>
    <row r="25" spans="1:16">
      <c r="A25" s="36">
        <v>7</v>
      </c>
      <c r="B25" s="45">
        <v>0</v>
      </c>
      <c r="C25" s="46">
        <f>SUMIFS(Spain_Number_lightpaths!E:E,Spain_Number_lightpaths!D:D,A25,Spain_Number_lightpaths!C:C,B25)</f>
        <v>258</v>
      </c>
      <c r="D25" s="46">
        <f>SUMIFS(Sweden_Number_lightpaths!E:E,Sweden_Number_lightpaths!D:D,SummaryT!A25,Sweden_Number_lightpaths!C:C,B25)</f>
        <v>74</v>
      </c>
      <c r="E25" s="46">
        <f>SUMIFS(Germany_17_Number_lightpaths!E:E,Germany_17_Number_lightpaths!D:D,SummaryT!A25,Germany_17_Number_lightpaths!C:C,SummaryT!B25)</f>
        <v>72</v>
      </c>
      <c r="F25" s="46">
        <f>SUMIFS(Nobel_EU_Number_lightpaths!E:E,Nobel_EU_Number_lightpaths!D:D,SummaryT!A25,Nobel_EU_Number_lightpaths!C:C,SummaryT!B25)</f>
        <v>132</v>
      </c>
      <c r="G25" s="46">
        <v>36</v>
      </c>
      <c r="H25" s="38">
        <f t="shared" si="1"/>
        <v>9288</v>
      </c>
      <c r="I25" s="38">
        <f t="shared" si="2"/>
        <v>2664</v>
      </c>
      <c r="J25" s="38">
        <f t="shared" si="3"/>
        <v>2592</v>
      </c>
      <c r="K25" s="38">
        <f t="shared" si="4"/>
        <v>4752</v>
      </c>
      <c r="L25" s="38">
        <v>36</v>
      </c>
      <c r="M25" s="38">
        <f t="shared" si="5"/>
        <v>9288</v>
      </c>
      <c r="N25" s="38">
        <f t="shared" si="5"/>
        <v>2664</v>
      </c>
      <c r="O25" s="38">
        <f t="shared" si="5"/>
        <v>2592</v>
      </c>
      <c r="P25" s="42">
        <f t="shared" si="5"/>
        <v>4752</v>
      </c>
    </row>
    <row r="26" spans="1:16">
      <c r="A26" s="36">
        <v>7</v>
      </c>
      <c r="B26" s="45">
        <v>1</v>
      </c>
      <c r="C26" s="46">
        <f>SUMIFS(Spain_Number_lightpaths!E:E,Spain_Number_lightpaths!D:D,A26,Spain_Number_lightpaths!C:C,B26)</f>
        <v>102</v>
      </c>
      <c r="D26" s="46">
        <f>SUMIFS(Sweden_Number_lightpaths!E:E,Sweden_Number_lightpaths!D:D,SummaryT!A26,Sweden_Number_lightpaths!C:C,B26)</f>
        <v>70</v>
      </c>
      <c r="E26" s="46">
        <f>SUMIFS(Germany_17_Number_lightpaths!E:E,Germany_17_Number_lightpaths!D:D,SummaryT!A26,Germany_17_Number_lightpaths!C:C,SummaryT!B26)</f>
        <v>120</v>
      </c>
      <c r="F26" s="46">
        <f>SUMIFS(Nobel_EU_Number_lightpaths!E:E,Nobel_EU_Number_lightpaths!D:D,SummaryT!A26,Nobel_EU_Number_lightpaths!C:C,SummaryT!B26)</f>
        <v>124</v>
      </c>
      <c r="G26" s="46">
        <v>43.2</v>
      </c>
      <c r="H26" s="38">
        <f t="shared" si="1"/>
        <v>4406.4000000000005</v>
      </c>
      <c r="I26" s="38">
        <f t="shared" si="2"/>
        <v>3024</v>
      </c>
      <c r="J26" s="38">
        <f t="shared" si="3"/>
        <v>5184</v>
      </c>
      <c r="K26" s="38">
        <f t="shared" si="4"/>
        <v>5356.8</v>
      </c>
      <c r="L26" s="38">
        <v>36</v>
      </c>
      <c r="M26" s="38">
        <f t="shared" si="5"/>
        <v>3672</v>
      </c>
      <c r="N26" s="38">
        <f t="shared" si="5"/>
        <v>2520</v>
      </c>
      <c r="O26" s="38">
        <f t="shared" si="5"/>
        <v>4320</v>
      </c>
      <c r="P26" s="42">
        <f t="shared" si="5"/>
        <v>4464</v>
      </c>
    </row>
    <row r="27" spans="1:16">
      <c r="A27" s="36">
        <v>7</v>
      </c>
      <c r="B27" s="45">
        <v>2</v>
      </c>
      <c r="C27" s="46">
        <f>SUMIFS(Spain_Number_lightpaths!E:E,Spain_Number_lightpaths!D:D,A27,Spain_Number_lightpaths!C:C,B27)</f>
        <v>416</v>
      </c>
      <c r="D27" s="46">
        <f>SUMIFS(Sweden_Number_lightpaths!E:E,Sweden_Number_lightpaths!D:D,SummaryT!A27,Sweden_Number_lightpaths!C:C,B27)</f>
        <v>378</v>
      </c>
      <c r="E27" s="46">
        <f>SUMIFS(Germany_17_Number_lightpaths!E:E,Germany_17_Number_lightpaths!D:D,SummaryT!A27,Germany_17_Number_lightpaths!C:C,SummaryT!B27)</f>
        <v>456</v>
      </c>
      <c r="F27" s="46">
        <f>SUMIFS(Nobel_EU_Number_lightpaths!E:E,Nobel_EU_Number_lightpaths!D:D,SummaryT!A27,Nobel_EU_Number_lightpaths!C:C,SummaryT!B27)</f>
        <v>576</v>
      </c>
      <c r="G27" s="46">
        <f>36*$G$3</f>
        <v>54</v>
      </c>
      <c r="H27" s="38">
        <f t="shared" si="1"/>
        <v>22464</v>
      </c>
      <c r="I27" s="38">
        <f t="shared" si="2"/>
        <v>20412</v>
      </c>
      <c r="J27" s="38">
        <f t="shared" si="3"/>
        <v>24624</v>
      </c>
      <c r="K27" s="38">
        <f t="shared" si="4"/>
        <v>31104</v>
      </c>
      <c r="L27" s="38">
        <v>36</v>
      </c>
      <c r="M27" s="38">
        <f t="shared" si="5"/>
        <v>14976</v>
      </c>
      <c r="N27" s="38">
        <f t="shared" si="5"/>
        <v>13608</v>
      </c>
      <c r="O27" s="38">
        <f t="shared" si="5"/>
        <v>16416</v>
      </c>
      <c r="P27" s="42">
        <f t="shared" si="5"/>
        <v>20736</v>
      </c>
    </row>
    <row r="28" spans="1:16">
      <c r="A28" s="36">
        <v>8</v>
      </c>
      <c r="B28" s="45">
        <v>0</v>
      </c>
      <c r="C28" s="46">
        <f>SUMIFS(Spain_Number_lightpaths!E:E,Spain_Number_lightpaths!D:D,A28,Spain_Number_lightpaths!C:C,B28)</f>
        <v>146</v>
      </c>
      <c r="D28" s="46">
        <f>SUMIFS(Sweden_Number_lightpaths!E:E,Sweden_Number_lightpaths!D:D,SummaryT!A28,Sweden_Number_lightpaths!C:C,B28)</f>
        <v>236</v>
      </c>
      <c r="E28" s="46">
        <f>SUMIFS(Germany_17_Number_lightpaths!E:E,Germany_17_Number_lightpaths!D:D,SummaryT!A28,Germany_17_Number_lightpaths!C:C,SummaryT!B28)</f>
        <v>256</v>
      </c>
      <c r="F28" s="46">
        <f>SUMIFS(Nobel_EU_Number_lightpaths!E:E,Nobel_EU_Number_lightpaths!D:D,SummaryT!A28,Nobel_EU_Number_lightpaths!C:C,SummaryT!B28)</f>
        <v>304</v>
      </c>
      <c r="G28" s="46">
        <v>36</v>
      </c>
      <c r="H28" s="38">
        <f t="shared" si="1"/>
        <v>5256</v>
      </c>
      <c r="I28" s="38">
        <f t="shared" si="2"/>
        <v>8496</v>
      </c>
      <c r="J28" s="38">
        <f t="shared" si="3"/>
        <v>9216</v>
      </c>
      <c r="K28" s="38">
        <f t="shared" si="4"/>
        <v>10944</v>
      </c>
      <c r="L28" s="38">
        <v>36</v>
      </c>
      <c r="M28" s="38">
        <f t="shared" si="5"/>
        <v>5256</v>
      </c>
      <c r="N28" s="38">
        <f t="shared" si="5"/>
        <v>8496</v>
      </c>
      <c r="O28" s="38">
        <f t="shared" si="5"/>
        <v>9216</v>
      </c>
      <c r="P28" s="42">
        <f t="shared" si="5"/>
        <v>10944</v>
      </c>
    </row>
    <row r="29" spans="1:16">
      <c r="A29" s="36">
        <v>8</v>
      </c>
      <c r="B29" s="45">
        <v>1</v>
      </c>
      <c r="C29" s="46">
        <f>SUMIFS(Spain_Number_lightpaths!E:E,Spain_Number_lightpaths!D:D,A29,Spain_Number_lightpaths!C:C,B29)</f>
        <v>458</v>
      </c>
      <c r="D29" s="46">
        <f>SUMIFS(Sweden_Number_lightpaths!E:E,Sweden_Number_lightpaths!D:D,SummaryT!A29,Sweden_Number_lightpaths!C:C,B29)</f>
        <v>270</v>
      </c>
      <c r="E29" s="46">
        <f>SUMIFS(Germany_17_Number_lightpaths!E:E,Germany_17_Number_lightpaths!D:D,SummaryT!A29,Germany_17_Number_lightpaths!C:C,SummaryT!B29)</f>
        <v>234</v>
      </c>
      <c r="F29" s="46">
        <f>SUMIFS(Nobel_EU_Number_lightpaths!E:E,Nobel_EU_Number_lightpaths!D:D,SummaryT!A29,Nobel_EU_Number_lightpaths!C:C,SummaryT!B29)</f>
        <v>472</v>
      </c>
      <c r="G29" s="46">
        <v>43.2</v>
      </c>
      <c r="H29" s="38">
        <f t="shared" si="1"/>
        <v>19785.600000000002</v>
      </c>
      <c r="I29" s="38">
        <f t="shared" si="2"/>
        <v>11664</v>
      </c>
      <c r="J29" s="38">
        <f t="shared" si="3"/>
        <v>10108.800000000001</v>
      </c>
      <c r="K29" s="38">
        <f t="shared" si="4"/>
        <v>20390.400000000001</v>
      </c>
      <c r="L29" s="38">
        <v>36</v>
      </c>
      <c r="M29" s="38">
        <f t="shared" si="5"/>
        <v>16488</v>
      </c>
      <c r="N29" s="38">
        <f t="shared" si="5"/>
        <v>9720</v>
      </c>
      <c r="O29" s="38">
        <f t="shared" si="5"/>
        <v>8424</v>
      </c>
      <c r="P29" s="42">
        <f t="shared" si="5"/>
        <v>16992</v>
      </c>
    </row>
    <row r="30" spans="1:16">
      <c r="A30" s="36">
        <v>8</v>
      </c>
      <c r="B30" s="45">
        <v>2</v>
      </c>
      <c r="C30" s="46">
        <f>SUMIFS(Spain_Number_lightpaths!E:E,Spain_Number_lightpaths!D:D,A30,Spain_Number_lightpaths!C:C,B30)</f>
        <v>420</v>
      </c>
      <c r="D30" s="46">
        <f>SUMIFS(Sweden_Number_lightpaths!E:E,Sweden_Number_lightpaths!D:D,SummaryT!A30,Sweden_Number_lightpaths!C:C,B30)</f>
        <v>134</v>
      </c>
      <c r="E30" s="46">
        <f>SUMIFS(Germany_17_Number_lightpaths!E:E,Germany_17_Number_lightpaths!D:D,SummaryT!A30,Germany_17_Number_lightpaths!C:C,SummaryT!B30)</f>
        <v>274</v>
      </c>
      <c r="F30" s="46">
        <f>SUMIFS(Nobel_EU_Number_lightpaths!E:E,Nobel_EU_Number_lightpaths!D:D,SummaryT!A30,Nobel_EU_Number_lightpaths!C:C,SummaryT!B30)</f>
        <v>298</v>
      </c>
      <c r="G30" s="46">
        <f>36*$G$3</f>
        <v>54</v>
      </c>
      <c r="H30" s="38">
        <f t="shared" si="1"/>
        <v>22680</v>
      </c>
      <c r="I30" s="38">
        <f t="shared" si="2"/>
        <v>7236</v>
      </c>
      <c r="J30" s="38">
        <f t="shared" si="3"/>
        <v>14796</v>
      </c>
      <c r="K30" s="38">
        <f t="shared" si="4"/>
        <v>16092</v>
      </c>
      <c r="L30" s="38">
        <v>36</v>
      </c>
      <c r="M30" s="38">
        <f t="shared" si="5"/>
        <v>15120</v>
      </c>
      <c r="N30" s="38">
        <f t="shared" si="5"/>
        <v>4824</v>
      </c>
      <c r="O30" s="38">
        <f t="shared" si="5"/>
        <v>9864</v>
      </c>
      <c r="P30" s="42">
        <f t="shared" si="5"/>
        <v>10728</v>
      </c>
    </row>
    <row r="31" spans="1:16">
      <c r="A31" s="36">
        <v>9</v>
      </c>
      <c r="B31" s="45">
        <v>0</v>
      </c>
      <c r="C31" s="46">
        <f>SUMIFS(Spain_Number_lightpaths!E:E,Spain_Number_lightpaths!D:D,A31,Spain_Number_lightpaths!C:C,B31)</f>
        <v>222</v>
      </c>
      <c r="D31" s="46">
        <f>SUMIFS(Sweden_Number_lightpaths!E:E,Sweden_Number_lightpaths!D:D,SummaryT!A31,Sweden_Number_lightpaths!C:C,B31)</f>
        <v>256</v>
      </c>
      <c r="E31" s="46">
        <f>SUMIFS(Germany_17_Number_lightpaths!E:E,Germany_17_Number_lightpaths!D:D,SummaryT!A31,Germany_17_Number_lightpaths!C:C,SummaryT!B31)</f>
        <v>178</v>
      </c>
      <c r="F31" s="46">
        <f>SUMIFS(Nobel_EU_Number_lightpaths!E:E,Nobel_EU_Number_lightpaths!D:D,SummaryT!A31,Nobel_EU_Number_lightpaths!C:C,SummaryT!B31)</f>
        <v>362</v>
      </c>
      <c r="G31" s="46">
        <v>36</v>
      </c>
      <c r="H31" s="38">
        <f t="shared" si="1"/>
        <v>7992</v>
      </c>
      <c r="I31" s="38">
        <f t="shared" si="2"/>
        <v>9216</v>
      </c>
      <c r="J31" s="38">
        <f t="shared" si="3"/>
        <v>6408</v>
      </c>
      <c r="K31" s="38">
        <f t="shared" si="4"/>
        <v>13032</v>
      </c>
      <c r="L31" s="38">
        <v>36</v>
      </c>
      <c r="M31" s="38">
        <f t="shared" si="5"/>
        <v>7992</v>
      </c>
      <c r="N31" s="38">
        <f t="shared" si="5"/>
        <v>9216</v>
      </c>
      <c r="O31" s="38">
        <f t="shared" si="5"/>
        <v>6408</v>
      </c>
      <c r="P31" s="42">
        <f t="shared" si="5"/>
        <v>13032</v>
      </c>
    </row>
    <row r="32" spans="1:16">
      <c r="A32" s="36">
        <v>9</v>
      </c>
      <c r="B32" s="45">
        <v>1</v>
      </c>
      <c r="C32" s="46">
        <f>SUMIFS(Spain_Number_lightpaths!E:E,Spain_Number_lightpaths!D:D,A32,Spain_Number_lightpaths!C:C,B32)</f>
        <v>342</v>
      </c>
      <c r="D32" s="46">
        <f>SUMIFS(Sweden_Number_lightpaths!E:E,Sweden_Number_lightpaths!D:D,SummaryT!A32,Sweden_Number_lightpaths!C:C,B32)</f>
        <v>114</v>
      </c>
      <c r="E32" s="46">
        <f>SUMIFS(Germany_17_Number_lightpaths!E:E,Germany_17_Number_lightpaths!D:D,SummaryT!A32,Germany_17_Number_lightpaths!C:C,SummaryT!B32)</f>
        <v>300</v>
      </c>
      <c r="F32" s="46">
        <f>SUMIFS(Nobel_EU_Number_lightpaths!E:E,Nobel_EU_Number_lightpaths!D:D,SummaryT!A32,Nobel_EU_Number_lightpaths!C:C,SummaryT!B32)</f>
        <v>502</v>
      </c>
      <c r="G32" s="46">
        <v>43.2</v>
      </c>
      <c r="H32" s="38">
        <f t="shared" si="1"/>
        <v>14774.400000000001</v>
      </c>
      <c r="I32" s="38">
        <f t="shared" si="2"/>
        <v>4924.8</v>
      </c>
      <c r="J32" s="38">
        <f t="shared" si="3"/>
        <v>12960</v>
      </c>
      <c r="K32" s="38">
        <f t="shared" si="4"/>
        <v>21686.400000000001</v>
      </c>
      <c r="L32" s="38">
        <v>36</v>
      </c>
      <c r="M32" s="38">
        <f t="shared" si="5"/>
        <v>12312</v>
      </c>
      <c r="N32" s="38">
        <f t="shared" si="5"/>
        <v>4104</v>
      </c>
      <c r="O32" s="38">
        <f t="shared" si="5"/>
        <v>10800</v>
      </c>
      <c r="P32" s="42">
        <f t="shared" si="5"/>
        <v>18072</v>
      </c>
    </row>
    <row r="33" spans="1:16">
      <c r="A33" s="37">
        <v>9</v>
      </c>
      <c r="B33" s="47">
        <v>2</v>
      </c>
      <c r="C33" s="46">
        <f>SUMIFS(Spain_Number_lightpaths!E:E,Spain_Number_lightpaths!D:D,A33,Spain_Number_lightpaths!C:C,B33)</f>
        <v>670</v>
      </c>
      <c r="D33" s="46">
        <f>SUMIFS(Sweden_Number_lightpaths!E:E,Sweden_Number_lightpaths!D:D,SummaryT!A33,Sweden_Number_lightpaths!C:C,B33)</f>
        <v>516</v>
      </c>
      <c r="E33" s="46">
        <f>SUMIFS(Germany_17_Number_lightpaths!E:E,Germany_17_Number_lightpaths!D:D,SummaryT!A33,Germany_17_Number_lightpaths!C:C,SummaryT!B33)</f>
        <v>576</v>
      </c>
      <c r="F33" s="46">
        <f>SUMIFS(Nobel_EU_Number_lightpaths!E:E,Nobel_EU_Number_lightpaths!D:D,SummaryT!A33,Nobel_EU_Number_lightpaths!C:C,SummaryT!B33)</f>
        <v>600</v>
      </c>
      <c r="G33" s="46">
        <f>36*$G$3</f>
        <v>54</v>
      </c>
      <c r="H33" s="43">
        <f t="shared" si="1"/>
        <v>36180</v>
      </c>
      <c r="I33" s="43">
        <f t="shared" si="2"/>
        <v>27864</v>
      </c>
      <c r="J33" s="43">
        <f t="shared" si="3"/>
        <v>31104</v>
      </c>
      <c r="K33" s="43">
        <f t="shared" si="4"/>
        <v>32400</v>
      </c>
      <c r="L33" s="38">
        <v>36</v>
      </c>
      <c r="M33" s="43">
        <f>C33*$L33</f>
        <v>24120</v>
      </c>
      <c r="N33" s="43">
        <f t="shared" ref="N33:P33" si="6">D33*$L33</f>
        <v>18576</v>
      </c>
      <c r="O33" s="43">
        <f t="shared" si="6"/>
        <v>20736</v>
      </c>
      <c r="P33" s="44">
        <f t="shared" si="6"/>
        <v>21600</v>
      </c>
    </row>
    <row r="35" spans="1:16">
      <c r="A35" s="72" t="s">
        <v>3</v>
      </c>
      <c r="B35" s="73" t="s">
        <v>53</v>
      </c>
      <c r="C35" s="73"/>
      <c r="D35" s="73"/>
      <c r="E35" s="73"/>
      <c r="F35" s="73" t="s">
        <v>54</v>
      </c>
      <c r="G35" s="73"/>
      <c r="H35" s="73"/>
      <c r="I35" s="73"/>
    </row>
    <row r="36" spans="1:16">
      <c r="A36" s="72"/>
      <c r="B36" s="52" t="s">
        <v>6</v>
      </c>
      <c r="C36" s="51" t="s">
        <v>7</v>
      </c>
      <c r="D36" s="51" t="s">
        <v>8</v>
      </c>
      <c r="E36" s="51" t="s">
        <v>9</v>
      </c>
      <c r="F36" s="52" t="s">
        <v>6</v>
      </c>
      <c r="G36" s="51" t="s">
        <v>7</v>
      </c>
      <c r="H36" s="51" t="s">
        <v>8</v>
      </c>
      <c r="I36" s="51" t="s">
        <v>9</v>
      </c>
    </row>
    <row r="37" spans="1:16">
      <c r="A37" s="38">
        <v>0</v>
      </c>
      <c r="B37" s="38">
        <f>SUMIF($A$4:$A$33,A37,H$4:H$33)</f>
        <v>26481.599999999999</v>
      </c>
      <c r="C37" s="38">
        <f>SUMIF($A$4:$A$33,A37,I$4:I$33)</f>
        <v>31435.200000000001</v>
      </c>
      <c r="D37" s="38">
        <f>SUMIF($A$4:$A$33,A37,J$4:J$33)</f>
        <v>21873.599999999999</v>
      </c>
      <c r="E37" s="38">
        <f>SUMIF($A$4:$A$33,A37,K$4:K$33)</f>
        <v>38635.199999999997</v>
      </c>
      <c r="F37" s="38">
        <f>SUMIF($A$4:$A$33,$A37,M$4:M$33)</f>
        <v>25632</v>
      </c>
      <c r="G37" s="38">
        <f>SUMIF($A$4:$A$33,$A37,N$4:N$33)</f>
        <v>27000</v>
      </c>
      <c r="H37" s="38">
        <f>SUMIF($A$4:$A$33,$A37,O$4:O$33)</f>
        <v>21096</v>
      </c>
      <c r="I37" s="38">
        <f>SUMIF($A$4:$A$33,$A37,P$4:P$33)</f>
        <v>35712</v>
      </c>
    </row>
    <row r="38" spans="1:16">
      <c r="A38" s="38">
        <v>1</v>
      </c>
      <c r="B38" s="38">
        <f t="shared" ref="B38:B46" si="7">SUMIF($A$4:$A$33,A38,H$4:H$33)</f>
        <v>4780.8</v>
      </c>
      <c r="C38" s="38">
        <f t="shared" ref="C38:C46" si="8">SUMIF($A$4:$A$33,A38,I$4:I$33)</f>
        <v>1684.8000000000002</v>
      </c>
      <c r="D38" s="38">
        <f t="shared" ref="D38:D46" si="9">SUMIF($A$4:$A$33,A38,J$4:J$33)</f>
        <v>5500.8</v>
      </c>
      <c r="E38" s="38">
        <f t="shared" ref="E38:E46" si="10">SUMIF($A$4:$A$33,A38,K$4:K$33)</f>
        <v>5169.6000000000004</v>
      </c>
      <c r="F38" s="38">
        <f t="shared" ref="F38:F46" si="11">SUMIF($A$4:$A$33,$A38,M$4:M$33)</f>
        <v>4176</v>
      </c>
      <c r="G38" s="38">
        <f t="shared" ref="G38:G46" si="12">SUMIF($A$4:$A$33,$A38,N$4:N$33)</f>
        <v>1512</v>
      </c>
      <c r="H38" s="38">
        <f t="shared" ref="H38:H46" si="13">SUMIF($A$4:$A$33,$A38,O$4:O$33)</f>
        <v>4896</v>
      </c>
      <c r="I38" s="38">
        <f t="shared" ref="I38:I46" si="14">SUMIF($A$4:$A$33,$A38,P$4:P$33)</f>
        <v>3960</v>
      </c>
    </row>
    <row r="39" spans="1:16">
      <c r="A39" s="38">
        <v>2</v>
      </c>
      <c r="B39" s="38">
        <f t="shared" si="7"/>
        <v>8179.2000000000007</v>
      </c>
      <c r="C39" s="38">
        <f t="shared" si="8"/>
        <v>4989.6000000000004</v>
      </c>
      <c r="D39" s="38">
        <f t="shared" si="9"/>
        <v>7725.6</v>
      </c>
      <c r="E39" s="38">
        <f t="shared" si="10"/>
        <v>11246.4</v>
      </c>
      <c r="F39" s="38">
        <f t="shared" si="11"/>
        <v>6768</v>
      </c>
      <c r="G39" s="38">
        <f t="shared" si="12"/>
        <v>3816</v>
      </c>
      <c r="H39" s="38">
        <f t="shared" si="13"/>
        <v>6048</v>
      </c>
      <c r="I39" s="38">
        <f t="shared" si="14"/>
        <v>8064</v>
      </c>
    </row>
    <row r="40" spans="1:16">
      <c r="A40" s="38">
        <v>3</v>
      </c>
      <c r="B40" s="38">
        <f t="shared" si="7"/>
        <v>10123.200000000001</v>
      </c>
      <c r="C40" s="38">
        <f t="shared" si="8"/>
        <v>6156</v>
      </c>
      <c r="D40" s="38">
        <f t="shared" si="9"/>
        <v>11772</v>
      </c>
      <c r="E40" s="38">
        <f t="shared" si="10"/>
        <v>12909.6</v>
      </c>
      <c r="F40" s="38">
        <f t="shared" si="11"/>
        <v>7992</v>
      </c>
      <c r="G40" s="38">
        <f t="shared" si="12"/>
        <v>4464</v>
      </c>
      <c r="H40" s="38">
        <f t="shared" si="13"/>
        <v>8856</v>
      </c>
      <c r="I40" s="38">
        <f t="shared" si="14"/>
        <v>9144</v>
      </c>
    </row>
    <row r="41" spans="1:16">
      <c r="A41" s="38">
        <v>4</v>
      </c>
      <c r="B41" s="38">
        <f t="shared" si="7"/>
        <v>14371.2</v>
      </c>
      <c r="C41" s="38">
        <f t="shared" si="8"/>
        <v>10548</v>
      </c>
      <c r="D41" s="38">
        <f t="shared" si="9"/>
        <v>15026.400000000001</v>
      </c>
      <c r="E41" s="38">
        <f t="shared" si="10"/>
        <v>17013.599999999999</v>
      </c>
      <c r="F41" s="38">
        <f t="shared" si="11"/>
        <v>11088</v>
      </c>
      <c r="G41" s="38">
        <f t="shared" si="12"/>
        <v>8208</v>
      </c>
      <c r="H41" s="38">
        <f t="shared" si="13"/>
        <v>12024</v>
      </c>
      <c r="I41" s="38">
        <f t="shared" si="14"/>
        <v>13824</v>
      </c>
    </row>
    <row r="42" spans="1:16">
      <c r="A42" s="38">
        <v>5</v>
      </c>
      <c r="B42" s="38">
        <f t="shared" si="7"/>
        <v>18914.400000000001</v>
      </c>
      <c r="C42" s="38">
        <f t="shared" si="8"/>
        <v>14572.8</v>
      </c>
      <c r="D42" s="38">
        <f t="shared" si="9"/>
        <v>14068.8</v>
      </c>
      <c r="E42" s="38">
        <f t="shared" si="10"/>
        <v>19569.599999999999</v>
      </c>
      <c r="F42" s="38">
        <f t="shared" si="11"/>
        <v>15624</v>
      </c>
      <c r="G42" s="38">
        <f t="shared" si="12"/>
        <v>12312</v>
      </c>
      <c r="H42" s="38">
        <f t="shared" si="13"/>
        <v>12024</v>
      </c>
      <c r="I42" s="38">
        <f t="shared" si="14"/>
        <v>17424</v>
      </c>
    </row>
    <row r="43" spans="1:16">
      <c r="A43" s="38">
        <v>6</v>
      </c>
      <c r="B43" s="38">
        <f t="shared" si="7"/>
        <v>25768.800000000003</v>
      </c>
      <c r="C43" s="38">
        <f t="shared" si="8"/>
        <v>18885.599999999999</v>
      </c>
      <c r="D43" s="38">
        <f t="shared" si="9"/>
        <v>21600</v>
      </c>
      <c r="E43" s="38">
        <f t="shared" si="10"/>
        <v>26704.800000000003</v>
      </c>
      <c r="F43" s="38">
        <f t="shared" si="11"/>
        <v>19656</v>
      </c>
      <c r="G43" s="38">
        <f t="shared" si="12"/>
        <v>14040</v>
      </c>
      <c r="H43" s="38">
        <f t="shared" si="13"/>
        <v>16776</v>
      </c>
      <c r="I43" s="38">
        <f t="shared" si="14"/>
        <v>20592</v>
      </c>
    </row>
    <row r="44" spans="1:16">
      <c r="A44" s="38">
        <v>7</v>
      </c>
      <c r="B44" s="38">
        <f t="shared" si="7"/>
        <v>36158.400000000001</v>
      </c>
      <c r="C44" s="38">
        <f t="shared" si="8"/>
        <v>26100</v>
      </c>
      <c r="D44" s="38">
        <f t="shared" si="9"/>
        <v>32400</v>
      </c>
      <c r="E44" s="38">
        <f t="shared" si="10"/>
        <v>41212.800000000003</v>
      </c>
      <c r="F44" s="38">
        <f t="shared" si="11"/>
        <v>27936</v>
      </c>
      <c r="G44" s="38">
        <f t="shared" si="12"/>
        <v>18792</v>
      </c>
      <c r="H44" s="38">
        <f t="shared" si="13"/>
        <v>23328</v>
      </c>
      <c r="I44" s="38">
        <f t="shared" si="14"/>
        <v>29952</v>
      </c>
    </row>
    <row r="45" spans="1:16">
      <c r="A45" s="38">
        <v>8</v>
      </c>
      <c r="B45" s="38">
        <f t="shared" si="7"/>
        <v>47721.600000000006</v>
      </c>
      <c r="C45" s="38">
        <f t="shared" si="8"/>
        <v>27396</v>
      </c>
      <c r="D45" s="38">
        <f t="shared" si="9"/>
        <v>34120.800000000003</v>
      </c>
      <c r="E45" s="38">
        <f t="shared" si="10"/>
        <v>47426.400000000001</v>
      </c>
      <c r="F45" s="38">
        <f t="shared" si="11"/>
        <v>36864</v>
      </c>
      <c r="G45" s="38">
        <f t="shared" si="12"/>
        <v>23040</v>
      </c>
      <c r="H45" s="38">
        <f t="shared" si="13"/>
        <v>27504</v>
      </c>
      <c r="I45" s="38">
        <f t="shared" si="14"/>
        <v>38664</v>
      </c>
    </row>
    <row r="46" spans="1:16">
      <c r="A46" s="38">
        <v>9</v>
      </c>
      <c r="B46" s="38">
        <f t="shared" si="7"/>
        <v>58946.400000000001</v>
      </c>
      <c r="C46" s="38">
        <f t="shared" si="8"/>
        <v>42004.800000000003</v>
      </c>
      <c r="D46" s="38">
        <f t="shared" si="9"/>
        <v>50472</v>
      </c>
      <c r="E46" s="38">
        <f t="shared" si="10"/>
        <v>67118.399999999994</v>
      </c>
      <c r="F46" s="38">
        <f t="shared" si="11"/>
        <v>44424</v>
      </c>
      <c r="G46" s="38">
        <f t="shared" si="12"/>
        <v>31896</v>
      </c>
      <c r="H46" s="38">
        <f t="shared" si="13"/>
        <v>37944</v>
      </c>
      <c r="I46" s="38">
        <f t="shared" si="14"/>
        <v>52704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zoomScale="70" zoomScaleNormal="70" workbookViewId="0">
      <selection activeCell="B36" sqref="B36"/>
    </sheetView>
  </sheetViews>
  <sheetFormatPr defaultRowHeight="14.45"/>
  <cols>
    <col min="1" max="2" width="10" customWidth="1"/>
    <col min="3" max="3" width="16.85546875" style="1" customWidth="1"/>
    <col min="4" max="4" width="12.5703125" style="1" customWidth="1"/>
    <col min="5" max="5" width="12.7109375" style="1" customWidth="1"/>
    <col min="6" max="6" width="13.42578125" style="1" customWidth="1"/>
    <col min="7" max="7" width="13.42578125" style="8" customWidth="1"/>
    <col min="8" max="8" width="12.5703125" customWidth="1"/>
    <col min="9" max="10" width="11.5703125" customWidth="1"/>
    <col min="11" max="14" width="10.85546875" customWidth="1"/>
    <col min="15" max="15" width="11.42578125" customWidth="1"/>
    <col min="16" max="16" width="10.85546875" customWidth="1"/>
  </cols>
  <sheetData>
    <row r="1" spans="1:16">
      <c r="A1" s="17" t="s">
        <v>14</v>
      </c>
      <c r="B1" s="18" t="s">
        <v>45</v>
      </c>
      <c r="C1" s="19" t="s">
        <v>46</v>
      </c>
      <c r="D1" s="19" t="s">
        <v>102</v>
      </c>
      <c r="E1" s="19" t="s">
        <v>103</v>
      </c>
      <c r="F1" s="19" t="s">
        <v>104</v>
      </c>
      <c r="G1" s="20" t="s">
        <v>105</v>
      </c>
      <c r="H1" s="19" t="s">
        <v>106</v>
      </c>
      <c r="I1" s="19" t="s">
        <v>107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  <c r="O1" s="19" t="s">
        <v>113</v>
      </c>
      <c r="P1" s="21" t="s">
        <v>114</v>
      </c>
    </row>
    <row r="2" spans="1:16">
      <c r="A2" s="13" t="s">
        <v>3</v>
      </c>
      <c r="B2" s="4"/>
      <c r="C2" s="3" t="s">
        <v>120</v>
      </c>
      <c r="D2" s="3"/>
      <c r="E2" s="3"/>
      <c r="F2" s="3"/>
      <c r="G2" s="9" t="s">
        <v>121</v>
      </c>
      <c r="H2" s="3" t="s">
        <v>117</v>
      </c>
      <c r="I2" s="3"/>
      <c r="J2" s="3"/>
      <c r="K2" s="3"/>
      <c r="L2" s="3"/>
      <c r="M2" s="3" t="s">
        <v>118</v>
      </c>
      <c r="N2" s="3"/>
      <c r="O2" s="3"/>
      <c r="P2" s="15"/>
    </row>
    <row r="3" spans="1:16">
      <c r="A3" s="13"/>
      <c r="B3" s="4" t="s">
        <v>119</v>
      </c>
      <c r="C3" s="3" t="s">
        <v>6</v>
      </c>
      <c r="D3" s="3" t="s">
        <v>7</v>
      </c>
      <c r="E3" s="3" t="s">
        <v>8</v>
      </c>
      <c r="F3" s="3" t="s">
        <v>9</v>
      </c>
      <c r="G3" s="30">
        <v>1.5</v>
      </c>
      <c r="H3" s="3" t="s">
        <v>6</v>
      </c>
      <c r="I3" s="3" t="s">
        <v>7</v>
      </c>
      <c r="J3" s="3" t="s">
        <v>8</v>
      </c>
      <c r="K3" s="3" t="s">
        <v>9</v>
      </c>
      <c r="L3" s="3"/>
      <c r="M3" s="3" t="s">
        <v>6</v>
      </c>
      <c r="N3" s="3" t="s">
        <v>7</v>
      </c>
      <c r="O3" s="3" t="s">
        <v>8</v>
      </c>
      <c r="P3" s="15" t="s">
        <v>9</v>
      </c>
    </row>
    <row r="4" spans="1:16">
      <c r="A4" s="14">
        <v>0</v>
      </c>
      <c r="B4" s="7">
        <v>0</v>
      </c>
      <c r="C4" s="6">
        <f>SUMIFS(Spain_Number_lightpaths!F:F,Spain_Number_lightpaths!D:D,A4,Spain_Number_lightpaths!C:C,B4)</f>
        <v>41</v>
      </c>
      <c r="D4" s="6">
        <f>SUMIFS(Sweden_Number_lightpaths!F:F,Sweden_Number_lightpaths!D:D,SummaryW!A4,Sweden_Number_lightpaths!C:C,B4)</f>
        <v>26</v>
      </c>
      <c r="E4" s="6">
        <f>SUMIFS(Germany_17_Number_lightpaths!F:F,Germany_17_Number_lightpaths!D:D,SummaryW!A4,Germany_17_Number_lightpaths!C:C,SummaryW!B4)</f>
        <v>36</v>
      </c>
      <c r="F4" s="6">
        <f>SUMIFS(Nobel_EU_Number_lightpaths!F:F,Nobel_EU_Number_lightpaths!D:D,SummaryW!A4,Nobel_EU_Number_lightpaths!C:C,SummaryW!B4)</f>
        <v>43</v>
      </c>
      <c r="G4" s="10">
        <v>20</v>
      </c>
      <c r="H4" s="2">
        <f>C4*G4</f>
        <v>820</v>
      </c>
      <c r="I4" s="2">
        <f>D4*G4</f>
        <v>520</v>
      </c>
      <c r="J4" s="2">
        <f>E4*G4</f>
        <v>720</v>
      </c>
      <c r="K4" s="2">
        <f>F4*G4</f>
        <v>860</v>
      </c>
      <c r="L4" s="2">
        <v>20</v>
      </c>
      <c r="M4" s="2">
        <f>C4*$L4</f>
        <v>820</v>
      </c>
      <c r="N4" s="2">
        <f t="shared" ref="N4:P4" si="0">D4*$L4</f>
        <v>520</v>
      </c>
      <c r="O4" s="2">
        <f t="shared" si="0"/>
        <v>720</v>
      </c>
      <c r="P4" s="16">
        <f t="shared" si="0"/>
        <v>860</v>
      </c>
    </row>
    <row r="5" spans="1:16">
      <c r="A5" s="14">
        <v>0</v>
      </c>
      <c r="B5" s="7">
        <v>1</v>
      </c>
      <c r="C5" s="6">
        <f>SUMIFS(Spain_Number_lightpaths!F:F,Spain_Number_lightpaths!D:D,A5,Spain_Number_lightpaths!C:C,B5)</f>
        <v>15</v>
      </c>
      <c r="D5" s="6">
        <f>SUMIFS(Sweden_Number_lightpaths!F:F,Sweden_Number_lightpaths!D:D,SummaryW!A5,Sweden_Number_lightpaths!C:C,B5)</f>
        <v>31</v>
      </c>
      <c r="E5" s="6">
        <f>SUMIFS(Germany_17_Number_lightpaths!F:F,Germany_17_Number_lightpaths!D:D,SummaryW!A5,Germany_17_Number_lightpaths!C:C,SummaryW!B5)</f>
        <v>10</v>
      </c>
      <c r="F5" s="6">
        <f>SUMIFS(Nobel_EU_Number_lightpaths!F:F,Nobel_EU_Number_lightpaths!D:D,SummaryW!A5,Nobel_EU_Number_lightpaths!C:C,SummaryW!B5)</f>
        <v>34</v>
      </c>
      <c r="G5" s="10">
        <v>24</v>
      </c>
      <c r="H5" s="2">
        <f t="shared" ref="H5:H33" si="1">C5*G5</f>
        <v>360</v>
      </c>
      <c r="I5" s="2">
        <f t="shared" ref="I5:I33" si="2">D5*G5</f>
        <v>744</v>
      </c>
      <c r="J5" s="2">
        <f t="shared" ref="J5:J33" si="3">E5*G5</f>
        <v>240</v>
      </c>
      <c r="K5" s="2">
        <f t="shared" ref="K5:K33" si="4">F5*G5</f>
        <v>816</v>
      </c>
      <c r="L5" s="2">
        <v>20</v>
      </c>
      <c r="M5" s="2">
        <f t="shared" ref="M5:M32" si="5">C5*$L5</f>
        <v>300</v>
      </c>
      <c r="N5" s="2">
        <f t="shared" ref="N5:N33" si="6">D5*$L5</f>
        <v>620</v>
      </c>
      <c r="O5" s="2">
        <f t="shared" ref="O5:O33" si="7">E5*$L5</f>
        <v>200</v>
      </c>
      <c r="P5" s="16">
        <f t="shared" ref="P5:P33" si="8">F5*$L5</f>
        <v>680</v>
      </c>
    </row>
    <row r="6" spans="1:16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11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0</v>
      </c>
      <c r="G6" s="10">
        <f>20*G3</f>
        <v>30</v>
      </c>
      <c r="H6" s="2">
        <f>C6*G6</f>
        <v>0</v>
      </c>
      <c r="I6" s="2">
        <f>D6*G6</f>
        <v>330</v>
      </c>
      <c r="J6" s="2">
        <f t="shared" si="3"/>
        <v>0</v>
      </c>
      <c r="K6" s="2">
        <f t="shared" si="4"/>
        <v>0</v>
      </c>
      <c r="L6" s="2">
        <v>20</v>
      </c>
      <c r="M6" s="2">
        <f t="shared" si="5"/>
        <v>0</v>
      </c>
      <c r="N6" s="2">
        <f t="shared" si="6"/>
        <v>220</v>
      </c>
      <c r="O6" s="2">
        <f t="shared" si="7"/>
        <v>0</v>
      </c>
      <c r="P6" s="16">
        <f t="shared" si="8"/>
        <v>0</v>
      </c>
    </row>
    <row r="7" spans="1:16">
      <c r="A7" s="14">
        <v>1</v>
      </c>
      <c r="B7" s="7">
        <v>0</v>
      </c>
      <c r="C7" s="6">
        <f>SUMIFS(Spain_Number_lightpaths!F:F,Spain_Number_lightpaths!D:D,A7,Spain_Number_lightpaths!C:C,B7)</f>
        <v>3</v>
      </c>
      <c r="D7" s="6">
        <f>SUMIFS(Sweden_Number_lightpaths!F:F,Sweden_Number_lightpaths!D:D,SummaryW!A7,Sweden_Number_lightpaths!C:C,B7)</f>
        <v>1</v>
      </c>
      <c r="E7" s="6">
        <f>SUMIFS(Germany_17_Number_lightpaths!F:F,Germany_17_Number_lightpaths!D:D,SummaryW!A7,Germany_17_Number_lightpaths!C:C,SummaryW!B7)</f>
        <v>2</v>
      </c>
      <c r="F7" s="6">
        <f>SUMIFS(Nobel_EU_Number_lightpaths!F:F,Nobel_EU_Number_lightpaths!D:D,SummaryW!A7,Nobel_EU_Number_lightpaths!C:C,SummaryW!B7)</f>
        <v>3</v>
      </c>
      <c r="G7" s="10">
        <v>20</v>
      </c>
      <c r="H7" s="2">
        <f t="shared" si="1"/>
        <v>60</v>
      </c>
      <c r="I7" s="2">
        <f t="shared" si="2"/>
        <v>20</v>
      </c>
      <c r="J7" s="2">
        <f t="shared" si="3"/>
        <v>40</v>
      </c>
      <c r="K7" s="2">
        <f t="shared" si="4"/>
        <v>60</v>
      </c>
      <c r="L7" s="2">
        <v>20</v>
      </c>
      <c r="M7" s="2">
        <f t="shared" si="5"/>
        <v>60</v>
      </c>
      <c r="N7" s="2">
        <f t="shared" si="6"/>
        <v>20</v>
      </c>
      <c r="O7" s="2">
        <f t="shared" si="7"/>
        <v>40</v>
      </c>
      <c r="P7" s="16">
        <f t="shared" si="8"/>
        <v>60</v>
      </c>
    </row>
    <row r="8" spans="1:16">
      <c r="A8" s="14">
        <v>1</v>
      </c>
      <c r="B8" s="7">
        <v>1</v>
      </c>
      <c r="C8" s="6">
        <f>SUMIFS(Spain_Number_lightpaths!F:F,Spain_Number_lightpaths!D:D,A8,Spain_Number_lightpaths!C:C,B8)</f>
        <v>4</v>
      </c>
      <c r="D8" s="6">
        <f>SUMIFS(Sweden_Number_lightpaths!F:F,Sweden_Number_lightpaths!D:D,SummaryW!A8,Sweden_Number_lightpaths!C:C,B8)</f>
        <v>2</v>
      </c>
      <c r="E8" s="6">
        <f>SUMIFS(Germany_17_Number_lightpaths!F:F,Germany_17_Number_lightpaths!D:D,SummaryW!A8,Germany_17_Number_lightpaths!C:C,SummaryW!B8)</f>
        <v>10</v>
      </c>
      <c r="F8" s="6">
        <f>SUMIFS(Nobel_EU_Number_lightpaths!F:F,Nobel_EU_Number_lightpaths!D:D,SummaryW!A8,Nobel_EU_Number_lightpaths!C:C,SummaryW!B8)</f>
        <v>5</v>
      </c>
      <c r="G8" s="10">
        <v>24</v>
      </c>
      <c r="H8" s="2">
        <f t="shared" si="1"/>
        <v>96</v>
      </c>
      <c r="I8" s="2">
        <f t="shared" si="2"/>
        <v>48</v>
      </c>
      <c r="J8" s="2">
        <f t="shared" si="3"/>
        <v>240</v>
      </c>
      <c r="K8" s="2">
        <f t="shared" si="4"/>
        <v>120</v>
      </c>
      <c r="L8" s="2">
        <v>20</v>
      </c>
      <c r="M8" s="2">
        <f t="shared" si="5"/>
        <v>80</v>
      </c>
      <c r="N8" s="2">
        <f t="shared" si="6"/>
        <v>40</v>
      </c>
      <c r="O8" s="2">
        <f t="shared" si="7"/>
        <v>200</v>
      </c>
      <c r="P8" s="16">
        <f t="shared" si="8"/>
        <v>100</v>
      </c>
    </row>
    <row r="9" spans="1:16">
      <c r="A9" s="14">
        <v>1</v>
      </c>
      <c r="B9" s="7">
        <v>2</v>
      </c>
      <c r="C9" s="6">
        <f>SUMIFS(Spain_Number_lightpaths!F:F,Spain_Number_lightpaths!D:D,A9,Spain_Number_lightpaths!C:C,B9)</f>
        <v>2</v>
      </c>
      <c r="D9" s="6">
        <f>SUMIFS(Sweden_Number_lightpaths!F:F,Sweden_Number_lightpaths!D:D,SummaryW!A9,Sweden_Number_lightpaths!C:C,B9)</f>
        <v>0</v>
      </c>
      <c r="E9" s="6">
        <f>SUMIFS(Germany_17_Number_lightpaths!F:F,Germany_17_Number_lightpaths!D:D,SummaryW!A9,Germany_17_Number_lightpaths!C:C,SummaryW!B9)</f>
        <v>0</v>
      </c>
      <c r="F9" s="6">
        <f>SUMIFS(Nobel_EU_Number_lightpaths!F:F,Nobel_EU_Number_lightpaths!D:D,SummaryW!A9,Nobel_EU_Number_lightpaths!C:C,SummaryW!B9)</f>
        <v>22</v>
      </c>
      <c r="G9" s="10">
        <f>20*$G$3</f>
        <v>30</v>
      </c>
      <c r="H9" s="2">
        <f t="shared" si="1"/>
        <v>60</v>
      </c>
      <c r="I9" s="2">
        <f t="shared" si="2"/>
        <v>0</v>
      </c>
      <c r="J9" s="2">
        <f t="shared" si="3"/>
        <v>0</v>
      </c>
      <c r="K9" s="2">
        <f t="shared" si="4"/>
        <v>660</v>
      </c>
      <c r="L9" s="2">
        <v>20</v>
      </c>
      <c r="M9" s="2">
        <f t="shared" si="5"/>
        <v>40</v>
      </c>
      <c r="N9" s="2">
        <f t="shared" si="6"/>
        <v>0</v>
      </c>
      <c r="O9" s="2">
        <f t="shared" si="7"/>
        <v>0</v>
      </c>
      <c r="P9" s="16">
        <f t="shared" si="8"/>
        <v>440</v>
      </c>
    </row>
    <row r="10" spans="1:16">
      <c r="A10" s="14">
        <v>2</v>
      </c>
      <c r="B10" s="7">
        <v>0</v>
      </c>
      <c r="C10" s="6">
        <f>SUMIFS(Spain_Number_lightpaths!F:F,Spain_Number_lightpaths!D:D,A10,Spain_Number_lightpaths!C:C,B10)</f>
        <v>4</v>
      </c>
      <c r="D10" s="6">
        <f>SUMIFS(Sweden_Number_lightpaths!F:F,Sweden_Number_lightpaths!D:D,SummaryW!A10,Sweden_Number_lightpaths!C:C,B10)</f>
        <v>3</v>
      </c>
      <c r="E10" s="6">
        <f>SUMIFS(Germany_17_Number_lightpaths!F:F,Germany_17_Number_lightpaths!D:D,SummaryW!A10,Germany_17_Number_lightpaths!C:C,SummaryW!B10)</f>
        <v>3</v>
      </c>
      <c r="F10" s="6">
        <f>SUMIFS(Nobel_EU_Number_lightpaths!F:F,Nobel_EU_Number_lightpaths!D:D,SummaryW!A10,Nobel_EU_Number_lightpaths!C:C,SummaryW!B10)</f>
        <v>1</v>
      </c>
      <c r="G10" s="10">
        <v>20</v>
      </c>
      <c r="H10" s="2">
        <f t="shared" si="1"/>
        <v>80</v>
      </c>
      <c r="I10" s="2">
        <f t="shared" si="2"/>
        <v>60</v>
      </c>
      <c r="J10" s="2">
        <f t="shared" si="3"/>
        <v>60</v>
      </c>
      <c r="K10" s="2">
        <f t="shared" si="4"/>
        <v>20</v>
      </c>
      <c r="L10" s="2">
        <v>20</v>
      </c>
      <c r="M10" s="2">
        <f t="shared" si="5"/>
        <v>80</v>
      </c>
      <c r="N10" s="2">
        <f t="shared" si="6"/>
        <v>60</v>
      </c>
      <c r="O10" s="2">
        <f t="shared" si="7"/>
        <v>60</v>
      </c>
      <c r="P10" s="16">
        <f t="shared" si="8"/>
        <v>20</v>
      </c>
    </row>
    <row r="11" spans="1:16">
      <c r="A11" s="14">
        <v>2</v>
      </c>
      <c r="B11" s="7">
        <v>1</v>
      </c>
      <c r="C11" s="6">
        <f>SUMIFS(Spain_Number_lightpaths!F:F,Spain_Number_lightpaths!D:D,A11,Spain_Number_lightpaths!C:C,B11)</f>
        <v>1</v>
      </c>
      <c r="D11" s="6">
        <f>SUMIFS(Sweden_Number_lightpaths!F:F,Sweden_Number_lightpaths!D:D,SummaryW!A11,Sweden_Number_lightpaths!C:C,B11)</f>
        <v>1</v>
      </c>
      <c r="E11" s="6">
        <f>SUMIFS(Germany_17_Number_lightpaths!F:F,Germany_17_Number_lightpaths!D:D,SummaryW!A11,Germany_17_Number_lightpaths!C:C,SummaryW!B11)</f>
        <v>1</v>
      </c>
      <c r="F11" s="6">
        <f>SUMIFS(Nobel_EU_Number_lightpaths!F:F,Nobel_EU_Number_lightpaths!D:D,SummaryW!A11,Nobel_EU_Number_lightpaths!C:C,SummaryW!B11)</f>
        <v>4</v>
      </c>
      <c r="G11" s="10">
        <v>24</v>
      </c>
      <c r="H11" s="2">
        <f t="shared" si="1"/>
        <v>24</v>
      </c>
      <c r="I11" s="2">
        <f t="shared" si="2"/>
        <v>24</v>
      </c>
      <c r="J11" s="2">
        <f t="shared" si="3"/>
        <v>24</v>
      </c>
      <c r="K11" s="2">
        <f t="shared" si="4"/>
        <v>96</v>
      </c>
      <c r="L11" s="2">
        <v>20</v>
      </c>
      <c r="M11" s="2">
        <f t="shared" si="5"/>
        <v>20</v>
      </c>
      <c r="N11" s="2">
        <f t="shared" si="6"/>
        <v>20</v>
      </c>
      <c r="O11" s="2">
        <f t="shared" si="7"/>
        <v>20</v>
      </c>
      <c r="P11" s="16">
        <f t="shared" si="8"/>
        <v>80</v>
      </c>
    </row>
    <row r="12" spans="1:16">
      <c r="A12" s="14">
        <v>2</v>
      </c>
      <c r="B12" s="7">
        <v>2</v>
      </c>
      <c r="C12" s="6">
        <f>SUMIFS(Spain_Number_lightpaths!F:F,Spain_Number_lightpaths!D:D,A12,Spain_Number_lightpaths!C:C,B12)</f>
        <v>8</v>
      </c>
      <c r="D12" s="6">
        <f>SUMIFS(Sweden_Number_lightpaths!F:F,Sweden_Number_lightpaths!D:D,SummaryW!A12,Sweden_Number_lightpaths!C:C,B12)</f>
        <v>10</v>
      </c>
      <c r="E12" s="6">
        <f>SUMIFS(Germany_17_Number_lightpaths!F:F,Germany_17_Number_lightpaths!D:D,SummaryW!A12,Germany_17_Number_lightpaths!C:C,SummaryW!B12)</f>
        <v>15</v>
      </c>
      <c r="F12" s="6">
        <f>SUMIFS(Nobel_EU_Number_lightpaths!F:F,Nobel_EU_Number_lightpaths!D:D,SummaryW!A12,Nobel_EU_Number_lightpaths!C:C,SummaryW!B12)</f>
        <v>6</v>
      </c>
      <c r="G12" s="10">
        <f>20*$G$3</f>
        <v>30</v>
      </c>
      <c r="H12" s="2">
        <f t="shared" si="1"/>
        <v>240</v>
      </c>
      <c r="I12" s="2">
        <f t="shared" si="2"/>
        <v>300</v>
      </c>
      <c r="J12" s="2">
        <f t="shared" si="3"/>
        <v>450</v>
      </c>
      <c r="K12" s="2">
        <f t="shared" si="4"/>
        <v>180</v>
      </c>
      <c r="L12" s="2">
        <v>20</v>
      </c>
      <c r="M12" s="2">
        <f t="shared" si="5"/>
        <v>160</v>
      </c>
      <c r="N12" s="2">
        <f t="shared" si="6"/>
        <v>200</v>
      </c>
      <c r="O12" s="2">
        <f t="shared" si="7"/>
        <v>300</v>
      </c>
      <c r="P12" s="16">
        <f t="shared" si="8"/>
        <v>120</v>
      </c>
    </row>
    <row r="13" spans="1:16">
      <c r="A13" s="14">
        <v>3</v>
      </c>
      <c r="B13" s="7">
        <v>0</v>
      </c>
      <c r="C13" s="6">
        <f>SUMIFS(Spain_Number_lightpaths!F:F,Spain_Number_lightpaths!D:D,A13,Spain_Number_lightpaths!C:C,B13)</f>
        <v>6</v>
      </c>
      <c r="D13" s="6">
        <f>SUMIFS(Sweden_Number_lightpaths!F:F,Sweden_Number_lightpaths!D:D,SummaryW!A13,Sweden_Number_lightpaths!C:C,B13)</f>
        <v>1</v>
      </c>
      <c r="E13" s="6">
        <f>SUMIFS(Germany_17_Number_lightpaths!F:F,Germany_17_Number_lightpaths!D:D,SummaryW!A13,Germany_17_Number_lightpaths!C:C,SummaryW!B13)</f>
        <v>1</v>
      </c>
      <c r="F13" s="6">
        <f>SUMIFS(Nobel_EU_Number_lightpaths!F:F,Nobel_EU_Number_lightpaths!D:D,SummaryW!A13,Nobel_EU_Number_lightpaths!C:C,SummaryW!B13)</f>
        <v>0</v>
      </c>
      <c r="G13" s="10">
        <v>20</v>
      </c>
      <c r="H13" s="2">
        <f t="shared" si="1"/>
        <v>120</v>
      </c>
      <c r="I13" s="2">
        <f t="shared" si="2"/>
        <v>20</v>
      </c>
      <c r="J13" s="2">
        <f t="shared" si="3"/>
        <v>20</v>
      </c>
      <c r="K13" s="2">
        <f t="shared" si="4"/>
        <v>0</v>
      </c>
      <c r="L13" s="2">
        <v>20</v>
      </c>
      <c r="M13" s="2">
        <f t="shared" si="5"/>
        <v>120</v>
      </c>
      <c r="N13" s="2">
        <f t="shared" si="6"/>
        <v>20</v>
      </c>
      <c r="O13" s="2">
        <f t="shared" si="7"/>
        <v>20</v>
      </c>
      <c r="P13" s="16">
        <f t="shared" si="8"/>
        <v>0</v>
      </c>
    </row>
    <row r="14" spans="1:16">
      <c r="A14" s="14">
        <v>3</v>
      </c>
      <c r="B14" s="7">
        <v>1</v>
      </c>
      <c r="C14" s="6">
        <f>SUMIFS(Spain_Number_lightpaths!F:F,Spain_Number_lightpaths!D:D,A14,Spain_Number_lightpaths!C:C,B14)</f>
        <v>3</v>
      </c>
      <c r="D14" s="6">
        <f>SUMIFS(Sweden_Number_lightpaths!F:F,Sweden_Number_lightpaths!D:D,SummaryW!A14,Sweden_Number_lightpaths!C:C,B14)</f>
        <v>1</v>
      </c>
      <c r="E14" s="6">
        <f>SUMIFS(Germany_17_Number_lightpaths!F:F,Germany_17_Number_lightpaths!D:D,SummaryW!A14,Germany_17_Number_lightpaths!C:C,SummaryW!B14)</f>
        <v>3</v>
      </c>
      <c r="F14" s="6">
        <f>SUMIFS(Nobel_EU_Number_lightpaths!F:F,Nobel_EU_Number_lightpaths!D:D,SummaryW!A14,Nobel_EU_Number_lightpaths!C:C,SummaryW!B14)</f>
        <v>2</v>
      </c>
      <c r="G14" s="10">
        <v>24</v>
      </c>
      <c r="H14" s="2">
        <f t="shared" si="1"/>
        <v>72</v>
      </c>
      <c r="I14" s="2">
        <f t="shared" si="2"/>
        <v>24</v>
      </c>
      <c r="J14" s="2">
        <f t="shared" si="3"/>
        <v>72</v>
      </c>
      <c r="K14" s="2">
        <f t="shared" si="4"/>
        <v>48</v>
      </c>
      <c r="L14" s="2">
        <v>20</v>
      </c>
      <c r="M14" s="2">
        <f t="shared" si="5"/>
        <v>60</v>
      </c>
      <c r="N14" s="2">
        <f t="shared" si="6"/>
        <v>20</v>
      </c>
      <c r="O14" s="2">
        <f t="shared" si="7"/>
        <v>60</v>
      </c>
      <c r="P14" s="16">
        <f t="shared" si="8"/>
        <v>40</v>
      </c>
    </row>
    <row r="15" spans="1:16">
      <c r="A15" s="14">
        <v>3</v>
      </c>
      <c r="B15" s="7">
        <v>2</v>
      </c>
      <c r="C15" s="6">
        <f>SUMIFS(Spain_Number_lightpaths!F:F,Spain_Number_lightpaths!D:D,A15,Spain_Number_lightpaths!C:C,B15)</f>
        <v>8</v>
      </c>
      <c r="D15" s="6">
        <f>SUMIFS(Sweden_Number_lightpaths!F:F,Sweden_Number_lightpaths!D:D,SummaryW!A15,Sweden_Number_lightpaths!C:C,B15)</f>
        <v>6</v>
      </c>
      <c r="E15" s="6">
        <f>SUMIFS(Germany_17_Number_lightpaths!F:F,Germany_17_Number_lightpaths!D:D,SummaryW!A15,Germany_17_Number_lightpaths!C:C,SummaryW!B15)</f>
        <v>5</v>
      </c>
      <c r="F15" s="6">
        <f>SUMIFS(Nobel_EU_Number_lightpaths!F:F,Nobel_EU_Number_lightpaths!D:D,SummaryW!A15,Nobel_EU_Number_lightpaths!C:C,SummaryW!B15)</f>
        <v>6</v>
      </c>
      <c r="G15" s="10">
        <f>20*$G$3</f>
        <v>30</v>
      </c>
      <c r="H15" s="2">
        <f t="shared" si="1"/>
        <v>240</v>
      </c>
      <c r="I15" s="2">
        <f t="shared" si="2"/>
        <v>180</v>
      </c>
      <c r="J15" s="2">
        <f t="shared" si="3"/>
        <v>150</v>
      </c>
      <c r="K15" s="2">
        <f t="shared" si="4"/>
        <v>180</v>
      </c>
      <c r="L15" s="2">
        <v>20</v>
      </c>
      <c r="M15" s="2">
        <f t="shared" si="5"/>
        <v>160</v>
      </c>
      <c r="N15" s="2">
        <f t="shared" si="6"/>
        <v>120</v>
      </c>
      <c r="O15" s="2">
        <f t="shared" si="7"/>
        <v>100</v>
      </c>
      <c r="P15" s="16">
        <f t="shared" si="8"/>
        <v>120</v>
      </c>
    </row>
    <row r="16" spans="1:16">
      <c r="A16" s="14">
        <v>4</v>
      </c>
      <c r="B16" s="7">
        <v>0</v>
      </c>
      <c r="C16" s="6">
        <f>SUMIFS(Spain_Number_lightpaths!F:F,Spain_Number_lightpaths!D:D,A16,Spain_Number_lightpaths!C:C,B16)</f>
        <v>3</v>
      </c>
      <c r="D16" s="6">
        <f>SUMIFS(Sweden_Number_lightpaths!F:F,Sweden_Number_lightpaths!D:D,SummaryW!A16,Sweden_Number_lightpaths!C:C,B16)</f>
        <v>12</v>
      </c>
      <c r="E16" s="6">
        <f>SUMIFS(Germany_17_Number_lightpaths!F:F,Germany_17_Number_lightpaths!D:D,SummaryW!A16,Germany_17_Number_lightpaths!C:C,SummaryW!B16)</f>
        <v>8</v>
      </c>
      <c r="F16" s="6">
        <f>SUMIFS(Nobel_EU_Number_lightpaths!F:F,Nobel_EU_Number_lightpaths!D:D,SummaryW!A16,Nobel_EU_Number_lightpaths!C:C,SummaryW!B16)</f>
        <v>30</v>
      </c>
      <c r="G16" s="10">
        <v>20</v>
      </c>
      <c r="H16" s="2">
        <f t="shared" si="1"/>
        <v>60</v>
      </c>
      <c r="I16" s="2">
        <f t="shared" si="2"/>
        <v>240</v>
      </c>
      <c r="J16" s="2">
        <f t="shared" si="3"/>
        <v>160</v>
      </c>
      <c r="K16" s="2">
        <f t="shared" si="4"/>
        <v>600</v>
      </c>
      <c r="L16" s="2">
        <v>20</v>
      </c>
      <c r="M16" s="2">
        <f t="shared" si="5"/>
        <v>60</v>
      </c>
      <c r="N16" s="2">
        <f t="shared" si="6"/>
        <v>240</v>
      </c>
      <c r="O16" s="2">
        <f t="shared" si="7"/>
        <v>160</v>
      </c>
      <c r="P16" s="16">
        <f t="shared" si="8"/>
        <v>600</v>
      </c>
    </row>
    <row r="17" spans="1:16">
      <c r="A17" s="14">
        <v>4</v>
      </c>
      <c r="B17" s="7">
        <v>1</v>
      </c>
      <c r="C17" s="6">
        <f>SUMIFS(Spain_Number_lightpaths!F:F,Spain_Number_lightpaths!D:D,A17,Spain_Number_lightpaths!C:C,B17)</f>
        <v>9</v>
      </c>
      <c r="D17" s="6">
        <f>SUMIFS(Sweden_Number_lightpaths!F:F,Sweden_Number_lightpaths!D:D,SummaryW!A17,Sweden_Number_lightpaths!C:C,B17)</f>
        <v>2</v>
      </c>
      <c r="E17" s="6">
        <f>SUMIFS(Germany_17_Number_lightpaths!F:F,Germany_17_Number_lightpaths!D:D,SummaryW!A17,Germany_17_Number_lightpaths!C:C,SummaryW!B17)</f>
        <v>7</v>
      </c>
      <c r="F17" s="6">
        <f>SUMIFS(Nobel_EU_Number_lightpaths!F:F,Nobel_EU_Number_lightpaths!D:D,SummaryW!A17,Nobel_EU_Number_lightpaths!C:C,SummaryW!B17)</f>
        <v>4</v>
      </c>
      <c r="G17" s="10">
        <v>24</v>
      </c>
      <c r="H17" s="2">
        <f t="shared" si="1"/>
        <v>216</v>
      </c>
      <c r="I17" s="2">
        <f t="shared" si="2"/>
        <v>48</v>
      </c>
      <c r="J17" s="2">
        <f t="shared" si="3"/>
        <v>168</v>
      </c>
      <c r="K17" s="2">
        <f t="shared" si="4"/>
        <v>96</v>
      </c>
      <c r="L17" s="2">
        <v>20</v>
      </c>
      <c r="M17" s="2">
        <f t="shared" si="5"/>
        <v>180</v>
      </c>
      <c r="N17" s="2">
        <f t="shared" si="6"/>
        <v>40</v>
      </c>
      <c r="O17" s="2">
        <f t="shared" si="7"/>
        <v>140</v>
      </c>
      <c r="P17" s="16">
        <f t="shared" si="8"/>
        <v>80</v>
      </c>
    </row>
    <row r="18" spans="1:16">
      <c r="A18" s="14">
        <v>4</v>
      </c>
      <c r="B18" s="7">
        <v>2</v>
      </c>
      <c r="C18" s="6">
        <f>SUMIFS(Spain_Number_lightpaths!F:F,Spain_Number_lightpaths!D:D,A18,Spain_Number_lightpaths!C:C,B18)</f>
        <v>6</v>
      </c>
      <c r="D18" s="6">
        <f>SUMIFS(Sweden_Number_lightpaths!F:F,Sweden_Number_lightpaths!D:D,SummaryW!A18,Sweden_Number_lightpaths!C:C,B18)</f>
        <v>5</v>
      </c>
      <c r="E18" s="6">
        <f>SUMIFS(Germany_17_Number_lightpaths!F:F,Germany_17_Number_lightpaths!D:D,SummaryW!A18,Germany_17_Number_lightpaths!C:C,SummaryW!B18)</f>
        <v>6</v>
      </c>
      <c r="F18" s="6">
        <f>SUMIFS(Nobel_EU_Number_lightpaths!F:F,Nobel_EU_Number_lightpaths!D:D,SummaryW!A18,Nobel_EU_Number_lightpaths!C:C,SummaryW!B18)</f>
        <v>10</v>
      </c>
      <c r="G18" s="10">
        <f>20*$G$3</f>
        <v>30</v>
      </c>
      <c r="H18" s="2">
        <f t="shared" si="1"/>
        <v>180</v>
      </c>
      <c r="I18" s="2">
        <f t="shared" si="2"/>
        <v>150</v>
      </c>
      <c r="J18" s="2">
        <f t="shared" si="3"/>
        <v>180</v>
      </c>
      <c r="K18" s="2">
        <f t="shared" si="4"/>
        <v>300</v>
      </c>
      <c r="L18" s="2">
        <v>20</v>
      </c>
      <c r="M18" s="2">
        <f t="shared" si="5"/>
        <v>120</v>
      </c>
      <c r="N18" s="2">
        <f t="shared" si="6"/>
        <v>100</v>
      </c>
      <c r="O18" s="2">
        <f t="shared" si="7"/>
        <v>120</v>
      </c>
      <c r="P18" s="16">
        <f t="shared" si="8"/>
        <v>200</v>
      </c>
    </row>
    <row r="19" spans="1:16">
      <c r="A19" s="14">
        <v>5</v>
      </c>
      <c r="B19" s="7">
        <v>0</v>
      </c>
      <c r="C19" s="6">
        <f>SUMIFS(Spain_Number_lightpaths!F:F,Spain_Number_lightpaths!D:D,A19,Spain_Number_lightpaths!C:C,B19)</f>
        <v>10</v>
      </c>
      <c r="D19" s="6">
        <f>SUMIFS(Sweden_Number_lightpaths!F:F,Sweden_Number_lightpaths!D:D,SummaryW!A19,Sweden_Number_lightpaths!C:C,B19)</f>
        <v>17</v>
      </c>
      <c r="E19" s="6">
        <f>SUMIFS(Germany_17_Number_lightpaths!F:F,Germany_17_Number_lightpaths!D:D,SummaryW!A19,Germany_17_Number_lightpaths!C:C,SummaryW!B19)</f>
        <v>13</v>
      </c>
      <c r="F19" s="6">
        <f>SUMIFS(Nobel_EU_Number_lightpaths!F:F,Nobel_EU_Number_lightpaths!D:D,SummaryW!A19,Nobel_EU_Number_lightpaths!C:C,SummaryW!B19)</f>
        <v>6</v>
      </c>
      <c r="G19" s="10">
        <v>20</v>
      </c>
      <c r="H19" s="2">
        <f t="shared" si="1"/>
        <v>200</v>
      </c>
      <c r="I19" s="2">
        <f t="shared" si="2"/>
        <v>340</v>
      </c>
      <c r="J19" s="2">
        <f t="shared" si="3"/>
        <v>260</v>
      </c>
      <c r="K19" s="2">
        <f t="shared" si="4"/>
        <v>120</v>
      </c>
      <c r="L19" s="2">
        <v>20</v>
      </c>
      <c r="M19" s="2">
        <f t="shared" si="5"/>
        <v>200</v>
      </c>
      <c r="N19" s="2">
        <f t="shared" si="6"/>
        <v>340</v>
      </c>
      <c r="O19" s="2">
        <f t="shared" si="7"/>
        <v>260</v>
      </c>
      <c r="P19" s="16">
        <f t="shared" si="8"/>
        <v>120</v>
      </c>
    </row>
    <row r="20" spans="1:16">
      <c r="A20" s="14">
        <v>5</v>
      </c>
      <c r="B20" s="7">
        <v>1</v>
      </c>
      <c r="C20" s="6">
        <f>SUMIFS(Spain_Number_lightpaths!F:F,Spain_Number_lightpaths!D:D,A20,Spain_Number_lightpaths!C:C,B20)</f>
        <v>16</v>
      </c>
      <c r="D20" s="6">
        <f>SUMIFS(Sweden_Number_lightpaths!F:F,Sweden_Number_lightpaths!D:D,SummaryW!A20,Sweden_Number_lightpaths!C:C,B20)</f>
        <v>18</v>
      </c>
      <c r="E20" s="6">
        <f>SUMIFS(Germany_17_Number_lightpaths!F:F,Germany_17_Number_lightpaths!D:D,SummaryW!A20,Germany_17_Number_lightpaths!C:C,SummaryW!B20)</f>
        <v>10</v>
      </c>
      <c r="F20" s="6">
        <f>SUMIFS(Nobel_EU_Number_lightpaths!F:F,Nobel_EU_Number_lightpaths!D:D,SummaryW!A20,Nobel_EU_Number_lightpaths!C:C,SummaryW!B20)</f>
        <v>24</v>
      </c>
      <c r="G20" s="10">
        <v>24</v>
      </c>
      <c r="H20" s="2">
        <f t="shared" si="1"/>
        <v>384</v>
      </c>
      <c r="I20" s="2">
        <f t="shared" si="2"/>
        <v>432</v>
      </c>
      <c r="J20" s="2">
        <f t="shared" si="3"/>
        <v>240</v>
      </c>
      <c r="K20" s="2">
        <f t="shared" si="4"/>
        <v>576</v>
      </c>
      <c r="L20" s="2">
        <v>20</v>
      </c>
      <c r="M20" s="2">
        <f t="shared" si="5"/>
        <v>320</v>
      </c>
      <c r="N20" s="2">
        <f t="shared" si="6"/>
        <v>360</v>
      </c>
      <c r="O20" s="2">
        <f t="shared" si="7"/>
        <v>200</v>
      </c>
      <c r="P20" s="16">
        <f t="shared" si="8"/>
        <v>480</v>
      </c>
    </row>
    <row r="21" spans="1:16">
      <c r="A21" s="14">
        <v>5</v>
      </c>
      <c r="B21" s="7">
        <v>2</v>
      </c>
      <c r="C21" s="6">
        <f>SUMIFS(Spain_Number_lightpaths!F:F,Spain_Number_lightpaths!D:D,A21,Spain_Number_lightpaths!C:C,B21)</f>
        <v>4</v>
      </c>
      <c r="D21" s="6">
        <f>SUMIFS(Sweden_Number_lightpaths!F:F,Sweden_Number_lightpaths!D:D,SummaryW!A21,Sweden_Number_lightpaths!C:C,B21)</f>
        <v>3</v>
      </c>
      <c r="E21" s="6">
        <f>SUMIFS(Germany_17_Number_lightpaths!F:F,Germany_17_Number_lightpaths!D:D,SummaryW!A21,Germany_17_Number_lightpaths!C:C,SummaryW!B21)</f>
        <v>5</v>
      </c>
      <c r="F21" s="6">
        <f>SUMIFS(Nobel_EU_Number_lightpaths!F:F,Nobel_EU_Number_lightpaths!D:D,SummaryW!A21,Nobel_EU_Number_lightpaths!C:C,SummaryW!B21)</f>
        <v>0</v>
      </c>
      <c r="G21" s="10">
        <f>20*$G$3</f>
        <v>30</v>
      </c>
      <c r="H21" s="2">
        <f t="shared" si="1"/>
        <v>120</v>
      </c>
      <c r="I21" s="2">
        <f t="shared" si="2"/>
        <v>90</v>
      </c>
      <c r="J21" s="2">
        <f t="shared" si="3"/>
        <v>150</v>
      </c>
      <c r="K21" s="2">
        <f t="shared" si="4"/>
        <v>0</v>
      </c>
      <c r="L21" s="2">
        <v>20</v>
      </c>
      <c r="M21" s="2">
        <f t="shared" si="5"/>
        <v>80</v>
      </c>
      <c r="N21" s="2">
        <f t="shared" si="6"/>
        <v>60</v>
      </c>
      <c r="O21" s="2">
        <f t="shared" si="7"/>
        <v>100</v>
      </c>
      <c r="P21" s="16">
        <f t="shared" si="8"/>
        <v>0</v>
      </c>
    </row>
    <row r="22" spans="1:16">
      <c r="A22" s="14">
        <v>6</v>
      </c>
      <c r="B22" s="7">
        <v>0</v>
      </c>
      <c r="C22" s="6">
        <f>SUMIFS(Spain_Number_lightpaths!F:F,Spain_Number_lightpaths!D:D,A22,Spain_Number_lightpaths!C:C,B22)</f>
        <v>3</v>
      </c>
      <c r="D22" s="6">
        <f>SUMIFS(Sweden_Number_lightpaths!F:F,Sweden_Number_lightpaths!D:D,SummaryW!A22,Sweden_Number_lightpaths!C:C,B22)</f>
        <v>0</v>
      </c>
      <c r="E22" s="6">
        <f>SUMIFS(Germany_17_Number_lightpaths!F:F,Germany_17_Number_lightpaths!D:D,SummaryW!A22,Germany_17_Number_lightpaths!C:C,SummaryW!B22)</f>
        <v>2</v>
      </c>
      <c r="F22" s="6">
        <f>SUMIFS(Nobel_EU_Number_lightpaths!F:F,Nobel_EU_Number_lightpaths!D:D,SummaryW!A22,Nobel_EU_Number_lightpaths!C:C,SummaryW!B22)</f>
        <v>5</v>
      </c>
      <c r="G22" s="10">
        <v>20</v>
      </c>
      <c r="H22" s="2">
        <f t="shared" si="1"/>
        <v>60</v>
      </c>
      <c r="I22" s="2">
        <f t="shared" si="2"/>
        <v>0</v>
      </c>
      <c r="J22" s="2">
        <f t="shared" si="3"/>
        <v>40</v>
      </c>
      <c r="K22" s="2">
        <f t="shared" si="4"/>
        <v>100</v>
      </c>
      <c r="L22" s="2">
        <v>20</v>
      </c>
      <c r="M22" s="2">
        <f t="shared" si="5"/>
        <v>60</v>
      </c>
      <c r="N22" s="2">
        <f t="shared" si="6"/>
        <v>0</v>
      </c>
      <c r="O22" s="2">
        <f t="shared" si="7"/>
        <v>40</v>
      </c>
      <c r="P22" s="16">
        <f t="shared" si="8"/>
        <v>100</v>
      </c>
    </row>
    <row r="23" spans="1:16">
      <c r="A23" s="14">
        <v>6</v>
      </c>
      <c r="B23" s="7">
        <v>1</v>
      </c>
      <c r="C23" s="6">
        <f>SUMIFS(Spain_Number_lightpaths!F:F,Spain_Number_lightpaths!D:D,A23,Spain_Number_lightpaths!C:C,B23)</f>
        <v>20</v>
      </c>
      <c r="D23" s="6">
        <f>SUMIFS(Sweden_Number_lightpaths!F:F,Sweden_Number_lightpaths!D:D,SummaryW!A23,Sweden_Number_lightpaths!C:C,B23)</f>
        <v>11</v>
      </c>
      <c r="E23" s="6">
        <f>SUMIFS(Germany_17_Number_lightpaths!F:F,Germany_17_Number_lightpaths!D:D,SummaryW!A23,Germany_17_Number_lightpaths!C:C,SummaryW!B23)</f>
        <v>18</v>
      </c>
      <c r="F23" s="6">
        <f>SUMIFS(Nobel_EU_Number_lightpaths!F:F,Nobel_EU_Number_lightpaths!D:D,SummaryW!A23,Nobel_EU_Number_lightpaths!C:C,SummaryW!B23)</f>
        <v>17</v>
      </c>
      <c r="G23" s="10">
        <v>24</v>
      </c>
      <c r="H23" s="2">
        <f t="shared" si="1"/>
        <v>480</v>
      </c>
      <c r="I23" s="2">
        <f t="shared" si="2"/>
        <v>264</v>
      </c>
      <c r="J23" s="2">
        <f t="shared" si="3"/>
        <v>432</v>
      </c>
      <c r="K23" s="2">
        <f t="shared" si="4"/>
        <v>408</v>
      </c>
      <c r="L23" s="2">
        <v>20</v>
      </c>
      <c r="M23" s="2">
        <f t="shared" si="5"/>
        <v>400</v>
      </c>
      <c r="N23" s="2">
        <f t="shared" si="6"/>
        <v>220</v>
      </c>
      <c r="O23" s="2">
        <f t="shared" si="7"/>
        <v>360</v>
      </c>
      <c r="P23" s="16">
        <f t="shared" si="8"/>
        <v>340</v>
      </c>
    </row>
    <row r="24" spans="1:16">
      <c r="A24" s="14">
        <v>6</v>
      </c>
      <c r="B24" s="7">
        <v>2</v>
      </c>
      <c r="C24" s="6">
        <f>SUMIFS(Spain_Number_lightpaths!F:F,Spain_Number_lightpaths!D:D,A24,Spain_Number_lightpaths!C:C,B24)</f>
        <v>17</v>
      </c>
      <c r="D24" s="6">
        <f>SUMIFS(Sweden_Number_lightpaths!F:F,Sweden_Number_lightpaths!D:D,SummaryW!A24,Sweden_Number_lightpaths!C:C,B24)</f>
        <v>18</v>
      </c>
      <c r="E24" s="6">
        <f>SUMIFS(Germany_17_Number_lightpaths!F:F,Germany_17_Number_lightpaths!D:D,SummaryW!A24,Germany_17_Number_lightpaths!C:C,SummaryW!B24)</f>
        <v>9</v>
      </c>
      <c r="F24" s="6">
        <f>SUMIFS(Nobel_EU_Number_lightpaths!F:F,Nobel_EU_Number_lightpaths!D:D,SummaryW!A24,Nobel_EU_Number_lightpaths!C:C,SummaryW!B24)</f>
        <v>23</v>
      </c>
      <c r="G24" s="10">
        <f>20*$G$3</f>
        <v>30</v>
      </c>
      <c r="H24" s="2">
        <f t="shared" si="1"/>
        <v>510</v>
      </c>
      <c r="I24" s="2">
        <f t="shared" si="2"/>
        <v>540</v>
      </c>
      <c r="J24" s="2">
        <f t="shared" si="3"/>
        <v>270</v>
      </c>
      <c r="K24" s="2">
        <f t="shared" si="4"/>
        <v>690</v>
      </c>
      <c r="L24" s="2">
        <v>20</v>
      </c>
      <c r="M24" s="2">
        <f t="shared" si="5"/>
        <v>340</v>
      </c>
      <c r="N24" s="2">
        <f t="shared" si="6"/>
        <v>360</v>
      </c>
      <c r="O24" s="2">
        <f t="shared" si="7"/>
        <v>180</v>
      </c>
      <c r="P24" s="16">
        <f t="shared" si="8"/>
        <v>460</v>
      </c>
    </row>
    <row r="25" spans="1:16">
      <c r="A25" s="14">
        <v>7</v>
      </c>
      <c r="B25" s="7">
        <v>0</v>
      </c>
      <c r="C25" s="6">
        <f>SUMIFS(Spain_Number_lightpaths!F:F,Spain_Number_lightpaths!D:D,A25,Spain_Number_lightpaths!C:C,B25)</f>
        <v>18</v>
      </c>
      <c r="D25" s="6">
        <f>SUMIFS(Sweden_Number_lightpaths!F:F,Sweden_Number_lightpaths!D:D,SummaryW!A25,Sweden_Number_lightpaths!C:C,B25)</f>
        <v>8</v>
      </c>
      <c r="E25" s="6">
        <f>SUMIFS(Germany_17_Number_lightpaths!F:F,Germany_17_Number_lightpaths!D:D,SummaryW!A25,Germany_17_Number_lightpaths!C:C,SummaryW!B25)</f>
        <v>5</v>
      </c>
      <c r="F25" s="6">
        <f>SUMIFS(Nobel_EU_Number_lightpaths!F:F,Nobel_EU_Number_lightpaths!D:D,SummaryW!A25,Nobel_EU_Number_lightpaths!C:C,SummaryW!B25)</f>
        <v>14</v>
      </c>
      <c r="G25" s="10">
        <v>20</v>
      </c>
      <c r="H25" s="2">
        <f t="shared" si="1"/>
        <v>360</v>
      </c>
      <c r="I25" s="2">
        <f t="shared" si="2"/>
        <v>160</v>
      </c>
      <c r="J25" s="2">
        <f t="shared" si="3"/>
        <v>100</v>
      </c>
      <c r="K25" s="2">
        <f t="shared" si="4"/>
        <v>280</v>
      </c>
      <c r="L25" s="2">
        <v>20</v>
      </c>
      <c r="M25" s="2">
        <f t="shared" si="5"/>
        <v>360</v>
      </c>
      <c r="N25" s="2">
        <f t="shared" si="6"/>
        <v>160</v>
      </c>
      <c r="O25" s="2">
        <f t="shared" si="7"/>
        <v>100</v>
      </c>
      <c r="P25" s="16">
        <f t="shared" si="8"/>
        <v>280</v>
      </c>
    </row>
    <row r="26" spans="1:16">
      <c r="A26" s="14">
        <v>7</v>
      </c>
      <c r="B26" s="7">
        <v>1</v>
      </c>
      <c r="C26" s="6">
        <f>SUMIFS(Spain_Number_lightpaths!F:F,Spain_Number_lightpaths!D:D,A26,Spain_Number_lightpaths!C:C,B26)</f>
        <v>6</v>
      </c>
      <c r="D26" s="6">
        <f>SUMIFS(Sweden_Number_lightpaths!F:F,Sweden_Number_lightpaths!D:D,SummaryW!A26,Sweden_Number_lightpaths!C:C,B26)</f>
        <v>5</v>
      </c>
      <c r="E26" s="6">
        <f>SUMIFS(Germany_17_Number_lightpaths!F:F,Germany_17_Number_lightpaths!D:D,SummaryW!A26,Germany_17_Number_lightpaths!C:C,SummaryW!B26)</f>
        <v>6</v>
      </c>
      <c r="F26" s="6">
        <f>SUMIFS(Nobel_EU_Number_lightpaths!F:F,Nobel_EU_Number_lightpaths!D:D,SummaryW!A26,Nobel_EU_Number_lightpaths!C:C,SummaryW!B26)</f>
        <v>6</v>
      </c>
      <c r="G26" s="10">
        <v>24</v>
      </c>
      <c r="H26" s="2">
        <f t="shared" si="1"/>
        <v>144</v>
      </c>
      <c r="I26" s="2">
        <f t="shared" si="2"/>
        <v>120</v>
      </c>
      <c r="J26" s="2">
        <f t="shared" si="3"/>
        <v>144</v>
      </c>
      <c r="K26" s="2">
        <f t="shared" si="4"/>
        <v>144</v>
      </c>
      <c r="L26" s="2">
        <v>20</v>
      </c>
      <c r="M26" s="2">
        <f t="shared" si="5"/>
        <v>120</v>
      </c>
      <c r="N26" s="2">
        <f t="shared" si="6"/>
        <v>100</v>
      </c>
      <c r="O26" s="2">
        <f t="shared" si="7"/>
        <v>120</v>
      </c>
      <c r="P26" s="16">
        <f t="shared" si="8"/>
        <v>120</v>
      </c>
    </row>
    <row r="27" spans="1:16">
      <c r="A27" s="14">
        <v>7</v>
      </c>
      <c r="B27" s="7">
        <v>2</v>
      </c>
      <c r="C27" s="6">
        <f>SUMIFS(Spain_Number_lightpaths!F:F,Spain_Number_lightpaths!D:D,A27,Spain_Number_lightpaths!C:C,B27)</f>
        <v>25</v>
      </c>
      <c r="D27" s="6">
        <f>SUMIFS(Sweden_Number_lightpaths!F:F,Sweden_Number_lightpaths!D:D,SummaryW!A27,Sweden_Number_lightpaths!C:C,B27)</f>
        <v>28</v>
      </c>
      <c r="E27" s="6">
        <f>SUMIFS(Germany_17_Number_lightpaths!F:F,Germany_17_Number_lightpaths!D:D,SummaryW!A27,Germany_17_Number_lightpaths!C:C,SummaryW!B27)</f>
        <v>30</v>
      </c>
      <c r="F27" s="6">
        <f>SUMIFS(Nobel_EU_Number_lightpaths!F:F,Nobel_EU_Number_lightpaths!D:D,SummaryW!A27,Nobel_EU_Number_lightpaths!C:C,SummaryW!B27)</f>
        <v>35</v>
      </c>
      <c r="G27" s="10">
        <f>20*$G$3</f>
        <v>30</v>
      </c>
      <c r="H27" s="2">
        <f t="shared" si="1"/>
        <v>750</v>
      </c>
      <c r="I27" s="2">
        <f t="shared" si="2"/>
        <v>840</v>
      </c>
      <c r="J27" s="2">
        <f t="shared" si="3"/>
        <v>900</v>
      </c>
      <c r="K27" s="2">
        <f t="shared" si="4"/>
        <v>1050</v>
      </c>
      <c r="L27" s="2">
        <v>20</v>
      </c>
      <c r="M27" s="2">
        <f t="shared" si="5"/>
        <v>500</v>
      </c>
      <c r="N27" s="2">
        <f t="shared" si="6"/>
        <v>560</v>
      </c>
      <c r="O27" s="2">
        <f t="shared" si="7"/>
        <v>600</v>
      </c>
      <c r="P27" s="16">
        <f t="shared" si="8"/>
        <v>700</v>
      </c>
    </row>
    <row r="28" spans="1:16">
      <c r="A28" s="14">
        <v>8</v>
      </c>
      <c r="B28" s="7">
        <v>0</v>
      </c>
      <c r="C28" s="6">
        <f>SUMIFS(Spain_Number_lightpaths!F:F,Spain_Number_lightpaths!D:D,A28,Spain_Number_lightpaths!C:C,B28)</f>
        <v>14</v>
      </c>
      <c r="D28" s="6">
        <f>SUMIFS(Sweden_Number_lightpaths!F:F,Sweden_Number_lightpaths!D:D,SummaryW!A28,Sweden_Number_lightpaths!C:C,B28)</f>
        <v>20</v>
      </c>
      <c r="E28" s="6">
        <f>SUMIFS(Germany_17_Number_lightpaths!F:F,Germany_17_Number_lightpaths!D:D,SummaryW!A28,Germany_17_Number_lightpaths!C:C,SummaryW!B28)</f>
        <v>24</v>
      </c>
      <c r="F28" s="6">
        <f>SUMIFS(Nobel_EU_Number_lightpaths!F:F,Nobel_EU_Number_lightpaths!D:D,SummaryW!A28,Nobel_EU_Number_lightpaths!C:C,SummaryW!B28)</f>
        <v>24</v>
      </c>
      <c r="G28" s="10">
        <v>20</v>
      </c>
      <c r="H28" s="2">
        <f t="shared" si="1"/>
        <v>280</v>
      </c>
      <c r="I28" s="2">
        <f t="shared" si="2"/>
        <v>400</v>
      </c>
      <c r="J28" s="2">
        <f t="shared" si="3"/>
        <v>480</v>
      </c>
      <c r="K28" s="2">
        <f t="shared" si="4"/>
        <v>480</v>
      </c>
      <c r="L28" s="2">
        <v>20</v>
      </c>
      <c r="M28" s="2">
        <f t="shared" si="5"/>
        <v>280</v>
      </c>
      <c r="N28" s="2">
        <f t="shared" si="6"/>
        <v>400</v>
      </c>
      <c r="O28" s="2">
        <f t="shared" si="7"/>
        <v>480</v>
      </c>
      <c r="P28" s="16">
        <f t="shared" si="8"/>
        <v>480</v>
      </c>
    </row>
    <row r="29" spans="1:16">
      <c r="A29" s="14">
        <v>8</v>
      </c>
      <c r="B29" s="7">
        <v>1</v>
      </c>
      <c r="C29" s="6">
        <f>SUMIFS(Spain_Number_lightpaths!F:F,Spain_Number_lightpaths!D:D,A29,Spain_Number_lightpaths!C:C,B29)</f>
        <v>29</v>
      </c>
      <c r="D29" s="6">
        <f>SUMIFS(Sweden_Number_lightpaths!F:F,Sweden_Number_lightpaths!D:D,SummaryW!A29,Sweden_Number_lightpaths!C:C,B29)</f>
        <v>28</v>
      </c>
      <c r="E29" s="6">
        <f>SUMIFS(Germany_17_Number_lightpaths!F:F,Germany_17_Number_lightpaths!D:D,SummaryW!A29,Germany_17_Number_lightpaths!C:C,SummaryW!B29)</f>
        <v>16</v>
      </c>
      <c r="F29" s="6">
        <f>SUMIFS(Nobel_EU_Number_lightpaths!F:F,Nobel_EU_Number_lightpaths!D:D,SummaryW!A29,Nobel_EU_Number_lightpaths!C:C,SummaryW!B29)</f>
        <v>36</v>
      </c>
      <c r="G29" s="10">
        <v>24</v>
      </c>
      <c r="H29" s="2">
        <f t="shared" si="1"/>
        <v>696</v>
      </c>
      <c r="I29" s="2">
        <f t="shared" si="2"/>
        <v>672</v>
      </c>
      <c r="J29" s="2">
        <f t="shared" si="3"/>
        <v>384</v>
      </c>
      <c r="K29" s="2">
        <f t="shared" si="4"/>
        <v>864</v>
      </c>
      <c r="L29" s="2">
        <v>20</v>
      </c>
      <c r="M29" s="2">
        <f t="shared" si="5"/>
        <v>580</v>
      </c>
      <c r="N29" s="2">
        <f t="shared" si="6"/>
        <v>560</v>
      </c>
      <c r="O29" s="2">
        <f t="shared" si="7"/>
        <v>320</v>
      </c>
      <c r="P29" s="16">
        <f t="shared" si="8"/>
        <v>720</v>
      </c>
    </row>
    <row r="30" spans="1:16">
      <c r="A30" s="14">
        <v>8</v>
      </c>
      <c r="B30" s="7">
        <v>2</v>
      </c>
      <c r="C30" s="6">
        <f>SUMIFS(Spain_Number_lightpaths!F:F,Spain_Number_lightpaths!D:D,A30,Spain_Number_lightpaths!C:C,B30)</f>
        <v>26</v>
      </c>
      <c r="D30" s="6">
        <f>SUMIFS(Sweden_Number_lightpaths!F:F,Sweden_Number_lightpaths!D:D,SummaryW!A30,Sweden_Number_lightpaths!C:C,B30)</f>
        <v>10</v>
      </c>
      <c r="E30" s="6">
        <f>SUMIFS(Germany_17_Number_lightpaths!F:F,Germany_17_Number_lightpaths!D:D,SummaryW!A30,Germany_17_Number_lightpaths!C:C,SummaryW!B30)</f>
        <v>15</v>
      </c>
      <c r="F30" s="6">
        <f>SUMIFS(Nobel_EU_Number_lightpaths!F:F,Nobel_EU_Number_lightpaths!D:D,SummaryW!A30,Nobel_EU_Number_lightpaths!C:C,SummaryW!B30)</f>
        <v>28</v>
      </c>
      <c r="G30" s="10">
        <f>20*$G$3</f>
        <v>30</v>
      </c>
      <c r="H30" s="2">
        <f t="shared" si="1"/>
        <v>780</v>
      </c>
      <c r="I30" s="2">
        <f t="shared" si="2"/>
        <v>300</v>
      </c>
      <c r="J30" s="2">
        <f t="shared" si="3"/>
        <v>450</v>
      </c>
      <c r="K30" s="2">
        <f t="shared" si="4"/>
        <v>840</v>
      </c>
      <c r="L30" s="2">
        <v>20</v>
      </c>
      <c r="M30" s="2">
        <f t="shared" si="5"/>
        <v>520</v>
      </c>
      <c r="N30" s="2">
        <f t="shared" si="6"/>
        <v>200</v>
      </c>
      <c r="O30" s="2">
        <f t="shared" si="7"/>
        <v>300</v>
      </c>
      <c r="P30" s="16">
        <f t="shared" si="8"/>
        <v>560</v>
      </c>
    </row>
    <row r="31" spans="1:16">
      <c r="A31" s="14">
        <v>9</v>
      </c>
      <c r="B31" s="7">
        <v>0</v>
      </c>
      <c r="C31" s="6">
        <f>SUMIFS(Spain_Number_lightpaths!F:F,Spain_Number_lightpaths!D:D,A31,Spain_Number_lightpaths!C:C,B31)</f>
        <v>13</v>
      </c>
      <c r="D31" s="6">
        <f>SUMIFS(Sweden_Number_lightpaths!F:F,Sweden_Number_lightpaths!D:D,SummaryW!A31,Sweden_Number_lightpaths!C:C,B31)</f>
        <v>25</v>
      </c>
      <c r="E31" s="6">
        <f>SUMIFS(Germany_17_Number_lightpaths!F:F,Germany_17_Number_lightpaths!D:D,SummaryW!A31,Germany_17_Number_lightpaths!C:C,SummaryW!B31)</f>
        <v>11</v>
      </c>
      <c r="F31" s="6">
        <f>SUMIFS(Nobel_EU_Number_lightpaths!F:F,Nobel_EU_Number_lightpaths!D:D,SummaryW!A31,Nobel_EU_Number_lightpaths!C:C,SummaryW!B31)</f>
        <v>32</v>
      </c>
      <c r="G31" s="10">
        <v>20</v>
      </c>
      <c r="H31" s="2">
        <f t="shared" si="1"/>
        <v>260</v>
      </c>
      <c r="I31" s="2">
        <f t="shared" si="2"/>
        <v>500</v>
      </c>
      <c r="J31" s="2">
        <f t="shared" si="3"/>
        <v>220</v>
      </c>
      <c r="K31" s="2">
        <f t="shared" si="4"/>
        <v>640</v>
      </c>
      <c r="L31" s="2">
        <v>20</v>
      </c>
      <c r="M31" s="2">
        <f t="shared" si="5"/>
        <v>260</v>
      </c>
      <c r="N31" s="2">
        <f t="shared" si="6"/>
        <v>500</v>
      </c>
      <c r="O31" s="2">
        <f t="shared" si="7"/>
        <v>220</v>
      </c>
      <c r="P31" s="16">
        <f t="shared" si="8"/>
        <v>640</v>
      </c>
    </row>
    <row r="32" spans="1:16">
      <c r="A32" s="14">
        <v>9</v>
      </c>
      <c r="B32" s="7">
        <v>1</v>
      </c>
      <c r="C32" s="6">
        <f>SUMIFS(Spain_Number_lightpaths!F:F,Spain_Number_lightpaths!D:D,A32,Spain_Number_lightpaths!C:C,B32)</f>
        <v>22</v>
      </c>
      <c r="D32" s="6">
        <f>SUMIFS(Sweden_Number_lightpaths!F:F,Sweden_Number_lightpaths!D:D,SummaryW!A32,Sweden_Number_lightpaths!C:C,B32)</f>
        <v>8</v>
      </c>
      <c r="E32" s="6">
        <f>SUMIFS(Germany_17_Number_lightpaths!F:F,Germany_17_Number_lightpaths!D:D,SummaryW!A32,Germany_17_Number_lightpaths!C:C,SummaryW!B32)</f>
        <v>19</v>
      </c>
      <c r="F32" s="6">
        <f>SUMIFS(Nobel_EU_Number_lightpaths!F:F,Nobel_EU_Number_lightpaths!D:D,SummaryW!A32,Nobel_EU_Number_lightpaths!C:C,SummaryW!B32)</f>
        <v>43</v>
      </c>
      <c r="G32" s="10">
        <v>24</v>
      </c>
      <c r="H32" s="2">
        <f t="shared" si="1"/>
        <v>528</v>
      </c>
      <c r="I32" s="2">
        <f t="shared" si="2"/>
        <v>192</v>
      </c>
      <c r="J32" s="2">
        <f t="shared" si="3"/>
        <v>456</v>
      </c>
      <c r="K32" s="2">
        <f t="shared" si="4"/>
        <v>1032</v>
      </c>
      <c r="L32" s="2">
        <v>20</v>
      </c>
      <c r="M32" s="2">
        <f t="shared" si="5"/>
        <v>440</v>
      </c>
      <c r="N32" s="2">
        <f t="shared" si="6"/>
        <v>160</v>
      </c>
      <c r="O32" s="2">
        <f t="shared" si="7"/>
        <v>380</v>
      </c>
      <c r="P32" s="16">
        <f t="shared" si="8"/>
        <v>860</v>
      </c>
    </row>
    <row r="33" spans="1:16">
      <c r="A33" s="22">
        <v>9</v>
      </c>
      <c r="B33" s="23">
        <v>2</v>
      </c>
      <c r="C33" s="6">
        <f>SUMIFS(Spain_Number_lightpaths!F:F,Spain_Number_lightpaths!D:D,A33,Spain_Number_lightpaths!C:C,B33)</f>
        <v>44</v>
      </c>
      <c r="D33" s="6">
        <f>SUMIFS(Sweden_Number_lightpaths!F:F,Sweden_Number_lightpaths!D:D,SummaryW!A33,Sweden_Number_lightpaths!C:C,B33)</f>
        <v>40</v>
      </c>
      <c r="E33" s="6">
        <f>SUMIFS(Germany_17_Number_lightpaths!F:F,Germany_17_Number_lightpaths!D:D,SummaryW!A33,Germany_17_Number_lightpaths!C:C,SummaryW!B33)</f>
        <v>38</v>
      </c>
      <c r="F33" s="6">
        <f>SUMIFS(Nobel_EU_Number_lightpaths!F:F,Nobel_EU_Number_lightpaths!D:D,SummaryW!A33,Nobel_EU_Number_lightpaths!C:C,SummaryW!B33)</f>
        <v>49</v>
      </c>
      <c r="G33" s="24">
        <f>20*$G$3</f>
        <v>30</v>
      </c>
      <c r="H33" s="25">
        <f t="shared" si="1"/>
        <v>1320</v>
      </c>
      <c r="I33" s="25">
        <f t="shared" si="2"/>
        <v>1200</v>
      </c>
      <c r="J33" s="25">
        <f t="shared" si="3"/>
        <v>1140</v>
      </c>
      <c r="K33" s="25">
        <f t="shared" si="4"/>
        <v>1470</v>
      </c>
      <c r="L33" s="25">
        <v>20</v>
      </c>
      <c r="M33" s="25">
        <f>C33*$L33</f>
        <v>880</v>
      </c>
      <c r="N33" s="25">
        <f t="shared" si="6"/>
        <v>800</v>
      </c>
      <c r="O33" s="25">
        <f t="shared" si="7"/>
        <v>760</v>
      </c>
      <c r="P33" s="26">
        <f t="shared" si="8"/>
        <v>980</v>
      </c>
    </row>
    <row r="35" spans="1:16">
      <c r="A35" s="71" t="s">
        <v>3</v>
      </c>
      <c r="B35" s="70" t="s">
        <v>55</v>
      </c>
      <c r="C35" s="70"/>
      <c r="D35" s="70"/>
      <c r="E35" s="70"/>
      <c r="F35" s="70" t="s">
        <v>56</v>
      </c>
      <c r="G35" s="70"/>
      <c r="H35" s="70"/>
      <c r="I35" s="70"/>
    </row>
    <row r="36" spans="1:16">
      <c r="A36" s="71"/>
      <c r="B36" s="5" t="s">
        <v>6</v>
      </c>
      <c r="C36" s="3" t="s">
        <v>7</v>
      </c>
      <c r="D36" s="3" t="s">
        <v>8</v>
      </c>
      <c r="E36" s="3" t="s">
        <v>9</v>
      </c>
      <c r="F36" s="5" t="s">
        <v>6</v>
      </c>
      <c r="G36" s="3" t="s">
        <v>7</v>
      </c>
      <c r="H36" s="3" t="s">
        <v>8</v>
      </c>
      <c r="I36" s="3" t="s">
        <v>9</v>
      </c>
    </row>
    <row r="37" spans="1:16">
      <c r="A37" s="2">
        <v>0</v>
      </c>
      <c r="B37" s="2">
        <f>SUMIF($A$4:$A$33,A37,H$4:H$33)</f>
        <v>1180</v>
      </c>
      <c r="C37" s="2">
        <f>SUMIF($A$4:$A$33,A37,I$4:I$33)</f>
        <v>1594</v>
      </c>
      <c r="D37" s="2">
        <f>SUMIF($A$4:$A$33,A37,J$4:J$33)</f>
        <v>960</v>
      </c>
      <c r="E37" s="2">
        <f>SUMIF($A$4:$A$33,A37,K$4:K$33)</f>
        <v>1676</v>
      </c>
      <c r="F37" s="2">
        <f>SUMIF($A$4:$A$33,$A37,M$4:M$33)</f>
        <v>1120</v>
      </c>
      <c r="G37" s="2">
        <f>SUMIF($A$4:$A$33,$A37,N$4:N$33)</f>
        <v>1360</v>
      </c>
      <c r="H37" s="2">
        <f>SUMIF($A$4:$A$33,$A37,O$4:O$33)</f>
        <v>920</v>
      </c>
      <c r="I37" s="2">
        <f>SUMIF($A$4:$A$33,$A37,P$4:P$33)</f>
        <v>1540</v>
      </c>
    </row>
    <row r="38" spans="1:16">
      <c r="A38" s="2">
        <v>1</v>
      </c>
      <c r="B38" s="2">
        <f t="shared" ref="B38:B46" si="9">SUMIF($A$4:$A$33,A38,H$4:H$33)</f>
        <v>216</v>
      </c>
      <c r="C38" s="2">
        <f t="shared" ref="C38:C46" si="10">SUMIF($A$4:$A$33,A38,I$4:I$33)</f>
        <v>68</v>
      </c>
      <c r="D38" s="2">
        <f t="shared" ref="D38:D46" si="11">SUMIF($A$4:$A$33,A38,J$4:J$33)</f>
        <v>280</v>
      </c>
      <c r="E38" s="2">
        <f t="shared" ref="E38:E46" si="12">SUMIF($A$4:$A$33,A38,K$4:K$33)</f>
        <v>840</v>
      </c>
      <c r="F38" s="2">
        <f t="shared" ref="F38:I46" si="13">SUMIF($A$4:$A$33,$A38,M$4:M$33)</f>
        <v>180</v>
      </c>
      <c r="G38" s="2">
        <f t="shared" si="13"/>
        <v>60</v>
      </c>
      <c r="H38" s="2">
        <f t="shared" si="13"/>
        <v>240</v>
      </c>
      <c r="I38" s="2">
        <f t="shared" si="13"/>
        <v>600</v>
      </c>
    </row>
    <row r="39" spans="1:16">
      <c r="A39" s="2">
        <v>2</v>
      </c>
      <c r="B39" s="2">
        <f t="shared" si="9"/>
        <v>344</v>
      </c>
      <c r="C39" s="2">
        <f t="shared" si="10"/>
        <v>384</v>
      </c>
      <c r="D39" s="2">
        <f t="shared" si="11"/>
        <v>534</v>
      </c>
      <c r="E39" s="2">
        <f t="shared" si="12"/>
        <v>296</v>
      </c>
      <c r="F39" s="2">
        <f t="shared" si="13"/>
        <v>260</v>
      </c>
      <c r="G39" s="2">
        <f t="shared" si="13"/>
        <v>280</v>
      </c>
      <c r="H39" s="2">
        <f t="shared" si="13"/>
        <v>380</v>
      </c>
      <c r="I39" s="2">
        <f t="shared" si="13"/>
        <v>220</v>
      </c>
    </row>
    <row r="40" spans="1:16">
      <c r="A40" s="2">
        <v>3</v>
      </c>
      <c r="B40" s="2">
        <f t="shared" si="9"/>
        <v>432</v>
      </c>
      <c r="C40" s="2">
        <f t="shared" si="10"/>
        <v>224</v>
      </c>
      <c r="D40" s="2">
        <f t="shared" si="11"/>
        <v>242</v>
      </c>
      <c r="E40" s="2">
        <f t="shared" si="12"/>
        <v>228</v>
      </c>
      <c r="F40" s="2">
        <f t="shared" si="13"/>
        <v>340</v>
      </c>
      <c r="G40" s="2">
        <f t="shared" si="13"/>
        <v>160</v>
      </c>
      <c r="H40" s="2">
        <f t="shared" si="13"/>
        <v>180</v>
      </c>
      <c r="I40" s="2">
        <f t="shared" si="13"/>
        <v>160</v>
      </c>
    </row>
    <row r="41" spans="1:16">
      <c r="A41" s="2">
        <v>4</v>
      </c>
      <c r="B41" s="2">
        <f t="shared" si="9"/>
        <v>456</v>
      </c>
      <c r="C41" s="2">
        <f t="shared" si="10"/>
        <v>438</v>
      </c>
      <c r="D41" s="2">
        <f t="shared" si="11"/>
        <v>508</v>
      </c>
      <c r="E41" s="2">
        <f t="shared" si="12"/>
        <v>996</v>
      </c>
      <c r="F41" s="2">
        <f t="shared" si="13"/>
        <v>360</v>
      </c>
      <c r="G41" s="2">
        <f t="shared" si="13"/>
        <v>380</v>
      </c>
      <c r="H41" s="2">
        <f t="shared" si="13"/>
        <v>420</v>
      </c>
      <c r="I41" s="2">
        <f t="shared" si="13"/>
        <v>880</v>
      </c>
    </row>
    <row r="42" spans="1:16">
      <c r="A42" s="2">
        <v>5</v>
      </c>
      <c r="B42" s="2">
        <f t="shared" si="9"/>
        <v>704</v>
      </c>
      <c r="C42" s="2">
        <f t="shared" si="10"/>
        <v>862</v>
      </c>
      <c r="D42" s="2">
        <f t="shared" si="11"/>
        <v>650</v>
      </c>
      <c r="E42" s="2">
        <f t="shared" si="12"/>
        <v>696</v>
      </c>
      <c r="F42" s="2">
        <f t="shared" si="13"/>
        <v>600</v>
      </c>
      <c r="G42" s="2">
        <f t="shared" si="13"/>
        <v>760</v>
      </c>
      <c r="H42" s="2">
        <f t="shared" si="13"/>
        <v>560</v>
      </c>
      <c r="I42" s="2">
        <f t="shared" si="13"/>
        <v>600</v>
      </c>
    </row>
    <row r="43" spans="1:16">
      <c r="A43" s="2">
        <v>6</v>
      </c>
      <c r="B43" s="2">
        <f t="shared" si="9"/>
        <v>1050</v>
      </c>
      <c r="C43" s="2">
        <f t="shared" si="10"/>
        <v>804</v>
      </c>
      <c r="D43" s="2">
        <f t="shared" si="11"/>
        <v>742</v>
      </c>
      <c r="E43" s="2">
        <f t="shared" si="12"/>
        <v>1198</v>
      </c>
      <c r="F43" s="2">
        <f t="shared" si="13"/>
        <v>800</v>
      </c>
      <c r="G43" s="2">
        <f t="shared" si="13"/>
        <v>580</v>
      </c>
      <c r="H43" s="2">
        <f t="shared" si="13"/>
        <v>580</v>
      </c>
      <c r="I43" s="2">
        <f t="shared" si="13"/>
        <v>900</v>
      </c>
    </row>
    <row r="44" spans="1:16">
      <c r="A44" s="2">
        <v>7</v>
      </c>
      <c r="B44" s="2">
        <f t="shared" si="9"/>
        <v>1254</v>
      </c>
      <c r="C44" s="2">
        <f t="shared" si="10"/>
        <v>1120</v>
      </c>
      <c r="D44" s="2">
        <f t="shared" si="11"/>
        <v>1144</v>
      </c>
      <c r="E44" s="2">
        <f t="shared" si="12"/>
        <v>1474</v>
      </c>
      <c r="F44" s="2">
        <f t="shared" si="13"/>
        <v>980</v>
      </c>
      <c r="G44" s="2">
        <f t="shared" si="13"/>
        <v>820</v>
      </c>
      <c r="H44" s="2">
        <f t="shared" si="13"/>
        <v>820</v>
      </c>
      <c r="I44" s="2">
        <f t="shared" si="13"/>
        <v>1100</v>
      </c>
    </row>
    <row r="45" spans="1:16">
      <c r="A45" s="2">
        <v>8</v>
      </c>
      <c r="B45" s="2">
        <f t="shared" si="9"/>
        <v>1756</v>
      </c>
      <c r="C45" s="2">
        <f t="shared" si="10"/>
        <v>1372</v>
      </c>
      <c r="D45" s="2">
        <f t="shared" si="11"/>
        <v>1314</v>
      </c>
      <c r="E45" s="2">
        <f t="shared" si="12"/>
        <v>2184</v>
      </c>
      <c r="F45" s="2">
        <f t="shared" si="13"/>
        <v>1380</v>
      </c>
      <c r="G45" s="2">
        <f t="shared" si="13"/>
        <v>1160</v>
      </c>
      <c r="H45" s="2">
        <f t="shared" si="13"/>
        <v>1100</v>
      </c>
      <c r="I45" s="2">
        <f t="shared" si="13"/>
        <v>1760</v>
      </c>
    </row>
    <row r="46" spans="1:16">
      <c r="A46" s="2">
        <v>9</v>
      </c>
      <c r="B46" s="2">
        <f t="shared" si="9"/>
        <v>2108</v>
      </c>
      <c r="C46" s="2">
        <f t="shared" si="10"/>
        <v>1892</v>
      </c>
      <c r="D46" s="2">
        <f t="shared" si="11"/>
        <v>1816</v>
      </c>
      <c r="E46" s="2">
        <f t="shared" si="12"/>
        <v>3142</v>
      </c>
      <c r="F46" s="2">
        <f t="shared" si="13"/>
        <v>1580</v>
      </c>
      <c r="G46" s="2">
        <f t="shared" si="13"/>
        <v>1460</v>
      </c>
      <c r="H46" s="2">
        <f t="shared" si="13"/>
        <v>1360</v>
      </c>
      <c r="I46" s="2">
        <f t="shared" si="13"/>
        <v>2480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 tint="0.79998168889431442"/>
  </sheetPr>
  <dimension ref="A1:G1166"/>
  <sheetViews>
    <sheetView zoomScale="70" zoomScaleNormal="70" workbookViewId="0">
      <selection activeCell="N12" sqref="N12"/>
    </sheetView>
  </sheetViews>
  <sheetFormatPr defaultRowHeight="14.45"/>
  <cols>
    <col min="1" max="1" width="11.285156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>
      <c r="A1" s="59" t="s">
        <v>122</v>
      </c>
      <c r="B1" s="60" t="s">
        <v>123</v>
      </c>
      <c r="C1" s="60" t="s">
        <v>119</v>
      </c>
      <c r="D1" s="60" t="s">
        <v>3</v>
      </c>
      <c r="E1" s="60" t="s">
        <v>124</v>
      </c>
      <c r="F1" s="60" t="s">
        <v>125</v>
      </c>
      <c r="G1" s="61" t="s">
        <v>126</v>
      </c>
    </row>
    <row r="2" spans="1:7">
      <c r="A2" s="66" t="s">
        <v>127</v>
      </c>
      <c r="B2" s="62">
        <v>0</v>
      </c>
      <c r="C2" s="62">
        <v>0</v>
      </c>
      <c r="D2" s="62">
        <v>0</v>
      </c>
      <c r="E2" s="62">
        <v>16</v>
      </c>
      <c r="F2" s="62">
        <v>1</v>
      </c>
      <c r="G2" s="63">
        <v>2</v>
      </c>
    </row>
    <row r="3" spans="1:7">
      <c r="A3" s="67" t="s">
        <v>127</v>
      </c>
      <c r="B3" s="64">
        <v>0</v>
      </c>
      <c r="C3" s="64">
        <v>0</v>
      </c>
      <c r="D3" s="64">
        <v>1</v>
      </c>
      <c r="E3" s="64">
        <v>0</v>
      </c>
      <c r="F3" s="64">
        <v>0</v>
      </c>
      <c r="G3" s="65">
        <v>2</v>
      </c>
    </row>
    <row r="4" spans="1:7">
      <c r="A4" s="66" t="s">
        <v>127</v>
      </c>
      <c r="B4" s="62">
        <v>0</v>
      </c>
      <c r="C4" s="62">
        <v>0</v>
      </c>
      <c r="D4" s="62">
        <v>2</v>
      </c>
      <c r="E4" s="62">
        <v>0</v>
      </c>
      <c r="F4" s="62">
        <v>0</v>
      </c>
      <c r="G4" s="63">
        <v>2</v>
      </c>
    </row>
    <row r="5" spans="1:7">
      <c r="A5" s="67" t="s">
        <v>127</v>
      </c>
      <c r="B5" s="64">
        <v>0</v>
      </c>
      <c r="C5" s="64">
        <v>0</v>
      </c>
      <c r="D5" s="64">
        <v>3</v>
      </c>
      <c r="E5" s="64">
        <v>1</v>
      </c>
      <c r="F5" s="64">
        <v>0</v>
      </c>
      <c r="G5" s="65">
        <v>1</v>
      </c>
    </row>
    <row r="6" spans="1:7">
      <c r="A6" s="66" t="s">
        <v>127</v>
      </c>
      <c r="B6" s="62">
        <v>0</v>
      </c>
      <c r="C6" s="62">
        <v>0</v>
      </c>
      <c r="D6" s="62">
        <v>4</v>
      </c>
      <c r="E6" s="62">
        <v>2</v>
      </c>
      <c r="F6" s="62">
        <v>1</v>
      </c>
      <c r="G6" s="63">
        <v>17</v>
      </c>
    </row>
    <row r="7" spans="1:7">
      <c r="A7" s="67" t="s">
        <v>127</v>
      </c>
      <c r="B7" s="64">
        <v>0</v>
      </c>
      <c r="C7" s="64">
        <v>0</v>
      </c>
      <c r="D7" s="64">
        <v>5</v>
      </c>
      <c r="E7" s="64">
        <v>2</v>
      </c>
      <c r="F7" s="64">
        <v>0</v>
      </c>
      <c r="G7" s="65">
        <v>15</v>
      </c>
    </row>
    <row r="8" spans="1:7">
      <c r="A8" s="66" t="s">
        <v>127</v>
      </c>
      <c r="B8" s="62">
        <v>0</v>
      </c>
      <c r="C8" s="62">
        <v>0</v>
      </c>
      <c r="D8" s="62">
        <v>6</v>
      </c>
      <c r="E8" s="62">
        <v>2</v>
      </c>
      <c r="F8" s="62">
        <v>0</v>
      </c>
      <c r="G8" s="63">
        <v>13</v>
      </c>
    </row>
    <row r="9" spans="1:7">
      <c r="A9" s="67" t="s">
        <v>127</v>
      </c>
      <c r="B9" s="64">
        <v>0</v>
      </c>
      <c r="C9" s="64">
        <v>0</v>
      </c>
      <c r="D9" s="64">
        <v>7</v>
      </c>
      <c r="E9" s="64">
        <v>3</v>
      </c>
      <c r="F9" s="64">
        <v>0</v>
      </c>
      <c r="G9" s="65">
        <v>10</v>
      </c>
    </row>
    <row r="10" spans="1:7">
      <c r="A10" s="66" t="s">
        <v>127</v>
      </c>
      <c r="B10" s="62">
        <v>0</v>
      </c>
      <c r="C10" s="62">
        <v>0</v>
      </c>
      <c r="D10" s="62">
        <v>8</v>
      </c>
      <c r="E10" s="62">
        <v>5</v>
      </c>
      <c r="F10" s="62">
        <v>0</v>
      </c>
      <c r="G10" s="63">
        <v>5</v>
      </c>
    </row>
    <row r="11" spans="1:7">
      <c r="A11" s="67" t="s">
        <v>127</v>
      </c>
      <c r="B11" s="64">
        <v>0</v>
      </c>
      <c r="C11" s="64">
        <v>0</v>
      </c>
      <c r="D11" s="64">
        <v>9</v>
      </c>
      <c r="E11" s="64">
        <v>1</v>
      </c>
      <c r="F11" s="64">
        <v>0</v>
      </c>
      <c r="G11" s="65">
        <v>4</v>
      </c>
    </row>
    <row r="12" spans="1:7">
      <c r="A12" s="66" t="s">
        <v>127</v>
      </c>
      <c r="B12" s="62">
        <v>0</v>
      </c>
      <c r="C12" s="62">
        <v>1</v>
      </c>
      <c r="D12" s="62">
        <v>0</v>
      </c>
      <c r="E12" s="62">
        <v>18</v>
      </c>
      <c r="F12" s="62">
        <v>1</v>
      </c>
      <c r="G12" s="63">
        <v>0</v>
      </c>
    </row>
    <row r="13" spans="1:7">
      <c r="A13" s="67" t="s">
        <v>127</v>
      </c>
      <c r="B13" s="64">
        <v>0</v>
      </c>
      <c r="C13" s="64">
        <v>1</v>
      </c>
      <c r="D13" s="64">
        <v>2</v>
      </c>
      <c r="E13" s="64">
        <v>1</v>
      </c>
      <c r="F13" s="64">
        <v>1</v>
      </c>
      <c r="G13" s="65">
        <v>17</v>
      </c>
    </row>
    <row r="14" spans="1:7">
      <c r="A14" s="66" t="s">
        <v>127</v>
      </c>
      <c r="B14" s="62">
        <v>0</v>
      </c>
      <c r="C14" s="62">
        <v>1</v>
      </c>
      <c r="D14" s="62">
        <v>3</v>
      </c>
      <c r="E14" s="62">
        <v>1</v>
      </c>
      <c r="F14" s="62">
        <v>0</v>
      </c>
      <c r="G14" s="63">
        <v>16</v>
      </c>
    </row>
    <row r="15" spans="1:7">
      <c r="A15" s="67" t="s">
        <v>127</v>
      </c>
      <c r="B15" s="64">
        <v>0</v>
      </c>
      <c r="C15" s="64">
        <v>1</v>
      </c>
      <c r="D15" s="64">
        <v>4</v>
      </c>
      <c r="E15" s="64">
        <v>1</v>
      </c>
      <c r="F15" s="64">
        <v>0</v>
      </c>
      <c r="G15" s="65">
        <v>15</v>
      </c>
    </row>
    <row r="16" spans="1:7">
      <c r="A16" s="66" t="s">
        <v>127</v>
      </c>
      <c r="B16" s="62">
        <v>0</v>
      </c>
      <c r="C16" s="62">
        <v>1</v>
      </c>
      <c r="D16" s="62">
        <v>5</v>
      </c>
      <c r="E16" s="62">
        <v>1</v>
      </c>
      <c r="F16" s="62">
        <v>0</v>
      </c>
      <c r="G16" s="63">
        <v>14</v>
      </c>
    </row>
    <row r="17" spans="1:7">
      <c r="A17" s="67" t="s">
        <v>127</v>
      </c>
      <c r="B17" s="64">
        <v>0</v>
      </c>
      <c r="C17" s="64">
        <v>1</v>
      </c>
      <c r="D17" s="64">
        <v>6</v>
      </c>
      <c r="E17" s="64">
        <v>3</v>
      </c>
      <c r="F17" s="64">
        <v>0</v>
      </c>
      <c r="G17" s="65">
        <v>11</v>
      </c>
    </row>
    <row r="18" spans="1:7">
      <c r="A18" s="66" t="s">
        <v>127</v>
      </c>
      <c r="B18" s="62">
        <v>0</v>
      </c>
      <c r="C18" s="62">
        <v>1</v>
      </c>
      <c r="D18" s="62">
        <v>7</v>
      </c>
      <c r="E18" s="62">
        <v>1</v>
      </c>
      <c r="F18" s="62">
        <v>0</v>
      </c>
      <c r="G18" s="63">
        <v>10</v>
      </c>
    </row>
    <row r="19" spans="1:7">
      <c r="A19" s="67" t="s">
        <v>127</v>
      </c>
      <c r="B19" s="64">
        <v>0</v>
      </c>
      <c r="C19" s="64">
        <v>1</v>
      </c>
      <c r="D19" s="64">
        <v>8</v>
      </c>
      <c r="E19" s="64">
        <v>5</v>
      </c>
      <c r="F19" s="64">
        <v>0</v>
      </c>
      <c r="G19" s="65">
        <v>5</v>
      </c>
    </row>
    <row r="20" spans="1:7">
      <c r="A20" s="66" t="s">
        <v>127</v>
      </c>
      <c r="B20" s="62">
        <v>0</v>
      </c>
      <c r="C20" s="62">
        <v>1</v>
      </c>
      <c r="D20" s="62">
        <v>9</v>
      </c>
      <c r="E20" s="62">
        <v>8</v>
      </c>
      <c r="F20" s="62">
        <v>1</v>
      </c>
      <c r="G20" s="63">
        <v>15</v>
      </c>
    </row>
    <row r="21" spans="1:7">
      <c r="A21" s="67" t="s">
        <v>127</v>
      </c>
      <c r="B21" s="64">
        <v>0</v>
      </c>
      <c r="C21" s="64">
        <v>2</v>
      </c>
      <c r="D21" s="64">
        <v>1</v>
      </c>
      <c r="E21" s="64">
        <v>4</v>
      </c>
      <c r="F21" s="64">
        <v>1</v>
      </c>
      <c r="G21" s="65">
        <v>14</v>
      </c>
    </row>
    <row r="22" spans="1:7">
      <c r="A22" s="66" t="s">
        <v>127</v>
      </c>
      <c r="B22" s="62">
        <v>0</v>
      </c>
      <c r="C22" s="62">
        <v>2</v>
      </c>
      <c r="D22" s="62">
        <v>2</v>
      </c>
      <c r="E22" s="62">
        <v>4</v>
      </c>
      <c r="F22" s="62">
        <v>0</v>
      </c>
      <c r="G22" s="63">
        <v>10</v>
      </c>
    </row>
    <row r="23" spans="1:7">
      <c r="A23" s="67" t="s">
        <v>127</v>
      </c>
      <c r="B23" s="64">
        <v>0</v>
      </c>
      <c r="C23" s="64">
        <v>2</v>
      </c>
      <c r="D23" s="64">
        <v>3</v>
      </c>
      <c r="E23" s="64">
        <v>9</v>
      </c>
      <c r="F23" s="64">
        <v>0</v>
      </c>
      <c r="G23" s="65">
        <v>1</v>
      </c>
    </row>
    <row r="24" spans="1:7">
      <c r="A24" s="66" t="s">
        <v>127</v>
      </c>
      <c r="B24" s="62">
        <v>0</v>
      </c>
      <c r="C24" s="62">
        <v>2</v>
      </c>
      <c r="D24" s="62">
        <v>4</v>
      </c>
      <c r="E24" s="62">
        <v>1</v>
      </c>
      <c r="F24" s="62">
        <v>0</v>
      </c>
      <c r="G24" s="63">
        <v>0</v>
      </c>
    </row>
    <row r="25" spans="1:7">
      <c r="A25" s="67" t="s">
        <v>127</v>
      </c>
      <c r="B25" s="64">
        <v>0</v>
      </c>
      <c r="C25" s="64">
        <v>2</v>
      </c>
      <c r="D25" s="64">
        <v>6</v>
      </c>
      <c r="E25" s="64">
        <v>1</v>
      </c>
      <c r="F25" s="64">
        <v>1</v>
      </c>
      <c r="G25" s="65">
        <v>17</v>
      </c>
    </row>
    <row r="26" spans="1:7">
      <c r="A26" s="66" t="s">
        <v>127</v>
      </c>
      <c r="B26" s="62">
        <v>0</v>
      </c>
      <c r="C26" s="62">
        <v>2</v>
      </c>
      <c r="D26" s="62">
        <v>7</v>
      </c>
      <c r="E26" s="62">
        <v>1</v>
      </c>
      <c r="F26" s="62">
        <v>0</v>
      </c>
      <c r="G26" s="63">
        <v>16</v>
      </c>
    </row>
    <row r="27" spans="1:7">
      <c r="A27" s="67" t="s">
        <v>127</v>
      </c>
      <c r="B27" s="64">
        <v>0</v>
      </c>
      <c r="C27" s="64">
        <v>2</v>
      </c>
      <c r="D27" s="64">
        <v>9</v>
      </c>
      <c r="E27" s="64">
        <v>1</v>
      </c>
      <c r="F27" s="64">
        <v>0</v>
      </c>
      <c r="G27" s="65">
        <v>15</v>
      </c>
    </row>
    <row r="28" spans="1:7">
      <c r="A28" s="66" t="s">
        <v>127</v>
      </c>
      <c r="B28" s="62">
        <v>1</v>
      </c>
      <c r="C28" s="62">
        <v>0</v>
      </c>
      <c r="D28" s="62">
        <v>4</v>
      </c>
      <c r="E28" s="62">
        <v>10</v>
      </c>
      <c r="F28" s="62">
        <v>1</v>
      </c>
      <c r="G28" s="63">
        <v>8</v>
      </c>
    </row>
    <row r="29" spans="1:7">
      <c r="A29" s="67" t="s">
        <v>127</v>
      </c>
      <c r="B29" s="64">
        <v>1</v>
      </c>
      <c r="C29" s="64">
        <v>0</v>
      </c>
      <c r="D29" s="64">
        <v>5</v>
      </c>
      <c r="E29" s="64">
        <v>2</v>
      </c>
      <c r="F29" s="64">
        <v>0</v>
      </c>
      <c r="G29" s="65">
        <v>6</v>
      </c>
    </row>
    <row r="30" spans="1:7">
      <c r="A30" s="66" t="s">
        <v>127</v>
      </c>
      <c r="B30" s="62">
        <v>1</v>
      </c>
      <c r="C30" s="62">
        <v>1</v>
      </c>
      <c r="D30" s="62">
        <v>5</v>
      </c>
      <c r="E30" s="62">
        <v>8</v>
      </c>
      <c r="F30" s="62">
        <v>1</v>
      </c>
      <c r="G30" s="63">
        <v>10</v>
      </c>
    </row>
    <row r="31" spans="1:7">
      <c r="A31" s="67" t="s">
        <v>127</v>
      </c>
      <c r="B31" s="64">
        <v>1</v>
      </c>
      <c r="C31" s="64">
        <v>1</v>
      </c>
      <c r="D31" s="64">
        <v>6</v>
      </c>
      <c r="E31" s="64">
        <v>3</v>
      </c>
      <c r="F31" s="64">
        <v>0</v>
      </c>
      <c r="G31" s="65">
        <v>7</v>
      </c>
    </row>
    <row r="32" spans="1:7">
      <c r="A32" s="66" t="s">
        <v>127</v>
      </c>
      <c r="B32" s="62">
        <v>1</v>
      </c>
      <c r="C32" s="62">
        <v>1</v>
      </c>
      <c r="D32" s="62">
        <v>7</v>
      </c>
      <c r="E32" s="62">
        <v>1</v>
      </c>
      <c r="F32" s="62">
        <v>0</v>
      </c>
      <c r="G32" s="63">
        <v>6</v>
      </c>
    </row>
    <row r="33" spans="1:7">
      <c r="A33" s="67" t="s">
        <v>127</v>
      </c>
      <c r="B33" s="64">
        <v>1</v>
      </c>
      <c r="C33" s="64">
        <v>2</v>
      </c>
      <c r="D33" s="64">
        <v>6</v>
      </c>
      <c r="E33" s="64">
        <v>6</v>
      </c>
      <c r="F33" s="64">
        <v>1</v>
      </c>
      <c r="G33" s="65">
        <v>12</v>
      </c>
    </row>
    <row r="34" spans="1:7">
      <c r="A34" s="66" t="s">
        <v>127</v>
      </c>
      <c r="B34" s="62">
        <v>1</v>
      </c>
      <c r="C34" s="62">
        <v>2</v>
      </c>
      <c r="D34" s="62">
        <v>7</v>
      </c>
      <c r="E34" s="62">
        <v>11</v>
      </c>
      <c r="F34" s="62">
        <v>0</v>
      </c>
      <c r="G34" s="63">
        <v>1</v>
      </c>
    </row>
    <row r="35" spans="1:7">
      <c r="A35" s="67" t="s">
        <v>127</v>
      </c>
      <c r="B35" s="64">
        <v>1</v>
      </c>
      <c r="C35" s="64">
        <v>2</v>
      </c>
      <c r="D35" s="64">
        <v>8</v>
      </c>
      <c r="E35" s="64">
        <v>3</v>
      </c>
      <c r="F35" s="64">
        <v>1</v>
      </c>
      <c r="G35" s="65">
        <v>16</v>
      </c>
    </row>
    <row r="36" spans="1:7">
      <c r="A36" s="66" t="s">
        <v>127</v>
      </c>
      <c r="B36" s="62">
        <v>2</v>
      </c>
      <c r="C36" s="62">
        <v>0</v>
      </c>
      <c r="D36" s="62">
        <v>7</v>
      </c>
      <c r="E36" s="62">
        <v>6</v>
      </c>
      <c r="F36" s="62">
        <v>1</v>
      </c>
      <c r="G36" s="63">
        <v>12</v>
      </c>
    </row>
    <row r="37" spans="1:7">
      <c r="A37" s="67" t="s">
        <v>127</v>
      </c>
      <c r="B37" s="64">
        <v>2</v>
      </c>
      <c r="C37" s="64">
        <v>0</v>
      </c>
      <c r="D37" s="64">
        <v>8</v>
      </c>
      <c r="E37" s="64">
        <v>3</v>
      </c>
      <c r="F37" s="64">
        <v>0</v>
      </c>
      <c r="G37" s="65">
        <v>9</v>
      </c>
    </row>
    <row r="38" spans="1:7">
      <c r="A38" s="66" t="s">
        <v>127</v>
      </c>
      <c r="B38" s="62">
        <v>2</v>
      </c>
      <c r="C38" s="62">
        <v>0</v>
      </c>
      <c r="D38" s="62">
        <v>9</v>
      </c>
      <c r="E38" s="62">
        <v>2</v>
      </c>
      <c r="F38" s="62">
        <v>0</v>
      </c>
      <c r="G38" s="63">
        <v>7</v>
      </c>
    </row>
    <row r="39" spans="1:7">
      <c r="A39" s="67" t="s">
        <v>127</v>
      </c>
      <c r="B39" s="64">
        <v>2</v>
      </c>
      <c r="C39" s="64">
        <v>1</v>
      </c>
      <c r="D39" s="64">
        <v>8</v>
      </c>
      <c r="E39" s="64">
        <v>11</v>
      </c>
      <c r="F39" s="64">
        <v>1</v>
      </c>
      <c r="G39" s="65">
        <v>7</v>
      </c>
    </row>
    <row r="40" spans="1:7">
      <c r="A40" s="66" t="s">
        <v>127</v>
      </c>
      <c r="B40" s="62">
        <v>2</v>
      </c>
      <c r="C40" s="62">
        <v>2</v>
      </c>
      <c r="D40" s="62">
        <v>8</v>
      </c>
      <c r="E40" s="62">
        <v>12</v>
      </c>
      <c r="F40" s="62">
        <v>1</v>
      </c>
      <c r="G40" s="63">
        <v>6</v>
      </c>
    </row>
    <row r="41" spans="1:7">
      <c r="A41" s="67" t="s">
        <v>127</v>
      </c>
      <c r="B41" s="64">
        <v>2</v>
      </c>
      <c r="C41" s="64">
        <v>2</v>
      </c>
      <c r="D41" s="64">
        <v>9</v>
      </c>
      <c r="E41" s="64">
        <v>12</v>
      </c>
      <c r="F41" s="64">
        <v>1</v>
      </c>
      <c r="G41" s="65">
        <v>12</v>
      </c>
    </row>
    <row r="42" spans="1:7">
      <c r="A42" s="66" t="s">
        <v>127</v>
      </c>
      <c r="B42" s="62">
        <v>3</v>
      </c>
      <c r="C42" s="62">
        <v>0</v>
      </c>
      <c r="D42" s="62">
        <v>9</v>
      </c>
      <c r="E42" s="62">
        <v>2</v>
      </c>
      <c r="F42" s="62">
        <v>1</v>
      </c>
      <c r="G42" s="63">
        <v>16</v>
      </c>
    </row>
    <row r="43" spans="1:7">
      <c r="A43" s="67" t="s">
        <v>127</v>
      </c>
      <c r="B43" s="64">
        <v>3</v>
      </c>
      <c r="C43" s="64">
        <v>1</v>
      </c>
      <c r="D43" s="64">
        <v>9</v>
      </c>
      <c r="E43" s="64">
        <v>23</v>
      </c>
      <c r="F43" s="64">
        <v>2</v>
      </c>
      <c r="G43" s="65">
        <v>13</v>
      </c>
    </row>
    <row r="44" spans="1:7">
      <c r="A44" s="66" t="s">
        <v>128</v>
      </c>
      <c r="B44" s="62">
        <v>0</v>
      </c>
      <c r="C44" s="62">
        <v>0</v>
      </c>
      <c r="D44" s="62">
        <v>0</v>
      </c>
      <c r="E44" s="62">
        <v>25</v>
      </c>
      <c r="F44" s="62">
        <v>2</v>
      </c>
      <c r="G44" s="63">
        <v>11</v>
      </c>
    </row>
    <row r="45" spans="1:7">
      <c r="A45" s="67" t="s">
        <v>128</v>
      </c>
      <c r="B45" s="64">
        <v>0</v>
      </c>
      <c r="C45" s="64">
        <v>0</v>
      </c>
      <c r="D45" s="64">
        <v>1</v>
      </c>
      <c r="E45" s="64">
        <v>2</v>
      </c>
      <c r="F45" s="64">
        <v>0</v>
      </c>
      <c r="G45" s="65">
        <v>9</v>
      </c>
    </row>
    <row r="46" spans="1:7">
      <c r="A46" s="66" t="s">
        <v>128</v>
      </c>
      <c r="B46" s="62">
        <v>0</v>
      </c>
      <c r="C46" s="62">
        <v>0</v>
      </c>
      <c r="D46" s="62">
        <v>2</v>
      </c>
      <c r="E46" s="62">
        <v>2</v>
      </c>
      <c r="F46" s="62">
        <v>0</v>
      </c>
      <c r="G46" s="63">
        <v>7</v>
      </c>
    </row>
    <row r="47" spans="1:7">
      <c r="A47" s="67" t="s">
        <v>128</v>
      </c>
      <c r="B47" s="64">
        <v>0</v>
      </c>
      <c r="C47" s="64">
        <v>0</v>
      </c>
      <c r="D47" s="64">
        <v>3</v>
      </c>
      <c r="E47" s="64">
        <v>3</v>
      </c>
      <c r="F47" s="64">
        <v>0</v>
      </c>
      <c r="G47" s="65">
        <v>4</v>
      </c>
    </row>
    <row r="48" spans="1:7">
      <c r="A48" s="66" t="s">
        <v>128</v>
      </c>
      <c r="B48" s="62">
        <v>0</v>
      </c>
      <c r="C48" s="62">
        <v>0</v>
      </c>
      <c r="D48" s="62">
        <v>4</v>
      </c>
      <c r="E48" s="62">
        <v>5</v>
      </c>
      <c r="F48" s="62">
        <v>1</v>
      </c>
      <c r="G48" s="63">
        <v>17</v>
      </c>
    </row>
    <row r="49" spans="1:7">
      <c r="A49" s="67" t="s">
        <v>128</v>
      </c>
      <c r="B49" s="64">
        <v>0</v>
      </c>
      <c r="C49" s="64">
        <v>0</v>
      </c>
      <c r="D49" s="64">
        <v>5</v>
      </c>
      <c r="E49" s="64">
        <v>4</v>
      </c>
      <c r="F49" s="64">
        <v>0</v>
      </c>
      <c r="G49" s="65">
        <v>13</v>
      </c>
    </row>
    <row r="50" spans="1:7">
      <c r="A50" s="66" t="s">
        <v>128</v>
      </c>
      <c r="B50" s="62">
        <v>0</v>
      </c>
      <c r="C50" s="62">
        <v>0</v>
      </c>
      <c r="D50" s="62">
        <v>6</v>
      </c>
      <c r="E50" s="62">
        <v>4</v>
      </c>
      <c r="F50" s="62">
        <v>0</v>
      </c>
      <c r="G50" s="63">
        <v>9</v>
      </c>
    </row>
    <row r="51" spans="1:7">
      <c r="A51" s="67" t="s">
        <v>128</v>
      </c>
      <c r="B51" s="64">
        <v>0</v>
      </c>
      <c r="C51" s="64">
        <v>0</v>
      </c>
      <c r="D51" s="64">
        <v>7</v>
      </c>
      <c r="E51" s="64">
        <v>7</v>
      </c>
      <c r="F51" s="64">
        <v>0</v>
      </c>
      <c r="G51" s="65">
        <v>2</v>
      </c>
    </row>
    <row r="52" spans="1:7">
      <c r="A52" s="66" t="s">
        <v>128</v>
      </c>
      <c r="B52" s="62">
        <v>0</v>
      </c>
      <c r="C52" s="62">
        <v>0</v>
      </c>
      <c r="D52" s="62">
        <v>8</v>
      </c>
      <c r="E52" s="62">
        <v>3</v>
      </c>
      <c r="F52" s="62">
        <v>1</v>
      </c>
      <c r="G52" s="63">
        <v>17</v>
      </c>
    </row>
    <row r="53" spans="1:7">
      <c r="A53" s="67" t="s">
        <v>128</v>
      </c>
      <c r="B53" s="64">
        <v>0</v>
      </c>
      <c r="C53" s="64">
        <v>0</v>
      </c>
      <c r="D53" s="64">
        <v>9</v>
      </c>
      <c r="E53" s="64">
        <v>1</v>
      </c>
      <c r="F53" s="64">
        <v>0</v>
      </c>
      <c r="G53" s="65">
        <v>16</v>
      </c>
    </row>
    <row r="54" spans="1:7">
      <c r="A54" s="66" t="s">
        <v>128</v>
      </c>
      <c r="B54" s="62">
        <v>0</v>
      </c>
      <c r="C54" s="62">
        <v>1</v>
      </c>
      <c r="D54" s="62">
        <v>0</v>
      </c>
      <c r="E54" s="62">
        <v>11</v>
      </c>
      <c r="F54" s="62">
        <v>1</v>
      </c>
      <c r="G54" s="63">
        <v>7</v>
      </c>
    </row>
    <row r="55" spans="1:7">
      <c r="A55" s="67" t="s">
        <v>128</v>
      </c>
      <c r="B55" s="64">
        <v>0</v>
      </c>
      <c r="C55" s="64">
        <v>1</v>
      </c>
      <c r="D55" s="64">
        <v>1</v>
      </c>
      <c r="E55" s="64">
        <v>1</v>
      </c>
      <c r="F55" s="64">
        <v>0</v>
      </c>
      <c r="G55" s="65">
        <v>6</v>
      </c>
    </row>
    <row r="56" spans="1:7">
      <c r="A56" s="66" t="s">
        <v>128</v>
      </c>
      <c r="B56" s="62">
        <v>0</v>
      </c>
      <c r="C56" s="62">
        <v>1</v>
      </c>
      <c r="D56" s="62">
        <v>2</v>
      </c>
      <c r="E56" s="62">
        <v>2</v>
      </c>
      <c r="F56" s="62">
        <v>0</v>
      </c>
      <c r="G56" s="63">
        <v>4</v>
      </c>
    </row>
    <row r="57" spans="1:7">
      <c r="A57" s="67" t="s">
        <v>128</v>
      </c>
      <c r="B57" s="64">
        <v>0</v>
      </c>
      <c r="C57" s="64">
        <v>1</v>
      </c>
      <c r="D57" s="64">
        <v>3</v>
      </c>
      <c r="E57" s="64">
        <v>3</v>
      </c>
      <c r="F57" s="64">
        <v>0</v>
      </c>
      <c r="G57" s="65">
        <v>1</v>
      </c>
    </row>
    <row r="58" spans="1:7">
      <c r="A58" s="66" t="s">
        <v>128</v>
      </c>
      <c r="B58" s="62">
        <v>0</v>
      </c>
      <c r="C58" s="62">
        <v>1</v>
      </c>
      <c r="D58" s="62">
        <v>5</v>
      </c>
      <c r="E58" s="62">
        <v>2</v>
      </c>
      <c r="F58" s="62">
        <v>1</v>
      </c>
      <c r="G58" s="63">
        <v>17</v>
      </c>
    </row>
    <row r="59" spans="1:7">
      <c r="A59" s="67" t="s">
        <v>128</v>
      </c>
      <c r="B59" s="64">
        <v>0</v>
      </c>
      <c r="C59" s="64">
        <v>1</v>
      </c>
      <c r="D59" s="64">
        <v>6</v>
      </c>
      <c r="E59" s="64">
        <v>4</v>
      </c>
      <c r="F59" s="64">
        <v>0</v>
      </c>
      <c r="G59" s="65">
        <v>13</v>
      </c>
    </row>
    <row r="60" spans="1:7">
      <c r="A60" s="66" t="s">
        <v>128</v>
      </c>
      <c r="B60" s="62">
        <v>0</v>
      </c>
      <c r="C60" s="62">
        <v>1</v>
      </c>
      <c r="D60" s="62">
        <v>7</v>
      </c>
      <c r="E60" s="62">
        <v>2</v>
      </c>
      <c r="F60" s="62">
        <v>0</v>
      </c>
      <c r="G60" s="63">
        <v>11</v>
      </c>
    </row>
    <row r="61" spans="1:7">
      <c r="A61" s="67" t="s">
        <v>128</v>
      </c>
      <c r="B61" s="64">
        <v>0</v>
      </c>
      <c r="C61" s="64">
        <v>1</v>
      </c>
      <c r="D61" s="64">
        <v>8</v>
      </c>
      <c r="E61" s="64">
        <v>10</v>
      </c>
      <c r="F61" s="64">
        <v>0</v>
      </c>
      <c r="G61" s="65">
        <v>1</v>
      </c>
    </row>
    <row r="62" spans="1:7">
      <c r="A62" s="66" t="s">
        <v>128</v>
      </c>
      <c r="B62" s="62">
        <v>0</v>
      </c>
      <c r="C62" s="62">
        <v>1</v>
      </c>
      <c r="D62" s="62">
        <v>9</v>
      </c>
      <c r="E62" s="62">
        <v>13</v>
      </c>
      <c r="F62" s="62">
        <v>1</v>
      </c>
      <c r="G62" s="63">
        <v>6</v>
      </c>
    </row>
    <row r="63" spans="1:7">
      <c r="A63" s="67" t="s">
        <v>128</v>
      </c>
      <c r="B63" s="64">
        <v>0</v>
      </c>
      <c r="C63" s="64">
        <v>2</v>
      </c>
      <c r="D63" s="64">
        <v>1</v>
      </c>
      <c r="E63" s="64">
        <v>2</v>
      </c>
      <c r="F63" s="64">
        <v>1</v>
      </c>
      <c r="G63" s="65">
        <v>16</v>
      </c>
    </row>
    <row r="64" spans="1:7">
      <c r="A64" s="66" t="s">
        <v>128</v>
      </c>
      <c r="B64" s="62">
        <v>0</v>
      </c>
      <c r="C64" s="62">
        <v>2</v>
      </c>
      <c r="D64" s="62">
        <v>2</v>
      </c>
      <c r="E64" s="62">
        <v>4</v>
      </c>
      <c r="F64" s="62">
        <v>0</v>
      </c>
      <c r="G64" s="63">
        <v>12</v>
      </c>
    </row>
    <row r="65" spans="1:7">
      <c r="A65" s="67" t="s">
        <v>128</v>
      </c>
      <c r="B65" s="64">
        <v>0</v>
      </c>
      <c r="C65" s="64">
        <v>2</v>
      </c>
      <c r="D65" s="64">
        <v>3</v>
      </c>
      <c r="E65" s="64">
        <v>7</v>
      </c>
      <c r="F65" s="64">
        <v>0</v>
      </c>
      <c r="G65" s="65">
        <v>5</v>
      </c>
    </row>
    <row r="66" spans="1:7">
      <c r="A66" s="66" t="s">
        <v>128</v>
      </c>
      <c r="B66" s="62">
        <v>0</v>
      </c>
      <c r="C66" s="62">
        <v>2</v>
      </c>
      <c r="D66" s="62">
        <v>4</v>
      </c>
      <c r="E66" s="62">
        <v>12</v>
      </c>
      <c r="F66" s="62">
        <v>1</v>
      </c>
      <c r="G66" s="63">
        <v>11</v>
      </c>
    </row>
    <row r="67" spans="1:7">
      <c r="A67" s="67" t="s">
        <v>128</v>
      </c>
      <c r="B67" s="64">
        <v>0</v>
      </c>
      <c r="C67" s="64">
        <v>2</v>
      </c>
      <c r="D67" s="64">
        <v>5</v>
      </c>
      <c r="E67" s="64">
        <v>1</v>
      </c>
      <c r="F67" s="64">
        <v>0</v>
      </c>
      <c r="G67" s="65">
        <v>10</v>
      </c>
    </row>
    <row r="68" spans="1:7">
      <c r="A68" s="66" t="s">
        <v>128</v>
      </c>
      <c r="B68" s="62">
        <v>0</v>
      </c>
      <c r="C68" s="62">
        <v>2</v>
      </c>
      <c r="D68" s="62">
        <v>6</v>
      </c>
      <c r="E68" s="62">
        <v>1</v>
      </c>
      <c r="F68" s="62">
        <v>0</v>
      </c>
      <c r="G68" s="63">
        <v>9</v>
      </c>
    </row>
    <row r="69" spans="1:7">
      <c r="A69" s="67" t="s">
        <v>128</v>
      </c>
      <c r="B69" s="64">
        <v>0</v>
      </c>
      <c r="C69" s="64">
        <v>2</v>
      </c>
      <c r="D69" s="64">
        <v>9</v>
      </c>
      <c r="E69" s="64">
        <v>11</v>
      </c>
      <c r="F69" s="64">
        <v>1</v>
      </c>
      <c r="G69" s="65">
        <v>16</v>
      </c>
    </row>
    <row r="70" spans="1:7">
      <c r="A70" s="66" t="s">
        <v>128</v>
      </c>
      <c r="B70" s="62">
        <v>1</v>
      </c>
      <c r="C70" s="62">
        <v>0</v>
      </c>
      <c r="D70" s="62">
        <v>5</v>
      </c>
      <c r="E70" s="62">
        <v>2</v>
      </c>
      <c r="F70" s="62">
        <v>1</v>
      </c>
      <c r="G70" s="63">
        <v>16</v>
      </c>
    </row>
    <row r="71" spans="1:7">
      <c r="A71" s="67" t="s">
        <v>128</v>
      </c>
      <c r="B71" s="64">
        <v>1</v>
      </c>
      <c r="C71" s="64">
        <v>0</v>
      </c>
      <c r="D71" s="64">
        <v>8</v>
      </c>
      <c r="E71" s="64">
        <v>1</v>
      </c>
      <c r="F71" s="64">
        <v>0</v>
      </c>
      <c r="G71" s="65">
        <v>15</v>
      </c>
    </row>
    <row r="72" spans="1:7">
      <c r="A72" s="66" t="s">
        <v>128</v>
      </c>
      <c r="B72" s="62">
        <v>1</v>
      </c>
      <c r="C72" s="62">
        <v>1</v>
      </c>
      <c r="D72" s="62">
        <v>5</v>
      </c>
      <c r="E72" s="62">
        <v>12</v>
      </c>
      <c r="F72" s="62">
        <v>1</v>
      </c>
      <c r="G72" s="63">
        <v>6</v>
      </c>
    </row>
    <row r="73" spans="1:7">
      <c r="A73" s="67" t="s">
        <v>128</v>
      </c>
      <c r="B73" s="64">
        <v>1</v>
      </c>
      <c r="C73" s="64">
        <v>1</v>
      </c>
      <c r="D73" s="64">
        <v>6</v>
      </c>
      <c r="E73" s="64">
        <v>16</v>
      </c>
      <c r="F73" s="64">
        <v>1</v>
      </c>
      <c r="G73" s="65">
        <v>8</v>
      </c>
    </row>
    <row r="74" spans="1:7">
      <c r="A74" s="66" t="s">
        <v>128</v>
      </c>
      <c r="B74" s="62">
        <v>1</v>
      </c>
      <c r="C74" s="62">
        <v>1</v>
      </c>
      <c r="D74" s="62">
        <v>7</v>
      </c>
      <c r="E74" s="62">
        <v>4</v>
      </c>
      <c r="F74" s="62">
        <v>0</v>
      </c>
      <c r="G74" s="63">
        <v>4</v>
      </c>
    </row>
    <row r="75" spans="1:7">
      <c r="A75" s="67" t="s">
        <v>128</v>
      </c>
      <c r="B75" s="64">
        <v>1</v>
      </c>
      <c r="C75" s="64">
        <v>1</v>
      </c>
      <c r="D75" s="64">
        <v>8</v>
      </c>
      <c r="E75" s="64">
        <v>1</v>
      </c>
      <c r="F75" s="64">
        <v>0</v>
      </c>
      <c r="G75" s="65">
        <v>3</v>
      </c>
    </row>
    <row r="76" spans="1:7">
      <c r="A76" s="66" t="s">
        <v>128</v>
      </c>
      <c r="B76" s="62">
        <v>1</v>
      </c>
      <c r="C76" s="62">
        <v>1</v>
      </c>
      <c r="D76" s="62">
        <v>9</v>
      </c>
      <c r="E76" s="62">
        <v>5</v>
      </c>
      <c r="F76" s="62">
        <v>1</v>
      </c>
      <c r="G76" s="63">
        <v>16</v>
      </c>
    </row>
    <row r="77" spans="1:7">
      <c r="A77" s="67" t="s">
        <v>128</v>
      </c>
      <c r="B77" s="64">
        <v>1</v>
      </c>
      <c r="C77" s="64">
        <v>2</v>
      </c>
      <c r="D77" s="64">
        <v>7</v>
      </c>
      <c r="E77" s="64">
        <v>14</v>
      </c>
      <c r="F77" s="64">
        <v>1</v>
      </c>
      <c r="G77" s="65">
        <v>4</v>
      </c>
    </row>
    <row r="78" spans="1:7">
      <c r="A78" s="66" t="s">
        <v>128</v>
      </c>
      <c r="B78" s="62">
        <v>1</v>
      </c>
      <c r="C78" s="62">
        <v>2</v>
      </c>
      <c r="D78" s="62">
        <v>8</v>
      </c>
      <c r="E78" s="62">
        <v>2</v>
      </c>
      <c r="F78" s="62">
        <v>0</v>
      </c>
      <c r="G78" s="63">
        <v>2</v>
      </c>
    </row>
    <row r="79" spans="1:7">
      <c r="A79" s="67" t="s">
        <v>128</v>
      </c>
      <c r="B79" s="64">
        <v>2</v>
      </c>
      <c r="C79" s="64">
        <v>0</v>
      </c>
      <c r="D79" s="64">
        <v>8</v>
      </c>
      <c r="E79" s="64">
        <v>10</v>
      </c>
      <c r="F79" s="64">
        <v>1</v>
      </c>
      <c r="G79" s="65">
        <v>8</v>
      </c>
    </row>
    <row r="80" spans="1:7">
      <c r="A80" s="66" t="s">
        <v>128</v>
      </c>
      <c r="B80" s="62">
        <v>2</v>
      </c>
      <c r="C80" s="62">
        <v>1</v>
      </c>
      <c r="D80" s="62">
        <v>8</v>
      </c>
      <c r="E80" s="62">
        <v>19</v>
      </c>
      <c r="F80" s="62">
        <v>2</v>
      </c>
      <c r="G80" s="63">
        <v>17</v>
      </c>
    </row>
    <row r="81" spans="1:7">
      <c r="A81" s="67" t="s">
        <v>128</v>
      </c>
      <c r="B81" s="64">
        <v>2</v>
      </c>
      <c r="C81" s="64">
        <v>1</v>
      </c>
      <c r="D81" s="64">
        <v>9</v>
      </c>
      <c r="E81" s="64">
        <v>2</v>
      </c>
      <c r="F81" s="64">
        <v>0</v>
      </c>
      <c r="G81" s="65">
        <v>15</v>
      </c>
    </row>
    <row r="82" spans="1:7">
      <c r="A82" s="66" t="s">
        <v>128</v>
      </c>
      <c r="B82" s="62">
        <v>2</v>
      </c>
      <c r="C82" s="62">
        <v>2</v>
      </c>
      <c r="D82" s="62">
        <v>9</v>
      </c>
      <c r="E82" s="62">
        <v>37</v>
      </c>
      <c r="F82" s="62">
        <v>3</v>
      </c>
      <c r="G82" s="63">
        <v>17</v>
      </c>
    </row>
    <row r="83" spans="1:7">
      <c r="A83" s="67" t="s">
        <v>129</v>
      </c>
      <c r="B83" s="64">
        <v>0</v>
      </c>
      <c r="C83" s="64">
        <v>0</v>
      </c>
      <c r="D83" s="64">
        <v>0</v>
      </c>
      <c r="E83" s="64">
        <v>30</v>
      </c>
      <c r="F83" s="64">
        <v>2</v>
      </c>
      <c r="G83" s="65">
        <v>6</v>
      </c>
    </row>
    <row r="84" spans="1:7">
      <c r="A84" s="66" t="s">
        <v>129</v>
      </c>
      <c r="B84" s="62">
        <v>0</v>
      </c>
      <c r="C84" s="62">
        <v>0</v>
      </c>
      <c r="D84" s="62">
        <v>1</v>
      </c>
      <c r="E84" s="62">
        <v>0</v>
      </c>
      <c r="F84" s="62">
        <v>0</v>
      </c>
      <c r="G84" s="63">
        <v>6</v>
      </c>
    </row>
    <row r="85" spans="1:7">
      <c r="A85" s="67" t="s">
        <v>129</v>
      </c>
      <c r="B85" s="64">
        <v>0</v>
      </c>
      <c r="C85" s="64">
        <v>0</v>
      </c>
      <c r="D85" s="64">
        <v>2</v>
      </c>
      <c r="E85" s="64">
        <v>2</v>
      </c>
      <c r="F85" s="64">
        <v>0</v>
      </c>
      <c r="G85" s="65">
        <v>4</v>
      </c>
    </row>
    <row r="86" spans="1:7">
      <c r="A86" s="66" t="s">
        <v>129</v>
      </c>
      <c r="B86" s="62">
        <v>0</v>
      </c>
      <c r="C86" s="62">
        <v>0</v>
      </c>
      <c r="D86" s="62">
        <v>3</v>
      </c>
      <c r="E86" s="62">
        <v>2</v>
      </c>
      <c r="F86" s="62">
        <v>0</v>
      </c>
      <c r="G86" s="63">
        <v>2</v>
      </c>
    </row>
    <row r="87" spans="1:7">
      <c r="A87" s="67" t="s">
        <v>129</v>
      </c>
      <c r="B87" s="64">
        <v>0</v>
      </c>
      <c r="C87" s="64">
        <v>0</v>
      </c>
      <c r="D87" s="64">
        <v>4</v>
      </c>
      <c r="E87" s="64">
        <v>5</v>
      </c>
      <c r="F87" s="64">
        <v>1</v>
      </c>
      <c r="G87" s="65">
        <v>15</v>
      </c>
    </row>
    <row r="88" spans="1:7">
      <c r="A88" s="66" t="s">
        <v>129</v>
      </c>
      <c r="B88" s="62">
        <v>0</v>
      </c>
      <c r="C88" s="62">
        <v>0</v>
      </c>
      <c r="D88" s="62">
        <v>5</v>
      </c>
      <c r="E88" s="62">
        <v>2</v>
      </c>
      <c r="F88" s="62">
        <v>0</v>
      </c>
      <c r="G88" s="63">
        <v>13</v>
      </c>
    </row>
    <row r="89" spans="1:7">
      <c r="A89" s="67" t="s">
        <v>129</v>
      </c>
      <c r="B89" s="64">
        <v>0</v>
      </c>
      <c r="C89" s="64">
        <v>0</v>
      </c>
      <c r="D89" s="64">
        <v>6</v>
      </c>
      <c r="E89" s="64">
        <v>0</v>
      </c>
      <c r="F89" s="64">
        <v>0</v>
      </c>
      <c r="G89" s="65">
        <v>13</v>
      </c>
    </row>
    <row r="90" spans="1:7">
      <c r="A90" s="66" t="s">
        <v>129</v>
      </c>
      <c r="B90" s="62">
        <v>0</v>
      </c>
      <c r="C90" s="62">
        <v>0</v>
      </c>
      <c r="D90" s="62">
        <v>7</v>
      </c>
      <c r="E90" s="62">
        <v>0</v>
      </c>
      <c r="F90" s="62">
        <v>0</v>
      </c>
      <c r="G90" s="63">
        <v>13</v>
      </c>
    </row>
    <row r="91" spans="1:7">
      <c r="A91" s="67" t="s">
        <v>129</v>
      </c>
      <c r="B91" s="64">
        <v>0</v>
      </c>
      <c r="C91" s="64">
        <v>0</v>
      </c>
      <c r="D91" s="64">
        <v>8</v>
      </c>
      <c r="E91" s="64">
        <v>0</v>
      </c>
      <c r="F91" s="64">
        <v>0</v>
      </c>
      <c r="G91" s="65">
        <v>13</v>
      </c>
    </row>
    <row r="92" spans="1:7">
      <c r="A92" s="66" t="s">
        <v>129</v>
      </c>
      <c r="B92" s="62">
        <v>0</v>
      </c>
      <c r="C92" s="62">
        <v>0</v>
      </c>
      <c r="D92" s="62">
        <v>9</v>
      </c>
      <c r="E92" s="62">
        <v>0</v>
      </c>
      <c r="F92" s="62">
        <v>0</v>
      </c>
      <c r="G92" s="63">
        <v>13</v>
      </c>
    </row>
    <row r="93" spans="1:7">
      <c r="A93" s="67" t="s">
        <v>129</v>
      </c>
      <c r="B93" s="64">
        <v>0</v>
      </c>
      <c r="C93" s="64">
        <v>1</v>
      </c>
      <c r="D93" s="64">
        <v>0</v>
      </c>
      <c r="E93" s="64">
        <v>8</v>
      </c>
      <c r="F93" s="64">
        <v>1</v>
      </c>
      <c r="G93" s="65">
        <v>10</v>
      </c>
    </row>
    <row r="94" spans="1:7">
      <c r="A94" s="66" t="s">
        <v>129</v>
      </c>
      <c r="B94" s="62">
        <v>0</v>
      </c>
      <c r="C94" s="62">
        <v>1</v>
      </c>
      <c r="D94" s="62">
        <v>1</v>
      </c>
      <c r="E94" s="62">
        <v>1</v>
      </c>
      <c r="F94" s="62">
        <v>0</v>
      </c>
      <c r="G94" s="63">
        <v>9</v>
      </c>
    </row>
    <row r="95" spans="1:7">
      <c r="A95" s="67" t="s">
        <v>129</v>
      </c>
      <c r="B95" s="64">
        <v>0</v>
      </c>
      <c r="C95" s="64">
        <v>1</v>
      </c>
      <c r="D95" s="64">
        <v>2</v>
      </c>
      <c r="E95" s="64">
        <v>3</v>
      </c>
      <c r="F95" s="64">
        <v>0</v>
      </c>
      <c r="G95" s="65">
        <v>6</v>
      </c>
    </row>
    <row r="96" spans="1:7">
      <c r="A96" s="66" t="s">
        <v>129</v>
      </c>
      <c r="B96" s="62">
        <v>0</v>
      </c>
      <c r="C96" s="62">
        <v>1</v>
      </c>
      <c r="D96" s="62">
        <v>3</v>
      </c>
      <c r="E96" s="62">
        <v>1</v>
      </c>
      <c r="F96" s="62">
        <v>0</v>
      </c>
      <c r="G96" s="63">
        <v>5</v>
      </c>
    </row>
    <row r="97" spans="1:7">
      <c r="A97" s="67" t="s">
        <v>129</v>
      </c>
      <c r="B97" s="64">
        <v>0</v>
      </c>
      <c r="C97" s="64">
        <v>1</v>
      </c>
      <c r="D97" s="64">
        <v>4</v>
      </c>
      <c r="E97" s="64">
        <v>2</v>
      </c>
      <c r="F97" s="64">
        <v>0</v>
      </c>
      <c r="G97" s="65">
        <v>3</v>
      </c>
    </row>
    <row r="98" spans="1:7">
      <c r="A98" s="66" t="s">
        <v>129</v>
      </c>
      <c r="B98" s="62">
        <v>0</v>
      </c>
      <c r="C98" s="62">
        <v>1</v>
      </c>
      <c r="D98" s="62">
        <v>5</v>
      </c>
      <c r="E98" s="62">
        <v>7</v>
      </c>
      <c r="F98" s="62">
        <v>1</v>
      </c>
      <c r="G98" s="63">
        <v>14</v>
      </c>
    </row>
    <row r="99" spans="1:7">
      <c r="A99" s="67" t="s">
        <v>129</v>
      </c>
      <c r="B99" s="64">
        <v>0</v>
      </c>
      <c r="C99" s="64">
        <v>1</v>
      </c>
      <c r="D99" s="64">
        <v>6</v>
      </c>
      <c r="E99" s="64">
        <v>8</v>
      </c>
      <c r="F99" s="64">
        <v>0</v>
      </c>
      <c r="G99" s="65">
        <v>6</v>
      </c>
    </row>
    <row r="100" spans="1:7">
      <c r="A100" s="66" t="s">
        <v>129</v>
      </c>
      <c r="B100" s="62">
        <v>0</v>
      </c>
      <c r="C100" s="62">
        <v>1</v>
      </c>
      <c r="D100" s="62">
        <v>7</v>
      </c>
      <c r="E100" s="62">
        <v>1</v>
      </c>
      <c r="F100" s="62">
        <v>0</v>
      </c>
      <c r="G100" s="63">
        <v>5</v>
      </c>
    </row>
    <row r="101" spans="1:7">
      <c r="A101" s="67" t="s">
        <v>129</v>
      </c>
      <c r="B101" s="64">
        <v>0</v>
      </c>
      <c r="C101" s="64">
        <v>1</v>
      </c>
      <c r="D101" s="64">
        <v>8</v>
      </c>
      <c r="E101" s="64">
        <v>3</v>
      </c>
      <c r="F101" s="64">
        <v>0</v>
      </c>
      <c r="G101" s="65">
        <v>2</v>
      </c>
    </row>
    <row r="102" spans="1:7">
      <c r="A102" s="66" t="s">
        <v>129</v>
      </c>
      <c r="B102" s="62">
        <v>0</v>
      </c>
      <c r="C102" s="62">
        <v>1</v>
      </c>
      <c r="D102" s="62">
        <v>9</v>
      </c>
      <c r="E102" s="62">
        <v>1</v>
      </c>
      <c r="F102" s="62">
        <v>0</v>
      </c>
      <c r="G102" s="63">
        <v>1</v>
      </c>
    </row>
    <row r="103" spans="1:7">
      <c r="A103" s="67" t="s">
        <v>129</v>
      </c>
      <c r="B103" s="64">
        <v>0</v>
      </c>
      <c r="C103" s="64">
        <v>2</v>
      </c>
      <c r="D103" s="64">
        <v>1</v>
      </c>
      <c r="E103" s="64">
        <v>2</v>
      </c>
      <c r="F103" s="64">
        <v>1</v>
      </c>
      <c r="G103" s="65">
        <v>16</v>
      </c>
    </row>
    <row r="104" spans="1:7">
      <c r="A104" s="66" t="s">
        <v>129</v>
      </c>
      <c r="B104" s="62">
        <v>0</v>
      </c>
      <c r="C104" s="62">
        <v>2</v>
      </c>
      <c r="D104" s="62">
        <v>2</v>
      </c>
      <c r="E104" s="62">
        <v>9</v>
      </c>
      <c r="F104" s="62">
        <v>0</v>
      </c>
      <c r="G104" s="63">
        <v>7</v>
      </c>
    </row>
    <row r="105" spans="1:7">
      <c r="A105" s="67" t="s">
        <v>129</v>
      </c>
      <c r="B105" s="64">
        <v>0</v>
      </c>
      <c r="C105" s="64">
        <v>2</v>
      </c>
      <c r="D105" s="64">
        <v>3</v>
      </c>
      <c r="E105" s="64">
        <v>10</v>
      </c>
      <c r="F105" s="64">
        <v>1</v>
      </c>
      <c r="G105" s="65">
        <v>15</v>
      </c>
    </row>
    <row r="106" spans="1:7">
      <c r="A106" s="66" t="s">
        <v>129</v>
      </c>
      <c r="B106" s="62">
        <v>0</v>
      </c>
      <c r="C106" s="62">
        <v>2</v>
      </c>
      <c r="D106" s="62">
        <v>4</v>
      </c>
      <c r="E106" s="62">
        <v>9</v>
      </c>
      <c r="F106" s="62">
        <v>0</v>
      </c>
      <c r="G106" s="63">
        <v>6</v>
      </c>
    </row>
    <row r="107" spans="1:7">
      <c r="A107" s="67" t="s">
        <v>129</v>
      </c>
      <c r="B107" s="64">
        <v>0</v>
      </c>
      <c r="C107" s="64">
        <v>2</v>
      </c>
      <c r="D107" s="64">
        <v>6</v>
      </c>
      <c r="E107" s="64">
        <v>6</v>
      </c>
      <c r="F107" s="64">
        <v>0</v>
      </c>
      <c r="G107" s="65">
        <v>0</v>
      </c>
    </row>
    <row r="108" spans="1:7">
      <c r="A108" s="66" t="s">
        <v>129</v>
      </c>
      <c r="B108" s="62">
        <v>0</v>
      </c>
      <c r="C108" s="62">
        <v>2</v>
      </c>
      <c r="D108" s="62">
        <v>7</v>
      </c>
      <c r="E108" s="62">
        <v>7</v>
      </c>
      <c r="F108" s="62">
        <v>1</v>
      </c>
      <c r="G108" s="63">
        <v>11</v>
      </c>
    </row>
    <row r="109" spans="1:7">
      <c r="A109" s="67" t="s">
        <v>129</v>
      </c>
      <c r="B109" s="64">
        <v>0</v>
      </c>
      <c r="C109" s="64">
        <v>2</v>
      </c>
      <c r="D109" s="64">
        <v>8</v>
      </c>
      <c r="E109" s="64">
        <v>4</v>
      </c>
      <c r="F109" s="64">
        <v>0</v>
      </c>
      <c r="G109" s="65">
        <v>7</v>
      </c>
    </row>
    <row r="110" spans="1:7">
      <c r="A110" s="66" t="s">
        <v>129</v>
      </c>
      <c r="B110" s="62">
        <v>0</v>
      </c>
      <c r="C110" s="62">
        <v>2</v>
      </c>
      <c r="D110" s="62">
        <v>9</v>
      </c>
      <c r="E110" s="62">
        <v>12</v>
      </c>
      <c r="F110" s="62">
        <v>1</v>
      </c>
      <c r="G110" s="63">
        <v>13</v>
      </c>
    </row>
    <row r="111" spans="1:7">
      <c r="A111" s="67" t="s">
        <v>129</v>
      </c>
      <c r="B111" s="64">
        <v>1</v>
      </c>
      <c r="C111" s="64">
        <v>0</v>
      </c>
      <c r="D111" s="64">
        <v>4</v>
      </c>
      <c r="E111" s="64">
        <v>2</v>
      </c>
      <c r="F111" s="64">
        <v>1</v>
      </c>
      <c r="G111" s="65">
        <v>16</v>
      </c>
    </row>
    <row r="112" spans="1:7">
      <c r="A112" s="66" t="s">
        <v>129</v>
      </c>
      <c r="B112" s="62">
        <v>1</v>
      </c>
      <c r="C112" s="62">
        <v>0</v>
      </c>
      <c r="D112" s="62">
        <v>5</v>
      </c>
      <c r="E112" s="62">
        <v>7</v>
      </c>
      <c r="F112" s="62">
        <v>0</v>
      </c>
      <c r="G112" s="63">
        <v>9</v>
      </c>
    </row>
    <row r="113" spans="1:7">
      <c r="A113" s="67" t="s">
        <v>129</v>
      </c>
      <c r="B113" s="64">
        <v>1</v>
      </c>
      <c r="C113" s="64">
        <v>0</v>
      </c>
      <c r="D113" s="64">
        <v>6</v>
      </c>
      <c r="E113" s="64">
        <v>2</v>
      </c>
      <c r="F113" s="64">
        <v>0</v>
      </c>
      <c r="G113" s="65">
        <v>7</v>
      </c>
    </row>
    <row r="114" spans="1:7">
      <c r="A114" s="66" t="s">
        <v>129</v>
      </c>
      <c r="B114" s="62">
        <v>1</v>
      </c>
      <c r="C114" s="62">
        <v>0</v>
      </c>
      <c r="D114" s="62">
        <v>7</v>
      </c>
      <c r="E114" s="62">
        <v>2</v>
      </c>
      <c r="F114" s="62">
        <v>0</v>
      </c>
      <c r="G114" s="63">
        <v>5</v>
      </c>
    </row>
    <row r="115" spans="1:7">
      <c r="A115" s="67" t="s">
        <v>129</v>
      </c>
      <c r="B115" s="64">
        <v>1</v>
      </c>
      <c r="C115" s="64">
        <v>0</v>
      </c>
      <c r="D115" s="64">
        <v>9</v>
      </c>
      <c r="E115" s="64">
        <v>2</v>
      </c>
      <c r="F115" s="64">
        <v>0</v>
      </c>
      <c r="G115" s="65">
        <v>3</v>
      </c>
    </row>
    <row r="116" spans="1:7">
      <c r="A116" s="66" t="s">
        <v>129</v>
      </c>
      <c r="B116" s="62">
        <v>1</v>
      </c>
      <c r="C116" s="62">
        <v>1</v>
      </c>
      <c r="D116" s="62">
        <v>5</v>
      </c>
      <c r="E116" s="62">
        <v>6</v>
      </c>
      <c r="F116" s="62">
        <v>1</v>
      </c>
      <c r="G116" s="63">
        <v>12</v>
      </c>
    </row>
    <row r="117" spans="1:7">
      <c r="A117" s="67" t="s">
        <v>129</v>
      </c>
      <c r="B117" s="64">
        <v>1</v>
      </c>
      <c r="C117" s="64">
        <v>1</v>
      </c>
      <c r="D117" s="64">
        <v>6</v>
      </c>
      <c r="E117" s="64">
        <v>15</v>
      </c>
      <c r="F117" s="64">
        <v>1</v>
      </c>
      <c r="G117" s="65">
        <v>15</v>
      </c>
    </row>
    <row r="118" spans="1:7">
      <c r="A118" s="66" t="s">
        <v>129</v>
      </c>
      <c r="B118" s="62">
        <v>1</v>
      </c>
      <c r="C118" s="62">
        <v>2</v>
      </c>
      <c r="D118" s="62">
        <v>7</v>
      </c>
      <c r="E118" s="62">
        <v>35</v>
      </c>
      <c r="F118" s="62">
        <v>2</v>
      </c>
      <c r="G118" s="63">
        <v>1</v>
      </c>
    </row>
    <row r="119" spans="1:7">
      <c r="A119" s="67" t="s">
        <v>129</v>
      </c>
      <c r="B119" s="64">
        <v>1</v>
      </c>
      <c r="C119" s="64">
        <v>2</v>
      </c>
      <c r="D119" s="64">
        <v>8</v>
      </c>
      <c r="E119" s="64">
        <v>3</v>
      </c>
      <c r="F119" s="64">
        <v>1</v>
      </c>
      <c r="G119" s="65">
        <v>16</v>
      </c>
    </row>
    <row r="120" spans="1:7">
      <c r="A120" s="66" t="s">
        <v>129</v>
      </c>
      <c r="B120" s="62">
        <v>2</v>
      </c>
      <c r="C120" s="62">
        <v>0</v>
      </c>
      <c r="D120" s="62">
        <v>8</v>
      </c>
      <c r="E120" s="62">
        <v>12</v>
      </c>
      <c r="F120" s="62">
        <v>1</v>
      </c>
      <c r="G120" s="63">
        <v>6</v>
      </c>
    </row>
    <row r="121" spans="1:7">
      <c r="A121" s="67" t="s">
        <v>129</v>
      </c>
      <c r="B121" s="64">
        <v>2</v>
      </c>
      <c r="C121" s="64">
        <v>0</v>
      </c>
      <c r="D121" s="64">
        <v>9</v>
      </c>
      <c r="E121" s="64">
        <v>2</v>
      </c>
      <c r="F121" s="64">
        <v>0</v>
      </c>
      <c r="G121" s="65">
        <v>4</v>
      </c>
    </row>
    <row r="122" spans="1:7">
      <c r="A122" s="66" t="s">
        <v>129</v>
      </c>
      <c r="B122" s="62">
        <v>2</v>
      </c>
      <c r="C122" s="62">
        <v>1</v>
      </c>
      <c r="D122" s="62">
        <v>8</v>
      </c>
      <c r="E122" s="62">
        <v>15</v>
      </c>
      <c r="F122" s="62">
        <v>1</v>
      </c>
      <c r="G122" s="63">
        <v>3</v>
      </c>
    </row>
    <row r="123" spans="1:7">
      <c r="A123" s="67" t="s">
        <v>129</v>
      </c>
      <c r="B123" s="64">
        <v>2</v>
      </c>
      <c r="C123" s="64">
        <v>2</v>
      </c>
      <c r="D123" s="64">
        <v>8</v>
      </c>
      <c r="E123" s="64">
        <v>8</v>
      </c>
      <c r="F123" s="64">
        <v>1</v>
      </c>
      <c r="G123" s="65">
        <v>10</v>
      </c>
    </row>
    <row r="124" spans="1:7">
      <c r="A124" s="66" t="s">
        <v>129</v>
      </c>
      <c r="B124" s="62">
        <v>2</v>
      </c>
      <c r="C124" s="62">
        <v>2</v>
      </c>
      <c r="D124" s="62">
        <v>9</v>
      </c>
      <c r="E124" s="62">
        <v>17</v>
      </c>
      <c r="F124" s="62">
        <v>1</v>
      </c>
      <c r="G124" s="63">
        <v>11</v>
      </c>
    </row>
    <row r="125" spans="1:7">
      <c r="A125" s="67" t="s">
        <v>129</v>
      </c>
      <c r="B125" s="64">
        <v>3</v>
      </c>
      <c r="C125" s="64">
        <v>0</v>
      </c>
      <c r="D125" s="64">
        <v>9</v>
      </c>
      <c r="E125" s="64">
        <v>27</v>
      </c>
      <c r="F125" s="64">
        <v>2</v>
      </c>
      <c r="G125" s="65">
        <v>9</v>
      </c>
    </row>
    <row r="126" spans="1:7">
      <c r="A126" s="66" t="s">
        <v>129</v>
      </c>
      <c r="B126" s="62">
        <v>3</v>
      </c>
      <c r="C126" s="62">
        <v>1</v>
      </c>
      <c r="D126" s="62">
        <v>9</v>
      </c>
      <c r="E126" s="62">
        <v>13</v>
      </c>
      <c r="F126" s="62">
        <v>1</v>
      </c>
      <c r="G126" s="63">
        <v>5</v>
      </c>
    </row>
    <row r="127" spans="1:7">
      <c r="A127" s="67" t="s">
        <v>130</v>
      </c>
      <c r="B127" s="64">
        <v>0</v>
      </c>
      <c r="C127" s="64">
        <v>0</v>
      </c>
      <c r="D127" s="64">
        <v>0</v>
      </c>
      <c r="E127" s="64">
        <v>29</v>
      </c>
      <c r="F127" s="64">
        <v>2</v>
      </c>
      <c r="G127" s="65">
        <v>7</v>
      </c>
    </row>
    <row r="128" spans="1:7">
      <c r="A128" s="66" t="s">
        <v>130</v>
      </c>
      <c r="B128" s="62">
        <v>0</v>
      </c>
      <c r="C128" s="62">
        <v>0</v>
      </c>
      <c r="D128" s="62">
        <v>1</v>
      </c>
      <c r="E128" s="62">
        <v>1</v>
      </c>
      <c r="F128" s="62">
        <v>0</v>
      </c>
      <c r="G128" s="63">
        <v>6</v>
      </c>
    </row>
    <row r="129" spans="1:7">
      <c r="A129" s="67" t="s">
        <v>130</v>
      </c>
      <c r="B129" s="64">
        <v>0</v>
      </c>
      <c r="C129" s="64">
        <v>0</v>
      </c>
      <c r="D129" s="64">
        <v>2</v>
      </c>
      <c r="E129" s="64">
        <v>1</v>
      </c>
      <c r="F129" s="64">
        <v>0</v>
      </c>
      <c r="G129" s="65">
        <v>5</v>
      </c>
    </row>
    <row r="130" spans="1:7">
      <c r="A130" s="66" t="s">
        <v>130</v>
      </c>
      <c r="B130" s="62">
        <v>0</v>
      </c>
      <c r="C130" s="62">
        <v>0</v>
      </c>
      <c r="D130" s="62">
        <v>3</v>
      </c>
      <c r="E130" s="62">
        <v>0</v>
      </c>
      <c r="F130" s="62">
        <v>0</v>
      </c>
      <c r="G130" s="63">
        <v>5</v>
      </c>
    </row>
    <row r="131" spans="1:7">
      <c r="A131" s="67" t="s">
        <v>130</v>
      </c>
      <c r="B131" s="64">
        <v>0</v>
      </c>
      <c r="C131" s="64">
        <v>0</v>
      </c>
      <c r="D131" s="64">
        <v>4</v>
      </c>
      <c r="E131" s="64">
        <v>1</v>
      </c>
      <c r="F131" s="64">
        <v>0</v>
      </c>
      <c r="G131" s="65">
        <v>4</v>
      </c>
    </row>
    <row r="132" spans="1:7">
      <c r="A132" s="66" t="s">
        <v>130</v>
      </c>
      <c r="B132" s="62">
        <v>0</v>
      </c>
      <c r="C132" s="62">
        <v>0</v>
      </c>
      <c r="D132" s="62">
        <v>5</v>
      </c>
      <c r="E132" s="62">
        <v>1</v>
      </c>
      <c r="F132" s="62">
        <v>0</v>
      </c>
      <c r="G132" s="63">
        <v>3</v>
      </c>
    </row>
    <row r="133" spans="1:7">
      <c r="A133" s="67" t="s">
        <v>130</v>
      </c>
      <c r="B133" s="64">
        <v>0</v>
      </c>
      <c r="C133" s="64">
        <v>0</v>
      </c>
      <c r="D133" s="64">
        <v>6</v>
      </c>
      <c r="E133" s="64">
        <v>2</v>
      </c>
      <c r="F133" s="64">
        <v>0</v>
      </c>
      <c r="G133" s="65">
        <v>1</v>
      </c>
    </row>
    <row r="134" spans="1:7">
      <c r="A134" s="66" t="s">
        <v>130</v>
      </c>
      <c r="B134" s="62">
        <v>0</v>
      </c>
      <c r="C134" s="62">
        <v>0</v>
      </c>
      <c r="D134" s="62">
        <v>7</v>
      </c>
      <c r="E134" s="62">
        <v>1</v>
      </c>
      <c r="F134" s="62">
        <v>0</v>
      </c>
      <c r="G134" s="63">
        <v>0</v>
      </c>
    </row>
    <row r="135" spans="1:7">
      <c r="A135" s="67" t="s">
        <v>130</v>
      </c>
      <c r="B135" s="64">
        <v>0</v>
      </c>
      <c r="C135" s="64">
        <v>0</v>
      </c>
      <c r="D135" s="64">
        <v>8</v>
      </c>
      <c r="E135" s="64">
        <v>2</v>
      </c>
      <c r="F135" s="64">
        <v>1</v>
      </c>
      <c r="G135" s="65">
        <v>16</v>
      </c>
    </row>
    <row r="136" spans="1:7">
      <c r="A136" s="66" t="s">
        <v>130</v>
      </c>
      <c r="B136" s="62">
        <v>0</v>
      </c>
      <c r="C136" s="62">
        <v>0</v>
      </c>
      <c r="D136" s="62">
        <v>9</v>
      </c>
      <c r="E136" s="62">
        <v>1</v>
      </c>
      <c r="F136" s="62">
        <v>0</v>
      </c>
      <c r="G136" s="63">
        <v>15</v>
      </c>
    </row>
    <row r="137" spans="1:7">
      <c r="A137" s="67" t="s">
        <v>130</v>
      </c>
      <c r="B137" s="64">
        <v>0</v>
      </c>
      <c r="C137" s="64">
        <v>1</v>
      </c>
      <c r="D137" s="64">
        <v>0</v>
      </c>
      <c r="E137" s="64">
        <v>6</v>
      </c>
      <c r="F137" s="64">
        <v>1</v>
      </c>
      <c r="G137" s="65">
        <v>12</v>
      </c>
    </row>
    <row r="138" spans="1:7">
      <c r="A138" s="66" t="s">
        <v>130</v>
      </c>
      <c r="B138" s="62">
        <v>0</v>
      </c>
      <c r="C138" s="62">
        <v>1</v>
      </c>
      <c r="D138" s="62">
        <v>1</v>
      </c>
      <c r="E138" s="62">
        <v>4</v>
      </c>
      <c r="F138" s="62">
        <v>0</v>
      </c>
      <c r="G138" s="63">
        <v>8</v>
      </c>
    </row>
    <row r="139" spans="1:7">
      <c r="A139" s="67" t="s">
        <v>130</v>
      </c>
      <c r="B139" s="64">
        <v>0</v>
      </c>
      <c r="C139" s="64">
        <v>1</v>
      </c>
      <c r="D139" s="64">
        <v>2</v>
      </c>
      <c r="E139" s="64">
        <v>1</v>
      </c>
      <c r="F139" s="64">
        <v>0</v>
      </c>
      <c r="G139" s="65">
        <v>7</v>
      </c>
    </row>
    <row r="140" spans="1:7">
      <c r="A140" s="66" t="s">
        <v>130</v>
      </c>
      <c r="B140" s="62">
        <v>0</v>
      </c>
      <c r="C140" s="62">
        <v>1</v>
      </c>
      <c r="D140" s="62">
        <v>3</v>
      </c>
      <c r="E140" s="62">
        <v>2</v>
      </c>
      <c r="F140" s="62">
        <v>0</v>
      </c>
      <c r="G140" s="63">
        <v>5</v>
      </c>
    </row>
    <row r="141" spans="1:7">
      <c r="A141" s="67" t="s">
        <v>130</v>
      </c>
      <c r="B141" s="64">
        <v>0</v>
      </c>
      <c r="C141" s="64">
        <v>1</v>
      </c>
      <c r="D141" s="64">
        <v>4</v>
      </c>
      <c r="E141" s="64">
        <v>4</v>
      </c>
      <c r="F141" s="64">
        <v>0</v>
      </c>
      <c r="G141" s="65">
        <v>1</v>
      </c>
    </row>
    <row r="142" spans="1:7">
      <c r="A142" s="66" t="s">
        <v>130</v>
      </c>
      <c r="B142" s="62">
        <v>0</v>
      </c>
      <c r="C142" s="62">
        <v>1</v>
      </c>
      <c r="D142" s="62">
        <v>5</v>
      </c>
      <c r="E142" s="62">
        <v>9</v>
      </c>
      <c r="F142" s="62">
        <v>1</v>
      </c>
      <c r="G142" s="63">
        <v>10</v>
      </c>
    </row>
    <row r="143" spans="1:7">
      <c r="A143" s="67" t="s">
        <v>130</v>
      </c>
      <c r="B143" s="64">
        <v>0</v>
      </c>
      <c r="C143" s="64">
        <v>1</v>
      </c>
      <c r="D143" s="64">
        <v>6</v>
      </c>
      <c r="E143" s="64">
        <v>7</v>
      </c>
      <c r="F143" s="64">
        <v>0</v>
      </c>
      <c r="G143" s="65">
        <v>3</v>
      </c>
    </row>
    <row r="144" spans="1:7">
      <c r="A144" s="66" t="s">
        <v>130</v>
      </c>
      <c r="B144" s="62">
        <v>0</v>
      </c>
      <c r="C144" s="62">
        <v>1</v>
      </c>
      <c r="D144" s="62">
        <v>7</v>
      </c>
      <c r="E144" s="62">
        <v>10</v>
      </c>
      <c r="F144" s="62">
        <v>1</v>
      </c>
      <c r="G144" s="63">
        <v>11</v>
      </c>
    </row>
    <row r="145" spans="1:7">
      <c r="A145" s="67" t="s">
        <v>130</v>
      </c>
      <c r="B145" s="64">
        <v>0</v>
      </c>
      <c r="C145" s="64">
        <v>1</v>
      </c>
      <c r="D145" s="64">
        <v>8</v>
      </c>
      <c r="E145" s="64">
        <v>6</v>
      </c>
      <c r="F145" s="64">
        <v>0</v>
      </c>
      <c r="G145" s="65">
        <v>5</v>
      </c>
    </row>
    <row r="146" spans="1:7">
      <c r="A146" s="66" t="s">
        <v>130</v>
      </c>
      <c r="B146" s="62">
        <v>0</v>
      </c>
      <c r="C146" s="62">
        <v>1</v>
      </c>
      <c r="D146" s="62">
        <v>9</v>
      </c>
      <c r="E146" s="62">
        <v>7</v>
      </c>
      <c r="F146" s="62">
        <v>1</v>
      </c>
      <c r="G146" s="63">
        <v>16</v>
      </c>
    </row>
    <row r="147" spans="1:7">
      <c r="A147" s="67" t="s">
        <v>130</v>
      </c>
      <c r="B147" s="64">
        <v>0</v>
      </c>
      <c r="C147" s="64">
        <v>2</v>
      </c>
      <c r="D147" s="64">
        <v>2</v>
      </c>
      <c r="E147" s="64">
        <v>8</v>
      </c>
      <c r="F147" s="64">
        <v>1</v>
      </c>
      <c r="G147" s="65">
        <v>10</v>
      </c>
    </row>
    <row r="148" spans="1:7">
      <c r="A148" s="66" t="s">
        <v>130</v>
      </c>
      <c r="B148" s="62">
        <v>0</v>
      </c>
      <c r="C148" s="62">
        <v>2</v>
      </c>
      <c r="D148" s="62">
        <v>3</v>
      </c>
      <c r="E148" s="62">
        <v>8</v>
      </c>
      <c r="F148" s="62">
        <v>0</v>
      </c>
      <c r="G148" s="63">
        <v>2</v>
      </c>
    </row>
    <row r="149" spans="1:7">
      <c r="A149" s="67" t="s">
        <v>130</v>
      </c>
      <c r="B149" s="64">
        <v>0</v>
      </c>
      <c r="C149" s="64">
        <v>2</v>
      </c>
      <c r="D149" s="64">
        <v>4</v>
      </c>
      <c r="E149" s="64">
        <v>5</v>
      </c>
      <c r="F149" s="64">
        <v>1</v>
      </c>
      <c r="G149" s="65">
        <v>15</v>
      </c>
    </row>
    <row r="150" spans="1:7">
      <c r="A150" s="66" t="s">
        <v>130</v>
      </c>
      <c r="B150" s="62">
        <v>0</v>
      </c>
      <c r="C150" s="62">
        <v>2</v>
      </c>
      <c r="D150" s="62">
        <v>5</v>
      </c>
      <c r="E150" s="62">
        <v>1</v>
      </c>
      <c r="F150" s="62">
        <v>0</v>
      </c>
      <c r="G150" s="63">
        <v>14</v>
      </c>
    </row>
    <row r="151" spans="1:7">
      <c r="A151" s="67" t="s">
        <v>130</v>
      </c>
      <c r="B151" s="64">
        <v>0</v>
      </c>
      <c r="C151" s="64">
        <v>2</v>
      </c>
      <c r="D151" s="64">
        <v>6</v>
      </c>
      <c r="E151" s="64">
        <v>1</v>
      </c>
      <c r="F151" s="64">
        <v>0</v>
      </c>
      <c r="G151" s="65">
        <v>13</v>
      </c>
    </row>
    <row r="152" spans="1:7">
      <c r="A152" s="66" t="s">
        <v>130</v>
      </c>
      <c r="B152" s="62">
        <v>0</v>
      </c>
      <c r="C152" s="62">
        <v>2</v>
      </c>
      <c r="D152" s="62">
        <v>8</v>
      </c>
      <c r="E152" s="62">
        <v>2</v>
      </c>
      <c r="F152" s="62">
        <v>0</v>
      </c>
      <c r="G152" s="63">
        <v>11</v>
      </c>
    </row>
    <row r="153" spans="1:7">
      <c r="A153" s="67" t="s">
        <v>130</v>
      </c>
      <c r="B153" s="64">
        <v>0</v>
      </c>
      <c r="C153" s="64">
        <v>2</v>
      </c>
      <c r="D153" s="64">
        <v>9</v>
      </c>
      <c r="E153" s="64">
        <v>1</v>
      </c>
      <c r="F153" s="64">
        <v>0</v>
      </c>
      <c r="G153" s="65">
        <v>10</v>
      </c>
    </row>
    <row r="154" spans="1:7">
      <c r="A154" s="66" t="s">
        <v>130</v>
      </c>
      <c r="B154" s="62">
        <v>1</v>
      </c>
      <c r="C154" s="62">
        <v>0</v>
      </c>
      <c r="D154" s="62">
        <v>4</v>
      </c>
      <c r="E154" s="62">
        <v>6</v>
      </c>
      <c r="F154" s="62">
        <v>1</v>
      </c>
      <c r="G154" s="63">
        <v>12</v>
      </c>
    </row>
    <row r="155" spans="1:7">
      <c r="A155" s="67" t="s">
        <v>130</v>
      </c>
      <c r="B155" s="64">
        <v>1</v>
      </c>
      <c r="C155" s="64">
        <v>0</v>
      </c>
      <c r="D155" s="64">
        <v>5</v>
      </c>
      <c r="E155" s="64">
        <v>9</v>
      </c>
      <c r="F155" s="64">
        <v>0</v>
      </c>
      <c r="G155" s="65">
        <v>3</v>
      </c>
    </row>
    <row r="156" spans="1:7">
      <c r="A156" s="66" t="s">
        <v>130</v>
      </c>
      <c r="B156" s="62">
        <v>1</v>
      </c>
      <c r="C156" s="62">
        <v>0</v>
      </c>
      <c r="D156" s="62">
        <v>6</v>
      </c>
      <c r="E156" s="62">
        <v>5</v>
      </c>
      <c r="F156" s="62">
        <v>1</v>
      </c>
      <c r="G156" s="63">
        <v>16</v>
      </c>
    </row>
    <row r="157" spans="1:7">
      <c r="A157" s="67" t="s">
        <v>130</v>
      </c>
      <c r="B157" s="64">
        <v>1</v>
      </c>
      <c r="C157" s="64">
        <v>1</v>
      </c>
      <c r="D157" s="64">
        <v>6</v>
      </c>
      <c r="E157" s="64">
        <v>4</v>
      </c>
      <c r="F157" s="64">
        <v>1</v>
      </c>
      <c r="G157" s="65">
        <v>14</v>
      </c>
    </row>
    <row r="158" spans="1:7">
      <c r="A158" s="66" t="s">
        <v>130</v>
      </c>
      <c r="B158" s="62">
        <v>1</v>
      </c>
      <c r="C158" s="62">
        <v>1</v>
      </c>
      <c r="D158" s="62">
        <v>7</v>
      </c>
      <c r="E158" s="62">
        <v>4</v>
      </c>
      <c r="F158" s="62">
        <v>0</v>
      </c>
      <c r="G158" s="63">
        <v>10</v>
      </c>
    </row>
    <row r="159" spans="1:7">
      <c r="A159" s="67" t="s">
        <v>130</v>
      </c>
      <c r="B159" s="64">
        <v>1</v>
      </c>
      <c r="C159" s="64">
        <v>2</v>
      </c>
      <c r="D159" s="64">
        <v>6</v>
      </c>
      <c r="E159" s="64">
        <v>4</v>
      </c>
      <c r="F159" s="64">
        <v>1</v>
      </c>
      <c r="G159" s="65">
        <v>14</v>
      </c>
    </row>
    <row r="160" spans="1:7">
      <c r="A160" s="66" t="s">
        <v>130</v>
      </c>
      <c r="B160" s="62">
        <v>1</v>
      </c>
      <c r="C160" s="62">
        <v>2</v>
      </c>
      <c r="D160" s="62">
        <v>7</v>
      </c>
      <c r="E160" s="62">
        <v>16</v>
      </c>
      <c r="F160" s="62">
        <v>1</v>
      </c>
      <c r="G160" s="63">
        <v>16</v>
      </c>
    </row>
    <row r="161" spans="1:7">
      <c r="A161" s="67" t="s">
        <v>130</v>
      </c>
      <c r="B161" s="64">
        <v>2</v>
      </c>
      <c r="C161" s="64">
        <v>0</v>
      </c>
      <c r="D161" s="64">
        <v>8</v>
      </c>
      <c r="E161" s="64">
        <v>5</v>
      </c>
      <c r="F161" s="64">
        <v>1</v>
      </c>
      <c r="G161" s="65">
        <v>13</v>
      </c>
    </row>
    <row r="162" spans="1:7">
      <c r="A162" s="66" t="s">
        <v>130</v>
      </c>
      <c r="B162" s="62">
        <v>2</v>
      </c>
      <c r="C162" s="62">
        <v>1</v>
      </c>
      <c r="D162" s="62">
        <v>8</v>
      </c>
      <c r="E162" s="62">
        <v>23</v>
      </c>
      <c r="F162" s="62">
        <v>2</v>
      </c>
      <c r="G162" s="63">
        <v>13</v>
      </c>
    </row>
    <row r="163" spans="1:7">
      <c r="A163" s="67" t="s">
        <v>130</v>
      </c>
      <c r="B163" s="64">
        <v>2</v>
      </c>
      <c r="C163" s="64">
        <v>2</v>
      </c>
      <c r="D163" s="64">
        <v>9</v>
      </c>
      <c r="E163" s="64">
        <v>14</v>
      </c>
      <c r="F163" s="64">
        <v>1</v>
      </c>
      <c r="G163" s="65">
        <v>4</v>
      </c>
    </row>
    <row r="164" spans="1:7">
      <c r="A164" s="66" t="s">
        <v>130</v>
      </c>
      <c r="B164" s="62">
        <v>3</v>
      </c>
      <c r="C164" s="62">
        <v>0</v>
      </c>
      <c r="D164" s="62">
        <v>9</v>
      </c>
      <c r="E164" s="62">
        <v>14</v>
      </c>
      <c r="F164" s="62">
        <v>1</v>
      </c>
      <c r="G164" s="63">
        <v>4</v>
      </c>
    </row>
    <row r="165" spans="1:7">
      <c r="A165" s="67" t="s">
        <v>130</v>
      </c>
      <c r="B165" s="64">
        <v>3</v>
      </c>
      <c r="C165" s="64">
        <v>1</v>
      </c>
      <c r="D165" s="64">
        <v>9</v>
      </c>
      <c r="E165" s="64">
        <v>22</v>
      </c>
      <c r="F165" s="64">
        <v>2</v>
      </c>
      <c r="G165" s="65">
        <v>14</v>
      </c>
    </row>
    <row r="166" spans="1:7">
      <c r="A166" s="66" t="s">
        <v>130</v>
      </c>
      <c r="B166" s="62">
        <v>3</v>
      </c>
      <c r="C166" s="62">
        <v>2</v>
      </c>
      <c r="D166" s="62">
        <v>9</v>
      </c>
      <c r="E166" s="62">
        <v>4</v>
      </c>
      <c r="F166" s="62">
        <v>1</v>
      </c>
      <c r="G166" s="63">
        <v>14</v>
      </c>
    </row>
    <row r="167" spans="1:7">
      <c r="A167" s="67" t="s">
        <v>131</v>
      </c>
      <c r="B167" s="64">
        <v>0</v>
      </c>
      <c r="C167" s="64">
        <v>0</v>
      </c>
      <c r="D167" s="64">
        <v>0</v>
      </c>
      <c r="E167" s="64">
        <v>18</v>
      </c>
      <c r="F167" s="64">
        <v>1</v>
      </c>
      <c r="G167" s="65">
        <v>0</v>
      </c>
    </row>
    <row r="168" spans="1:7">
      <c r="A168" s="66" t="s">
        <v>131</v>
      </c>
      <c r="B168" s="62">
        <v>0</v>
      </c>
      <c r="C168" s="62">
        <v>0</v>
      </c>
      <c r="D168" s="62">
        <v>1</v>
      </c>
      <c r="E168" s="62">
        <v>1</v>
      </c>
      <c r="F168" s="62">
        <v>1</v>
      </c>
      <c r="G168" s="63">
        <v>17</v>
      </c>
    </row>
    <row r="169" spans="1:7">
      <c r="A169" s="67" t="s">
        <v>131</v>
      </c>
      <c r="B169" s="64">
        <v>0</v>
      </c>
      <c r="C169" s="64">
        <v>0</v>
      </c>
      <c r="D169" s="64">
        <v>2</v>
      </c>
      <c r="E169" s="64">
        <v>1</v>
      </c>
      <c r="F169" s="64">
        <v>0</v>
      </c>
      <c r="G169" s="65">
        <v>16</v>
      </c>
    </row>
    <row r="170" spans="1:7">
      <c r="A170" s="66" t="s">
        <v>131</v>
      </c>
      <c r="B170" s="62">
        <v>0</v>
      </c>
      <c r="C170" s="62">
        <v>0</v>
      </c>
      <c r="D170" s="62">
        <v>3</v>
      </c>
      <c r="E170" s="62">
        <v>0</v>
      </c>
      <c r="F170" s="62">
        <v>0</v>
      </c>
      <c r="G170" s="63">
        <v>16</v>
      </c>
    </row>
    <row r="171" spans="1:7">
      <c r="A171" s="67" t="s">
        <v>131</v>
      </c>
      <c r="B171" s="64">
        <v>0</v>
      </c>
      <c r="C171" s="64">
        <v>0</v>
      </c>
      <c r="D171" s="64">
        <v>4</v>
      </c>
      <c r="E171" s="64">
        <v>2</v>
      </c>
      <c r="F171" s="64">
        <v>0</v>
      </c>
      <c r="G171" s="65">
        <v>14</v>
      </c>
    </row>
    <row r="172" spans="1:7">
      <c r="A172" s="66" t="s">
        <v>131</v>
      </c>
      <c r="B172" s="62">
        <v>0</v>
      </c>
      <c r="C172" s="62">
        <v>0</v>
      </c>
      <c r="D172" s="62">
        <v>5</v>
      </c>
      <c r="E172" s="62">
        <v>4</v>
      </c>
      <c r="F172" s="62">
        <v>0</v>
      </c>
      <c r="G172" s="63">
        <v>10</v>
      </c>
    </row>
    <row r="173" spans="1:7">
      <c r="A173" s="67" t="s">
        <v>131</v>
      </c>
      <c r="B173" s="64">
        <v>0</v>
      </c>
      <c r="C173" s="64">
        <v>0</v>
      </c>
      <c r="D173" s="64">
        <v>6</v>
      </c>
      <c r="E173" s="64">
        <v>2</v>
      </c>
      <c r="F173" s="64">
        <v>0</v>
      </c>
      <c r="G173" s="65">
        <v>8</v>
      </c>
    </row>
    <row r="174" spans="1:7">
      <c r="A174" s="66" t="s">
        <v>131</v>
      </c>
      <c r="B174" s="62">
        <v>0</v>
      </c>
      <c r="C174" s="62">
        <v>0</v>
      </c>
      <c r="D174" s="62">
        <v>7</v>
      </c>
      <c r="E174" s="62">
        <v>3</v>
      </c>
      <c r="F174" s="62">
        <v>0</v>
      </c>
      <c r="G174" s="63">
        <v>5</v>
      </c>
    </row>
    <row r="175" spans="1:7">
      <c r="A175" s="67" t="s">
        <v>131</v>
      </c>
      <c r="B175" s="64">
        <v>0</v>
      </c>
      <c r="C175" s="64">
        <v>0</v>
      </c>
      <c r="D175" s="64">
        <v>8</v>
      </c>
      <c r="E175" s="64">
        <v>4</v>
      </c>
      <c r="F175" s="64">
        <v>0</v>
      </c>
      <c r="G175" s="65">
        <v>1</v>
      </c>
    </row>
    <row r="176" spans="1:7">
      <c r="A176" s="66" t="s">
        <v>131</v>
      </c>
      <c r="B176" s="62">
        <v>0</v>
      </c>
      <c r="C176" s="62">
        <v>0</v>
      </c>
      <c r="D176" s="62">
        <v>9</v>
      </c>
      <c r="E176" s="62">
        <v>6</v>
      </c>
      <c r="F176" s="62">
        <v>1</v>
      </c>
      <c r="G176" s="63">
        <v>13</v>
      </c>
    </row>
    <row r="177" spans="1:7">
      <c r="A177" s="67" t="s">
        <v>131</v>
      </c>
      <c r="B177" s="64">
        <v>0</v>
      </c>
      <c r="C177" s="64">
        <v>1</v>
      </c>
      <c r="D177" s="64">
        <v>0</v>
      </c>
      <c r="E177" s="64">
        <v>13</v>
      </c>
      <c r="F177" s="64">
        <v>1</v>
      </c>
      <c r="G177" s="65">
        <v>5</v>
      </c>
    </row>
    <row r="178" spans="1:7">
      <c r="A178" s="66" t="s">
        <v>131</v>
      </c>
      <c r="B178" s="62">
        <v>0</v>
      </c>
      <c r="C178" s="62">
        <v>1</v>
      </c>
      <c r="D178" s="62">
        <v>2</v>
      </c>
      <c r="E178" s="62">
        <v>1</v>
      </c>
      <c r="F178" s="62">
        <v>0</v>
      </c>
      <c r="G178" s="63">
        <v>4</v>
      </c>
    </row>
    <row r="179" spans="1:7">
      <c r="A179" s="67" t="s">
        <v>131</v>
      </c>
      <c r="B179" s="64">
        <v>0</v>
      </c>
      <c r="C179" s="64">
        <v>1</v>
      </c>
      <c r="D179" s="64">
        <v>4</v>
      </c>
      <c r="E179" s="64">
        <v>3</v>
      </c>
      <c r="F179" s="64">
        <v>0</v>
      </c>
      <c r="G179" s="65">
        <v>1</v>
      </c>
    </row>
    <row r="180" spans="1:7">
      <c r="A180" s="66" t="s">
        <v>131</v>
      </c>
      <c r="B180" s="62">
        <v>0</v>
      </c>
      <c r="C180" s="62">
        <v>1</v>
      </c>
      <c r="D180" s="62">
        <v>5</v>
      </c>
      <c r="E180" s="62">
        <v>5</v>
      </c>
      <c r="F180" s="62">
        <v>1</v>
      </c>
      <c r="G180" s="63">
        <v>14</v>
      </c>
    </row>
    <row r="181" spans="1:7">
      <c r="A181" s="67" t="s">
        <v>131</v>
      </c>
      <c r="B181" s="64">
        <v>0</v>
      </c>
      <c r="C181" s="64">
        <v>1</v>
      </c>
      <c r="D181" s="64">
        <v>6</v>
      </c>
      <c r="E181" s="64">
        <v>5</v>
      </c>
      <c r="F181" s="64">
        <v>0</v>
      </c>
      <c r="G181" s="65">
        <v>9</v>
      </c>
    </row>
    <row r="182" spans="1:7">
      <c r="A182" s="66" t="s">
        <v>131</v>
      </c>
      <c r="B182" s="62">
        <v>0</v>
      </c>
      <c r="C182" s="62">
        <v>1</v>
      </c>
      <c r="D182" s="62">
        <v>7</v>
      </c>
      <c r="E182" s="62">
        <v>6</v>
      </c>
      <c r="F182" s="62">
        <v>0</v>
      </c>
      <c r="G182" s="63">
        <v>3</v>
      </c>
    </row>
    <row r="183" spans="1:7">
      <c r="A183" s="67" t="s">
        <v>131</v>
      </c>
      <c r="B183" s="64">
        <v>0</v>
      </c>
      <c r="C183" s="64">
        <v>1</v>
      </c>
      <c r="D183" s="64">
        <v>8</v>
      </c>
      <c r="E183" s="64">
        <v>2</v>
      </c>
      <c r="F183" s="64">
        <v>0</v>
      </c>
      <c r="G183" s="65">
        <v>1</v>
      </c>
    </row>
    <row r="184" spans="1:7">
      <c r="A184" s="66" t="s">
        <v>131</v>
      </c>
      <c r="B184" s="62">
        <v>0</v>
      </c>
      <c r="C184" s="62">
        <v>2</v>
      </c>
      <c r="D184" s="62">
        <v>1</v>
      </c>
      <c r="E184" s="62">
        <v>1</v>
      </c>
      <c r="F184" s="62">
        <v>1</v>
      </c>
      <c r="G184" s="63">
        <v>17</v>
      </c>
    </row>
    <row r="185" spans="1:7">
      <c r="A185" s="67" t="s">
        <v>131</v>
      </c>
      <c r="B185" s="64">
        <v>0</v>
      </c>
      <c r="C185" s="64">
        <v>2</v>
      </c>
      <c r="D185" s="64">
        <v>2</v>
      </c>
      <c r="E185" s="64">
        <v>4</v>
      </c>
      <c r="F185" s="64">
        <v>0</v>
      </c>
      <c r="G185" s="65">
        <v>13</v>
      </c>
    </row>
    <row r="186" spans="1:7">
      <c r="A186" s="66" t="s">
        <v>131</v>
      </c>
      <c r="B186" s="62">
        <v>0</v>
      </c>
      <c r="C186" s="62">
        <v>2</v>
      </c>
      <c r="D186" s="62">
        <v>3</v>
      </c>
      <c r="E186" s="62">
        <v>6</v>
      </c>
      <c r="F186" s="62">
        <v>0</v>
      </c>
      <c r="G186" s="63">
        <v>7</v>
      </c>
    </row>
    <row r="187" spans="1:7">
      <c r="A187" s="67" t="s">
        <v>131</v>
      </c>
      <c r="B187" s="64">
        <v>0</v>
      </c>
      <c r="C187" s="64">
        <v>2</v>
      </c>
      <c r="D187" s="64">
        <v>4</v>
      </c>
      <c r="E187" s="64">
        <v>2</v>
      </c>
      <c r="F187" s="64">
        <v>0</v>
      </c>
      <c r="G187" s="65">
        <v>5</v>
      </c>
    </row>
    <row r="188" spans="1:7">
      <c r="A188" s="66" t="s">
        <v>131</v>
      </c>
      <c r="B188" s="62">
        <v>0</v>
      </c>
      <c r="C188" s="62">
        <v>2</v>
      </c>
      <c r="D188" s="62">
        <v>5</v>
      </c>
      <c r="E188" s="62">
        <v>1</v>
      </c>
      <c r="F188" s="62">
        <v>0</v>
      </c>
      <c r="G188" s="63">
        <v>4</v>
      </c>
    </row>
    <row r="189" spans="1:7">
      <c r="A189" s="67" t="s">
        <v>131</v>
      </c>
      <c r="B189" s="64">
        <v>0</v>
      </c>
      <c r="C189" s="64">
        <v>2</v>
      </c>
      <c r="D189" s="64">
        <v>7</v>
      </c>
      <c r="E189" s="64">
        <v>2</v>
      </c>
      <c r="F189" s="64">
        <v>0</v>
      </c>
      <c r="G189" s="65">
        <v>2</v>
      </c>
    </row>
    <row r="190" spans="1:7">
      <c r="A190" s="66" t="s">
        <v>131</v>
      </c>
      <c r="B190" s="62">
        <v>0</v>
      </c>
      <c r="C190" s="62">
        <v>2</v>
      </c>
      <c r="D190" s="62">
        <v>8</v>
      </c>
      <c r="E190" s="62">
        <v>3</v>
      </c>
      <c r="F190" s="62">
        <v>1</v>
      </c>
      <c r="G190" s="63">
        <v>17</v>
      </c>
    </row>
    <row r="191" spans="1:7">
      <c r="A191" s="67" t="s">
        <v>131</v>
      </c>
      <c r="B191" s="64">
        <v>0</v>
      </c>
      <c r="C191" s="64">
        <v>2</v>
      </c>
      <c r="D191" s="64">
        <v>9</v>
      </c>
      <c r="E191" s="64">
        <v>5</v>
      </c>
      <c r="F191" s="64">
        <v>0</v>
      </c>
      <c r="G191" s="65">
        <v>12</v>
      </c>
    </row>
    <row r="192" spans="1:7">
      <c r="A192" s="66" t="s">
        <v>131</v>
      </c>
      <c r="B192" s="62">
        <v>1</v>
      </c>
      <c r="C192" s="62">
        <v>0</v>
      </c>
      <c r="D192" s="62">
        <v>4</v>
      </c>
      <c r="E192" s="62">
        <v>4</v>
      </c>
      <c r="F192" s="62">
        <v>1</v>
      </c>
      <c r="G192" s="63">
        <v>14</v>
      </c>
    </row>
    <row r="193" spans="1:7">
      <c r="A193" s="67" t="s">
        <v>131</v>
      </c>
      <c r="B193" s="64">
        <v>1</v>
      </c>
      <c r="C193" s="64">
        <v>0</v>
      </c>
      <c r="D193" s="64">
        <v>5</v>
      </c>
      <c r="E193" s="64">
        <v>1</v>
      </c>
      <c r="F193" s="64">
        <v>0</v>
      </c>
      <c r="G193" s="65">
        <v>13</v>
      </c>
    </row>
    <row r="194" spans="1:7">
      <c r="A194" s="66" t="s">
        <v>131</v>
      </c>
      <c r="B194" s="62">
        <v>1</v>
      </c>
      <c r="C194" s="62">
        <v>0</v>
      </c>
      <c r="D194" s="62">
        <v>8</v>
      </c>
      <c r="E194" s="62">
        <v>1</v>
      </c>
      <c r="F194" s="62">
        <v>0</v>
      </c>
      <c r="G194" s="63">
        <v>12</v>
      </c>
    </row>
    <row r="195" spans="1:7">
      <c r="A195" s="67" t="s">
        <v>131</v>
      </c>
      <c r="B195" s="64">
        <v>1</v>
      </c>
      <c r="C195" s="64">
        <v>0</v>
      </c>
      <c r="D195" s="64">
        <v>9</v>
      </c>
      <c r="E195" s="64">
        <v>1</v>
      </c>
      <c r="F195" s="64">
        <v>0</v>
      </c>
      <c r="G195" s="65">
        <v>11</v>
      </c>
    </row>
    <row r="196" spans="1:7">
      <c r="A196" s="66" t="s">
        <v>131</v>
      </c>
      <c r="B196" s="62">
        <v>1</v>
      </c>
      <c r="C196" s="62">
        <v>1</v>
      </c>
      <c r="D196" s="62">
        <v>5</v>
      </c>
      <c r="E196" s="62">
        <v>3</v>
      </c>
      <c r="F196" s="62">
        <v>1</v>
      </c>
      <c r="G196" s="63">
        <v>15</v>
      </c>
    </row>
    <row r="197" spans="1:7">
      <c r="A197" s="67" t="s">
        <v>131</v>
      </c>
      <c r="B197" s="64">
        <v>1</v>
      </c>
      <c r="C197" s="64">
        <v>1</v>
      </c>
      <c r="D197" s="64">
        <v>6</v>
      </c>
      <c r="E197" s="64">
        <v>6</v>
      </c>
      <c r="F197" s="64">
        <v>0</v>
      </c>
      <c r="G197" s="65">
        <v>9</v>
      </c>
    </row>
    <row r="198" spans="1:7">
      <c r="A198" s="66" t="s">
        <v>131</v>
      </c>
      <c r="B198" s="62">
        <v>1</v>
      </c>
      <c r="C198" s="62">
        <v>1</v>
      </c>
      <c r="D198" s="62">
        <v>9</v>
      </c>
      <c r="E198" s="62">
        <v>1</v>
      </c>
      <c r="F198" s="62">
        <v>0</v>
      </c>
      <c r="G198" s="63">
        <v>8</v>
      </c>
    </row>
    <row r="199" spans="1:7">
      <c r="A199" s="67" t="s">
        <v>131</v>
      </c>
      <c r="B199" s="64">
        <v>1</v>
      </c>
      <c r="C199" s="64">
        <v>2</v>
      </c>
      <c r="D199" s="64">
        <v>7</v>
      </c>
      <c r="E199" s="64">
        <v>8</v>
      </c>
      <c r="F199" s="64">
        <v>1</v>
      </c>
      <c r="G199" s="65">
        <v>10</v>
      </c>
    </row>
    <row r="200" spans="1:7">
      <c r="A200" s="66" t="s">
        <v>131</v>
      </c>
      <c r="B200" s="62">
        <v>1</v>
      </c>
      <c r="C200" s="62">
        <v>2</v>
      </c>
      <c r="D200" s="62">
        <v>8</v>
      </c>
      <c r="E200" s="62">
        <v>2</v>
      </c>
      <c r="F200" s="62">
        <v>0</v>
      </c>
      <c r="G200" s="63">
        <v>8</v>
      </c>
    </row>
    <row r="201" spans="1:7">
      <c r="A201" s="67" t="s">
        <v>131</v>
      </c>
      <c r="B201" s="64">
        <v>1</v>
      </c>
      <c r="C201" s="64">
        <v>2</v>
      </c>
      <c r="D201" s="64">
        <v>9</v>
      </c>
      <c r="E201" s="64">
        <v>3</v>
      </c>
      <c r="F201" s="64">
        <v>0</v>
      </c>
      <c r="G201" s="65">
        <v>5</v>
      </c>
    </row>
    <row r="202" spans="1:7">
      <c r="A202" s="66" t="s">
        <v>131</v>
      </c>
      <c r="B202" s="62">
        <v>2</v>
      </c>
      <c r="C202" s="62">
        <v>0</v>
      </c>
      <c r="D202" s="62">
        <v>8</v>
      </c>
      <c r="E202" s="62">
        <v>2</v>
      </c>
      <c r="F202" s="62">
        <v>1</v>
      </c>
      <c r="G202" s="63">
        <v>16</v>
      </c>
    </row>
    <row r="203" spans="1:7">
      <c r="A203" s="67" t="s">
        <v>131</v>
      </c>
      <c r="B203" s="64">
        <v>2</v>
      </c>
      <c r="C203" s="64">
        <v>0</v>
      </c>
      <c r="D203" s="64">
        <v>9</v>
      </c>
      <c r="E203" s="64">
        <v>1</v>
      </c>
      <c r="F203" s="64">
        <v>0</v>
      </c>
      <c r="G203" s="65">
        <v>15</v>
      </c>
    </row>
    <row r="204" spans="1:7">
      <c r="A204" s="66" t="s">
        <v>131</v>
      </c>
      <c r="B204" s="62">
        <v>2</v>
      </c>
      <c r="C204" s="62">
        <v>1</v>
      </c>
      <c r="D204" s="62">
        <v>8</v>
      </c>
      <c r="E204" s="62">
        <v>10</v>
      </c>
      <c r="F204" s="62">
        <v>1</v>
      </c>
      <c r="G204" s="63">
        <v>8</v>
      </c>
    </row>
    <row r="205" spans="1:7">
      <c r="A205" s="67" t="s">
        <v>131</v>
      </c>
      <c r="B205" s="64">
        <v>2</v>
      </c>
      <c r="C205" s="64">
        <v>1</v>
      </c>
      <c r="D205" s="64">
        <v>9</v>
      </c>
      <c r="E205" s="64">
        <v>1</v>
      </c>
      <c r="F205" s="64">
        <v>0</v>
      </c>
      <c r="G205" s="65">
        <v>7</v>
      </c>
    </row>
    <row r="206" spans="1:7">
      <c r="A206" s="66" t="s">
        <v>131</v>
      </c>
      <c r="B206" s="62">
        <v>2</v>
      </c>
      <c r="C206" s="62">
        <v>2</v>
      </c>
      <c r="D206" s="62">
        <v>8</v>
      </c>
      <c r="E206" s="62">
        <v>5</v>
      </c>
      <c r="F206" s="62">
        <v>1</v>
      </c>
      <c r="G206" s="63">
        <v>13</v>
      </c>
    </row>
    <row r="207" spans="1:7">
      <c r="A207" s="67" t="s">
        <v>131</v>
      </c>
      <c r="B207" s="64">
        <v>2</v>
      </c>
      <c r="C207" s="64">
        <v>2</v>
      </c>
      <c r="D207" s="64">
        <v>9</v>
      </c>
      <c r="E207" s="64">
        <v>5</v>
      </c>
      <c r="F207" s="64">
        <v>0</v>
      </c>
      <c r="G207" s="65">
        <v>8</v>
      </c>
    </row>
    <row r="208" spans="1:7">
      <c r="A208" s="66" t="s">
        <v>131</v>
      </c>
      <c r="B208" s="62">
        <v>3</v>
      </c>
      <c r="C208" s="62">
        <v>0</v>
      </c>
      <c r="D208" s="62">
        <v>9</v>
      </c>
      <c r="E208" s="62">
        <v>5</v>
      </c>
      <c r="F208" s="62">
        <v>1</v>
      </c>
      <c r="G208" s="63">
        <v>13</v>
      </c>
    </row>
    <row r="209" spans="1:7">
      <c r="A209" s="67" t="s">
        <v>131</v>
      </c>
      <c r="B209" s="64">
        <v>3</v>
      </c>
      <c r="C209" s="64">
        <v>1</v>
      </c>
      <c r="D209" s="64">
        <v>9</v>
      </c>
      <c r="E209" s="64">
        <v>8</v>
      </c>
      <c r="F209" s="64">
        <v>1</v>
      </c>
      <c r="G209" s="65">
        <v>10</v>
      </c>
    </row>
    <row r="210" spans="1:7">
      <c r="A210" s="66" t="s">
        <v>132</v>
      </c>
      <c r="B210" s="62">
        <v>0</v>
      </c>
      <c r="C210" s="62">
        <v>0</v>
      </c>
      <c r="D210" s="62">
        <v>0</v>
      </c>
      <c r="E210" s="62">
        <v>21</v>
      </c>
      <c r="F210" s="62">
        <v>2</v>
      </c>
      <c r="G210" s="63">
        <v>15</v>
      </c>
    </row>
    <row r="211" spans="1:7">
      <c r="A211" s="67" t="s">
        <v>132</v>
      </c>
      <c r="B211" s="64">
        <v>0</v>
      </c>
      <c r="C211" s="64">
        <v>0</v>
      </c>
      <c r="D211" s="64">
        <v>1</v>
      </c>
      <c r="E211" s="64">
        <v>2</v>
      </c>
      <c r="F211" s="64">
        <v>0</v>
      </c>
      <c r="G211" s="65">
        <v>13</v>
      </c>
    </row>
    <row r="212" spans="1:7">
      <c r="A212" s="66" t="s">
        <v>132</v>
      </c>
      <c r="B212" s="62">
        <v>0</v>
      </c>
      <c r="C212" s="62">
        <v>0</v>
      </c>
      <c r="D212" s="62">
        <v>2</v>
      </c>
      <c r="E212" s="62">
        <v>3</v>
      </c>
      <c r="F212" s="62">
        <v>0</v>
      </c>
      <c r="G212" s="63">
        <v>10</v>
      </c>
    </row>
    <row r="213" spans="1:7">
      <c r="A213" s="67" t="s">
        <v>132</v>
      </c>
      <c r="B213" s="64">
        <v>0</v>
      </c>
      <c r="C213" s="64">
        <v>0</v>
      </c>
      <c r="D213" s="64">
        <v>3</v>
      </c>
      <c r="E213" s="64">
        <v>1</v>
      </c>
      <c r="F213" s="64">
        <v>0</v>
      </c>
      <c r="G213" s="65">
        <v>9</v>
      </c>
    </row>
    <row r="214" spans="1:7">
      <c r="A214" s="66" t="s">
        <v>132</v>
      </c>
      <c r="B214" s="62">
        <v>0</v>
      </c>
      <c r="C214" s="62">
        <v>0</v>
      </c>
      <c r="D214" s="62">
        <v>4</v>
      </c>
      <c r="E214" s="62">
        <v>5</v>
      </c>
      <c r="F214" s="62">
        <v>0</v>
      </c>
      <c r="G214" s="63">
        <v>4</v>
      </c>
    </row>
    <row r="215" spans="1:7">
      <c r="A215" s="67" t="s">
        <v>132</v>
      </c>
      <c r="B215" s="64">
        <v>0</v>
      </c>
      <c r="C215" s="64">
        <v>0</v>
      </c>
      <c r="D215" s="64">
        <v>5</v>
      </c>
      <c r="E215" s="64">
        <v>3</v>
      </c>
      <c r="F215" s="64">
        <v>0</v>
      </c>
      <c r="G215" s="65">
        <v>1</v>
      </c>
    </row>
    <row r="216" spans="1:7">
      <c r="A216" s="66" t="s">
        <v>132</v>
      </c>
      <c r="B216" s="62">
        <v>0</v>
      </c>
      <c r="C216" s="62">
        <v>0</v>
      </c>
      <c r="D216" s="62">
        <v>6</v>
      </c>
      <c r="E216" s="62">
        <v>2</v>
      </c>
      <c r="F216" s="62">
        <v>1</v>
      </c>
      <c r="G216" s="63">
        <v>17</v>
      </c>
    </row>
    <row r="217" spans="1:7">
      <c r="A217" s="67" t="s">
        <v>132</v>
      </c>
      <c r="B217" s="64">
        <v>0</v>
      </c>
      <c r="C217" s="64">
        <v>0</v>
      </c>
      <c r="D217" s="64">
        <v>7</v>
      </c>
      <c r="E217" s="64">
        <v>1</v>
      </c>
      <c r="F217" s="64">
        <v>0</v>
      </c>
      <c r="G217" s="65">
        <v>16</v>
      </c>
    </row>
    <row r="218" spans="1:7">
      <c r="A218" s="66" t="s">
        <v>132</v>
      </c>
      <c r="B218" s="62">
        <v>0</v>
      </c>
      <c r="C218" s="62">
        <v>0</v>
      </c>
      <c r="D218" s="62">
        <v>8</v>
      </c>
      <c r="E218" s="62">
        <v>0</v>
      </c>
      <c r="F218" s="62">
        <v>0</v>
      </c>
      <c r="G218" s="63">
        <v>16</v>
      </c>
    </row>
    <row r="219" spans="1:7">
      <c r="A219" s="67" t="s">
        <v>132</v>
      </c>
      <c r="B219" s="64">
        <v>0</v>
      </c>
      <c r="C219" s="64">
        <v>0</v>
      </c>
      <c r="D219" s="64">
        <v>9</v>
      </c>
      <c r="E219" s="64">
        <v>0</v>
      </c>
      <c r="F219" s="64">
        <v>0</v>
      </c>
      <c r="G219" s="65">
        <v>16</v>
      </c>
    </row>
    <row r="220" spans="1:7">
      <c r="A220" s="66" t="s">
        <v>132</v>
      </c>
      <c r="B220" s="62">
        <v>0</v>
      </c>
      <c r="C220" s="62">
        <v>1</v>
      </c>
      <c r="D220" s="62">
        <v>0</v>
      </c>
      <c r="E220" s="62">
        <v>20</v>
      </c>
      <c r="F220" s="62">
        <v>2</v>
      </c>
      <c r="G220" s="63">
        <v>16</v>
      </c>
    </row>
    <row r="221" spans="1:7">
      <c r="A221" s="67" t="s">
        <v>132</v>
      </c>
      <c r="B221" s="64">
        <v>0</v>
      </c>
      <c r="C221" s="64">
        <v>1</v>
      </c>
      <c r="D221" s="64">
        <v>2</v>
      </c>
      <c r="E221" s="64">
        <v>1</v>
      </c>
      <c r="F221" s="64">
        <v>0</v>
      </c>
      <c r="G221" s="65">
        <v>15</v>
      </c>
    </row>
    <row r="222" spans="1:7">
      <c r="A222" s="66" t="s">
        <v>132</v>
      </c>
      <c r="B222" s="62">
        <v>0</v>
      </c>
      <c r="C222" s="62">
        <v>1</v>
      </c>
      <c r="D222" s="62">
        <v>4</v>
      </c>
      <c r="E222" s="62">
        <v>1</v>
      </c>
      <c r="F222" s="62">
        <v>0</v>
      </c>
      <c r="G222" s="63">
        <v>14</v>
      </c>
    </row>
    <row r="223" spans="1:7">
      <c r="A223" s="67" t="s">
        <v>132</v>
      </c>
      <c r="B223" s="64">
        <v>0</v>
      </c>
      <c r="C223" s="64">
        <v>1</v>
      </c>
      <c r="D223" s="64">
        <v>5</v>
      </c>
      <c r="E223" s="64">
        <v>1</v>
      </c>
      <c r="F223" s="64">
        <v>0</v>
      </c>
      <c r="G223" s="65">
        <v>13</v>
      </c>
    </row>
    <row r="224" spans="1:7">
      <c r="A224" s="66" t="s">
        <v>132</v>
      </c>
      <c r="B224" s="62">
        <v>0</v>
      </c>
      <c r="C224" s="62">
        <v>1</v>
      </c>
      <c r="D224" s="62">
        <v>6</v>
      </c>
      <c r="E224" s="62">
        <v>1</v>
      </c>
      <c r="F224" s="62">
        <v>0</v>
      </c>
      <c r="G224" s="63">
        <v>12</v>
      </c>
    </row>
    <row r="225" spans="1:7">
      <c r="A225" s="67" t="s">
        <v>132</v>
      </c>
      <c r="B225" s="64">
        <v>0</v>
      </c>
      <c r="C225" s="64">
        <v>1</v>
      </c>
      <c r="D225" s="64">
        <v>7</v>
      </c>
      <c r="E225" s="64">
        <v>3</v>
      </c>
      <c r="F225" s="64">
        <v>0</v>
      </c>
      <c r="G225" s="65">
        <v>9</v>
      </c>
    </row>
    <row r="226" spans="1:7">
      <c r="A226" s="66" t="s">
        <v>132</v>
      </c>
      <c r="B226" s="62">
        <v>0</v>
      </c>
      <c r="C226" s="62">
        <v>1</v>
      </c>
      <c r="D226" s="62">
        <v>8</v>
      </c>
      <c r="E226" s="62">
        <v>1</v>
      </c>
      <c r="F226" s="62">
        <v>0</v>
      </c>
      <c r="G226" s="63">
        <v>8</v>
      </c>
    </row>
    <row r="227" spans="1:7">
      <c r="A227" s="67" t="s">
        <v>132</v>
      </c>
      <c r="B227" s="64">
        <v>0</v>
      </c>
      <c r="C227" s="64">
        <v>1</v>
      </c>
      <c r="D227" s="64">
        <v>9</v>
      </c>
      <c r="E227" s="64">
        <v>3</v>
      </c>
      <c r="F227" s="64">
        <v>0</v>
      </c>
      <c r="G227" s="65">
        <v>5</v>
      </c>
    </row>
    <row r="228" spans="1:7">
      <c r="A228" s="66" t="s">
        <v>132</v>
      </c>
      <c r="B228" s="62">
        <v>0</v>
      </c>
      <c r="C228" s="62">
        <v>2</v>
      </c>
      <c r="D228" s="62">
        <v>1</v>
      </c>
      <c r="E228" s="62">
        <v>4</v>
      </c>
      <c r="F228" s="62">
        <v>1</v>
      </c>
      <c r="G228" s="63">
        <v>14</v>
      </c>
    </row>
    <row r="229" spans="1:7">
      <c r="A229" s="67" t="s">
        <v>132</v>
      </c>
      <c r="B229" s="64">
        <v>0</v>
      </c>
      <c r="C229" s="64">
        <v>2</v>
      </c>
      <c r="D229" s="64">
        <v>2</v>
      </c>
      <c r="E229" s="64">
        <v>8</v>
      </c>
      <c r="F229" s="64">
        <v>0</v>
      </c>
      <c r="G229" s="65">
        <v>6</v>
      </c>
    </row>
    <row r="230" spans="1:7">
      <c r="A230" s="66" t="s">
        <v>132</v>
      </c>
      <c r="B230" s="62">
        <v>0</v>
      </c>
      <c r="C230" s="62">
        <v>2</v>
      </c>
      <c r="D230" s="62">
        <v>3</v>
      </c>
      <c r="E230" s="62">
        <v>9</v>
      </c>
      <c r="F230" s="62">
        <v>1</v>
      </c>
      <c r="G230" s="63">
        <v>15</v>
      </c>
    </row>
    <row r="231" spans="1:7">
      <c r="A231" s="67" t="s">
        <v>132</v>
      </c>
      <c r="B231" s="64">
        <v>0</v>
      </c>
      <c r="C231" s="64">
        <v>2</v>
      </c>
      <c r="D231" s="64">
        <v>4</v>
      </c>
      <c r="E231" s="64">
        <v>8</v>
      </c>
      <c r="F231" s="64">
        <v>0</v>
      </c>
      <c r="G231" s="65">
        <v>7</v>
      </c>
    </row>
    <row r="232" spans="1:7">
      <c r="A232" s="66" t="s">
        <v>132</v>
      </c>
      <c r="B232" s="62">
        <v>0</v>
      </c>
      <c r="C232" s="62">
        <v>2</v>
      </c>
      <c r="D232" s="62">
        <v>6</v>
      </c>
      <c r="E232" s="62">
        <v>7</v>
      </c>
      <c r="F232" s="62">
        <v>0</v>
      </c>
      <c r="G232" s="63">
        <v>0</v>
      </c>
    </row>
    <row r="233" spans="1:7">
      <c r="A233" s="67" t="s">
        <v>132</v>
      </c>
      <c r="B233" s="64">
        <v>0</v>
      </c>
      <c r="C233" s="64">
        <v>2</v>
      </c>
      <c r="D233" s="64">
        <v>7</v>
      </c>
      <c r="E233" s="64">
        <v>8</v>
      </c>
      <c r="F233" s="64">
        <v>1</v>
      </c>
      <c r="G233" s="65">
        <v>10</v>
      </c>
    </row>
    <row r="234" spans="1:7">
      <c r="A234" s="66" t="s">
        <v>132</v>
      </c>
      <c r="B234" s="62">
        <v>0</v>
      </c>
      <c r="C234" s="62">
        <v>2</v>
      </c>
      <c r="D234" s="62">
        <v>8</v>
      </c>
      <c r="E234" s="62">
        <v>5</v>
      </c>
      <c r="F234" s="62">
        <v>0</v>
      </c>
      <c r="G234" s="63">
        <v>5</v>
      </c>
    </row>
    <row r="235" spans="1:7">
      <c r="A235" s="67" t="s">
        <v>132</v>
      </c>
      <c r="B235" s="64">
        <v>0</v>
      </c>
      <c r="C235" s="64">
        <v>2</v>
      </c>
      <c r="D235" s="64">
        <v>9</v>
      </c>
      <c r="E235" s="64">
        <v>15</v>
      </c>
      <c r="F235" s="64">
        <v>1</v>
      </c>
      <c r="G235" s="65">
        <v>8</v>
      </c>
    </row>
    <row r="236" spans="1:7">
      <c r="A236" s="66" t="s">
        <v>132</v>
      </c>
      <c r="B236" s="62">
        <v>1</v>
      </c>
      <c r="C236" s="62">
        <v>0</v>
      </c>
      <c r="D236" s="62">
        <v>4</v>
      </c>
      <c r="E236" s="62">
        <v>5</v>
      </c>
      <c r="F236" s="62">
        <v>1</v>
      </c>
      <c r="G236" s="63">
        <v>13</v>
      </c>
    </row>
    <row r="237" spans="1:7">
      <c r="A237" s="67" t="s">
        <v>132</v>
      </c>
      <c r="B237" s="64">
        <v>1</v>
      </c>
      <c r="C237" s="64">
        <v>0</v>
      </c>
      <c r="D237" s="64">
        <v>5</v>
      </c>
      <c r="E237" s="64">
        <v>7</v>
      </c>
      <c r="F237" s="64">
        <v>0</v>
      </c>
      <c r="G237" s="65">
        <v>6</v>
      </c>
    </row>
    <row r="238" spans="1:7">
      <c r="A238" s="66" t="s">
        <v>132</v>
      </c>
      <c r="B238" s="62">
        <v>1</v>
      </c>
      <c r="C238" s="62">
        <v>0</v>
      </c>
      <c r="D238" s="62">
        <v>7</v>
      </c>
      <c r="E238" s="62">
        <v>1</v>
      </c>
      <c r="F238" s="62">
        <v>0</v>
      </c>
      <c r="G238" s="63">
        <v>5</v>
      </c>
    </row>
    <row r="239" spans="1:7">
      <c r="A239" s="67" t="s">
        <v>132</v>
      </c>
      <c r="B239" s="64">
        <v>1</v>
      </c>
      <c r="C239" s="64">
        <v>0</v>
      </c>
      <c r="D239" s="64">
        <v>8</v>
      </c>
      <c r="E239" s="64">
        <v>2</v>
      </c>
      <c r="F239" s="64">
        <v>0</v>
      </c>
      <c r="G239" s="65">
        <v>3</v>
      </c>
    </row>
    <row r="240" spans="1:7">
      <c r="A240" s="66" t="s">
        <v>132</v>
      </c>
      <c r="B240" s="62">
        <v>1</v>
      </c>
      <c r="C240" s="62">
        <v>0</v>
      </c>
      <c r="D240" s="62">
        <v>9</v>
      </c>
      <c r="E240" s="62">
        <v>2</v>
      </c>
      <c r="F240" s="62">
        <v>0</v>
      </c>
      <c r="G240" s="63">
        <v>1</v>
      </c>
    </row>
    <row r="241" spans="1:7">
      <c r="A241" s="67" t="s">
        <v>132</v>
      </c>
      <c r="B241" s="64">
        <v>1</v>
      </c>
      <c r="C241" s="64">
        <v>1</v>
      </c>
      <c r="D241" s="64">
        <v>5</v>
      </c>
      <c r="E241" s="64">
        <v>15</v>
      </c>
      <c r="F241" s="64">
        <v>1</v>
      </c>
      <c r="G241" s="65">
        <v>3</v>
      </c>
    </row>
    <row r="242" spans="1:7">
      <c r="A242" s="66" t="s">
        <v>132</v>
      </c>
      <c r="B242" s="62">
        <v>1</v>
      </c>
      <c r="C242" s="62">
        <v>1</v>
      </c>
      <c r="D242" s="62">
        <v>6</v>
      </c>
      <c r="E242" s="62">
        <v>14</v>
      </c>
      <c r="F242" s="62">
        <v>1</v>
      </c>
      <c r="G242" s="63">
        <v>7</v>
      </c>
    </row>
    <row r="243" spans="1:7">
      <c r="A243" s="67" t="s">
        <v>132</v>
      </c>
      <c r="B243" s="64">
        <v>1</v>
      </c>
      <c r="C243" s="64">
        <v>1</v>
      </c>
      <c r="D243" s="64">
        <v>7</v>
      </c>
      <c r="E243" s="64">
        <v>2</v>
      </c>
      <c r="F243" s="64">
        <v>0</v>
      </c>
      <c r="G243" s="65">
        <v>5</v>
      </c>
    </row>
    <row r="244" spans="1:7">
      <c r="A244" s="66" t="s">
        <v>132</v>
      </c>
      <c r="B244" s="62">
        <v>1</v>
      </c>
      <c r="C244" s="62">
        <v>2</v>
      </c>
      <c r="D244" s="62">
        <v>6</v>
      </c>
      <c r="E244" s="62">
        <v>6</v>
      </c>
      <c r="F244" s="62">
        <v>1</v>
      </c>
      <c r="G244" s="63">
        <v>12</v>
      </c>
    </row>
    <row r="245" spans="1:7">
      <c r="A245" s="67" t="s">
        <v>132</v>
      </c>
      <c r="B245" s="64">
        <v>1</v>
      </c>
      <c r="C245" s="64">
        <v>2</v>
      </c>
      <c r="D245" s="64">
        <v>7</v>
      </c>
      <c r="E245" s="64">
        <v>26</v>
      </c>
      <c r="F245" s="64">
        <v>1</v>
      </c>
      <c r="G245" s="65">
        <v>4</v>
      </c>
    </row>
    <row r="246" spans="1:7">
      <c r="A246" s="66" t="s">
        <v>132</v>
      </c>
      <c r="B246" s="62">
        <v>1</v>
      </c>
      <c r="C246" s="62">
        <v>2</v>
      </c>
      <c r="D246" s="62">
        <v>8</v>
      </c>
      <c r="E246" s="62">
        <v>2</v>
      </c>
      <c r="F246" s="62">
        <v>0</v>
      </c>
      <c r="G246" s="63">
        <v>2</v>
      </c>
    </row>
    <row r="247" spans="1:7">
      <c r="A247" s="67" t="s">
        <v>132</v>
      </c>
      <c r="B247" s="64">
        <v>2</v>
      </c>
      <c r="C247" s="64">
        <v>0</v>
      </c>
      <c r="D247" s="64">
        <v>8</v>
      </c>
      <c r="E247" s="64">
        <v>4</v>
      </c>
      <c r="F247" s="64">
        <v>1</v>
      </c>
      <c r="G247" s="65">
        <v>14</v>
      </c>
    </row>
    <row r="248" spans="1:7">
      <c r="A248" s="66" t="s">
        <v>132</v>
      </c>
      <c r="B248" s="62">
        <v>2</v>
      </c>
      <c r="C248" s="62">
        <v>1</v>
      </c>
      <c r="D248" s="62">
        <v>8</v>
      </c>
      <c r="E248" s="62">
        <v>28</v>
      </c>
      <c r="F248" s="62">
        <v>2</v>
      </c>
      <c r="G248" s="63">
        <v>8</v>
      </c>
    </row>
    <row r="249" spans="1:7">
      <c r="A249" s="67" t="s">
        <v>132</v>
      </c>
      <c r="B249" s="64">
        <v>2</v>
      </c>
      <c r="C249" s="64">
        <v>2</v>
      </c>
      <c r="D249" s="64">
        <v>9</v>
      </c>
      <c r="E249" s="64">
        <v>22</v>
      </c>
      <c r="F249" s="64">
        <v>2</v>
      </c>
      <c r="G249" s="65">
        <v>14</v>
      </c>
    </row>
    <row r="250" spans="1:7">
      <c r="A250" s="66" t="s">
        <v>132</v>
      </c>
      <c r="B250" s="62">
        <v>3</v>
      </c>
      <c r="C250" s="62">
        <v>0</v>
      </c>
      <c r="D250" s="62">
        <v>9</v>
      </c>
      <c r="E250" s="62">
        <v>7</v>
      </c>
      <c r="F250" s="62">
        <v>1</v>
      </c>
      <c r="G250" s="63">
        <v>11</v>
      </c>
    </row>
    <row r="251" spans="1:7">
      <c r="A251" s="67" t="s">
        <v>132</v>
      </c>
      <c r="B251" s="64">
        <v>3</v>
      </c>
      <c r="C251" s="64">
        <v>1</v>
      </c>
      <c r="D251" s="64">
        <v>9</v>
      </c>
      <c r="E251" s="64">
        <v>8</v>
      </c>
      <c r="F251" s="64">
        <v>1</v>
      </c>
      <c r="G251" s="65">
        <v>10</v>
      </c>
    </row>
    <row r="252" spans="1:7">
      <c r="A252" s="66" t="s">
        <v>133</v>
      </c>
      <c r="B252" s="62">
        <v>0</v>
      </c>
      <c r="C252" s="62">
        <v>0</v>
      </c>
      <c r="D252" s="62">
        <v>0</v>
      </c>
      <c r="E252" s="62">
        <v>11</v>
      </c>
      <c r="F252" s="62">
        <v>1</v>
      </c>
      <c r="G252" s="63">
        <v>7</v>
      </c>
    </row>
    <row r="253" spans="1:7">
      <c r="A253" s="67" t="s">
        <v>133</v>
      </c>
      <c r="B253" s="64">
        <v>0</v>
      </c>
      <c r="C253" s="64">
        <v>0</v>
      </c>
      <c r="D253" s="64">
        <v>1</v>
      </c>
      <c r="E253" s="64">
        <v>0</v>
      </c>
      <c r="F253" s="64">
        <v>0</v>
      </c>
      <c r="G253" s="65">
        <v>7</v>
      </c>
    </row>
    <row r="254" spans="1:7">
      <c r="A254" s="66" t="s">
        <v>133</v>
      </c>
      <c r="B254" s="62">
        <v>0</v>
      </c>
      <c r="C254" s="62">
        <v>0</v>
      </c>
      <c r="D254" s="62">
        <v>2</v>
      </c>
      <c r="E254" s="62">
        <v>1</v>
      </c>
      <c r="F254" s="62">
        <v>0</v>
      </c>
      <c r="G254" s="63">
        <v>6</v>
      </c>
    </row>
    <row r="255" spans="1:7">
      <c r="A255" s="67" t="s">
        <v>133</v>
      </c>
      <c r="B255" s="64">
        <v>0</v>
      </c>
      <c r="C255" s="64">
        <v>0</v>
      </c>
      <c r="D255" s="64">
        <v>3</v>
      </c>
      <c r="E255" s="64">
        <v>1</v>
      </c>
      <c r="F255" s="64">
        <v>0</v>
      </c>
      <c r="G255" s="65">
        <v>5</v>
      </c>
    </row>
    <row r="256" spans="1:7">
      <c r="A256" s="66" t="s">
        <v>133</v>
      </c>
      <c r="B256" s="62">
        <v>0</v>
      </c>
      <c r="C256" s="62">
        <v>0</v>
      </c>
      <c r="D256" s="62">
        <v>4</v>
      </c>
      <c r="E256" s="62">
        <v>1</v>
      </c>
      <c r="F256" s="62">
        <v>0</v>
      </c>
      <c r="G256" s="63">
        <v>4</v>
      </c>
    </row>
    <row r="257" spans="1:7">
      <c r="A257" s="67" t="s">
        <v>133</v>
      </c>
      <c r="B257" s="64">
        <v>0</v>
      </c>
      <c r="C257" s="64">
        <v>0</v>
      </c>
      <c r="D257" s="64">
        <v>5</v>
      </c>
      <c r="E257" s="64">
        <v>2</v>
      </c>
      <c r="F257" s="64">
        <v>0</v>
      </c>
      <c r="G257" s="65">
        <v>2</v>
      </c>
    </row>
    <row r="258" spans="1:7">
      <c r="A258" s="66" t="s">
        <v>133</v>
      </c>
      <c r="B258" s="62">
        <v>0</v>
      </c>
      <c r="C258" s="62">
        <v>0</v>
      </c>
      <c r="D258" s="62">
        <v>6</v>
      </c>
      <c r="E258" s="62">
        <v>1</v>
      </c>
      <c r="F258" s="62">
        <v>0</v>
      </c>
      <c r="G258" s="63">
        <v>1</v>
      </c>
    </row>
    <row r="259" spans="1:7">
      <c r="A259" s="67" t="s">
        <v>133</v>
      </c>
      <c r="B259" s="64">
        <v>0</v>
      </c>
      <c r="C259" s="64">
        <v>0</v>
      </c>
      <c r="D259" s="64">
        <v>7</v>
      </c>
      <c r="E259" s="64">
        <v>0</v>
      </c>
      <c r="F259" s="64">
        <v>0</v>
      </c>
      <c r="G259" s="65">
        <v>1</v>
      </c>
    </row>
    <row r="260" spans="1:7">
      <c r="A260" s="66" t="s">
        <v>133</v>
      </c>
      <c r="B260" s="62">
        <v>0</v>
      </c>
      <c r="C260" s="62">
        <v>0</v>
      </c>
      <c r="D260" s="62">
        <v>8</v>
      </c>
      <c r="E260" s="62">
        <v>0</v>
      </c>
      <c r="F260" s="62">
        <v>0</v>
      </c>
      <c r="G260" s="63">
        <v>1</v>
      </c>
    </row>
    <row r="261" spans="1:7">
      <c r="A261" s="67" t="s">
        <v>133</v>
      </c>
      <c r="B261" s="64">
        <v>0</v>
      </c>
      <c r="C261" s="64">
        <v>0</v>
      </c>
      <c r="D261" s="64">
        <v>9</v>
      </c>
      <c r="E261" s="64">
        <v>0</v>
      </c>
      <c r="F261" s="64">
        <v>0</v>
      </c>
      <c r="G261" s="65">
        <v>1</v>
      </c>
    </row>
    <row r="262" spans="1:7">
      <c r="A262" s="66" t="s">
        <v>133</v>
      </c>
      <c r="B262" s="62">
        <v>0</v>
      </c>
      <c r="C262" s="62">
        <v>1</v>
      </c>
      <c r="D262" s="62">
        <v>0</v>
      </c>
      <c r="E262" s="62">
        <v>19</v>
      </c>
      <c r="F262" s="62">
        <v>2</v>
      </c>
      <c r="G262" s="63">
        <v>17</v>
      </c>
    </row>
    <row r="263" spans="1:7">
      <c r="A263" s="67" t="s">
        <v>133</v>
      </c>
      <c r="B263" s="64">
        <v>0</v>
      </c>
      <c r="C263" s="64">
        <v>1</v>
      </c>
      <c r="D263" s="64">
        <v>4</v>
      </c>
      <c r="E263" s="64">
        <v>1</v>
      </c>
      <c r="F263" s="64">
        <v>0</v>
      </c>
      <c r="G263" s="65">
        <v>16</v>
      </c>
    </row>
    <row r="264" spans="1:7">
      <c r="A264" s="66" t="s">
        <v>133</v>
      </c>
      <c r="B264" s="62">
        <v>0</v>
      </c>
      <c r="C264" s="62">
        <v>1</v>
      </c>
      <c r="D264" s="62">
        <v>5</v>
      </c>
      <c r="E264" s="62">
        <v>2</v>
      </c>
      <c r="F264" s="62">
        <v>0</v>
      </c>
      <c r="G264" s="63">
        <v>14</v>
      </c>
    </row>
    <row r="265" spans="1:7">
      <c r="A265" s="67" t="s">
        <v>133</v>
      </c>
      <c r="B265" s="64">
        <v>0</v>
      </c>
      <c r="C265" s="64">
        <v>1</v>
      </c>
      <c r="D265" s="64">
        <v>7</v>
      </c>
      <c r="E265" s="64">
        <v>2</v>
      </c>
      <c r="F265" s="64">
        <v>0</v>
      </c>
      <c r="G265" s="65">
        <v>12</v>
      </c>
    </row>
    <row r="266" spans="1:7">
      <c r="A266" s="66" t="s">
        <v>133</v>
      </c>
      <c r="B266" s="62">
        <v>0</v>
      </c>
      <c r="C266" s="62">
        <v>1</v>
      </c>
      <c r="D266" s="62">
        <v>8</v>
      </c>
      <c r="E266" s="62">
        <v>3</v>
      </c>
      <c r="F266" s="62">
        <v>0</v>
      </c>
      <c r="G266" s="63">
        <v>9</v>
      </c>
    </row>
    <row r="267" spans="1:7">
      <c r="A267" s="67" t="s">
        <v>133</v>
      </c>
      <c r="B267" s="64">
        <v>0</v>
      </c>
      <c r="C267" s="64">
        <v>2</v>
      </c>
      <c r="D267" s="64">
        <v>1</v>
      </c>
      <c r="E267" s="64">
        <v>1</v>
      </c>
      <c r="F267" s="64">
        <v>1</v>
      </c>
      <c r="G267" s="65">
        <v>17</v>
      </c>
    </row>
    <row r="268" spans="1:7">
      <c r="A268" s="66" t="s">
        <v>133</v>
      </c>
      <c r="B268" s="62">
        <v>0</v>
      </c>
      <c r="C268" s="62">
        <v>2</v>
      </c>
      <c r="D268" s="62">
        <v>2</v>
      </c>
      <c r="E268" s="62">
        <v>9</v>
      </c>
      <c r="F268" s="62">
        <v>0</v>
      </c>
      <c r="G268" s="63">
        <v>8</v>
      </c>
    </row>
    <row r="269" spans="1:7">
      <c r="A269" s="67" t="s">
        <v>133</v>
      </c>
      <c r="B269" s="64">
        <v>0</v>
      </c>
      <c r="C269" s="64">
        <v>2</v>
      </c>
      <c r="D269" s="64">
        <v>3</v>
      </c>
      <c r="E269" s="64">
        <v>2</v>
      </c>
      <c r="F269" s="64">
        <v>0</v>
      </c>
      <c r="G269" s="65">
        <v>6</v>
      </c>
    </row>
    <row r="270" spans="1:7">
      <c r="A270" s="66" t="s">
        <v>133</v>
      </c>
      <c r="B270" s="62">
        <v>0</v>
      </c>
      <c r="C270" s="62">
        <v>2</v>
      </c>
      <c r="D270" s="62">
        <v>4</v>
      </c>
      <c r="E270" s="62">
        <v>1</v>
      </c>
      <c r="F270" s="62">
        <v>0</v>
      </c>
      <c r="G270" s="63">
        <v>5</v>
      </c>
    </row>
    <row r="271" spans="1:7">
      <c r="A271" s="67" t="s">
        <v>133</v>
      </c>
      <c r="B271" s="64">
        <v>0</v>
      </c>
      <c r="C271" s="64">
        <v>2</v>
      </c>
      <c r="D271" s="64">
        <v>5</v>
      </c>
      <c r="E271" s="64">
        <v>2</v>
      </c>
      <c r="F271" s="64">
        <v>0</v>
      </c>
      <c r="G271" s="65">
        <v>3</v>
      </c>
    </row>
    <row r="272" spans="1:7">
      <c r="A272" s="66" t="s">
        <v>133</v>
      </c>
      <c r="B272" s="62">
        <v>0</v>
      </c>
      <c r="C272" s="62">
        <v>2</v>
      </c>
      <c r="D272" s="62">
        <v>7</v>
      </c>
      <c r="E272" s="62">
        <v>2</v>
      </c>
      <c r="F272" s="62">
        <v>0</v>
      </c>
      <c r="G272" s="63">
        <v>1</v>
      </c>
    </row>
    <row r="273" spans="1:7">
      <c r="A273" s="67" t="s">
        <v>133</v>
      </c>
      <c r="B273" s="64">
        <v>0</v>
      </c>
      <c r="C273" s="64">
        <v>2</v>
      </c>
      <c r="D273" s="64">
        <v>8</v>
      </c>
      <c r="E273" s="64">
        <v>1</v>
      </c>
      <c r="F273" s="64">
        <v>0</v>
      </c>
      <c r="G273" s="65">
        <v>0</v>
      </c>
    </row>
    <row r="274" spans="1:7">
      <c r="A274" s="66" t="s">
        <v>133</v>
      </c>
      <c r="B274" s="62">
        <v>0</v>
      </c>
      <c r="C274" s="62">
        <v>2</v>
      </c>
      <c r="D274" s="62">
        <v>9</v>
      </c>
      <c r="E274" s="62">
        <v>3</v>
      </c>
      <c r="F274" s="62">
        <v>1</v>
      </c>
      <c r="G274" s="63">
        <v>15</v>
      </c>
    </row>
    <row r="275" spans="1:7">
      <c r="A275" s="67" t="s">
        <v>133</v>
      </c>
      <c r="B275" s="64">
        <v>1</v>
      </c>
      <c r="C275" s="64">
        <v>0</v>
      </c>
      <c r="D275" s="64">
        <v>4</v>
      </c>
      <c r="E275" s="64">
        <v>4</v>
      </c>
      <c r="F275" s="64">
        <v>1</v>
      </c>
      <c r="G275" s="65">
        <v>14</v>
      </c>
    </row>
    <row r="276" spans="1:7">
      <c r="A276" s="66" t="s">
        <v>133</v>
      </c>
      <c r="B276" s="62">
        <v>1</v>
      </c>
      <c r="C276" s="62">
        <v>0</v>
      </c>
      <c r="D276" s="62">
        <v>5</v>
      </c>
      <c r="E276" s="62">
        <v>5</v>
      </c>
      <c r="F276" s="62">
        <v>0</v>
      </c>
      <c r="G276" s="63">
        <v>9</v>
      </c>
    </row>
    <row r="277" spans="1:7">
      <c r="A277" s="67" t="s">
        <v>133</v>
      </c>
      <c r="B277" s="64">
        <v>1</v>
      </c>
      <c r="C277" s="64">
        <v>0</v>
      </c>
      <c r="D277" s="64">
        <v>6</v>
      </c>
      <c r="E277" s="64">
        <v>3</v>
      </c>
      <c r="F277" s="64">
        <v>0</v>
      </c>
      <c r="G277" s="65">
        <v>6</v>
      </c>
    </row>
    <row r="278" spans="1:7">
      <c r="A278" s="66" t="s">
        <v>133</v>
      </c>
      <c r="B278" s="62">
        <v>1</v>
      </c>
      <c r="C278" s="62">
        <v>0</v>
      </c>
      <c r="D278" s="62">
        <v>7</v>
      </c>
      <c r="E278" s="62">
        <v>4</v>
      </c>
      <c r="F278" s="62">
        <v>0</v>
      </c>
      <c r="G278" s="63">
        <v>2</v>
      </c>
    </row>
    <row r="279" spans="1:7">
      <c r="A279" s="67" t="s">
        <v>133</v>
      </c>
      <c r="B279" s="64">
        <v>1</v>
      </c>
      <c r="C279" s="64">
        <v>0</v>
      </c>
      <c r="D279" s="64">
        <v>8</v>
      </c>
      <c r="E279" s="64">
        <v>2</v>
      </c>
      <c r="F279" s="64">
        <v>0</v>
      </c>
      <c r="G279" s="65">
        <v>0</v>
      </c>
    </row>
    <row r="280" spans="1:7">
      <c r="A280" s="66" t="s">
        <v>133</v>
      </c>
      <c r="B280" s="62">
        <v>1</v>
      </c>
      <c r="C280" s="62">
        <v>0</v>
      </c>
      <c r="D280" s="62">
        <v>9</v>
      </c>
      <c r="E280" s="62">
        <v>6</v>
      </c>
      <c r="F280" s="62">
        <v>1</v>
      </c>
      <c r="G280" s="63">
        <v>12</v>
      </c>
    </row>
    <row r="281" spans="1:7">
      <c r="A281" s="67" t="s">
        <v>133</v>
      </c>
      <c r="B281" s="64">
        <v>1</v>
      </c>
      <c r="C281" s="64">
        <v>1</v>
      </c>
      <c r="D281" s="64">
        <v>5</v>
      </c>
      <c r="E281" s="64">
        <v>4</v>
      </c>
      <c r="F281" s="64">
        <v>1</v>
      </c>
      <c r="G281" s="65">
        <v>14</v>
      </c>
    </row>
    <row r="282" spans="1:7">
      <c r="A282" s="66" t="s">
        <v>133</v>
      </c>
      <c r="B282" s="62">
        <v>1</v>
      </c>
      <c r="C282" s="62">
        <v>1</v>
      </c>
      <c r="D282" s="62">
        <v>6</v>
      </c>
      <c r="E282" s="62">
        <v>1</v>
      </c>
      <c r="F282" s="62">
        <v>0</v>
      </c>
      <c r="G282" s="63">
        <v>13</v>
      </c>
    </row>
    <row r="283" spans="1:7">
      <c r="A283" s="67" t="s">
        <v>133</v>
      </c>
      <c r="B283" s="64">
        <v>1</v>
      </c>
      <c r="C283" s="64">
        <v>1</v>
      </c>
      <c r="D283" s="64">
        <v>7</v>
      </c>
      <c r="E283" s="64">
        <v>3</v>
      </c>
      <c r="F283" s="64">
        <v>0</v>
      </c>
      <c r="G283" s="65">
        <v>10</v>
      </c>
    </row>
    <row r="284" spans="1:7">
      <c r="A284" s="66" t="s">
        <v>133</v>
      </c>
      <c r="B284" s="62">
        <v>1</v>
      </c>
      <c r="C284" s="62">
        <v>1</v>
      </c>
      <c r="D284" s="62">
        <v>9</v>
      </c>
      <c r="E284" s="62">
        <v>2</v>
      </c>
      <c r="F284" s="62">
        <v>0</v>
      </c>
      <c r="G284" s="63">
        <v>8</v>
      </c>
    </row>
    <row r="285" spans="1:7">
      <c r="A285" s="67" t="s">
        <v>133</v>
      </c>
      <c r="B285" s="64">
        <v>1</v>
      </c>
      <c r="C285" s="64">
        <v>2</v>
      </c>
      <c r="D285" s="64">
        <v>6</v>
      </c>
      <c r="E285" s="64">
        <v>6</v>
      </c>
      <c r="F285" s="64">
        <v>1</v>
      </c>
      <c r="G285" s="65">
        <v>12</v>
      </c>
    </row>
    <row r="286" spans="1:7">
      <c r="A286" s="66" t="s">
        <v>133</v>
      </c>
      <c r="B286" s="62">
        <v>1</v>
      </c>
      <c r="C286" s="62">
        <v>2</v>
      </c>
      <c r="D286" s="62">
        <v>7</v>
      </c>
      <c r="E286" s="62">
        <v>10</v>
      </c>
      <c r="F286" s="62">
        <v>0</v>
      </c>
      <c r="G286" s="63">
        <v>2</v>
      </c>
    </row>
    <row r="287" spans="1:7">
      <c r="A287" s="67" t="s">
        <v>133</v>
      </c>
      <c r="B287" s="64">
        <v>1</v>
      </c>
      <c r="C287" s="64">
        <v>2</v>
      </c>
      <c r="D287" s="64">
        <v>8</v>
      </c>
      <c r="E287" s="64">
        <v>1</v>
      </c>
      <c r="F287" s="64">
        <v>0</v>
      </c>
      <c r="G287" s="65">
        <v>1</v>
      </c>
    </row>
    <row r="288" spans="1:7">
      <c r="A288" s="66" t="s">
        <v>133</v>
      </c>
      <c r="B288" s="62">
        <v>2</v>
      </c>
      <c r="C288" s="62">
        <v>0</v>
      </c>
      <c r="D288" s="62">
        <v>8</v>
      </c>
      <c r="E288" s="62">
        <v>5</v>
      </c>
      <c r="F288" s="62">
        <v>1</v>
      </c>
      <c r="G288" s="63">
        <v>13</v>
      </c>
    </row>
    <row r="289" spans="1:7">
      <c r="A289" s="67" t="s">
        <v>133</v>
      </c>
      <c r="B289" s="64">
        <v>2</v>
      </c>
      <c r="C289" s="64">
        <v>0</v>
      </c>
      <c r="D289" s="64">
        <v>9</v>
      </c>
      <c r="E289" s="64">
        <v>1</v>
      </c>
      <c r="F289" s="64">
        <v>0</v>
      </c>
      <c r="G289" s="65">
        <v>12</v>
      </c>
    </row>
    <row r="290" spans="1:7">
      <c r="A290" s="66" t="s">
        <v>133</v>
      </c>
      <c r="B290" s="62">
        <v>2</v>
      </c>
      <c r="C290" s="62">
        <v>1</v>
      </c>
      <c r="D290" s="62">
        <v>8</v>
      </c>
      <c r="E290" s="62">
        <v>8</v>
      </c>
      <c r="F290" s="62">
        <v>1</v>
      </c>
      <c r="G290" s="63">
        <v>10</v>
      </c>
    </row>
    <row r="291" spans="1:7">
      <c r="A291" s="67" t="s">
        <v>133</v>
      </c>
      <c r="B291" s="64">
        <v>2</v>
      </c>
      <c r="C291" s="64">
        <v>1</v>
      </c>
      <c r="D291" s="64">
        <v>9</v>
      </c>
      <c r="E291" s="64">
        <v>2</v>
      </c>
      <c r="F291" s="64">
        <v>0</v>
      </c>
      <c r="G291" s="65">
        <v>8</v>
      </c>
    </row>
    <row r="292" spans="1:7">
      <c r="A292" s="66" t="s">
        <v>133</v>
      </c>
      <c r="B292" s="62">
        <v>2</v>
      </c>
      <c r="C292" s="62">
        <v>2</v>
      </c>
      <c r="D292" s="62">
        <v>8</v>
      </c>
      <c r="E292" s="62">
        <v>2</v>
      </c>
      <c r="F292" s="62">
        <v>1</v>
      </c>
      <c r="G292" s="63">
        <v>16</v>
      </c>
    </row>
    <row r="293" spans="1:7">
      <c r="A293" s="67" t="s">
        <v>133</v>
      </c>
      <c r="B293" s="64">
        <v>3</v>
      </c>
      <c r="C293" s="64">
        <v>0</v>
      </c>
      <c r="D293" s="64">
        <v>9</v>
      </c>
      <c r="E293" s="64">
        <v>8</v>
      </c>
      <c r="F293" s="64">
        <v>1</v>
      </c>
      <c r="G293" s="65">
        <v>10</v>
      </c>
    </row>
    <row r="294" spans="1:7">
      <c r="A294" s="66" t="s">
        <v>133</v>
      </c>
      <c r="B294" s="62">
        <v>3</v>
      </c>
      <c r="C294" s="62">
        <v>1</v>
      </c>
      <c r="D294" s="62">
        <v>9</v>
      </c>
      <c r="E294" s="62">
        <v>8</v>
      </c>
      <c r="F294" s="62">
        <v>1</v>
      </c>
      <c r="G294" s="63">
        <v>10</v>
      </c>
    </row>
    <row r="295" spans="1:7">
      <c r="A295" s="67" t="s">
        <v>134</v>
      </c>
      <c r="B295" s="64">
        <v>0</v>
      </c>
      <c r="C295" s="64">
        <v>0</v>
      </c>
      <c r="D295" s="64">
        <v>0</v>
      </c>
      <c r="E295" s="64">
        <v>12</v>
      </c>
      <c r="F295" s="64">
        <v>1</v>
      </c>
      <c r="G295" s="65">
        <v>6</v>
      </c>
    </row>
    <row r="296" spans="1:7">
      <c r="A296" s="66" t="s">
        <v>134</v>
      </c>
      <c r="B296" s="62">
        <v>0</v>
      </c>
      <c r="C296" s="62">
        <v>0</v>
      </c>
      <c r="D296" s="62">
        <v>1</v>
      </c>
      <c r="E296" s="62">
        <v>1</v>
      </c>
      <c r="F296" s="62">
        <v>0</v>
      </c>
      <c r="G296" s="63">
        <v>5</v>
      </c>
    </row>
    <row r="297" spans="1:7">
      <c r="A297" s="67" t="s">
        <v>134</v>
      </c>
      <c r="B297" s="64">
        <v>0</v>
      </c>
      <c r="C297" s="64">
        <v>0</v>
      </c>
      <c r="D297" s="64">
        <v>2</v>
      </c>
      <c r="E297" s="64">
        <v>1</v>
      </c>
      <c r="F297" s="64">
        <v>0</v>
      </c>
      <c r="G297" s="65">
        <v>4</v>
      </c>
    </row>
    <row r="298" spans="1:7">
      <c r="A298" s="66" t="s">
        <v>134</v>
      </c>
      <c r="B298" s="62">
        <v>0</v>
      </c>
      <c r="C298" s="62">
        <v>0</v>
      </c>
      <c r="D298" s="62">
        <v>3</v>
      </c>
      <c r="E298" s="62">
        <v>0</v>
      </c>
      <c r="F298" s="62">
        <v>0</v>
      </c>
      <c r="G298" s="63">
        <v>4</v>
      </c>
    </row>
    <row r="299" spans="1:7">
      <c r="A299" s="67" t="s">
        <v>134</v>
      </c>
      <c r="B299" s="64">
        <v>0</v>
      </c>
      <c r="C299" s="64">
        <v>0</v>
      </c>
      <c r="D299" s="64">
        <v>4</v>
      </c>
      <c r="E299" s="64">
        <v>2</v>
      </c>
      <c r="F299" s="64">
        <v>0</v>
      </c>
      <c r="G299" s="65">
        <v>2</v>
      </c>
    </row>
    <row r="300" spans="1:7">
      <c r="A300" s="66" t="s">
        <v>134</v>
      </c>
      <c r="B300" s="62">
        <v>0</v>
      </c>
      <c r="C300" s="62">
        <v>0</v>
      </c>
      <c r="D300" s="62">
        <v>5</v>
      </c>
      <c r="E300" s="62">
        <v>2</v>
      </c>
      <c r="F300" s="62">
        <v>0</v>
      </c>
      <c r="G300" s="63">
        <v>0</v>
      </c>
    </row>
    <row r="301" spans="1:7">
      <c r="A301" s="67" t="s">
        <v>134</v>
      </c>
      <c r="B301" s="64">
        <v>0</v>
      </c>
      <c r="C301" s="64">
        <v>0</v>
      </c>
      <c r="D301" s="64">
        <v>6</v>
      </c>
      <c r="E301" s="64">
        <v>3</v>
      </c>
      <c r="F301" s="64">
        <v>1</v>
      </c>
      <c r="G301" s="65">
        <v>15</v>
      </c>
    </row>
    <row r="302" spans="1:7">
      <c r="A302" s="66" t="s">
        <v>134</v>
      </c>
      <c r="B302" s="62">
        <v>0</v>
      </c>
      <c r="C302" s="62">
        <v>0</v>
      </c>
      <c r="D302" s="62">
        <v>7</v>
      </c>
      <c r="E302" s="62">
        <v>2</v>
      </c>
      <c r="F302" s="62">
        <v>0</v>
      </c>
      <c r="G302" s="63">
        <v>13</v>
      </c>
    </row>
    <row r="303" spans="1:7">
      <c r="A303" s="67" t="s">
        <v>134</v>
      </c>
      <c r="B303" s="64">
        <v>0</v>
      </c>
      <c r="C303" s="64">
        <v>0</v>
      </c>
      <c r="D303" s="64">
        <v>8</v>
      </c>
      <c r="E303" s="64">
        <v>3</v>
      </c>
      <c r="F303" s="64">
        <v>0</v>
      </c>
      <c r="G303" s="65">
        <v>10</v>
      </c>
    </row>
    <row r="304" spans="1:7">
      <c r="A304" s="66" t="s">
        <v>134</v>
      </c>
      <c r="B304" s="62">
        <v>0</v>
      </c>
      <c r="C304" s="62">
        <v>0</v>
      </c>
      <c r="D304" s="62">
        <v>9</v>
      </c>
      <c r="E304" s="62">
        <v>7</v>
      </c>
      <c r="F304" s="62">
        <v>0</v>
      </c>
      <c r="G304" s="63">
        <v>3</v>
      </c>
    </row>
    <row r="305" spans="1:7">
      <c r="A305" s="67" t="s">
        <v>134</v>
      </c>
      <c r="B305" s="64">
        <v>0</v>
      </c>
      <c r="C305" s="64">
        <v>1</v>
      </c>
      <c r="D305" s="64">
        <v>0</v>
      </c>
      <c r="E305" s="64">
        <v>21</v>
      </c>
      <c r="F305" s="64">
        <v>2</v>
      </c>
      <c r="G305" s="65">
        <v>15</v>
      </c>
    </row>
    <row r="306" spans="1:7">
      <c r="A306" s="66" t="s">
        <v>134</v>
      </c>
      <c r="B306" s="62">
        <v>0</v>
      </c>
      <c r="C306" s="62">
        <v>1</v>
      </c>
      <c r="D306" s="62">
        <v>1</v>
      </c>
      <c r="E306" s="62">
        <v>3</v>
      </c>
      <c r="F306" s="62">
        <v>0</v>
      </c>
      <c r="G306" s="63">
        <v>12</v>
      </c>
    </row>
    <row r="307" spans="1:7">
      <c r="A307" s="67" t="s">
        <v>134</v>
      </c>
      <c r="B307" s="64">
        <v>0</v>
      </c>
      <c r="C307" s="64">
        <v>1</v>
      </c>
      <c r="D307" s="64">
        <v>2</v>
      </c>
      <c r="E307" s="64">
        <v>2</v>
      </c>
      <c r="F307" s="64">
        <v>0</v>
      </c>
      <c r="G307" s="65">
        <v>10</v>
      </c>
    </row>
    <row r="308" spans="1:7">
      <c r="A308" s="66" t="s">
        <v>134</v>
      </c>
      <c r="B308" s="62">
        <v>0</v>
      </c>
      <c r="C308" s="62">
        <v>1</v>
      </c>
      <c r="D308" s="62">
        <v>3</v>
      </c>
      <c r="E308" s="62">
        <v>4</v>
      </c>
      <c r="F308" s="62">
        <v>0</v>
      </c>
      <c r="G308" s="63">
        <v>6</v>
      </c>
    </row>
    <row r="309" spans="1:7">
      <c r="A309" s="67" t="s">
        <v>134</v>
      </c>
      <c r="B309" s="64">
        <v>0</v>
      </c>
      <c r="C309" s="64">
        <v>1</v>
      </c>
      <c r="D309" s="64">
        <v>4</v>
      </c>
      <c r="E309" s="64">
        <v>1</v>
      </c>
      <c r="F309" s="64">
        <v>0</v>
      </c>
      <c r="G309" s="65">
        <v>5</v>
      </c>
    </row>
    <row r="310" spans="1:7">
      <c r="A310" s="66" t="s">
        <v>134</v>
      </c>
      <c r="B310" s="62">
        <v>0</v>
      </c>
      <c r="C310" s="62">
        <v>1</v>
      </c>
      <c r="D310" s="62">
        <v>5</v>
      </c>
      <c r="E310" s="62">
        <v>1</v>
      </c>
      <c r="F310" s="62">
        <v>0</v>
      </c>
      <c r="G310" s="63">
        <v>4</v>
      </c>
    </row>
    <row r="311" spans="1:7">
      <c r="A311" s="67" t="s">
        <v>134</v>
      </c>
      <c r="B311" s="64">
        <v>0</v>
      </c>
      <c r="C311" s="64">
        <v>1</v>
      </c>
      <c r="D311" s="64">
        <v>6</v>
      </c>
      <c r="E311" s="64">
        <v>4</v>
      </c>
      <c r="F311" s="64">
        <v>0</v>
      </c>
      <c r="G311" s="65">
        <v>0</v>
      </c>
    </row>
    <row r="312" spans="1:7">
      <c r="A312" s="66" t="s">
        <v>134</v>
      </c>
      <c r="B312" s="62">
        <v>0</v>
      </c>
      <c r="C312" s="62">
        <v>1</v>
      </c>
      <c r="D312" s="62">
        <v>7</v>
      </c>
      <c r="E312" s="62">
        <v>1</v>
      </c>
      <c r="F312" s="62">
        <v>1</v>
      </c>
      <c r="G312" s="63">
        <v>17</v>
      </c>
    </row>
    <row r="313" spans="1:7">
      <c r="A313" s="67" t="s">
        <v>134</v>
      </c>
      <c r="B313" s="64">
        <v>0</v>
      </c>
      <c r="C313" s="64">
        <v>1</v>
      </c>
      <c r="D313" s="64">
        <v>8</v>
      </c>
      <c r="E313" s="64">
        <v>2</v>
      </c>
      <c r="F313" s="64">
        <v>0</v>
      </c>
      <c r="G313" s="65">
        <v>15</v>
      </c>
    </row>
    <row r="314" spans="1:7">
      <c r="A314" s="66" t="s">
        <v>134</v>
      </c>
      <c r="B314" s="62">
        <v>0</v>
      </c>
      <c r="C314" s="62">
        <v>1</v>
      </c>
      <c r="D314" s="62">
        <v>9</v>
      </c>
      <c r="E314" s="62">
        <v>2</v>
      </c>
      <c r="F314" s="62">
        <v>0</v>
      </c>
      <c r="G314" s="63">
        <v>13</v>
      </c>
    </row>
    <row r="315" spans="1:7">
      <c r="A315" s="67" t="s">
        <v>134</v>
      </c>
      <c r="B315" s="64">
        <v>0</v>
      </c>
      <c r="C315" s="64">
        <v>2</v>
      </c>
      <c r="D315" s="64">
        <v>2</v>
      </c>
      <c r="E315" s="64">
        <v>4</v>
      </c>
      <c r="F315" s="64">
        <v>1</v>
      </c>
      <c r="G315" s="65">
        <v>14</v>
      </c>
    </row>
    <row r="316" spans="1:7">
      <c r="A316" s="66" t="s">
        <v>134</v>
      </c>
      <c r="B316" s="62">
        <v>0</v>
      </c>
      <c r="C316" s="62">
        <v>2</v>
      </c>
      <c r="D316" s="62">
        <v>3</v>
      </c>
      <c r="E316" s="62">
        <v>8</v>
      </c>
      <c r="F316" s="62">
        <v>0</v>
      </c>
      <c r="G316" s="63">
        <v>6</v>
      </c>
    </row>
    <row r="317" spans="1:7">
      <c r="A317" s="67" t="s">
        <v>134</v>
      </c>
      <c r="B317" s="64">
        <v>0</v>
      </c>
      <c r="C317" s="64">
        <v>2</v>
      </c>
      <c r="D317" s="64">
        <v>4</v>
      </c>
      <c r="E317" s="64">
        <v>9</v>
      </c>
      <c r="F317" s="64">
        <v>1</v>
      </c>
      <c r="G317" s="65">
        <v>15</v>
      </c>
    </row>
    <row r="318" spans="1:7">
      <c r="A318" s="66" t="s">
        <v>134</v>
      </c>
      <c r="B318" s="62">
        <v>0</v>
      </c>
      <c r="C318" s="62">
        <v>2</v>
      </c>
      <c r="D318" s="62">
        <v>5</v>
      </c>
      <c r="E318" s="62">
        <v>4</v>
      </c>
      <c r="F318" s="62">
        <v>0</v>
      </c>
      <c r="G318" s="63">
        <v>11</v>
      </c>
    </row>
    <row r="319" spans="1:7">
      <c r="A319" s="67" t="s">
        <v>134</v>
      </c>
      <c r="B319" s="64">
        <v>0</v>
      </c>
      <c r="C319" s="64">
        <v>2</v>
      </c>
      <c r="D319" s="64">
        <v>6</v>
      </c>
      <c r="E319" s="64">
        <v>1</v>
      </c>
      <c r="F319" s="64">
        <v>0</v>
      </c>
      <c r="G319" s="65">
        <v>10</v>
      </c>
    </row>
    <row r="320" spans="1:7">
      <c r="A320" s="66" t="s">
        <v>134</v>
      </c>
      <c r="B320" s="62">
        <v>0</v>
      </c>
      <c r="C320" s="62">
        <v>2</v>
      </c>
      <c r="D320" s="62">
        <v>7</v>
      </c>
      <c r="E320" s="62">
        <v>4</v>
      </c>
      <c r="F320" s="62">
        <v>0</v>
      </c>
      <c r="G320" s="63">
        <v>6</v>
      </c>
    </row>
    <row r="321" spans="1:7">
      <c r="A321" s="67" t="s">
        <v>134</v>
      </c>
      <c r="B321" s="64">
        <v>0</v>
      </c>
      <c r="C321" s="64">
        <v>2</v>
      </c>
      <c r="D321" s="64">
        <v>8</v>
      </c>
      <c r="E321" s="64">
        <v>7</v>
      </c>
      <c r="F321" s="64">
        <v>1</v>
      </c>
      <c r="G321" s="65">
        <v>17</v>
      </c>
    </row>
    <row r="322" spans="1:7">
      <c r="A322" s="66" t="s">
        <v>134</v>
      </c>
      <c r="B322" s="62">
        <v>0</v>
      </c>
      <c r="C322" s="62">
        <v>2</v>
      </c>
      <c r="D322" s="62">
        <v>9</v>
      </c>
      <c r="E322" s="62">
        <v>6</v>
      </c>
      <c r="F322" s="62">
        <v>0</v>
      </c>
      <c r="G322" s="63">
        <v>11</v>
      </c>
    </row>
    <row r="323" spans="1:7">
      <c r="A323" s="67" t="s">
        <v>134</v>
      </c>
      <c r="B323" s="64">
        <v>1</v>
      </c>
      <c r="C323" s="64">
        <v>0</v>
      </c>
      <c r="D323" s="64">
        <v>5</v>
      </c>
      <c r="E323" s="64">
        <v>10</v>
      </c>
      <c r="F323" s="64">
        <v>1</v>
      </c>
      <c r="G323" s="65">
        <v>8</v>
      </c>
    </row>
    <row r="324" spans="1:7">
      <c r="A324" s="66" t="s">
        <v>134</v>
      </c>
      <c r="B324" s="62">
        <v>1</v>
      </c>
      <c r="C324" s="62">
        <v>0</v>
      </c>
      <c r="D324" s="62">
        <v>6</v>
      </c>
      <c r="E324" s="62">
        <v>1</v>
      </c>
      <c r="F324" s="62">
        <v>0</v>
      </c>
      <c r="G324" s="63">
        <v>7</v>
      </c>
    </row>
    <row r="325" spans="1:7">
      <c r="A325" s="67" t="s">
        <v>134</v>
      </c>
      <c r="B325" s="64">
        <v>1</v>
      </c>
      <c r="C325" s="64">
        <v>0</v>
      </c>
      <c r="D325" s="64">
        <v>7</v>
      </c>
      <c r="E325" s="64">
        <v>1</v>
      </c>
      <c r="F325" s="64">
        <v>0</v>
      </c>
      <c r="G325" s="65">
        <v>6</v>
      </c>
    </row>
    <row r="326" spans="1:7">
      <c r="A326" s="66" t="s">
        <v>134</v>
      </c>
      <c r="B326" s="62">
        <v>1</v>
      </c>
      <c r="C326" s="62">
        <v>1</v>
      </c>
      <c r="D326" s="62">
        <v>6</v>
      </c>
      <c r="E326" s="62">
        <v>7</v>
      </c>
      <c r="F326" s="62">
        <v>1</v>
      </c>
      <c r="G326" s="63">
        <v>11</v>
      </c>
    </row>
    <row r="327" spans="1:7">
      <c r="A327" s="67" t="s">
        <v>134</v>
      </c>
      <c r="B327" s="64">
        <v>1</v>
      </c>
      <c r="C327" s="64">
        <v>1</v>
      </c>
      <c r="D327" s="64">
        <v>7</v>
      </c>
      <c r="E327" s="64">
        <v>1</v>
      </c>
      <c r="F327" s="64">
        <v>0</v>
      </c>
      <c r="G327" s="65">
        <v>10</v>
      </c>
    </row>
    <row r="328" spans="1:7">
      <c r="A328" s="66" t="s">
        <v>134</v>
      </c>
      <c r="B328" s="62">
        <v>1</v>
      </c>
      <c r="C328" s="62">
        <v>2</v>
      </c>
      <c r="D328" s="62">
        <v>6</v>
      </c>
      <c r="E328" s="62">
        <v>5</v>
      </c>
      <c r="F328" s="62">
        <v>1</v>
      </c>
      <c r="G328" s="63">
        <v>13</v>
      </c>
    </row>
    <row r="329" spans="1:7">
      <c r="A329" s="67" t="s">
        <v>134</v>
      </c>
      <c r="B329" s="64">
        <v>1</v>
      </c>
      <c r="C329" s="64">
        <v>2</v>
      </c>
      <c r="D329" s="64">
        <v>7</v>
      </c>
      <c r="E329" s="64">
        <v>20</v>
      </c>
      <c r="F329" s="64">
        <v>1</v>
      </c>
      <c r="G329" s="65">
        <v>11</v>
      </c>
    </row>
    <row r="330" spans="1:7">
      <c r="A330" s="66" t="s">
        <v>134</v>
      </c>
      <c r="B330" s="62">
        <v>1</v>
      </c>
      <c r="C330" s="62">
        <v>2</v>
      </c>
      <c r="D330" s="62">
        <v>8</v>
      </c>
      <c r="E330" s="62">
        <v>2</v>
      </c>
      <c r="F330" s="62">
        <v>0</v>
      </c>
      <c r="G330" s="63">
        <v>9</v>
      </c>
    </row>
    <row r="331" spans="1:7">
      <c r="A331" s="67" t="s">
        <v>134</v>
      </c>
      <c r="B331" s="64">
        <v>2</v>
      </c>
      <c r="C331" s="64">
        <v>0</v>
      </c>
      <c r="D331" s="64">
        <v>7</v>
      </c>
      <c r="E331" s="64">
        <v>4</v>
      </c>
      <c r="F331" s="64">
        <v>1</v>
      </c>
      <c r="G331" s="65">
        <v>14</v>
      </c>
    </row>
    <row r="332" spans="1:7">
      <c r="A332" s="66" t="s">
        <v>134</v>
      </c>
      <c r="B332" s="62">
        <v>2</v>
      </c>
      <c r="C332" s="62">
        <v>0</v>
      </c>
      <c r="D332" s="62">
        <v>8</v>
      </c>
      <c r="E332" s="62">
        <v>7</v>
      </c>
      <c r="F332" s="62">
        <v>0</v>
      </c>
      <c r="G332" s="63">
        <v>7</v>
      </c>
    </row>
    <row r="333" spans="1:7">
      <c r="A333" s="67" t="s">
        <v>134</v>
      </c>
      <c r="B333" s="64">
        <v>2</v>
      </c>
      <c r="C333" s="64">
        <v>1</v>
      </c>
      <c r="D333" s="64">
        <v>8</v>
      </c>
      <c r="E333" s="64">
        <v>13</v>
      </c>
      <c r="F333" s="64">
        <v>1</v>
      </c>
      <c r="G333" s="65">
        <v>5</v>
      </c>
    </row>
    <row r="334" spans="1:7">
      <c r="A334" s="66" t="s">
        <v>134</v>
      </c>
      <c r="B334" s="62">
        <v>2</v>
      </c>
      <c r="C334" s="62">
        <v>1</v>
      </c>
      <c r="D334" s="62">
        <v>9</v>
      </c>
      <c r="E334" s="62">
        <v>2</v>
      </c>
      <c r="F334" s="62">
        <v>0</v>
      </c>
      <c r="G334" s="63">
        <v>3</v>
      </c>
    </row>
    <row r="335" spans="1:7">
      <c r="A335" s="67" t="s">
        <v>134</v>
      </c>
      <c r="B335" s="64">
        <v>2</v>
      </c>
      <c r="C335" s="64">
        <v>2</v>
      </c>
      <c r="D335" s="64">
        <v>9</v>
      </c>
      <c r="E335" s="64">
        <v>13</v>
      </c>
      <c r="F335" s="64">
        <v>1</v>
      </c>
      <c r="G335" s="65">
        <v>5</v>
      </c>
    </row>
    <row r="336" spans="1:7">
      <c r="A336" s="66" t="s">
        <v>134</v>
      </c>
      <c r="B336" s="62">
        <v>3</v>
      </c>
      <c r="C336" s="62">
        <v>0</v>
      </c>
      <c r="D336" s="62">
        <v>9</v>
      </c>
      <c r="E336" s="62">
        <v>13</v>
      </c>
      <c r="F336" s="62">
        <v>1</v>
      </c>
      <c r="G336" s="63">
        <v>5</v>
      </c>
    </row>
    <row r="337" spans="1:7">
      <c r="A337" s="67" t="s">
        <v>134</v>
      </c>
      <c r="B337" s="64">
        <v>3</v>
      </c>
      <c r="C337" s="64">
        <v>1</v>
      </c>
      <c r="D337" s="64">
        <v>9</v>
      </c>
      <c r="E337" s="64">
        <v>4</v>
      </c>
      <c r="F337" s="64">
        <v>1</v>
      </c>
      <c r="G337" s="65">
        <v>14</v>
      </c>
    </row>
    <row r="338" spans="1:7">
      <c r="A338" s="66" t="s">
        <v>135</v>
      </c>
      <c r="B338" s="62">
        <v>0</v>
      </c>
      <c r="C338" s="62">
        <v>0</v>
      </c>
      <c r="D338" s="62">
        <v>0</v>
      </c>
      <c r="E338" s="62">
        <v>14</v>
      </c>
      <c r="F338" s="62">
        <v>1</v>
      </c>
      <c r="G338" s="63">
        <v>4</v>
      </c>
    </row>
    <row r="339" spans="1:7">
      <c r="A339" s="67" t="s">
        <v>135</v>
      </c>
      <c r="B339" s="64">
        <v>0</v>
      </c>
      <c r="C339" s="64">
        <v>0</v>
      </c>
      <c r="D339" s="64">
        <v>1</v>
      </c>
      <c r="E339" s="64">
        <v>0</v>
      </c>
      <c r="F339" s="64">
        <v>0</v>
      </c>
      <c r="G339" s="65">
        <v>4</v>
      </c>
    </row>
    <row r="340" spans="1:7">
      <c r="A340" s="66" t="s">
        <v>135</v>
      </c>
      <c r="B340" s="62">
        <v>0</v>
      </c>
      <c r="C340" s="62">
        <v>0</v>
      </c>
      <c r="D340" s="62">
        <v>2</v>
      </c>
      <c r="E340" s="62">
        <v>0</v>
      </c>
      <c r="F340" s="62">
        <v>0</v>
      </c>
      <c r="G340" s="63">
        <v>4</v>
      </c>
    </row>
    <row r="341" spans="1:7">
      <c r="A341" s="67" t="s">
        <v>135</v>
      </c>
      <c r="B341" s="64">
        <v>0</v>
      </c>
      <c r="C341" s="64">
        <v>0</v>
      </c>
      <c r="D341" s="64">
        <v>3</v>
      </c>
      <c r="E341" s="64">
        <v>0</v>
      </c>
      <c r="F341" s="64">
        <v>0</v>
      </c>
      <c r="G341" s="65">
        <v>4</v>
      </c>
    </row>
    <row r="342" spans="1:7">
      <c r="A342" s="66" t="s">
        <v>135</v>
      </c>
      <c r="B342" s="62">
        <v>0</v>
      </c>
      <c r="C342" s="62">
        <v>0</v>
      </c>
      <c r="D342" s="62">
        <v>4</v>
      </c>
      <c r="E342" s="62">
        <v>0</v>
      </c>
      <c r="F342" s="62">
        <v>0</v>
      </c>
      <c r="G342" s="63">
        <v>4</v>
      </c>
    </row>
    <row r="343" spans="1:7">
      <c r="A343" s="67" t="s">
        <v>135</v>
      </c>
      <c r="B343" s="64">
        <v>0</v>
      </c>
      <c r="C343" s="64">
        <v>0</v>
      </c>
      <c r="D343" s="64">
        <v>5</v>
      </c>
      <c r="E343" s="64">
        <v>0</v>
      </c>
      <c r="F343" s="64">
        <v>0</v>
      </c>
      <c r="G343" s="65">
        <v>4</v>
      </c>
    </row>
    <row r="344" spans="1:7">
      <c r="A344" s="66" t="s">
        <v>135</v>
      </c>
      <c r="B344" s="62">
        <v>0</v>
      </c>
      <c r="C344" s="62">
        <v>0</v>
      </c>
      <c r="D344" s="62">
        <v>6</v>
      </c>
      <c r="E344" s="62">
        <v>0</v>
      </c>
      <c r="F344" s="62">
        <v>0</v>
      </c>
      <c r="G344" s="63">
        <v>4</v>
      </c>
    </row>
    <row r="345" spans="1:7">
      <c r="A345" s="67" t="s">
        <v>135</v>
      </c>
      <c r="B345" s="64">
        <v>0</v>
      </c>
      <c r="C345" s="64">
        <v>0</v>
      </c>
      <c r="D345" s="64">
        <v>7</v>
      </c>
      <c r="E345" s="64">
        <v>0</v>
      </c>
      <c r="F345" s="64">
        <v>0</v>
      </c>
      <c r="G345" s="65">
        <v>4</v>
      </c>
    </row>
    <row r="346" spans="1:7">
      <c r="A346" s="66" t="s">
        <v>135</v>
      </c>
      <c r="B346" s="62">
        <v>0</v>
      </c>
      <c r="C346" s="62">
        <v>0</v>
      </c>
      <c r="D346" s="62">
        <v>8</v>
      </c>
      <c r="E346" s="62">
        <v>0</v>
      </c>
      <c r="F346" s="62">
        <v>0</v>
      </c>
      <c r="G346" s="63">
        <v>4</v>
      </c>
    </row>
    <row r="347" spans="1:7">
      <c r="A347" s="67" t="s">
        <v>135</v>
      </c>
      <c r="B347" s="64">
        <v>0</v>
      </c>
      <c r="C347" s="64">
        <v>0</v>
      </c>
      <c r="D347" s="64">
        <v>9</v>
      </c>
      <c r="E347" s="64">
        <v>0</v>
      </c>
      <c r="F347" s="64">
        <v>0</v>
      </c>
      <c r="G347" s="65">
        <v>4</v>
      </c>
    </row>
    <row r="348" spans="1:7">
      <c r="A348" s="66" t="s">
        <v>135</v>
      </c>
      <c r="B348" s="62">
        <v>0</v>
      </c>
      <c r="C348" s="62">
        <v>1</v>
      </c>
      <c r="D348" s="62">
        <v>0</v>
      </c>
      <c r="E348" s="62">
        <v>21</v>
      </c>
      <c r="F348" s="62">
        <v>2</v>
      </c>
      <c r="G348" s="63">
        <v>15</v>
      </c>
    </row>
    <row r="349" spans="1:7">
      <c r="A349" s="67" t="s">
        <v>135</v>
      </c>
      <c r="B349" s="64">
        <v>0</v>
      </c>
      <c r="C349" s="64">
        <v>1</v>
      </c>
      <c r="D349" s="64">
        <v>1</v>
      </c>
      <c r="E349" s="64">
        <v>2</v>
      </c>
      <c r="F349" s="64">
        <v>0</v>
      </c>
      <c r="G349" s="65">
        <v>13</v>
      </c>
    </row>
    <row r="350" spans="1:7">
      <c r="A350" s="66" t="s">
        <v>135</v>
      </c>
      <c r="B350" s="62">
        <v>0</v>
      </c>
      <c r="C350" s="62">
        <v>1</v>
      </c>
      <c r="D350" s="62">
        <v>7</v>
      </c>
      <c r="E350" s="62">
        <v>2</v>
      </c>
      <c r="F350" s="62">
        <v>0</v>
      </c>
      <c r="G350" s="63">
        <v>11</v>
      </c>
    </row>
    <row r="351" spans="1:7">
      <c r="A351" s="67" t="s">
        <v>135</v>
      </c>
      <c r="B351" s="64">
        <v>0</v>
      </c>
      <c r="C351" s="64">
        <v>2</v>
      </c>
      <c r="D351" s="64">
        <v>1</v>
      </c>
      <c r="E351" s="64">
        <v>3</v>
      </c>
      <c r="F351" s="64">
        <v>1</v>
      </c>
      <c r="G351" s="65">
        <v>15</v>
      </c>
    </row>
    <row r="352" spans="1:7">
      <c r="A352" s="66" t="s">
        <v>135</v>
      </c>
      <c r="B352" s="62">
        <v>0</v>
      </c>
      <c r="C352" s="62">
        <v>2</v>
      </c>
      <c r="D352" s="62">
        <v>2</v>
      </c>
      <c r="E352" s="62">
        <v>9</v>
      </c>
      <c r="F352" s="62">
        <v>0</v>
      </c>
      <c r="G352" s="63">
        <v>6</v>
      </c>
    </row>
    <row r="353" spans="1:7">
      <c r="A353" s="67" t="s">
        <v>135</v>
      </c>
      <c r="B353" s="64">
        <v>0</v>
      </c>
      <c r="C353" s="64">
        <v>2</v>
      </c>
      <c r="D353" s="64">
        <v>3</v>
      </c>
      <c r="E353" s="64">
        <v>7</v>
      </c>
      <c r="F353" s="64">
        <v>1</v>
      </c>
      <c r="G353" s="65">
        <v>17</v>
      </c>
    </row>
    <row r="354" spans="1:7">
      <c r="A354" s="66" t="s">
        <v>135</v>
      </c>
      <c r="B354" s="62">
        <v>0</v>
      </c>
      <c r="C354" s="62">
        <v>2</v>
      </c>
      <c r="D354" s="62">
        <v>4</v>
      </c>
      <c r="E354" s="62">
        <v>6</v>
      </c>
      <c r="F354" s="62">
        <v>0</v>
      </c>
      <c r="G354" s="63">
        <v>11</v>
      </c>
    </row>
    <row r="355" spans="1:7">
      <c r="A355" s="67" t="s">
        <v>135</v>
      </c>
      <c r="B355" s="64">
        <v>0</v>
      </c>
      <c r="C355" s="64">
        <v>2</v>
      </c>
      <c r="D355" s="64">
        <v>5</v>
      </c>
      <c r="E355" s="64">
        <v>2</v>
      </c>
      <c r="F355" s="64">
        <v>0</v>
      </c>
      <c r="G355" s="65">
        <v>9</v>
      </c>
    </row>
    <row r="356" spans="1:7">
      <c r="A356" s="66" t="s">
        <v>135</v>
      </c>
      <c r="B356" s="62">
        <v>0</v>
      </c>
      <c r="C356" s="62">
        <v>2</v>
      </c>
      <c r="D356" s="62">
        <v>6</v>
      </c>
      <c r="E356" s="62">
        <v>1</v>
      </c>
      <c r="F356" s="62">
        <v>0</v>
      </c>
      <c r="G356" s="63">
        <v>8</v>
      </c>
    </row>
    <row r="357" spans="1:7">
      <c r="A357" s="67" t="s">
        <v>135</v>
      </c>
      <c r="B357" s="64">
        <v>0</v>
      </c>
      <c r="C357" s="64">
        <v>2</v>
      </c>
      <c r="D357" s="64">
        <v>7</v>
      </c>
      <c r="E357" s="64">
        <v>1</v>
      </c>
      <c r="F357" s="64">
        <v>0</v>
      </c>
      <c r="G357" s="65">
        <v>7</v>
      </c>
    </row>
    <row r="358" spans="1:7">
      <c r="A358" s="66" t="s">
        <v>135</v>
      </c>
      <c r="B358" s="62">
        <v>0</v>
      </c>
      <c r="C358" s="62">
        <v>2</v>
      </c>
      <c r="D358" s="62">
        <v>8</v>
      </c>
      <c r="E358" s="62">
        <v>1</v>
      </c>
      <c r="F358" s="62">
        <v>0</v>
      </c>
      <c r="G358" s="63">
        <v>6</v>
      </c>
    </row>
    <row r="359" spans="1:7">
      <c r="A359" s="67" t="s">
        <v>135</v>
      </c>
      <c r="B359" s="64">
        <v>1</v>
      </c>
      <c r="C359" s="64">
        <v>0</v>
      </c>
      <c r="D359" s="64">
        <v>4</v>
      </c>
      <c r="E359" s="64">
        <v>6</v>
      </c>
      <c r="F359" s="64">
        <v>1</v>
      </c>
      <c r="G359" s="65">
        <v>12</v>
      </c>
    </row>
    <row r="360" spans="1:7">
      <c r="A360" s="66" t="s">
        <v>135</v>
      </c>
      <c r="B360" s="62">
        <v>1</v>
      </c>
      <c r="C360" s="62">
        <v>0</v>
      </c>
      <c r="D360" s="62">
        <v>5</v>
      </c>
      <c r="E360" s="62">
        <v>11</v>
      </c>
      <c r="F360" s="62">
        <v>0</v>
      </c>
      <c r="G360" s="63">
        <v>1</v>
      </c>
    </row>
    <row r="361" spans="1:7">
      <c r="A361" s="67" t="s">
        <v>135</v>
      </c>
      <c r="B361" s="64">
        <v>1</v>
      </c>
      <c r="C361" s="64">
        <v>1</v>
      </c>
      <c r="D361" s="64">
        <v>5</v>
      </c>
      <c r="E361" s="64">
        <v>4</v>
      </c>
      <c r="F361" s="64">
        <v>1</v>
      </c>
      <c r="G361" s="65">
        <v>14</v>
      </c>
    </row>
    <row r="362" spans="1:7">
      <c r="A362" s="66" t="s">
        <v>135</v>
      </c>
      <c r="B362" s="62">
        <v>1</v>
      </c>
      <c r="C362" s="62">
        <v>1</v>
      </c>
      <c r="D362" s="62">
        <v>6</v>
      </c>
      <c r="E362" s="62">
        <v>11</v>
      </c>
      <c r="F362" s="62">
        <v>0</v>
      </c>
      <c r="G362" s="63">
        <v>3</v>
      </c>
    </row>
    <row r="363" spans="1:7">
      <c r="A363" s="67" t="s">
        <v>135</v>
      </c>
      <c r="B363" s="64">
        <v>1</v>
      </c>
      <c r="C363" s="64">
        <v>1</v>
      </c>
      <c r="D363" s="64">
        <v>7</v>
      </c>
      <c r="E363" s="64">
        <v>3</v>
      </c>
      <c r="F363" s="64">
        <v>0</v>
      </c>
      <c r="G363" s="65">
        <v>0</v>
      </c>
    </row>
    <row r="364" spans="1:7">
      <c r="A364" s="66" t="s">
        <v>135</v>
      </c>
      <c r="B364" s="62">
        <v>1</v>
      </c>
      <c r="C364" s="62">
        <v>1</v>
      </c>
      <c r="D364" s="62">
        <v>8</v>
      </c>
      <c r="E364" s="62">
        <v>1</v>
      </c>
      <c r="F364" s="62">
        <v>1</v>
      </c>
      <c r="G364" s="63">
        <v>17</v>
      </c>
    </row>
    <row r="365" spans="1:7">
      <c r="A365" s="67" t="s">
        <v>135</v>
      </c>
      <c r="B365" s="64">
        <v>1</v>
      </c>
      <c r="C365" s="64">
        <v>2</v>
      </c>
      <c r="D365" s="64">
        <v>6</v>
      </c>
      <c r="E365" s="64">
        <v>3</v>
      </c>
      <c r="F365" s="64">
        <v>1</v>
      </c>
      <c r="G365" s="65">
        <v>15</v>
      </c>
    </row>
    <row r="366" spans="1:7">
      <c r="A366" s="66" t="s">
        <v>135</v>
      </c>
      <c r="B366" s="62">
        <v>1</v>
      </c>
      <c r="C366" s="62">
        <v>2</v>
      </c>
      <c r="D366" s="62">
        <v>7</v>
      </c>
      <c r="E366" s="62">
        <v>23</v>
      </c>
      <c r="F366" s="62">
        <v>1</v>
      </c>
      <c r="G366" s="63">
        <v>10</v>
      </c>
    </row>
    <row r="367" spans="1:7">
      <c r="A367" s="67" t="s">
        <v>135</v>
      </c>
      <c r="B367" s="64">
        <v>1</v>
      </c>
      <c r="C367" s="64">
        <v>2</v>
      </c>
      <c r="D367" s="64">
        <v>8</v>
      </c>
      <c r="E367" s="64">
        <v>7</v>
      </c>
      <c r="F367" s="64">
        <v>0</v>
      </c>
      <c r="G367" s="65">
        <v>3</v>
      </c>
    </row>
    <row r="368" spans="1:7">
      <c r="A368" s="66" t="s">
        <v>135</v>
      </c>
      <c r="B368" s="62">
        <v>1</v>
      </c>
      <c r="C368" s="62">
        <v>2</v>
      </c>
      <c r="D368" s="62">
        <v>9</v>
      </c>
      <c r="E368" s="62">
        <v>4</v>
      </c>
      <c r="F368" s="62">
        <v>1</v>
      </c>
      <c r="G368" s="63">
        <v>17</v>
      </c>
    </row>
    <row r="369" spans="1:7">
      <c r="A369" s="67" t="s">
        <v>135</v>
      </c>
      <c r="B369" s="64">
        <v>2</v>
      </c>
      <c r="C369" s="64">
        <v>0</v>
      </c>
      <c r="D369" s="64">
        <v>8</v>
      </c>
      <c r="E369" s="64">
        <v>7</v>
      </c>
      <c r="F369" s="64">
        <v>1</v>
      </c>
      <c r="G369" s="65">
        <v>11</v>
      </c>
    </row>
    <row r="370" spans="1:7">
      <c r="A370" s="66" t="s">
        <v>135</v>
      </c>
      <c r="B370" s="62">
        <v>2</v>
      </c>
      <c r="C370" s="62">
        <v>1</v>
      </c>
      <c r="D370" s="62">
        <v>8</v>
      </c>
      <c r="E370" s="62">
        <v>10</v>
      </c>
      <c r="F370" s="62">
        <v>1</v>
      </c>
      <c r="G370" s="63">
        <v>8</v>
      </c>
    </row>
    <row r="371" spans="1:7">
      <c r="A371" s="67" t="s">
        <v>135</v>
      </c>
      <c r="B371" s="64">
        <v>2</v>
      </c>
      <c r="C371" s="64">
        <v>1</v>
      </c>
      <c r="D371" s="64">
        <v>9</v>
      </c>
      <c r="E371" s="64">
        <v>1</v>
      </c>
      <c r="F371" s="64">
        <v>0</v>
      </c>
      <c r="G371" s="65">
        <v>7</v>
      </c>
    </row>
    <row r="372" spans="1:7">
      <c r="A372" s="66" t="s">
        <v>135</v>
      </c>
      <c r="B372" s="62">
        <v>2</v>
      </c>
      <c r="C372" s="62">
        <v>2</v>
      </c>
      <c r="D372" s="62">
        <v>8</v>
      </c>
      <c r="E372" s="62">
        <v>7</v>
      </c>
      <c r="F372" s="62">
        <v>1</v>
      </c>
      <c r="G372" s="63">
        <v>11</v>
      </c>
    </row>
    <row r="373" spans="1:7">
      <c r="A373" s="67" t="s">
        <v>135</v>
      </c>
      <c r="B373" s="64">
        <v>2</v>
      </c>
      <c r="C373" s="64">
        <v>2</v>
      </c>
      <c r="D373" s="64">
        <v>9</v>
      </c>
      <c r="E373" s="64">
        <v>15</v>
      </c>
      <c r="F373" s="64">
        <v>1</v>
      </c>
      <c r="G373" s="65">
        <v>14</v>
      </c>
    </row>
    <row r="374" spans="1:7">
      <c r="A374" s="66" t="s">
        <v>135</v>
      </c>
      <c r="B374" s="62">
        <v>3</v>
      </c>
      <c r="C374" s="62">
        <v>0</v>
      </c>
      <c r="D374" s="62">
        <v>9</v>
      </c>
      <c r="E374" s="62">
        <v>24</v>
      </c>
      <c r="F374" s="62">
        <v>2</v>
      </c>
      <c r="G374" s="63">
        <v>12</v>
      </c>
    </row>
    <row r="375" spans="1:7">
      <c r="A375" s="67" t="s">
        <v>135</v>
      </c>
      <c r="B375" s="64">
        <v>3</v>
      </c>
      <c r="C375" s="64">
        <v>1</v>
      </c>
      <c r="D375" s="64">
        <v>9</v>
      </c>
      <c r="E375" s="64">
        <v>6</v>
      </c>
      <c r="F375" s="64">
        <v>1</v>
      </c>
      <c r="G375" s="65">
        <v>12</v>
      </c>
    </row>
    <row r="376" spans="1:7">
      <c r="A376" s="66" t="s">
        <v>136</v>
      </c>
      <c r="B376" s="62">
        <v>0</v>
      </c>
      <c r="C376" s="62">
        <v>0</v>
      </c>
      <c r="D376" s="62">
        <v>0</v>
      </c>
      <c r="E376" s="62">
        <v>31</v>
      </c>
      <c r="F376" s="62">
        <v>2</v>
      </c>
      <c r="G376" s="63">
        <v>5</v>
      </c>
    </row>
    <row r="377" spans="1:7">
      <c r="A377" s="67" t="s">
        <v>136</v>
      </c>
      <c r="B377" s="64">
        <v>0</v>
      </c>
      <c r="C377" s="64">
        <v>0</v>
      </c>
      <c r="D377" s="64">
        <v>1</v>
      </c>
      <c r="E377" s="64">
        <v>1</v>
      </c>
      <c r="F377" s="64">
        <v>0</v>
      </c>
      <c r="G377" s="65">
        <v>4</v>
      </c>
    </row>
    <row r="378" spans="1:7">
      <c r="A378" s="66" t="s">
        <v>136</v>
      </c>
      <c r="B378" s="62">
        <v>0</v>
      </c>
      <c r="C378" s="62">
        <v>0</v>
      </c>
      <c r="D378" s="62">
        <v>2</v>
      </c>
      <c r="E378" s="62">
        <v>1</v>
      </c>
      <c r="F378" s="62">
        <v>0</v>
      </c>
      <c r="G378" s="63">
        <v>3</v>
      </c>
    </row>
    <row r="379" spans="1:7">
      <c r="A379" s="67" t="s">
        <v>136</v>
      </c>
      <c r="B379" s="64">
        <v>0</v>
      </c>
      <c r="C379" s="64">
        <v>0</v>
      </c>
      <c r="D379" s="64">
        <v>3</v>
      </c>
      <c r="E379" s="64">
        <v>0</v>
      </c>
      <c r="F379" s="64">
        <v>0</v>
      </c>
      <c r="G379" s="65">
        <v>3</v>
      </c>
    </row>
    <row r="380" spans="1:7">
      <c r="A380" s="66" t="s">
        <v>136</v>
      </c>
      <c r="B380" s="62">
        <v>0</v>
      </c>
      <c r="C380" s="62">
        <v>0</v>
      </c>
      <c r="D380" s="62">
        <v>4</v>
      </c>
      <c r="E380" s="62">
        <v>0</v>
      </c>
      <c r="F380" s="62">
        <v>0</v>
      </c>
      <c r="G380" s="63">
        <v>3</v>
      </c>
    </row>
    <row r="381" spans="1:7">
      <c r="A381" s="67" t="s">
        <v>136</v>
      </c>
      <c r="B381" s="64">
        <v>0</v>
      </c>
      <c r="C381" s="64">
        <v>0</v>
      </c>
      <c r="D381" s="64">
        <v>5</v>
      </c>
      <c r="E381" s="64">
        <v>0</v>
      </c>
      <c r="F381" s="64">
        <v>0</v>
      </c>
      <c r="G381" s="65">
        <v>3</v>
      </c>
    </row>
    <row r="382" spans="1:7">
      <c r="A382" s="66" t="s">
        <v>136</v>
      </c>
      <c r="B382" s="62">
        <v>0</v>
      </c>
      <c r="C382" s="62">
        <v>0</v>
      </c>
      <c r="D382" s="62">
        <v>6</v>
      </c>
      <c r="E382" s="62">
        <v>0</v>
      </c>
      <c r="F382" s="62">
        <v>0</v>
      </c>
      <c r="G382" s="63">
        <v>3</v>
      </c>
    </row>
    <row r="383" spans="1:7">
      <c r="A383" s="67" t="s">
        <v>136</v>
      </c>
      <c r="B383" s="64">
        <v>0</v>
      </c>
      <c r="C383" s="64">
        <v>0</v>
      </c>
      <c r="D383" s="64">
        <v>7</v>
      </c>
      <c r="E383" s="64">
        <v>0</v>
      </c>
      <c r="F383" s="64">
        <v>0</v>
      </c>
      <c r="G383" s="65">
        <v>3</v>
      </c>
    </row>
    <row r="384" spans="1:7">
      <c r="A384" s="66" t="s">
        <v>136</v>
      </c>
      <c r="B384" s="62">
        <v>0</v>
      </c>
      <c r="C384" s="62">
        <v>0</v>
      </c>
      <c r="D384" s="62">
        <v>8</v>
      </c>
      <c r="E384" s="62">
        <v>2</v>
      </c>
      <c r="F384" s="62">
        <v>0</v>
      </c>
      <c r="G384" s="63">
        <v>1</v>
      </c>
    </row>
    <row r="385" spans="1:7">
      <c r="A385" s="67" t="s">
        <v>136</v>
      </c>
      <c r="B385" s="64">
        <v>0</v>
      </c>
      <c r="C385" s="64">
        <v>0</v>
      </c>
      <c r="D385" s="64">
        <v>9</v>
      </c>
      <c r="E385" s="64">
        <v>0</v>
      </c>
      <c r="F385" s="64">
        <v>0</v>
      </c>
      <c r="G385" s="65">
        <v>1</v>
      </c>
    </row>
    <row r="386" spans="1:7">
      <c r="A386" s="66" t="s">
        <v>136</v>
      </c>
      <c r="B386" s="62">
        <v>0</v>
      </c>
      <c r="C386" s="62">
        <v>1</v>
      </c>
      <c r="D386" s="62">
        <v>0</v>
      </c>
      <c r="E386" s="62">
        <v>4</v>
      </c>
      <c r="F386" s="62">
        <v>1</v>
      </c>
      <c r="G386" s="63">
        <v>14</v>
      </c>
    </row>
    <row r="387" spans="1:7">
      <c r="A387" s="67" t="s">
        <v>136</v>
      </c>
      <c r="B387" s="64">
        <v>0</v>
      </c>
      <c r="C387" s="64">
        <v>1</v>
      </c>
      <c r="D387" s="64">
        <v>2</v>
      </c>
      <c r="E387" s="64">
        <v>1</v>
      </c>
      <c r="F387" s="64">
        <v>0</v>
      </c>
      <c r="G387" s="65">
        <v>13</v>
      </c>
    </row>
    <row r="388" spans="1:7">
      <c r="A388" s="66" t="s">
        <v>136</v>
      </c>
      <c r="B388" s="62">
        <v>0</v>
      </c>
      <c r="C388" s="62">
        <v>1</v>
      </c>
      <c r="D388" s="62">
        <v>3</v>
      </c>
      <c r="E388" s="62">
        <v>2</v>
      </c>
      <c r="F388" s="62">
        <v>0</v>
      </c>
      <c r="G388" s="63">
        <v>11</v>
      </c>
    </row>
    <row r="389" spans="1:7">
      <c r="A389" s="67" t="s">
        <v>136</v>
      </c>
      <c r="B389" s="64">
        <v>0</v>
      </c>
      <c r="C389" s="64">
        <v>1</v>
      </c>
      <c r="D389" s="64">
        <v>4</v>
      </c>
      <c r="E389" s="64">
        <v>3</v>
      </c>
      <c r="F389" s="64">
        <v>0</v>
      </c>
      <c r="G389" s="65">
        <v>8</v>
      </c>
    </row>
    <row r="390" spans="1:7">
      <c r="A390" s="66" t="s">
        <v>136</v>
      </c>
      <c r="B390" s="62">
        <v>0</v>
      </c>
      <c r="C390" s="62">
        <v>1</v>
      </c>
      <c r="D390" s="62">
        <v>5</v>
      </c>
      <c r="E390" s="62">
        <v>1</v>
      </c>
      <c r="F390" s="62">
        <v>0</v>
      </c>
      <c r="G390" s="63">
        <v>7</v>
      </c>
    </row>
    <row r="391" spans="1:7">
      <c r="A391" s="67" t="s">
        <v>136</v>
      </c>
      <c r="B391" s="64">
        <v>0</v>
      </c>
      <c r="C391" s="64">
        <v>1</v>
      </c>
      <c r="D391" s="64">
        <v>6</v>
      </c>
      <c r="E391" s="64">
        <v>2</v>
      </c>
      <c r="F391" s="64">
        <v>0</v>
      </c>
      <c r="G391" s="65">
        <v>5</v>
      </c>
    </row>
    <row r="392" spans="1:7">
      <c r="A392" s="66" t="s">
        <v>136</v>
      </c>
      <c r="B392" s="62">
        <v>0</v>
      </c>
      <c r="C392" s="62">
        <v>1</v>
      </c>
      <c r="D392" s="62">
        <v>8</v>
      </c>
      <c r="E392" s="62">
        <v>1</v>
      </c>
      <c r="F392" s="62">
        <v>0</v>
      </c>
      <c r="G392" s="63">
        <v>4</v>
      </c>
    </row>
    <row r="393" spans="1:7">
      <c r="A393" s="67" t="s">
        <v>136</v>
      </c>
      <c r="B393" s="64">
        <v>0</v>
      </c>
      <c r="C393" s="64">
        <v>1</v>
      </c>
      <c r="D393" s="64">
        <v>9</v>
      </c>
      <c r="E393" s="64">
        <v>1</v>
      </c>
      <c r="F393" s="64">
        <v>0</v>
      </c>
      <c r="G393" s="65">
        <v>3</v>
      </c>
    </row>
    <row r="394" spans="1:7">
      <c r="A394" s="66" t="s">
        <v>136</v>
      </c>
      <c r="B394" s="62">
        <v>0</v>
      </c>
      <c r="C394" s="62">
        <v>2</v>
      </c>
      <c r="D394" s="62">
        <v>1</v>
      </c>
      <c r="E394" s="62">
        <v>2</v>
      </c>
      <c r="F394" s="62">
        <v>1</v>
      </c>
      <c r="G394" s="63">
        <v>16</v>
      </c>
    </row>
    <row r="395" spans="1:7">
      <c r="A395" s="67" t="s">
        <v>136</v>
      </c>
      <c r="B395" s="64">
        <v>0</v>
      </c>
      <c r="C395" s="64">
        <v>2</v>
      </c>
      <c r="D395" s="64">
        <v>2</v>
      </c>
      <c r="E395" s="64">
        <v>8</v>
      </c>
      <c r="F395" s="64">
        <v>0</v>
      </c>
      <c r="G395" s="65">
        <v>8</v>
      </c>
    </row>
    <row r="396" spans="1:7">
      <c r="A396" s="66" t="s">
        <v>136</v>
      </c>
      <c r="B396" s="62">
        <v>0</v>
      </c>
      <c r="C396" s="62">
        <v>2</v>
      </c>
      <c r="D396" s="62">
        <v>3</v>
      </c>
      <c r="E396" s="62">
        <v>7</v>
      </c>
      <c r="F396" s="62">
        <v>0</v>
      </c>
      <c r="G396" s="63">
        <v>1</v>
      </c>
    </row>
    <row r="397" spans="1:7">
      <c r="A397" s="67" t="s">
        <v>136</v>
      </c>
      <c r="B397" s="64">
        <v>0</v>
      </c>
      <c r="C397" s="64">
        <v>2</v>
      </c>
      <c r="D397" s="64">
        <v>4</v>
      </c>
      <c r="E397" s="64">
        <v>14</v>
      </c>
      <c r="F397" s="64">
        <v>1</v>
      </c>
      <c r="G397" s="65">
        <v>5</v>
      </c>
    </row>
    <row r="398" spans="1:7">
      <c r="A398" s="66" t="s">
        <v>136</v>
      </c>
      <c r="B398" s="62">
        <v>0</v>
      </c>
      <c r="C398" s="62">
        <v>2</v>
      </c>
      <c r="D398" s="62">
        <v>5</v>
      </c>
      <c r="E398" s="62">
        <v>1</v>
      </c>
      <c r="F398" s="62">
        <v>0</v>
      </c>
      <c r="G398" s="63">
        <v>4</v>
      </c>
    </row>
    <row r="399" spans="1:7">
      <c r="A399" s="67" t="s">
        <v>136</v>
      </c>
      <c r="B399" s="64">
        <v>0</v>
      </c>
      <c r="C399" s="64">
        <v>2</v>
      </c>
      <c r="D399" s="64">
        <v>6</v>
      </c>
      <c r="E399" s="64">
        <v>1</v>
      </c>
      <c r="F399" s="64">
        <v>0</v>
      </c>
      <c r="G399" s="65">
        <v>3</v>
      </c>
    </row>
    <row r="400" spans="1:7">
      <c r="A400" s="66" t="s">
        <v>136</v>
      </c>
      <c r="B400" s="62">
        <v>0</v>
      </c>
      <c r="C400" s="62">
        <v>2</v>
      </c>
      <c r="D400" s="62">
        <v>7</v>
      </c>
      <c r="E400" s="62">
        <v>3</v>
      </c>
      <c r="F400" s="62">
        <v>0</v>
      </c>
      <c r="G400" s="63">
        <v>0</v>
      </c>
    </row>
    <row r="401" spans="1:7">
      <c r="A401" s="67" t="s">
        <v>136</v>
      </c>
      <c r="B401" s="64">
        <v>0</v>
      </c>
      <c r="C401" s="64">
        <v>2</v>
      </c>
      <c r="D401" s="64">
        <v>8</v>
      </c>
      <c r="E401" s="64">
        <v>2</v>
      </c>
      <c r="F401" s="64">
        <v>1</v>
      </c>
      <c r="G401" s="65">
        <v>16</v>
      </c>
    </row>
    <row r="402" spans="1:7">
      <c r="A402" s="66" t="s">
        <v>136</v>
      </c>
      <c r="B402" s="62">
        <v>0</v>
      </c>
      <c r="C402" s="62">
        <v>2</v>
      </c>
      <c r="D402" s="62">
        <v>9</v>
      </c>
      <c r="E402" s="62">
        <v>3</v>
      </c>
      <c r="F402" s="62">
        <v>0</v>
      </c>
      <c r="G402" s="63">
        <v>13</v>
      </c>
    </row>
    <row r="403" spans="1:7">
      <c r="A403" s="67" t="s">
        <v>136</v>
      </c>
      <c r="B403" s="64">
        <v>1</v>
      </c>
      <c r="C403" s="64">
        <v>0</v>
      </c>
      <c r="D403" s="64">
        <v>5</v>
      </c>
      <c r="E403" s="64">
        <v>14</v>
      </c>
      <c r="F403" s="64">
        <v>1</v>
      </c>
      <c r="G403" s="65">
        <v>4</v>
      </c>
    </row>
    <row r="404" spans="1:7">
      <c r="A404" s="66" t="s">
        <v>136</v>
      </c>
      <c r="B404" s="62">
        <v>1</v>
      </c>
      <c r="C404" s="62">
        <v>1</v>
      </c>
      <c r="D404" s="62">
        <v>6</v>
      </c>
      <c r="E404" s="62">
        <v>10</v>
      </c>
      <c r="F404" s="62">
        <v>1</v>
      </c>
      <c r="G404" s="63">
        <v>8</v>
      </c>
    </row>
    <row r="405" spans="1:7">
      <c r="A405" s="67" t="s">
        <v>136</v>
      </c>
      <c r="B405" s="64">
        <v>1</v>
      </c>
      <c r="C405" s="64">
        <v>1</v>
      </c>
      <c r="D405" s="64">
        <v>7</v>
      </c>
      <c r="E405" s="64">
        <v>4</v>
      </c>
      <c r="F405" s="64">
        <v>0</v>
      </c>
      <c r="G405" s="65">
        <v>4</v>
      </c>
    </row>
    <row r="406" spans="1:7">
      <c r="A406" s="66" t="s">
        <v>136</v>
      </c>
      <c r="B406" s="62">
        <v>1</v>
      </c>
      <c r="C406" s="62">
        <v>2</v>
      </c>
      <c r="D406" s="62">
        <v>6</v>
      </c>
      <c r="E406" s="62">
        <v>5</v>
      </c>
      <c r="F406" s="62">
        <v>1</v>
      </c>
      <c r="G406" s="63">
        <v>13</v>
      </c>
    </row>
    <row r="407" spans="1:7">
      <c r="A407" s="67" t="s">
        <v>136</v>
      </c>
      <c r="B407" s="64">
        <v>1</v>
      </c>
      <c r="C407" s="64">
        <v>2</v>
      </c>
      <c r="D407" s="64">
        <v>7</v>
      </c>
      <c r="E407" s="64">
        <v>25</v>
      </c>
      <c r="F407" s="64">
        <v>1</v>
      </c>
      <c r="G407" s="65">
        <v>6</v>
      </c>
    </row>
    <row r="408" spans="1:7">
      <c r="A408" s="66" t="s">
        <v>136</v>
      </c>
      <c r="B408" s="62">
        <v>1</v>
      </c>
      <c r="C408" s="62">
        <v>2</v>
      </c>
      <c r="D408" s="62">
        <v>8</v>
      </c>
      <c r="E408" s="62">
        <v>9</v>
      </c>
      <c r="F408" s="62">
        <v>1</v>
      </c>
      <c r="G408" s="63">
        <v>15</v>
      </c>
    </row>
    <row r="409" spans="1:7">
      <c r="A409" s="67" t="s">
        <v>136</v>
      </c>
      <c r="B409" s="64">
        <v>1</v>
      </c>
      <c r="C409" s="64">
        <v>2</v>
      </c>
      <c r="D409" s="64">
        <v>9</v>
      </c>
      <c r="E409" s="64">
        <v>2</v>
      </c>
      <c r="F409" s="64">
        <v>0</v>
      </c>
      <c r="G409" s="65">
        <v>13</v>
      </c>
    </row>
    <row r="410" spans="1:7">
      <c r="A410" s="66" t="s">
        <v>136</v>
      </c>
      <c r="B410" s="62">
        <v>2</v>
      </c>
      <c r="C410" s="62">
        <v>0</v>
      </c>
      <c r="D410" s="62">
        <v>8</v>
      </c>
      <c r="E410" s="62">
        <v>13</v>
      </c>
      <c r="F410" s="62">
        <v>1</v>
      </c>
      <c r="G410" s="63">
        <v>5</v>
      </c>
    </row>
    <row r="411" spans="1:7">
      <c r="A411" s="67" t="s">
        <v>136</v>
      </c>
      <c r="B411" s="64">
        <v>2</v>
      </c>
      <c r="C411" s="64">
        <v>1</v>
      </c>
      <c r="D411" s="64">
        <v>8</v>
      </c>
      <c r="E411" s="64">
        <v>8</v>
      </c>
      <c r="F411" s="64">
        <v>1</v>
      </c>
      <c r="G411" s="65">
        <v>10</v>
      </c>
    </row>
    <row r="412" spans="1:7">
      <c r="A412" s="66" t="s">
        <v>136</v>
      </c>
      <c r="B412" s="62">
        <v>2</v>
      </c>
      <c r="C412" s="62">
        <v>1</v>
      </c>
      <c r="D412" s="62">
        <v>9</v>
      </c>
      <c r="E412" s="62">
        <v>3</v>
      </c>
      <c r="F412" s="62">
        <v>0</v>
      </c>
      <c r="G412" s="63">
        <v>7</v>
      </c>
    </row>
    <row r="413" spans="1:7">
      <c r="A413" s="67" t="s">
        <v>136</v>
      </c>
      <c r="B413" s="64">
        <v>2</v>
      </c>
      <c r="C413" s="64">
        <v>2</v>
      </c>
      <c r="D413" s="64">
        <v>9</v>
      </c>
      <c r="E413" s="64">
        <v>14</v>
      </c>
      <c r="F413" s="64">
        <v>1</v>
      </c>
      <c r="G413" s="65">
        <v>4</v>
      </c>
    </row>
    <row r="414" spans="1:7">
      <c r="A414" s="66" t="s">
        <v>136</v>
      </c>
      <c r="B414" s="62">
        <v>3</v>
      </c>
      <c r="C414" s="62">
        <v>0</v>
      </c>
      <c r="D414" s="62">
        <v>9</v>
      </c>
      <c r="E414" s="62">
        <v>24</v>
      </c>
      <c r="F414" s="62">
        <v>2</v>
      </c>
      <c r="G414" s="63">
        <v>12</v>
      </c>
    </row>
    <row r="415" spans="1:7">
      <c r="A415" s="67" t="s">
        <v>137</v>
      </c>
      <c r="B415" s="64">
        <v>0</v>
      </c>
      <c r="C415" s="64">
        <v>0</v>
      </c>
      <c r="D415" s="64">
        <v>0</v>
      </c>
      <c r="E415" s="64">
        <v>13</v>
      </c>
      <c r="F415" s="64">
        <v>1</v>
      </c>
      <c r="G415" s="65">
        <v>5</v>
      </c>
    </row>
    <row r="416" spans="1:7">
      <c r="A416" s="66" t="s">
        <v>137</v>
      </c>
      <c r="B416" s="62">
        <v>0</v>
      </c>
      <c r="C416" s="62">
        <v>0</v>
      </c>
      <c r="D416" s="62">
        <v>1</v>
      </c>
      <c r="E416" s="62">
        <v>0</v>
      </c>
      <c r="F416" s="62">
        <v>0</v>
      </c>
      <c r="G416" s="63">
        <v>5</v>
      </c>
    </row>
    <row r="417" spans="1:7">
      <c r="A417" s="67" t="s">
        <v>137</v>
      </c>
      <c r="B417" s="64">
        <v>0</v>
      </c>
      <c r="C417" s="64">
        <v>0</v>
      </c>
      <c r="D417" s="64">
        <v>2</v>
      </c>
      <c r="E417" s="64">
        <v>0</v>
      </c>
      <c r="F417" s="64">
        <v>0</v>
      </c>
      <c r="G417" s="65">
        <v>5</v>
      </c>
    </row>
    <row r="418" spans="1:7">
      <c r="A418" s="66" t="s">
        <v>137</v>
      </c>
      <c r="B418" s="62">
        <v>0</v>
      </c>
      <c r="C418" s="62">
        <v>0</v>
      </c>
      <c r="D418" s="62">
        <v>3</v>
      </c>
      <c r="E418" s="62">
        <v>0</v>
      </c>
      <c r="F418" s="62">
        <v>0</v>
      </c>
      <c r="G418" s="63">
        <v>5</v>
      </c>
    </row>
    <row r="419" spans="1:7">
      <c r="A419" s="67" t="s">
        <v>137</v>
      </c>
      <c r="B419" s="64">
        <v>0</v>
      </c>
      <c r="C419" s="64">
        <v>0</v>
      </c>
      <c r="D419" s="64">
        <v>4</v>
      </c>
      <c r="E419" s="64">
        <v>0</v>
      </c>
      <c r="F419" s="64">
        <v>0</v>
      </c>
      <c r="G419" s="65">
        <v>5</v>
      </c>
    </row>
    <row r="420" spans="1:7">
      <c r="A420" s="66" t="s">
        <v>137</v>
      </c>
      <c r="B420" s="62">
        <v>0</v>
      </c>
      <c r="C420" s="62">
        <v>0</v>
      </c>
      <c r="D420" s="62">
        <v>5</v>
      </c>
      <c r="E420" s="62">
        <v>0</v>
      </c>
      <c r="F420" s="62">
        <v>0</v>
      </c>
      <c r="G420" s="63">
        <v>5</v>
      </c>
    </row>
    <row r="421" spans="1:7">
      <c r="A421" s="67" t="s">
        <v>137</v>
      </c>
      <c r="B421" s="64">
        <v>0</v>
      </c>
      <c r="C421" s="64">
        <v>0</v>
      </c>
      <c r="D421" s="64">
        <v>6</v>
      </c>
      <c r="E421" s="64">
        <v>0</v>
      </c>
      <c r="F421" s="64">
        <v>0</v>
      </c>
      <c r="G421" s="65">
        <v>5</v>
      </c>
    </row>
    <row r="422" spans="1:7">
      <c r="A422" s="66" t="s">
        <v>137</v>
      </c>
      <c r="B422" s="62">
        <v>0</v>
      </c>
      <c r="C422" s="62">
        <v>0</v>
      </c>
      <c r="D422" s="62">
        <v>7</v>
      </c>
      <c r="E422" s="62">
        <v>1</v>
      </c>
      <c r="F422" s="62">
        <v>0</v>
      </c>
      <c r="G422" s="63">
        <v>4</v>
      </c>
    </row>
    <row r="423" spans="1:7">
      <c r="A423" s="67" t="s">
        <v>137</v>
      </c>
      <c r="B423" s="64">
        <v>0</v>
      </c>
      <c r="C423" s="64">
        <v>0</v>
      </c>
      <c r="D423" s="64">
        <v>8</v>
      </c>
      <c r="E423" s="64">
        <v>1</v>
      </c>
      <c r="F423" s="64">
        <v>0</v>
      </c>
      <c r="G423" s="65">
        <v>3</v>
      </c>
    </row>
    <row r="424" spans="1:7">
      <c r="A424" s="66" t="s">
        <v>137</v>
      </c>
      <c r="B424" s="62">
        <v>0</v>
      </c>
      <c r="C424" s="62">
        <v>0</v>
      </c>
      <c r="D424" s="62">
        <v>9</v>
      </c>
      <c r="E424" s="62">
        <v>1</v>
      </c>
      <c r="F424" s="62">
        <v>0</v>
      </c>
      <c r="G424" s="63">
        <v>2</v>
      </c>
    </row>
    <row r="425" spans="1:7">
      <c r="A425" s="67" t="s">
        <v>137</v>
      </c>
      <c r="B425" s="64">
        <v>0</v>
      </c>
      <c r="C425" s="64">
        <v>1</v>
      </c>
      <c r="D425" s="64">
        <v>0</v>
      </c>
      <c r="E425" s="64">
        <v>31</v>
      </c>
      <c r="F425" s="64">
        <v>2</v>
      </c>
      <c r="G425" s="65">
        <v>5</v>
      </c>
    </row>
    <row r="426" spans="1:7">
      <c r="A426" s="66" t="s">
        <v>137</v>
      </c>
      <c r="B426" s="62">
        <v>0</v>
      </c>
      <c r="C426" s="62">
        <v>1</v>
      </c>
      <c r="D426" s="62">
        <v>1</v>
      </c>
      <c r="E426" s="62">
        <v>4</v>
      </c>
      <c r="F426" s="62">
        <v>0</v>
      </c>
      <c r="G426" s="63">
        <v>1</v>
      </c>
    </row>
    <row r="427" spans="1:7">
      <c r="A427" s="67" t="s">
        <v>137</v>
      </c>
      <c r="B427" s="64">
        <v>0</v>
      </c>
      <c r="C427" s="64">
        <v>1</v>
      </c>
      <c r="D427" s="64">
        <v>2</v>
      </c>
      <c r="E427" s="64">
        <v>4</v>
      </c>
      <c r="F427" s="64">
        <v>1</v>
      </c>
      <c r="G427" s="65">
        <v>15</v>
      </c>
    </row>
    <row r="428" spans="1:7">
      <c r="A428" s="66" t="s">
        <v>137</v>
      </c>
      <c r="B428" s="62">
        <v>0</v>
      </c>
      <c r="C428" s="62">
        <v>1</v>
      </c>
      <c r="D428" s="62">
        <v>3</v>
      </c>
      <c r="E428" s="62">
        <v>3</v>
      </c>
      <c r="F428" s="62">
        <v>0</v>
      </c>
      <c r="G428" s="63">
        <v>12</v>
      </c>
    </row>
    <row r="429" spans="1:7">
      <c r="A429" s="67" t="s">
        <v>137</v>
      </c>
      <c r="B429" s="64">
        <v>0</v>
      </c>
      <c r="C429" s="64">
        <v>1</v>
      </c>
      <c r="D429" s="64">
        <v>4</v>
      </c>
      <c r="E429" s="64">
        <v>2</v>
      </c>
      <c r="F429" s="64">
        <v>0</v>
      </c>
      <c r="G429" s="65">
        <v>10</v>
      </c>
    </row>
    <row r="430" spans="1:7">
      <c r="A430" s="66" t="s">
        <v>137</v>
      </c>
      <c r="B430" s="62">
        <v>0</v>
      </c>
      <c r="C430" s="62">
        <v>1</v>
      </c>
      <c r="D430" s="62">
        <v>5</v>
      </c>
      <c r="E430" s="62">
        <v>3</v>
      </c>
      <c r="F430" s="62">
        <v>0</v>
      </c>
      <c r="G430" s="63">
        <v>7</v>
      </c>
    </row>
    <row r="431" spans="1:7">
      <c r="A431" s="67" t="s">
        <v>137</v>
      </c>
      <c r="B431" s="64">
        <v>0</v>
      </c>
      <c r="C431" s="64">
        <v>2</v>
      </c>
      <c r="D431" s="64">
        <v>1</v>
      </c>
      <c r="E431" s="64">
        <v>4</v>
      </c>
      <c r="F431" s="64">
        <v>1</v>
      </c>
      <c r="G431" s="65">
        <v>14</v>
      </c>
    </row>
    <row r="432" spans="1:7">
      <c r="A432" s="66" t="s">
        <v>137</v>
      </c>
      <c r="B432" s="62">
        <v>0</v>
      </c>
      <c r="C432" s="62">
        <v>2</v>
      </c>
      <c r="D432" s="62">
        <v>2</v>
      </c>
      <c r="E432" s="62">
        <v>4</v>
      </c>
      <c r="F432" s="62">
        <v>0</v>
      </c>
      <c r="G432" s="63">
        <v>10</v>
      </c>
    </row>
    <row r="433" spans="1:7">
      <c r="A433" s="67" t="s">
        <v>137</v>
      </c>
      <c r="B433" s="64">
        <v>0</v>
      </c>
      <c r="C433" s="64">
        <v>2</v>
      </c>
      <c r="D433" s="64">
        <v>3</v>
      </c>
      <c r="E433" s="64">
        <v>11</v>
      </c>
      <c r="F433" s="64">
        <v>1</v>
      </c>
      <c r="G433" s="65">
        <v>17</v>
      </c>
    </row>
    <row r="434" spans="1:7">
      <c r="A434" s="66" t="s">
        <v>137</v>
      </c>
      <c r="B434" s="62">
        <v>0</v>
      </c>
      <c r="C434" s="62">
        <v>2</v>
      </c>
      <c r="D434" s="62">
        <v>4</v>
      </c>
      <c r="E434" s="62">
        <v>2</v>
      </c>
      <c r="F434" s="62">
        <v>0</v>
      </c>
      <c r="G434" s="63">
        <v>15</v>
      </c>
    </row>
    <row r="435" spans="1:7">
      <c r="A435" s="67" t="s">
        <v>137</v>
      </c>
      <c r="B435" s="64">
        <v>0</v>
      </c>
      <c r="C435" s="64">
        <v>2</v>
      </c>
      <c r="D435" s="64">
        <v>5</v>
      </c>
      <c r="E435" s="64">
        <v>2</v>
      </c>
      <c r="F435" s="64">
        <v>0</v>
      </c>
      <c r="G435" s="65">
        <v>13</v>
      </c>
    </row>
    <row r="436" spans="1:7">
      <c r="A436" s="66" t="s">
        <v>137</v>
      </c>
      <c r="B436" s="62">
        <v>0</v>
      </c>
      <c r="C436" s="62">
        <v>2</v>
      </c>
      <c r="D436" s="62">
        <v>6</v>
      </c>
      <c r="E436" s="62">
        <v>3</v>
      </c>
      <c r="F436" s="62">
        <v>0</v>
      </c>
      <c r="G436" s="63">
        <v>10</v>
      </c>
    </row>
    <row r="437" spans="1:7">
      <c r="A437" s="67" t="s">
        <v>137</v>
      </c>
      <c r="B437" s="64">
        <v>0</v>
      </c>
      <c r="C437" s="64">
        <v>2</v>
      </c>
      <c r="D437" s="64">
        <v>7</v>
      </c>
      <c r="E437" s="64">
        <v>4</v>
      </c>
      <c r="F437" s="64">
        <v>0</v>
      </c>
      <c r="G437" s="65">
        <v>6</v>
      </c>
    </row>
    <row r="438" spans="1:7">
      <c r="A438" s="66" t="s">
        <v>137</v>
      </c>
      <c r="B438" s="62">
        <v>0</v>
      </c>
      <c r="C438" s="62">
        <v>2</v>
      </c>
      <c r="D438" s="62">
        <v>8</v>
      </c>
      <c r="E438" s="62">
        <v>3</v>
      </c>
      <c r="F438" s="62">
        <v>0</v>
      </c>
      <c r="G438" s="63">
        <v>3</v>
      </c>
    </row>
    <row r="439" spans="1:7">
      <c r="A439" s="67" t="s">
        <v>137</v>
      </c>
      <c r="B439" s="64">
        <v>0</v>
      </c>
      <c r="C439" s="64">
        <v>2</v>
      </c>
      <c r="D439" s="64">
        <v>9</v>
      </c>
      <c r="E439" s="64">
        <v>3</v>
      </c>
      <c r="F439" s="64">
        <v>0</v>
      </c>
      <c r="G439" s="65">
        <v>0</v>
      </c>
    </row>
    <row r="440" spans="1:7">
      <c r="A440" s="66" t="s">
        <v>137</v>
      </c>
      <c r="B440" s="62">
        <v>1</v>
      </c>
      <c r="C440" s="62">
        <v>0</v>
      </c>
      <c r="D440" s="62">
        <v>4</v>
      </c>
      <c r="E440" s="62">
        <v>11</v>
      </c>
      <c r="F440" s="62">
        <v>1</v>
      </c>
      <c r="G440" s="63">
        <v>7</v>
      </c>
    </row>
    <row r="441" spans="1:7">
      <c r="A441" s="67" t="s">
        <v>137</v>
      </c>
      <c r="B441" s="64">
        <v>1</v>
      </c>
      <c r="C441" s="64">
        <v>0</v>
      </c>
      <c r="D441" s="64">
        <v>5</v>
      </c>
      <c r="E441" s="64">
        <v>3</v>
      </c>
      <c r="F441" s="64">
        <v>0</v>
      </c>
      <c r="G441" s="65">
        <v>4</v>
      </c>
    </row>
    <row r="442" spans="1:7">
      <c r="A442" s="66" t="s">
        <v>137</v>
      </c>
      <c r="B442" s="62">
        <v>1</v>
      </c>
      <c r="C442" s="62">
        <v>1</v>
      </c>
      <c r="D442" s="62">
        <v>5</v>
      </c>
      <c r="E442" s="62">
        <v>14</v>
      </c>
      <c r="F442" s="62">
        <v>1</v>
      </c>
      <c r="G442" s="63">
        <v>4</v>
      </c>
    </row>
    <row r="443" spans="1:7">
      <c r="A443" s="67" t="s">
        <v>137</v>
      </c>
      <c r="B443" s="64">
        <v>1</v>
      </c>
      <c r="C443" s="64">
        <v>1</v>
      </c>
      <c r="D443" s="64">
        <v>6</v>
      </c>
      <c r="E443" s="64">
        <v>14</v>
      </c>
      <c r="F443" s="64">
        <v>1</v>
      </c>
      <c r="G443" s="65">
        <v>8</v>
      </c>
    </row>
    <row r="444" spans="1:7">
      <c r="A444" s="66" t="s">
        <v>137</v>
      </c>
      <c r="B444" s="62">
        <v>1</v>
      </c>
      <c r="C444" s="62">
        <v>1</v>
      </c>
      <c r="D444" s="62">
        <v>7</v>
      </c>
      <c r="E444" s="62">
        <v>6</v>
      </c>
      <c r="F444" s="62">
        <v>0</v>
      </c>
      <c r="G444" s="63">
        <v>2</v>
      </c>
    </row>
    <row r="445" spans="1:7">
      <c r="A445" s="67" t="s">
        <v>137</v>
      </c>
      <c r="B445" s="64">
        <v>1</v>
      </c>
      <c r="C445" s="64">
        <v>1</v>
      </c>
      <c r="D445" s="64">
        <v>8</v>
      </c>
      <c r="E445" s="64">
        <v>1</v>
      </c>
      <c r="F445" s="64">
        <v>0</v>
      </c>
      <c r="G445" s="65">
        <v>1</v>
      </c>
    </row>
    <row r="446" spans="1:7">
      <c r="A446" s="66" t="s">
        <v>137</v>
      </c>
      <c r="B446" s="62">
        <v>1</v>
      </c>
      <c r="C446" s="62">
        <v>2</v>
      </c>
      <c r="D446" s="62">
        <v>6</v>
      </c>
      <c r="E446" s="62">
        <v>12</v>
      </c>
      <c r="F446" s="62">
        <v>1</v>
      </c>
      <c r="G446" s="63">
        <v>6</v>
      </c>
    </row>
    <row r="447" spans="1:7">
      <c r="A447" s="67" t="s">
        <v>137</v>
      </c>
      <c r="B447" s="64">
        <v>1</v>
      </c>
      <c r="C447" s="64">
        <v>2</v>
      </c>
      <c r="D447" s="64">
        <v>7</v>
      </c>
      <c r="E447" s="64">
        <v>15</v>
      </c>
      <c r="F447" s="64">
        <v>1</v>
      </c>
      <c r="G447" s="65">
        <v>9</v>
      </c>
    </row>
    <row r="448" spans="1:7">
      <c r="A448" s="66" t="s">
        <v>137</v>
      </c>
      <c r="B448" s="62">
        <v>1</v>
      </c>
      <c r="C448" s="62">
        <v>2</v>
      </c>
      <c r="D448" s="62">
        <v>8</v>
      </c>
      <c r="E448" s="62">
        <v>10</v>
      </c>
      <c r="F448" s="62">
        <v>1</v>
      </c>
      <c r="G448" s="63">
        <v>17</v>
      </c>
    </row>
    <row r="449" spans="1:7">
      <c r="A449" s="67" t="s">
        <v>137</v>
      </c>
      <c r="B449" s="64">
        <v>1</v>
      </c>
      <c r="C449" s="64">
        <v>2</v>
      </c>
      <c r="D449" s="64">
        <v>9</v>
      </c>
      <c r="E449" s="64">
        <v>1</v>
      </c>
      <c r="F449" s="64">
        <v>0</v>
      </c>
      <c r="G449" s="65">
        <v>16</v>
      </c>
    </row>
    <row r="450" spans="1:7">
      <c r="A450" s="66" t="s">
        <v>137</v>
      </c>
      <c r="B450" s="62">
        <v>2</v>
      </c>
      <c r="C450" s="62">
        <v>0</v>
      </c>
      <c r="D450" s="62">
        <v>7</v>
      </c>
      <c r="E450" s="62">
        <v>17</v>
      </c>
      <c r="F450" s="62">
        <v>1</v>
      </c>
      <c r="G450" s="63">
        <v>1</v>
      </c>
    </row>
    <row r="451" spans="1:7">
      <c r="A451" s="67" t="s">
        <v>137</v>
      </c>
      <c r="B451" s="64">
        <v>2</v>
      </c>
      <c r="C451" s="64">
        <v>0</v>
      </c>
      <c r="D451" s="64">
        <v>8</v>
      </c>
      <c r="E451" s="64">
        <v>14</v>
      </c>
      <c r="F451" s="64">
        <v>1</v>
      </c>
      <c r="G451" s="65">
        <v>5</v>
      </c>
    </row>
    <row r="452" spans="1:7">
      <c r="A452" s="66" t="s">
        <v>137</v>
      </c>
      <c r="B452" s="62">
        <v>2</v>
      </c>
      <c r="C452" s="62">
        <v>1</v>
      </c>
      <c r="D452" s="62">
        <v>8</v>
      </c>
      <c r="E452" s="62">
        <v>10</v>
      </c>
      <c r="F452" s="62">
        <v>1</v>
      </c>
      <c r="G452" s="63">
        <v>8</v>
      </c>
    </row>
    <row r="453" spans="1:7">
      <c r="A453" s="67" t="s">
        <v>137</v>
      </c>
      <c r="B453" s="64">
        <v>2</v>
      </c>
      <c r="C453" s="64">
        <v>1</v>
      </c>
      <c r="D453" s="64">
        <v>9</v>
      </c>
      <c r="E453" s="64">
        <v>1</v>
      </c>
      <c r="F453" s="64">
        <v>0</v>
      </c>
      <c r="G453" s="65">
        <v>7</v>
      </c>
    </row>
    <row r="454" spans="1:7">
      <c r="A454" s="66" t="s">
        <v>137</v>
      </c>
      <c r="B454" s="62">
        <v>2</v>
      </c>
      <c r="C454" s="62">
        <v>2</v>
      </c>
      <c r="D454" s="62">
        <v>8</v>
      </c>
      <c r="E454" s="62">
        <v>18</v>
      </c>
      <c r="F454" s="62">
        <v>1</v>
      </c>
      <c r="G454" s="63">
        <v>0</v>
      </c>
    </row>
    <row r="455" spans="1:7">
      <c r="A455" s="67" t="s">
        <v>137</v>
      </c>
      <c r="B455" s="64">
        <v>2</v>
      </c>
      <c r="C455" s="64">
        <v>2</v>
      </c>
      <c r="D455" s="64">
        <v>9</v>
      </c>
      <c r="E455" s="64">
        <v>12</v>
      </c>
      <c r="F455" s="64">
        <v>1</v>
      </c>
      <c r="G455" s="65">
        <v>6</v>
      </c>
    </row>
    <row r="456" spans="1:7">
      <c r="A456" s="66" t="s">
        <v>137</v>
      </c>
      <c r="B456" s="62">
        <v>3</v>
      </c>
      <c r="C456" s="62">
        <v>0</v>
      </c>
      <c r="D456" s="62">
        <v>9</v>
      </c>
      <c r="E456" s="62">
        <v>6</v>
      </c>
      <c r="F456" s="62">
        <v>1</v>
      </c>
      <c r="G456" s="63">
        <v>12</v>
      </c>
    </row>
    <row r="457" spans="1:7">
      <c r="A457" s="67" t="s">
        <v>137</v>
      </c>
      <c r="B457" s="64">
        <v>3</v>
      </c>
      <c r="C457" s="64">
        <v>1</v>
      </c>
      <c r="D457" s="64">
        <v>9</v>
      </c>
      <c r="E457" s="64">
        <v>28</v>
      </c>
      <c r="F457" s="64">
        <v>2</v>
      </c>
      <c r="G457" s="65">
        <v>8</v>
      </c>
    </row>
    <row r="458" spans="1:7">
      <c r="A458" s="66" t="s">
        <v>137</v>
      </c>
      <c r="B458" s="62">
        <v>3</v>
      </c>
      <c r="C458" s="62">
        <v>2</v>
      </c>
      <c r="D458" s="62">
        <v>9</v>
      </c>
      <c r="E458" s="62">
        <v>5</v>
      </c>
      <c r="F458" s="62">
        <v>1</v>
      </c>
      <c r="G458" s="63">
        <v>13</v>
      </c>
    </row>
    <row r="459" spans="1:7">
      <c r="A459" s="67" t="s">
        <v>138</v>
      </c>
      <c r="B459" s="64">
        <v>0</v>
      </c>
      <c r="C459" s="64">
        <v>0</v>
      </c>
      <c r="D459" s="64">
        <v>0</v>
      </c>
      <c r="E459" s="64">
        <v>30</v>
      </c>
      <c r="F459" s="64">
        <v>2</v>
      </c>
      <c r="G459" s="65">
        <v>6</v>
      </c>
    </row>
    <row r="460" spans="1:7">
      <c r="A460" s="66" t="s">
        <v>138</v>
      </c>
      <c r="B460" s="62">
        <v>0</v>
      </c>
      <c r="C460" s="62">
        <v>0</v>
      </c>
      <c r="D460" s="62">
        <v>1</v>
      </c>
      <c r="E460" s="62">
        <v>1</v>
      </c>
      <c r="F460" s="62">
        <v>0</v>
      </c>
      <c r="G460" s="63">
        <v>5</v>
      </c>
    </row>
    <row r="461" spans="1:7">
      <c r="A461" s="67" t="s">
        <v>138</v>
      </c>
      <c r="B461" s="64">
        <v>0</v>
      </c>
      <c r="C461" s="64">
        <v>0</v>
      </c>
      <c r="D461" s="64">
        <v>2</v>
      </c>
      <c r="E461" s="64">
        <v>0</v>
      </c>
      <c r="F461" s="64">
        <v>0</v>
      </c>
      <c r="G461" s="65">
        <v>5</v>
      </c>
    </row>
    <row r="462" spans="1:7">
      <c r="A462" s="66" t="s">
        <v>138</v>
      </c>
      <c r="B462" s="62">
        <v>0</v>
      </c>
      <c r="C462" s="62">
        <v>0</v>
      </c>
      <c r="D462" s="62">
        <v>3</v>
      </c>
      <c r="E462" s="62">
        <v>2</v>
      </c>
      <c r="F462" s="62">
        <v>0</v>
      </c>
      <c r="G462" s="63">
        <v>3</v>
      </c>
    </row>
    <row r="463" spans="1:7">
      <c r="A463" s="67" t="s">
        <v>138</v>
      </c>
      <c r="B463" s="64">
        <v>0</v>
      </c>
      <c r="C463" s="64">
        <v>0</v>
      </c>
      <c r="D463" s="64">
        <v>4</v>
      </c>
      <c r="E463" s="64">
        <v>3</v>
      </c>
      <c r="F463" s="64">
        <v>0</v>
      </c>
      <c r="G463" s="65">
        <v>0</v>
      </c>
    </row>
    <row r="464" spans="1:7">
      <c r="A464" s="66" t="s">
        <v>138</v>
      </c>
      <c r="B464" s="62">
        <v>0</v>
      </c>
      <c r="C464" s="62">
        <v>0</v>
      </c>
      <c r="D464" s="62">
        <v>5</v>
      </c>
      <c r="E464" s="62">
        <v>2</v>
      </c>
      <c r="F464" s="62">
        <v>1</v>
      </c>
      <c r="G464" s="63">
        <v>16</v>
      </c>
    </row>
    <row r="465" spans="1:7">
      <c r="A465" s="67" t="s">
        <v>138</v>
      </c>
      <c r="B465" s="64">
        <v>0</v>
      </c>
      <c r="C465" s="64">
        <v>0</v>
      </c>
      <c r="D465" s="64">
        <v>6</v>
      </c>
      <c r="E465" s="64">
        <v>1</v>
      </c>
      <c r="F465" s="64">
        <v>0</v>
      </c>
      <c r="G465" s="65">
        <v>15</v>
      </c>
    </row>
    <row r="466" spans="1:7">
      <c r="A466" s="66" t="s">
        <v>138</v>
      </c>
      <c r="B466" s="62">
        <v>0</v>
      </c>
      <c r="C466" s="62">
        <v>0</v>
      </c>
      <c r="D466" s="62">
        <v>7</v>
      </c>
      <c r="E466" s="62">
        <v>3</v>
      </c>
      <c r="F466" s="62">
        <v>0</v>
      </c>
      <c r="G466" s="63">
        <v>12</v>
      </c>
    </row>
    <row r="467" spans="1:7">
      <c r="A467" s="67" t="s">
        <v>138</v>
      </c>
      <c r="B467" s="64">
        <v>0</v>
      </c>
      <c r="C467" s="64">
        <v>0</v>
      </c>
      <c r="D467" s="64">
        <v>8</v>
      </c>
      <c r="E467" s="64">
        <v>4</v>
      </c>
      <c r="F467" s="64">
        <v>0</v>
      </c>
      <c r="G467" s="65">
        <v>8</v>
      </c>
    </row>
    <row r="468" spans="1:7">
      <c r="A468" s="66" t="s">
        <v>138</v>
      </c>
      <c r="B468" s="62">
        <v>0</v>
      </c>
      <c r="C468" s="62">
        <v>0</v>
      </c>
      <c r="D468" s="62">
        <v>9</v>
      </c>
      <c r="E468" s="62">
        <v>0</v>
      </c>
      <c r="F468" s="62">
        <v>0</v>
      </c>
      <c r="G468" s="63">
        <v>8</v>
      </c>
    </row>
    <row r="469" spans="1:7">
      <c r="A469" s="67" t="s">
        <v>138</v>
      </c>
      <c r="B469" s="64">
        <v>0</v>
      </c>
      <c r="C469" s="64">
        <v>1</v>
      </c>
      <c r="D469" s="64">
        <v>0</v>
      </c>
      <c r="E469" s="64">
        <v>6</v>
      </c>
      <c r="F469" s="64">
        <v>1</v>
      </c>
      <c r="G469" s="65">
        <v>12</v>
      </c>
    </row>
    <row r="470" spans="1:7">
      <c r="A470" s="66" t="s">
        <v>138</v>
      </c>
      <c r="B470" s="62">
        <v>0</v>
      </c>
      <c r="C470" s="62">
        <v>1</v>
      </c>
      <c r="D470" s="62">
        <v>1</v>
      </c>
      <c r="E470" s="62">
        <v>1</v>
      </c>
      <c r="F470" s="62">
        <v>0</v>
      </c>
      <c r="G470" s="63">
        <v>11</v>
      </c>
    </row>
    <row r="471" spans="1:7">
      <c r="A471" s="67" t="s">
        <v>138</v>
      </c>
      <c r="B471" s="64">
        <v>0</v>
      </c>
      <c r="C471" s="64">
        <v>1</v>
      </c>
      <c r="D471" s="64">
        <v>5</v>
      </c>
      <c r="E471" s="64">
        <v>3</v>
      </c>
      <c r="F471" s="64">
        <v>0</v>
      </c>
      <c r="G471" s="65">
        <v>8</v>
      </c>
    </row>
    <row r="472" spans="1:7">
      <c r="A472" s="66" t="s">
        <v>138</v>
      </c>
      <c r="B472" s="62">
        <v>0</v>
      </c>
      <c r="C472" s="62">
        <v>1</v>
      </c>
      <c r="D472" s="62">
        <v>6</v>
      </c>
      <c r="E472" s="62">
        <v>4</v>
      </c>
      <c r="F472" s="62">
        <v>0</v>
      </c>
      <c r="G472" s="63">
        <v>4</v>
      </c>
    </row>
    <row r="473" spans="1:7">
      <c r="A473" s="67" t="s">
        <v>138</v>
      </c>
      <c r="B473" s="64">
        <v>0</v>
      </c>
      <c r="C473" s="64">
        <v>1</v>
      </c>
      <c r="D473" s="64">
        <v>7</v>
      </c>
      <c r="E473" s="64">
        <v>2</v>
      </c>
      <c r="F473" s="64">
        <v>0</v>
      </c>
      <c r="G473" s="65">
        <v>2</v>
      </c>
    </row>
    <row r="474" spans="1:7">
      <c r="A474" s="66" t="s">
        <v>138</v>
      </c>
      <c r="B474" s="62">
        <v>0</v>
      </c>
      <c r="C474" s="62">
        <v>1</v>
      </c>
      <c r="D474" s="62">
        <v>8</v>
      </c>
      <c r="E474" s="62">
        <v>4</v>
      </c>
      <c r="F474" s="62">
        <v>1</v>
      </c>
      <c r="G474" s="63">
        <v>16</v>
      </c>
    </row>
    <row r="475" spans="1:7">
      <c r="A475" s="67" t="s">
        <v>138</v>
      </c>
      <c r="B475" s="64">
        <v>0</v>
      </c>
      <c r="C475" s="64">
        <v>1</v>
      </c>
      <c r="D475" s="64">
        <v>9</v>
      </c>
      <c r="E475" s="64">
        <v>7</v>
      </c>
      <c r="F475" s="64">
        <v>0</v>
      </c>
      <c r="G475" s="65">
        <v>9</v>
      </c>
    </row>
    <row r="476" spans="1:7">
      <c r="A476" s="66" t="s">
        <v>138</v>
      </c>
      <c r="B476" s="62">
        <v>0</v>
      </c>
      <c r="C476" s="62">
        <v>2</v>
      </c>
      <c r="D476" s="62">
        <v>1</v>
      </c>
      <c r="E476" s="62">
        <v>2</v>
      </c>
      <c r="F476" s="62">
        <v>1</v>
      </c>
      <c r="G476" s="63">
        <v>16</v>
      </c>
    </row>
    <row r="477" spans="1:7">
      <c r="A477" s="67" t="s">
        <v>138</v>
      </c>
      <c r="B477" s="64">
        <v>0</v>
      </c>
      <c r="C477" s="64">
        <v>2</v>
      </c>
      <c r="D477" s="64">
        <v>2</v>
      </c>
      <c r="E477" s="64">
        <v>3</v>
      </c>
      <c r="F477" s="64">
        <v>0</v>
      </c>
      <c r="G477" s="65">
        <v>13</v>
      </c>
    </row>
    <row r="478" spans="1:7">
      <c r="A478" s="66" t="s">
        <v>138</v>
      </c>
      <c r="B478" s="62">
        <v>0</v>
      </c>
      <c r="C478" s="62">
        <v>2</v>
      </c>
      <c r="D478" s="62">
        <v>3</v>
      </c>
      <c r="E478" s="62">
        <v>6</v>
      </c>
      <c r="F478" s="62">
        <v>0</v>
      </c>
      <c r="G478" s="63">
        <v>7</v>
      </c>
    </row>
    <row r="479" spans="1:7">
      <c r="A479" s="67" t="s">
        <v>138</v>
      </c>
      <c r="B479" s="64">
        <v>0</v>
      </c>
      <c r="C479" s="64">
        <v>2</v>
      </c>
      <c r="D479" s="64">
        <v>4</v>
      </c>
      <c r="E479" s="64">
        <v>8</v>
      </c>
      <c r="F479" s="64">
        <v>1</v>
      </c>
      <c r="G479" s="65">
        <v>17</v>
      </c>
    </row>
    <row r="480" spans="1:7">
      <c r="A480" s="66" t="s">
        <v>138</v>
      </c>
      <c r="B480" s="62">
        <v>0</v>
      </c>
      <c r="C480" s="62">
        <v>2</v>
      </c>
      <c r="D480" s="62">
        <v>7</v>
      </c>
      <c r="E480" s="62">
        <v>1</v>
      </c>
      <c r="F480" s="62">
        <v>0</v>
      </c>
      <c r="G480" s="63">
        <v>16</v>
      </c>
    </row>
    <row r="481" spans="1:7">
      <c r="A481" s="67" t="s">
        <v>138</v>
      </c>
      <c r="B481" s="64">
        <v>0</v>
      </c>
      <c r="C481" s="64">
        <v>2</v>
      </c>
      <c r="D481" s="64">
        <v>8</v>
      </c>
      <c r="E481" s="64">
        <v>1</v>
      </c>
      <c r="F481" s="64">
        <v>0</v>
      </c>
      <c r="G481" s="65">
        <v>15</v>
      </c>
    </row>
    <row r="482" spans="1:7">
      <c r="A482" s="66" t="s">
        <v>138</v>
      </c>
      <c r="B482" s="62">
        <v>0</v>
      </c>
      <c r="C482" s="62">
        <v>2</v>
      </c>
      <c r="D482" s="62">
        <v>9</v>
      </c>
      <c r="E482" s="62">
        <v>1</v>
      </c>
      <c r="F482" s="62">
        <v>0</v>
      </c>
      <c r="G482" s="63">
        <v>14</v>
      </c>
    </row>
    <row r="483" spans="1:7">
      <c r="A483" s="67" t="s">
        <v>138</v>
      </c>
      <c r="B483" s="64">
        <v>1</v>
      </c>
      <c r="C483" s="64">
        <v>0</v>
      </c>
      <c r="D483" s="64">
        <v>4</v>
      </c>
      <c r="E483" s="64">
        <v>3</v>
      </c>
      <c r="F483" s="64">
        <v>1</v>
      </c>
      <c r="G483" s="65">
        <v>15</v>
      </c>
    </row>
    <row r="484" spans="1:7">
      <c r="A484" s="66" t="s">
        <v>138</v>
      </c>
      <c r="B484" s="62">
        <v>1</v>
      </c>
      <c r="C484" s="62">
        <v>0</v>
      </c>
      <c r="D484" s="62">
        <v>5</v>
      </c>
      <c r="E484" s="62">
        <v>7</v>
      </c>
      <c r="F484" s="62">
        <v>0</v>
      </c>
      <c r="G484" s="63">
        <v>8</v>
      </c>
    </row>
    <row r="485" spans="1:7">
      <c r="A485" s="67" t="s">
        <v>138</v>
      </c>
      <c r="B485" s="64">
        <v>1</v>
      </c>
      <c r="C485" s="64">
        <v>1</v>
      </c>
      <c r="D485" s="64">
        <v>5</v>
      </c>
      <c r="E485" s="64">
        <v>1</v>
      </c>
      <c r="F485" s="64">
        <v>1</v>
      </c>
      <c r="G485" s="65">
        <v>17</v>
      </c>
    </row>
    <row r="486" spans="1:7">
      <c r="A486" s="66" t="s">
        <v>138</v>
      </c>
      <c r="B486" s="62">
        <v>1</v>
      </c>
      <c r="C486" s="62">
        <v>1</v>
      </c>
      <c r="D486" s="62">
        <v>6</v>
      </c>
      <c r="E486" s="62">
        <v>14</v>
      </c>
      <c r="F486" s="62">
        <v>0</v>
      </c>
      <c r="G486" s="63">
        <v>3</v>
      </c>
    </row>
    <row r="487" spans="1:7">
      <c r="A487" s="67" t="s">
        <v>138</v>
      </c>
      <c r="B487" s="64">
        <v>1</v>
      </c>
      <c r="C487" s="64">
        <v>1</v>
      </c>
      <c r="D487" s="64">
        <v>7</v>
      </c>
      <c r="E487" s="64">
        <v>4</v>
      </c>
      <c r="F487" s="64">
        <v>1</v>
      </c>
      <c r="G487" s="65">
        <v>17</v>
      </c>
    </row>
    <row r="488" spans="1:7">
      <c r="A488" s="66" t="s">
        <v>138</v>
      </c>
      <c r="B488" s="62">
        <v>1</v>
      </c>
      <c r="C488" s="62">
        <v>1</v>
      </c>
      <c r="D488" s="62">
        <v>8</v>
      </c>
      <c r="E488" s="62">
        <v>2</v>
      </c>
      <c r="F488" s="62">
        <v>0</v>
      </c>
      <c r="G488" s="63">
        <v>15</v>
      </c>
    </row>
    <row r="489" spans="1:7">
      <c r="A489" s="67" t="s">
        <v>138</v>
      </c>
      <c r="B489" s="64">
        <v>1</v>
      </c>
      <c r="C489" s="64">
        <v>2</v>
      </c>
      <c r="D489" s="64">
        <v>7</v>
      </c>
      <c r="E489" s="64">
        <v>19</v>
      </c>
      <c r="F489" s="64">
        <v>2</v>
      </c>
      <c r="G489" s="65">
        <v>17</v>
      </c>
    </row>
    <row r="490" spans="1:7">
      <c r="A490" s="66" t="s">
        <v>138</v>
      </c>
      <c r="B490" s="62">
        <v>1</v>
      </c>
      <c r="C490" s="62">
        <v>2</v>
      </c>
      <c r="D490" s="62">
        <v>8</v>
      </c>
      <c r="E490" s="62">
        <v>2</v>
      </c>
      <c r="F490" s="62">
        <v>0</v>
      </c>
      <c r="G490" s="63">
        <v>15</v>
      </c>
    </row>
    <row r="491" spans="1:7">
      <c r="A491" s="67" t="s">
        <v>138</v>
      </c>
      <c r="B491" s="64">
        <v>2</v>
      </c>
      <c r="C491" s="64">
        <v>0</v>
      </c>
      <c r="D491" s="64">
        <v>8</v>
      </c>
      <c r="E491" s="64">
        <v>23</v>
      </c>
      <c r="F491" s="64">
        <v>2</v>
      </c>
      <c r="G491" s="65">
        <v>13</v>
      </c>
    </row>
    <row r="492" spans="1:7">
      <c r="A492" s="66" t="s">
        <v>138</v>
      </c>
      <c r="B492" s="62">
        <v>2</v>
      </c>
      <c r="C492" s="62">
        <v>1</v>
      </c>
      <c r="D492" s="62">
        <v>8</v>
      </c>
      <c r="E492" s="62">
        <v>5</v>
      </c>
      <c r="F492" s="62">
        <v>1</v>
      </c>
      <c r="G492" s="63">
        <v>13</v>
      </c>
    </row>
    <row r="493" spans="1:7">
      <c r="A493" s="67" t="s">
        <v>138</v>
      </c>
      <c r="B493" s="64">
        <v>2</v>
      </c>
      <c r="C493" s="64">
        <v>1</v>
      </c>
      <c r="D493" s="64">
        <v>9</v>
      </c>
      <c r="E493" s="64">
        <v>7</v>
      </c>
      <c r="F493" s="64">
        <v>0</v>
      </c>
      <c r="G493" s="65">
        <v>6</v>
      </c>
    </row>
    <row r="494" spans="1:7">
      <c r="A494" s="66" t="s">
        <v>138</v>
      </c>
      <c r="B494" s="62">
        <v>2</v>
      </c>
      <c r="C494" s="62">
        <v>2</v>
      </c>
      <c r="D494" s="62">
        <v>9</v>
      </c>
      <c r="E494" s="62">
        <v>13</v>
      </c>
      <c r="F494" s="62">
        <v>1</v>
      </c>
      <c r="G494" s="63">
        <v>5</v>
      </c>
    </row>
    <row r="495" spans="1:7">
      <c r="A495" s="67" t="s">
        <v>138</v>
      </c>
      <c r="B495" s="64">
        <v>3</v>
      </c>
      <c r="C495" s="64">
        <v>0</v>
      </c>
      <c r="D495" s="64">
        <v>9</v>
      </c>
      <c r="E495" s="64">
        <v>7</v>
      </c>
      <c r="F495" s="64">
        <v>1</v>
      </c>
      <c r="G495" s="65">
        <v>11</v>
      </c>
    </row>
    <row r="496" spans="1:7">
      <c r="A496" s="66" t="s">
        <v>138</v>
      </c>
      <c r="B496" s="62">
        <v>3</v>
      </c>
      <c r="C496" s="62">
        <v>1</v>
      </c>
      <c r="D496" s="62">
        <v>9</v>
      </c>
      <c r="E496" s="62">
        <v>8</v>
      </c>
      <c r="F496" s="62">
        <v>1</v>
      </c>
      <c r="G496" s="63">
        <v>10</v>
      </c>
    </row>
    <row r="497" spans="1:7">
      <c r="A497" s="67" t="s">
        <v>139</v>
      </c>
      <c r="B497" s="64">
        <v>0</v>
      </c>
      <c r="C497" s="64">
        <v>0</v>
      </c>
      <c r="D497" s="64">
        <v>0</v>
      </c>
      <c r="E497" s="64">
        <v>14</v>
      </c>
      <c r="F497" s="64">
        <v>1</v>
      </c>
      <c r="G497" s="65">
        <v>4</v>
      </c>
    </row>
    <row r="498" spans="1:7">
      <c r="A498" s="66" t="s">
        <v>139</v>
      </c>
      <c r="B498" s="62">
        <v>0</v>
      </c>
      <c r="C498" s="62">
        <v>0</v>
      </c>
      <c r="D498" s="62">
        <v>1</v>
      </c>
      <c r="E498" s="62">
        <v>1</v>
      </c>
      <c r="F498" s="62">
        <v>0</v>
      </c>
      <c r="G498" s="63">
        <v>3</v>
      </c>
    </row>
    <row r="499" spans="1:7">
      <c r="A499" s="67" t="s">
        <v>139</v>
      </c>
      <c r="B499" s="64">
        <v>0</v>
      </c>
      <c r="C499" s="64">
        <v>0</v>
      </c>
      <c r="D499" s="64">
        <v>2</v>
      </c>
      <c r="E499" s="64">
        <v>1</v>
      </c>
      <c r="F499" s="64">
        <v>0</v>
      </c>
      <c r="G499" s="65">
        <v>2</v>
      </c>
    </row>
    <row r="500" spans="1:7">
      <c r="A500" s="66" t="s">
        <v>139</v>
      </c>
      <c r="B500" s="62">
        <v>0</v>
      </c>
      <c r="C500" s="62">
        <v>0</v>
      </c>
      <c r="D500" s="62">
        <v>3</v>
      </c>
      <c r="E500" s="62">
        <v>1</v>
      </c>
      <c r="F500" s="62">
        <v>0</v>
      </c>
      <c r="G500" s="63">
        <v>1</v>
      </c>
    </row>
    <row r="501" spans="1:7">
      <c r="A501" s="67" t="s">
        <v>139</v>
      </c>
      <c r="B501" s="64">
        <v>0</v>
      </c>
      <c r="C501" s="64">
        <v>0</v>
      </c>
      <c r="D501" s="64">
        <v>4</v>
      </c>
      <c r="E501" s="64">
        <v>2</v>
      </c>
      <c r="F501" s="64">
        <v>1</v>
      </c>
      <c r="G501" s="65">
        <v>17</v>
      </c>
    </row>
    <row r="502" spans="1:7">
      <c r="A502" s="66" t="s">
        <v>139</v>
      </c>
      <c r="B502" s="62">
        <v>0</v>
      </c>
      <c r="C502" s="62">
        <v>0</v>
      </c>
      <c r="D502" s="62">
        <v>5</v>
      </c>
      <c r="E502" s="62">
        <v>1</v>
      </c>
      <c r="F502" s="62">
        <v>0</v>
      </c>
      <c r="G502" s="63">
        <v>16</v>
      </c>
    </row>
    <row r="503" spans="1:7">
      <c r="A503" s="67" t="s">
        <v>139</v>
      </c>
      <c r="B503" s="64">
        <v>0</v>
      </c>
      <c r="C503" s="64">
        <v>0</v>
      </c>
      <c r="D503" s="64">
        <v>6</v>
      </c>
      <c r="E503" s="64">
        <v>2</v>
      </c>
      <c r="F503" s="64">
        <v>0</v>
      </c>
      <c r="G503" s="65">
        <v>14</v>
      </c>
    </row>
    <row r="504" spans="1:7">
      <c r="A504" s="66" t="s">
        <v>139</v>
      </c>
      <c r="B504" s="62">
        <v>0</v>
      </c>
      <c r="C504" s="62">
        <v>0</v>
      </c>
      <c r="D504" s="62">
        <v>7</v>
      </c>
      <c r="E504" s="62">
        <v>2</v>
      </c>
      <c r="F504" s="62">
        <v>0</v>
      </c>
      <c r="G504" s="63">
        <v>12</v>
      </c>
    </row>
    <row r="505" spans="1:7">
      <c r="A505" s="67" t="s">
        <v>139</v>
      </c>
      <c r="B505" s="64">
        <v>0</v>
      </c>
      <c r="C505" s="64">
        <v>0</v>
      </c>
      <c r="D505" s="64">
        <v>8</v>
      </c>
      <c r="E505" s="64">
        <v>1</v>
      </c>
      <c r="F505" s="64">
        <v>0</v>
      </c>
      <c r="G505" s="65">
        <v>11</v>
      </c>
    </row>
    <row r="506" spans="1:7">
      <c r="A506" s="66" t="s">
        <v>139</v>
      </c>
      <c r="B506" s="62">
        <v>0</v>
      </c>
      <c r="C506" s="62">
        <v>0</v>
      </c>
      <c r="D506" s="62">
        <v>9</v>
      </c>
      <c r="E506" s="62">
        <v>1</v>
      </c>
      <c r="F506" s="62">
        <v>0</v>
      </c>
      <c r="G506" s="63">
        <v>10</v>
      </c>
    </row>
    <row r="507" spans="1:7">
      <c r="A507" s="67" t="s">
        <v>139</v>
      </c>
      <c r="B507" s="64">
        <v>0</v>
      </c>
      <c r="C507" s="64">
        <v>1</v>
      </c>
      <c r="D507" s="64">
        <v>0</v>
      </c>
      <c r="E507" s="64">
        <v>18</v>
      </c>
      <c r="F507" s="64">
        <v>1</v>
      </c>
      <c r="G507" s="65">
        <v>0</v>
      </c>
    </row>
    <row r="508" spans="1:7">
      <c r="A508" s="66" t="s">
        <v>139</v>
      </c>
      <c r="B508" s="62">
        <v>0</v>
      </c>
      <c r="C508" s="62">
        <v>1</v>
      </c>
      <c r="D508" s="62">
        <v>1</v>
      </c>
      <c r="E508" s="62">
        <v>1</v>
      </c>
      <c r="F508" s="62">
        <v>1</v>
      </c>
      <c r="G508" s="63">
        <v>17</v>
      </c>
    </row>
    <row r="509" spans="1:7">
      <c r="A509" s="67" t="s">
        <v>139</v>
      </c>
      <c r="B509" s="64">
        <v>0</v>
      </c>
      <c r="C509" s="64">
        <v>1</v>
      </c>
      <c r="D509" s="64">
        <v>4</v>
      </c>
      <c r="E509" s="64">
        <v>1</v>
      </c>
      <c r="F509" s="64">
        <v>0</v>
      </c>
      <c r="G509" s="65">
        <v>16</v>
      </c>
    </row>
    <row r="510" spans="1:7">
      <c r="A510" s="66" t="s">
        <v>139</v>
      </c>
      <c r="B510" s="62">
        <v>0</v>
      </c>
      <c r="C510" s="62">
        <v>1</v>
      </c>
      <c r="D510" s="62">
        <v>6</v>
      </c>
      <c r="E510" s="62">
        <v>2</v>
      </c>
      <c r="F510" s="62">
        <v>0</v>
      </c>
      <c r="G510" s="63">
        <v>14</v>
      </c>
    </row>
    <row r="511" spans="1:7">
      <c r="A511" s="67" t="s">
        <v>139</v>
      </c>
      <c r="B511" s="64">
        <v>0</v>
      </c>
      <c r="C511" s="64">
        <v>2</v>
      </c>
      <c r="D511" s="64">
        <v>1</v>
      </c>
      <c r="E511" s="64">
        <v>2</v>
      </c>
      <c r="F511" s="64">
        <v>1</v>
      </c>
      <c r="G511" s="65">
        <v>16</v>
      </c>
    </row>
    <row r="512" spans="1:7">
      <c r="A512" s="66" t="s">
        <v>139</v>
      </c>
      <c r="B512" s="62">
        <v>0</v>
      </c>
      <c r="C512" s="62">
        <v>2</v>
      </c>
      <c r="D512" s="62">
        <v>2</v>
      </c>
      <c r="E512" s="62">
        <v>2</v>
      </c>
      <c r="F512" s="62">
        <v>0</v>
      </c>
      <c r="G512" s="63">
        <v>14</v>
      </c>
    </row>
    <row r="513" spans="1:7">
      <c r="A513" s="67" t="s">
        <v>139</v>
      </c>
      <c r="B513" s="64">
        <v>0</v>
      </c>
      <c r="C513" s="64">
        <v>2</v>
      </c>
      <c r="D513" s="64">
        <v>3</v>
      </c>
      <c r="E513" s="64">
        <v>6</v>
      </c>
      <c r="F513" s="64">
        <v>0</v>
      </c>
      <c r="G513" s="65">
        <v>8</v>
      </c>
    </row>
    <row r="514" spans="1:7">
      <c r="A514" s="66" t="s">
        <v>139</v>
      </c>
      <c r="B514" s="62">
        <v>0</v>
      </c>
      <c r="C514" s="62">
        <v>2</v>
      </c>
      <c r="D514" s="62">
        <v>4</v>
      </c>
      <c r="E514" s="62">
        <v>2</v>
      </c>
      <c r="F514" s="62">
        <v>0</v>
      </c>
      <c r="G514" s="63">
        <v>6</v>
      </c>
    </row>
    <row r="515" spans="1:7">
      <c r="A515" s="67" t="s">
        <v>139</v>
      </c>
      <c r="B515" s="64">
        <v>0</v>
      </c>
      <c r="C515" s="64">
        <v>2</v>
      </c>
      <c r="D515" s="64">
        <v>5</v>
      </c>
      <c r="E515" s="64">
        <v>1</v>
      </c>
      <c r="F515" s="64">
        <v>0</v>
      </c>
      <c r="G515" s="65">
        <v>5</v>
      </c>
    </row>
    <row r="516" spans="1:7">
      <c r="A516" s="66" t="s">
        <v>139</v>
      </c>
      <c r="B516" s="62">
        <v>0</v>
      </c>
      <c r="C516" s="62">
        <v>2</v>
      </c>
      <c r="D516" s="62">
        <v>6</v>
      </c>
      <c r="E516" s="62">
        <v>1</v>
      </c>
      <c r="F516" s="62">
        <v>0</v>
      </c>
      <c r="G516" s="63">
        <v>4</v>
      </c>
    </row>
    <row r="517" spans="1:7">
      <c r="A517" s="67" t="s">
        <v>139</v>
      </c>
      <c r="B517" s="64">
        <v>0</v>
      </c>
      <c r="C517" s="64">
        <v>2</v>
      </c>
      <c r="D517" s="64">
        <v>8</v>
      </c>
      <c r="E517" s="64">
        <v>1</v>
      </c>
      <c r="F517" s="64">
        <v>0</v>
      </c>
      <c r="G517" s="65">
        <v>3</v>
      </c>
    </row>
    <row r="518" spans="1:7">
      <c r="A518" s="66" t="s">
        <v>139</v>
      </c>
      <c r="B518" s="62">
        <v>0</v>
      </c>
      <c r="C518" s="62">
        <v>2</v>
      </c>
      <c r="D518" s="62">
        <v>9</v>
      </c>
      <c r="E518" s="62">
        <v>2</v>
      </c>
      <c r="F518" s="62">
        <v>0</v>
      </c>
      <c r="G518" s="63">
        <v>1</v>
      </c>
    </row>
    <row r="519" spans="1:7">
      <c r="A519" s="67" t="s">
        <v>139</v>
      </c>
      <c r="B519" s="64">
        <v>1</v>
      </c>
      <c r="C519" s="64">
        <v>0</v>
      </c>
      <c r="D519" s="64">
        <v>4</v>
      </c>
      <c r="E519" s="64">
        <v>6</v>
      </c>
      <c r="F519" s="64">
        <v>1</v>
      </c>
      <c r="G519" s="65">
        <v>12</v>
      </c>
    </row>
    <row r="520" spans="1:7">
      <c r="A520" s="66" t="s">
        <v>139</v>
      </c>
      <c r="B520" s="62">
        <v>1</v>
      </c>
      <c r="C520" s="62">
        <v>0</v>
      </c>
      <c r="D520" s="62">
        <v>5</v>
      </c>
      <c r="E520" s="62">
        <v>6</v>
      </c>
      <c r="F520" s="62">
        <v>0</v>
      </c>
      <c r="G520" s="63">
        <v>6</v>
      </c>
    </row>
    <row r="521" spans="1:7">
      <c r="A521" s="67" t="s">
        <v>139</v>
      </c>
      <c r="B521" s="64">
        <v>1</v>
      </c>
      <c r="C521" s="64">
        <v>1</v>
      </c>
      <c r="D521" s="64">
        <v>5</v>
      </c>
      <c r="E521" s="64">
        <v>9</v>
      </c>
      <c r="F521" s="64">
        <v>1</v>
      </c>
      <c r="G521" s="65">
        <v>9</v>
      </c>
    </row>
    <row r="522" spans="1:7">
      <c r="A522" s="66" t="s">
        <v>139</v>
      </c>
      <c r="B522" s="62">
        <v>1</v>
      </c>
      <c r="C522" s="62">
        <v>1</v>
      </c>
      <c r="D522" s="62">
        <v>6</v>
      </c>
      <c r="E522" s="62">
        <v>10</v>
      </c>
      <c r="F522" s="62">
        <v>1</v>
      </c>
      <c r="G522" s="63">
        <v>17</v>
      </c>
    </row>
    <row r="523" spans="1:7">
      <c r="A523" s="67" t="s">
        <v>139</v>
      </c>
      <c r="B523" s="64">
        <v>1</v>
      </c>
      <c r="C523" s="64">
        <v>1</v>
      </c>
      <c r="D523" s="64">
        <v>7</v>
      </c>
      <c r="E523" s="64">
        <v>4</v>
      </c>
      <c r="F523" s="64">
        <v>0</v>
      </c>
      <c r="G523" s="65">
        <v>13</v>
      </c>
    </row>
    <row r="524" spans="1:7">
      <c r="A524" s="66" t="s">
        <v>139</v>
      </c>
      <c r="B524" s="62">
        <v>1</v>
      </c>
      <c r="C524" s="62">
        <v>1</v>
      </c>
      <c r="D524" s="62">
        <v>8</v>
      </c>
      <c r="E524" s="62">
        <v>1</v>
      </c>
      <c r="F524" s="62">
        <v>0</v>
      </c>
      <c r="G524" s="63">
        <v>12</v>
      </c>
    </row>
    <row r="525" spans="1:7">
      <c r="A525" s="67" t="s">
        <v>139</v>
      </c>
      <c r="B525" s="64">
        <v>1</v>
      </c>
      <c r="C525" s="64">
        <v>2</v>
      </c>
      <c r="D525" s="64">
        <v>7</v>
      </c>
      <c r="E525" s="64">
        <v>15</v>
      </c>
      <c r="F525" s="64">
        <v>1</v>
      </c>
      <c r="G525" s="65">
        <v>3</v>
      </c>
    </row>
    <row r="526" spans="1:7">
      <c r="A526" s="66" t="s">
        <v>139</v>
      </c>
      <c r="B526" s="62">
        <v>1</v>
      </c>
      <c r="C526" s="62">
        <v>2</v>
      </c>
      <c r="D526" s="62">
        <v>8</v>
      </c>
      <c r="E526" s="62">
        <v>7</v>
      </c>
      <c r="F526" s="62">
        <v>1</v>
      </c>
      <c r="G526" s="63">
        <v>14</v>
      </c>
    </row>
    <row r="527" spans="1:7">
      <c r="A527" s="67" t="s">
        <v>139</v>
      </c>
      <c r="B527" s="64">
        <v>1</v>
      </c>
      <c r="C527" s="64">
        <v>2</v>
      </c>
      <c r="D527" s="64">
        <v>9</v>
      </c>
      <c r="E527" s="64">
        <v>4</v>
      </c>
      <c r="F527" s="64">
        <v>0</v>
      </c>
      <c r="G527" s="65">
        <v>10</v>
      </c>
    </row>
    <row r="528" spans="1:7">
      <c r="A528" s="66" t="s">
        <v>139</v>
      </c>
      <c r="B528" s="62">
        <v>2</v>
      </c>
      <c r="C528" s="62">
        <v>0</v>
      </c>
      <c r="D528" s="62">
        <v>7</v>
      </c>
      <c r="E528" s="62">
        <v>3</v>
      </c>
      <c r="F528" s="62">
        <v>1</v>
      </c>
      <c r="G528" s="63">
        <v>15</v>
      </c>
    </row>
    <row r="529" spans="1:7">
      <c r="A529" s="67" t="s">
        <v>139</v>
      </c>
      <c r="B529" s="64">
        <v>2</v>
      </c>
      <c r="C529" s="64">
        <v>0</v>
      </c>
      <c r="D529" s="64">
        <v>8</v>
      </c>
      <c r="E529" s="64">
        <v>6</v>
      </c>
      <c r="F529" s="64">
        <v>0</v>
      </c>
      <c r="G529" s="65">
        <v>9</v>
      </c>
    </row>
    <row r="530" spans="1:7">
      <c r="A530" s="66" t="s">
        <v>139</v>
      </c>
      <c r="B530" s="62">
        <v>2</v>
      </c>
      <c r="C530" s="62">
        <v>0</v>
      </c>
      <c r="D530" s="62">
        <v>9</v>
      </c>
      <c r="E530" s="62">
        <v>1</v>
      </c>
      <c r="F530" s="62">
        <v>0</v>
      </c>
      <c r="G530" s="63">
        <v>8</v>
      </c>
    </row>
    <row r="531" spans="1:7">
      <c r="A531" s="67" t="s">
        <v>139</v>
      </c>
      <c r="B531" s="64">
        <v>2</v>
      </c>
      <c r="C531" s="64">
        <v>1</v>
      </c>
      <c r="D531" s="64">
        <v>8</v>
      </c>
      <c r="E531" s="64">
        <v>15</v>
      </c>
      <c r="F531" s="64">
        <v>1</v>
      </c>
      <c r="G531" s="65">
        <v>3</v>
      </c>
    </row>
    <row r="532" spans="1:7">
      <c r="A532" s="66" t="s">
        <v>139</v>
      </c>
      <c r="B532" s="62">
        <v>2</v>
      </c>
      <c r="C532" s="62">
        <v>1</v>
      </c>
      <c r="D532" s="62">
        <v>9</v>
      </c>
      <c r="E532" s="62">
        <v>10</v>
      </c>
      <c r="F532" s="62">
        <v>1</v>
      </c>
      <c r="G532" s="63">
        <v>11</v>
      </c>
    </row>
    <row r="533" spans="1:7">
      <c r="A533" s="67" t="s">
        <v>139</v>
      </c>
      <c r="B533" s="64">
        <v>2</v>
      </c>
      <c r="C533" s="64">
        <v>2</v>
      </c>
      <c r="D533" s="64">
        <v>9</v>
      </c>
      <c r="E533" s="64">
        <v>4</v>
      </c>
      <c r="F533" s="64">
        <v>1</v>
      </c>
      <c r="G533" s="65">
        <v>14</v>
      </c>
    </row>
    <row r="534" spans="1:7">
      <c r="A534" s="66" t="s">
        <v>139</v>
      </c>
      <c r="B534" s="62">
        <v>3</v>
      </c>
      <c r="C534" s="62">
        <v>0</v>
      </c>
      <c r="D534" s="62">
        <v>9</v>
      </c>
      <c r="E534" s="62">
        <v>7</v>
      </c>
      <c r="F534" s="62">
        <v>1</v>
      </c>
      <c r="G534" s="63">
        <v>11</v>
      </c>
    </row>
    <row r="535" spans="1:7">
      <c r="A535" s="67" t="s">
        <v>139</v>
      </c>
      <c r="B535" s="64">
        <v>3</v>
      </c>
      <c r="C535" s="64">
        <v>1</v>
      </c>
      <c r="D535" s="64">
        <v>9</v>
      </c>
      <c r="E535" s="64">
        <v>11</v>
      </c>
      <c r="F535" s="64">
        <v>1</v>
      </c>
      <c r="G535" s="65">
        <v>7</v>
      </c>
    </row>
    <row r="536" spans="1:7">
      <c r="A536" s="66" t="s">
        <v>140</v>
      </c>
      <c r="B536" s="62">
        <v>0</v>
      </c>
      <c r="C536" s="62">
        <v>0</v>
      </c>
      <c r="D536" s="62">
        <v>0</v>
      </c>
      <c r="E536" s="62">
        <v>21</v>
      </c>
      <c r="F536" s="62">
        <v>2</v>
      </c>
      <c r="G536" s="63">
        <v>15</v>
      </c>
    </row>
    <row r="537" spans="1:7">
      <c r="A537" s="67" t="s">
        <v>140</v>
      </c>
      <c r="B537" s="64">
        <v>0</v>
      </c>
      <c r="C537" s="64">
        <v>0</v>
      </c>
      <c r="D537" s="64">
        <v>1</v>
      </c>
      <c r="E537" s="64">
        <v>1</v>
      </c>
      <c r="F537" s="64">
        <v>0</v>
      </c>
      <c r="G537" s="65">
        <v>14</v>
      </c>
    </row>
    <row r="538" spans="1:7">
      <c r="A538" s="66" t="s">
        <v>140</v>
      </c>
      <c r="B538" s="62">
        <v>0</v>
      </c>
      <c r="C538" s="62">
        <v>0</v>
      </c>
      <c r="D538" s="62">
        <v>2</v>
      </c>
      <c r="E538" s="62">
        <v>1</v>
      </c>
      <c r="F538" s="62">
        <v>0</v>
      </c>
      <c r="G538" s="63">
        <v>13</v>
      </c>
    </row>
    <row r="539" spans="1:7">
      <c r="A539" s="67" t="s">
        <v>140</v>
      </c>
      <c r="B539" s="64">
        <v>0</v>
      </c>
      <c r="C539" s="64">
        <v>0</v>
      </c>
      <c r="D539" s="64">
        <v>3</v>
      </c>
      <c r="E539" s="64">
        <v>0</v>
      </c>
      <c r="F539" s="64">
        <v>0</v>
      </c>
      <c r="G539" s="65">
        <v>13</v>
      </c>
    </row>
    <row r="540" spans="1:7">
      <c r="A540" s="66" t="s">
        <v>140</v>
      </c>
      <c r="B540" s="62">
        <v>0</v>
      </c>
      <c r="C540" s="62">
        <v>0</v>
      </c>
      <c r="D540" s="62">
        <v>4</v>
      </c>
      <c r="E540" s="62">
        <v>0</v>
      </c>
      <c r="F540" s="62">
        <v>0</v>
      </c>
      <c r="G540" s="63">
        <v>13</v>
      </c>
    </row>
    <row r="541" spans="1:7">
      <c r="A541" s="67" t="s">
        <v>140</v>
      </c>
      <c r="B541" s="64">
        <v>0</v>
      </c>
      <c r="C541" s="64">
        <v>0</v>
      </c>
      <c r="D541" s="64">
        <v>5</v>
      </c>
      <c r="E541" s="64">
        <v>0</v>
      </c>
      <c r="F541" s="64">
        <v>0</v>
      </c>
      <c r="G541" s="65">
        <v>13</v>
      </c>
    </row>
    <row r="542" spans="1:7">
      <c r="A542" s="66" t="s">
        <v>140</v>
      </c>
      <c r="B542" s="62">
        <v>0</v>
      </c>
      <c r="C542" s="62">
        <v>0</v>
      </c>
      <c r="D542" s="62">
        <v>6</v>
      </c>
      <c r="E542" s="62">
        <v>0</v>
      </c>
      <c r="F542" s="62">
        <v>0</v>
      </c>
      <c r="G542" s="63">
        <v>13</v>
      </c>
    </row>
    <row r="543" spans="1:7">
      <c r="A543" s="67" t="s">
        <v>140</v>
      </c>
      <c r="B543" s="64">
        <v>0</v>
      </c>
      <c r="C543" s="64">
        <v>0</v>
      </c>
      <c r="D543" s="64">
        <v>7</v>
      </c>
      <c r="E543" s="64">
        <v>0</v>
      </c>
      <c r="F543" s="64">
        <v>0</v>
      </c>
      <c r="G543" s="65">
        <v>13</v>
      </c>
    </row>
    <row r="544" spans="1:7">
      <c r="A544" s="66" t="s">
        <v>140</v>
      </c>
      <c r="B544" s="62">
        <v>0</v>
      </c>
      <c r="C544" s="62">
        <v>0</v>
      </c>
      <c r="D544" s="62">
        <v>8</v>
      </c>
      <c r="E544" s="62">
        <v>1</v>
      </c>
      <c r="F544" s="62">
        <v>0</v>
      </c>
      <c r="G544" s="63">
        <v>12</v>
      </c>
    </row>
    <row r="545" spans="1:7">
      <c r="A545" s="67" t="s">
        <v>140</v>
      </c>
      <c r="B545" s="64">
        <v>0</v>
      </c>
      <c r="C545" s="64">
        <v>0</v>
      </c>
      <c r="D545" s="64">
        <v>9</v>
      </c>
      <c r="E545" s="64">
        <v>0</v>
      </c>
      <c r="F545" s="64">
        <v>0</v>
      </c>
      <c r="G545" s="65">
        <v>12</v>
      </c>
    </row>
    <row r="546" spans="1:7">
      <c r="A546" s="66" t="s">
        <v>140</v>
      </c>
      <c r="B546" s="62">
        <v>0</v>
      </c>
      <c r="C546" s="62">
        <v>1</v>
      </c>
      <c r="D546" s="62">
        <v>0</v>
      </c>
      <c r="E546" s="62">
        <v>9</v>
      </c>
      <c r="F546" s="62">
        <v>1</v>
      </c>
      <c r="G546" s="63">
        <v>9</v>
      </c>
    </row>
    <row r="547" spans="1:7">
      <c r="A547" s="67" t="s">
        <v>140</v>
      </c>
      <c r="B547" s="64">
        <v>0</v>
      </c>
      <c r="C547" s="64">
        <v>1</v>
      </c>
      <c r="D547" s="64">
        <v>2</v>
      </c>
      <c r="E547" s="64">
        <v>2</v>
      </c>
      <c r="F547" s="64">
        <v>0</v>
      </c>
      <c r="G547" s="65">
        <v>7</v>
      </c>
    </row>
    <row r="548" spans="1:7">
      <c r="A548" s="66" t="s">
        <v>140</v>
      </c>
      <c r="B548" s="62">
        <v>0</v>
      </c>
      <c r="C548" s="62">
        <v>1</v>
      </c>
      <c r="D548" s="62">
        <v>3</v>
      </c>
      <c r="E548" s="62">
        <v>1</v>
      </c>
      <c r="F548" s="62">
        <v>0</v>
      </c>
      <c r="G548" s="63">
        <v>6</v>
      </c>
    </row>
    <row r="549" spans="1:7">
      <c r="A549" s="67" t="s">
        <v>140</v>
      </c>
      <c r="B549" s="64">
        <v>0</v>
      </c>
      <c r="C549" s="64">
        <v>1</v>
      </c>
      <c r="D549" s="64">
        <v>4</v>
      </c>
      <c r="E549" s="64">
        <v>1</v>
      </c>
      <c r="F549" s="64">
        <v>0</v>
      </c>
      <c r="G549" s="65">
        <v>5</v>
      </c>
    </row>
    <row r="550" spans="1:7">
      <c r="A550" s="66" t="s">
        <v>140</v>
      </c>
      <c r="B550" s="62">
        <v>0</v>
      </c>
      <c r="C550" s="62">
        <v>1</v>
      </c>
      <c r="D550" s="62">
        <v>5</v>
      </c>
      <c r="E550" s="62">
        <v>1</v>
      </c>
      <c r="F550" s="62">
        <v>0</v>
      </c>
      <c r="G550" s="63">
        <v>4</v>
      </c>
    </row>
    <row r="551" spans="1:7">
      <c r="A551" s="67" t="s">
        <v>140</v>
      </c>
      <c r="B551" s="64">
        <v>0</v>
      </c>
      <c r="C551" s="64">
        <v>1</v>
      </c>
      <c r="D551" s="64">
        <v>6</v>
      </c>
      <c r="E551" s="64">
        <v>4</v>
      </c>
      <c r="F551" s="64">
        <v>0</v>
      </c>
      <c r="G551" s="65">
        <v>0</v>
      </c>
    </row>
    <row r="552" spans="1:7">
      <c r="A552" s="66" t="s">
        <v>140</v>
      </c>
      <c r="B552" s="62">
        <v>0</v>
      </c>
      <c r="C552" s="62">
        <v>1</v>
      </c>
      <c r="D552" s="62">
        <v>7</v>
      </c>
      <c r="E552" s="62">
        <v>4</v>
      </c>
      <c r="F552" s="62">
        <v>1</v>
      </c>
      <c r="G552" s="63">
        <v>14</v>
      </c>
    </row>
    <row r="553" spans="1:7">
      <c r="A553" s="67" t="s">
        <v>140</v>
      </c>
      <c r="B553" s="64">
        <v>0</v>
      </c>
      <c r="C553" s="64">
        <v>1</v>
      </c>
      <c r="D553" s="64">
        <v>8</v>
      </c>
      <c r="E553" s="64">
        <v>4</v>
      </c>
      <c r="F553" s="64">
        <v>0</v>
      </c>
      <c r="G553" s="65">
        <v>10</v>
      </c>
    </row>
    <row r="554" spans="1:7">
      <c r="A554" s="66" t="s">
        <v>140</v>
      </c>
      <c r="B554" s="62">
        <v>0</v>
      </c>
      <c r="C554" s="62">
        <v>1</v>
      </c>
      <c r="D554" s="62">
        <v>9</v>
      </c>
      <c r="E554" s="62">
        <v>3</v>
      </c>
      <c r="F554" s="62">
        <v>0</v>
      </c>
      <c r="G554" s="63">
        <v>7</v>
      </c>
    </row>
    <row r="555" spans="1:7">
      <c r="A555" s="67" t="s">
        <v>140</v>
      </c>
      <c r="B555" s="64">
        <v>0</v>
      </c>
      <c r="C555" s="64">
        <v>2</v>
      </c>
      <c r="D555" s="64">
        <v>2</v>
      </c>
      <c r="E555" s="64">
        <v>5</v>
      </c>
      <c r="F555" s="64">
        <v>1</v>
      </c>
      <c r="G555" s="65">
        <v>13</v>
      </c>
    </row>
    <row r="556" spans="1:7">
      <c r="A556" s="66" t="s">
        <v>140</v>
      </c>
      <c r="B556" s="62">
        <v>0</v>
      </c>
      <c r="C556" s="62">
        <v>2</v>
      </c>
      <c r="D556" s="62">
        <v>3</v>
      </c>
      <c r="E556" s="62">
        <v>7</v>
      </c>
      <c r="F556" s="62">
        <v>0</v>
      </c>
      <c r="G556" s="63">
        <v>6</v>
      </c>
    </row>
    <row r="557" spans="1:7">
      <c r="A557" s="67" t="s">
        <v>140</v>
      </c>
      <c r="B557" s="64">
        <v>0</v>
      </c>
      <c r="C557" s="64">
        <v>2</v>
      </c>
      <c r="D557" s="64">
        <v>4</v>
      </c>
      <c r="E557" s="64">
        <v>2</v>
      </c>
      <c r="F557" s="64">
        <v>0</v>
      </c>
      <c r="G557" s="65">
        <v>4</v>
      </c>
    </row>
    <row r="558" spans="1:7">
      <c r="A558" s="66" t="s">
        <v>140</v>
      </c>
      <c r="B558" s="62">
        <v>0</v>
      </c>
      <c r="C558" s="62">
        <v>2</v>
      </c>
      <c r="D558" s="62">
        <v>6</v>
      </c>
      <c r="E558" s="62">
        <v>1</v>
      </c>
      <c r="F558" s="62">
        <v>0</v>
      </c>
      <c r="G558" s="63">
        <v>3</v>
      </c>
    </row>
    <row r="559" spans="1:7">
      <c r="A559" s="67" t="s">
        <v>140</v>
      </c>
      <c r="B559" s="64">
        <v>0</v>
      </c>
      <c r="C559" s="64">
        <v>2</v>
      </c>
      <c r="D559" s="64">
        <v>7</v>
      </c>
      <c r="E559" s="64">
        <v>1</v>
      </c>
      <c r="F559" s="64">
        <v>0</v>
      </c>
      <c r="G559" s="65">
        <v>2</v>
      </c>
    </row>
    <row r="560" spans="1:7">
      <c r="A560" s="66" t="s">
        <v>140</v>
      </c>
      <c r="B560" s="62">
        <v>0</v>
      </c>
      <c r="C560" s="62">
        <v>2</v>
      </c>
      <c r="D560" s="62">
        <v>8</v>
      </c>
      <c r="E560" s="62">
        <v>2</v>
      </c>
      <c r="F560" s="62">
        <v>0</v>
      </c>
      <c r="G560" s="63">
        <v>0</v>
      </c>
    </row>
    <row r="561" spans="1:7">
      <c r="A561" s="67" t="s">
        <v>140</v>
      </c>
      <c r="B561" s="64">
        <v>0</v>
      </c>
      <c r="C561" s="64">
        <v>2</v>
      </c>
      <c r="D561" s="64">
        <v>9</v>
      </c>
      <c r="E561" s="64">
        <v>2</v>
      </c>
      <c r="F561" s="64">
        <v>1</v>
      </c>
      <c r="G561" s="65">
        <v>16</v>
      </c>
    </row>
    <row r="562" spans="1:7">
      <c r="A562" s="66" t="s">
        <v>140</v>
      </c>
      <c r="B562" s="62">
        <v>1</v>
      </c>
      <c r="C562" s="62">
        <v>0</v>
      </c>
      <c r="D562" s="62">
        <v>4</v>
      </c>
      <c r="E562" s="62">
        <v>7</v>
      </c>
      <c r="F562" s="62">
        <v>1</v>
      </c>
      <c r="G562" s="63">
        <v>11</v>
      </c>
    </row>
    <row r="563" spans="1:7">
      <c r="A563" s="67" t="s">
        <v>140</v>
      </c>
      <c r="B563" s="64">
        <v>1</v>
      </c>
      <c r="C563" s="64">
        <v>0</v>
      </c>
      <c r="D563" s="64">
        <v>5</v>
      </c>
      <c r="E563" s="64">
        <v>8</v>
      </c>
      <c r="F563" s="64">
        <v>0</v>
      </c>
      <c r="G563" s="65">
        <v>3</v>
      </c>
    </row>
    <row r="564" spans="1:7">
      <c r="A564" s="66" t="s">
        <v>140</v>
      </c>
      <c r="B564" s="62">
        <v>1</v>
      </c>
      <c r="C564" s="62">
        <v>1</v>
      </c>
      <c r="D564" s="62">
        <v>6</v>
      </c>
      <c r="E564" s="62">
        <v>5</v>
      </c>
      <c r="F564" s="62">
        <v>1</v>
      </c>
      <c r="G564" s="63">
        <v>13</v>
      </c>
    </row>
    <row r="565" spans="1:7">
      <c r="A565" s="67" t="s">
        <v>140</v>
      </c>
      <c r="B565" s="64">
        <v>1</v>
      </c>
      <c r="C565" s="64">
        <v>1</v>
      </c>
      <c r="D565" s="64">
        <v>7</v>
      </c>
      <c r="E565" s="64">
        <v>3</v>
      </c>
      <c r="F565" s="64">
        <v>0</v>
      </c>
      <c r="G565" s="65">
        <v>10</v>
      </c>
    </row>
    <row r="566" spans="1:7">
      <c r="A566" s="66" t="s">
        <v>140</v>
      </c>
      <c r="B566" s="62">
        <v>1</v>
      </c>
      <c r="C566" s="62">
        <v>1</v>
      </c>
      <c r="D566" s="62">
        <v>9</v>
      </c>
      <c r="E566" s="62">
        <v>2</v>
      </c>
      <c r="F566" s="62">
        <v>0</v>
      </c>
      <c r="G566" s="63">
        <v>8</v>
      </c>
    </row>
    <row r="567" spans="1:7">
      <c r="A567" s="67" t="s">
        <v>140</v>
      </c>
      <c r="B567" s="64">
        <v>1</v>
      </c>
      <c r="C567" s="64">
        <v>2</v>
      </c>
      <c r="D567" s="64">
        <v>6</v>
      </c>
      <c r="E567" s="64">
        <v>7</v>
      </c>
      <c r="F567" s="64">
        <v>1</v>
      </c>
      <c r="G567" s="65">
        <v>11</v>
      </c>
    </row>
    <row r="568" spans="1:7">
      <c r="A568" s="66" t="s">
        <v>140</v>
      </c>
      <c r="B568" s="62">
        <v>1</v>
      </c>
      <c r="C568" s="62">
        <v>2</v>
      </c>
      <c r="D568" s="62">
        <v>7</v>
      </c>
      <c r="E568" s="62">
        <v>7</v>
      </c>
      <c r="F568" s="62">
        <v>0</v>
      </c>
      <c r="G568" s="63">
        <v>4</v>
      </c>
    </row>
    <row r="569" spans="1:7">
      <c r="A569" s="67" t="s">
        <v>140</v>
      </c>
      <c r="B569" s="64">
        <v>1</v>
      </c>
      <c r="C569" s="64">
        <v>2</v>
      </c>
      <c r="D569" s="64">
        <v>8</v>
      </c>
      <c r="E569" s="64">
        <v>6</v>
      </c>
      <c r="F569" s="64">
        <v>1</v>
      </c>
      <c r="G569" s="65">
        <v>16</v>
      </c>
    </row>
    <row r="570" spans="1:7">
      <c r="A570" s="66" t="s">
        <v>140</v>
      </c>
      <c r="B570" s="62">
        <v>1</v>
      </c>
      <c r="C570" s="62">
        <v>2</v>
      </c>
      <c r="D570" s="62">
        <v>9</v>
      </c>
      <c r="E570" s="62">
        <v>3</v>
      </c>
      <c r="F570" s="62">
        <v>0</v>
      </c>
      <c r="G570" s="63">
        <v>13</v>
      </c>
    </row>
    <row r="571" spans="1:7">
      <c r="A571" s="67" t="s">
        <v>140</v>
      </c>
      <c r="B571" s="64">
        <v>2</v>
      </c>
      <c r="C571" s="64">
        <v>0</v>
      </c>
      <c r="D571" s="64">
        <v>7</v>
      </c>
      <c r="E571" s="64">
        <v>6</v>
      </c>
      <c r="F571" s="64">
        <v>1</v>
      </c>
      <c r="G571" s="65">
        <v>12</v>
      </c>
    </row>
    <row r="572" spans="1:7">
      <c r="A572" s="66" t="s">
        <v>140</v>
      </c>
      <c r="B572" s="62">
        <v>2</v>
      </c>
      <c r="C572" s="62">
        <v>0</v>
      </c>
      <c r="D572" s="62">
        <v>8</v>
      </c>
      <c r="E572" s="62">
        <v>6</v>
      </c>
      <c r="F572" s="62">
        <v>0</v>
      </c>
      <c r="G572" s="63">
        <v>6</v>
      </c>
    </row>
    <row r="573" spans="1:7">
      <c r="A573" s="67" t="s">
        <v>140</v>
      </c>
      <c r="B573" s="64">
        <v>2</v>
      </c>
      <c r="C573" s="64">
        <v>0</v>
      </c>
      <c r="D573" s="64">
        <v>9</v>
      </c>
      <c r="E573" s="64">
        <v>4</v>
      </c>
      <c r="F573" s="64">
        <v>0</v>
      </c>
      <c r="G573" s="65">
        <v>2</v>
      </c>
    </row>
    <row r="574" spans="1:7">
      <c r="A574" s="66" t="s">
        <v>140</v>
      </c>
      <c r="B574" s="62">
        <v>2</v>
      </c>
      <c r="C574" s="62">
        <v>1</v>
      </c>
      <c r="D574" s="62">
        <v>8</v>
      </c>
      <c r="E574" s="62">
        <v>12</v>
      </c>
      <c r="F574" s="62">
        <v>1</v>
      </c>
      <c r="G574" s="63">
        <v>6</v>
      </c>
    </row>
    <row r="575" spans="1:7">
      <c r="A575" s="67" t="s">
        <v>140</v>
      </c>
      <c r="B575" s="64">
        <v>2</v>
      </c>
      <c r="C575" s="64">
        <v>1</v>
      </c>
      <c r="D575" s="64">
        <v>9</v>
      </c>
      <c r="E575" s="64">
        <v>3</v>
      </c>
      <c r="F575" s="64">
        <v>0</v>
      </c>
      <c r="G575" s="65">
        <v>3</v>
      </c>
    </row>
    <row r="576" spans="1:7">
      <c r="A576" s="66" t="s">
        <v>140</v>
      </c>
      <c r="B576" s="62">
        <v>2</v>
      </c>
      <c r="C576" s="62">
        <v>2</v>
      </c>
      <c r="D576" s="62">
        <v>9</v>
      </c>
      <c r="E576" s="62">
        <v>18</v>
      </c>
      <c r="F576" s="62">
        <v>1</v>
      </c>
      <c r="G576" s="63">
        <v>0</v>
      </c>
    </row>
    <row r="577" spans="1:7">
      <c r="A577" s="67" t="s">
        <v>140</v>
      </c>
      <c r="B577" s="64">
        <v>3</v>
      </c>
      <c r="C577" s="64">
        <v>0</v>
      </c>
      <c r="D577" s="64">
        <v>9</v>
      </c>
      <c r="E577" s="64">
        <v>4</v>
      </c>
      <c r="F577" s="64">
        <v>1</v>
      </c>
      <c r="G577" s="65">
        <v>14</v>
      </c>
    </row>
    <row r="578" spans="1:7">
      <c r="A578" s="66" t="s">
        <v>140</v>
      </c>
      <c r="B578" s="62">
        <v>3</v>
      </c>
      <c r="C578" s="62">
        <v>1</v>
      </c>
      <c r="D578" s="62">
        <v>9</v>
      </c>
      <c r="E578" s="62">
        <v>4</v>
      </c>
      <c r="F578" s="62">
        <v>1</v>
      </c>
      <c r="G578" s="63">
        <v>14</v>
      </c>
    </row>
    <row r="579" spans="1:7">
      <c r="A579" s="67" t="s">
        <v>141</v>
      </c>
      <c r="B579" s="64">
        <v>0</v>
      </c>
      <c r="C579" s="64">
        <v>0</v>
      </c>
      <c r="D579" s="64">
        <v>0</v>
      </c>
      <c r="E579" s="64">
        <v>19</v>
      </c>
      <c r="F579" s="64">
        <v>2</v>
      </c>
      <c r="G579" s="65">
        <v>17</v>
      </c>
    </row>
    <row r="580" spans="1:7">
      <c r="A580" s="66" t="s">
        <v>141</v>
      </c>
      <c r="B580" s="62">
        <v>0</v>
      </c>
      <c r="C580" s="62">
        <v>0</v>
      </c>
      <c r="D580" s="62">
        <v>1</v>
      </c>
      <c r="E580" s="62">
        <v>0</v>
      </c>
      <c r="F580" s="62">
        <v>0</v>
      </c>
      <c r="G580" s="63">
        <v>17</v>
      </c>
    </row>
    <row r="581" spans="1:7">
      <c r="A581" s="67" t="s">
        <v>141</v>
      </c>
      <c r="B581" s="64">
        <v>0</v>
      </c>
      <c r="C581" s="64">
        <v>0</v>
      </c>
      <c r="D581" s="64">
        <v>2</v>
      </c>
      <c r="E581" s="64">
        <v>1</v>
      </c>
      <c r="F581" s="64">
        <v>0</v>
      </c>
      <c r="G581" s="65">
        <v>16</v>
      </c>
    </row>
    <row r="582" spans="1:7">
      <c r="A582" s="66" t="s">
        <v>141</v>
      </c>
      <c r="B582" s="62">
        <v>0</v>
      </c>
      <c r="C582" s="62">
        <v>0</v>
      </c>
      <c r="D582" s="62">
        <v>3</v>
      </c>
      <c r="E582" s="62">
        <v>1</v>
      </c>
      <c r="F582" s="62">
        <v>0</v>
      </c>
      <c r="G582" s="63">
        <v>15</v>
      </c>
    </row>
    <row r="583" spans="1:7">
      <c r="A583" s="67" t="s">
        <v>141</v>
      </c>
      <c r="B583" s="64">
        <v>0</v>
      </c>
      <c r="C583" s="64">
        <v>0</v>
      </c>
      <c r="D583" s="64">
        <v>4</v>
      </c>
      <c r="E583" s="64">
        <v>1</v>
      </c>
      <c r="F583" s="64">
        <v>0</v>
      </c>
      <c r="G583" s="65">
        <v>14</v>
      </c>
    </row>
    <row r="584" spans="1:7">
      <c r="A584" s="66" t="s">
        <v>141</v>
      </c>
      <c r="B584" s="62">
        <v>0</v>
      </c>
      <c r="C584" s="62">
        <v>0</v>
      </c>
      <c r="D584" s="62">
        <v>5</v>
      </c>
      <c r="E584" s="62">
        <v>3</v>
      </c>
      <c r="F584" s="62">
        <v>0</v>
      </c>
      <c r="G584" s="63">
        <v>11</v>
      </c>
    </row>
    <row r="585" spans="1:7">
      <c r="A585" s="67" t="s">
        <v>141</v>
      </c>
      <c r="B585" s="64">
        <v>0</v>
      </c>
      <c r="C585" s="64">
        <v>0</v>
      </c>
      <c r="D585" s="64">
        <v>6</v>
      </c>
      <c r="E585" s="64">
        <v>1</v>
      </c>
      <c r="F585" s="64">
        <v>0</v>
      </c>
      <c r="G585" s="65">
        <v>10</v>
      </c>
    </row>
    <row r="586" spans="1:7">
      <c r="A586" s="66" t="s">
        <v>141</v>
      </c>
      <c r="B586" s="62">
        <v>0</v>
      </c>
      <c r="C586" s="62">
        <v>0</v>
      </c>
      <c r="D586" s="62">
        <v>7</v>
      </c>
      <c r="E586" s="62">
        <v>1</v>
      </c>
      <c r="F586" s="62">
        <v>0</v>
      </c>
      <c r="G586" s="63">
        <v>9</v>
      </c>
    </row>
    <row r="587" spans="1:7">
      <c r="A587" s="67" t="s">
        <v>141</v>
      </c>
      <c r="B587" s="64">
        <v>0</v>
      </c>
      <c r="C587" s="64">
        <v>0</v>
      </c>
      <c r="D587" s="64">
        <v>8</v>
      </c>
      <c r="E587" s="64">
        <v>0</v>
      </c>
      <c r="F587" s="64">
        <v>0</v>
      </c>
      <c r="G587" s="65">
        <v>9</v>
      </c>
    </row>
    <row r="588" spans="1:7">
      <c r="A588" s="66" t="s">
        <v>141</v>
      </c>
      <c r="B588" s="62">
        <v>0</v>
      </c>
      <c r="C588" s="62">
        <v>0</v>
      </c>
      <c r="D588" s="62">
        <v>9</v>
      </c>
      <c r="E588" s="62">
        <v>0</v>
      </c>
      <c r="F588" s="62">
        <v>0</v>
      </c>
      <c r="G588" s="63">
        <v>9</v>
      </c>
    </row>
    <row r="589" spans="1:7">
      <c r="A589" s="67" t="s">
        <v>141</v>
      </c>
      <c r="B589" s="64">
        <v>0</v>
      </c>
      <c r="C589" s="64">
        <v>1</v>
      </c>
      <c r="D589" s="64">
        <v>0</v>
      </c>
      <c r="E589" s="64">
        <v>18</v>
      </c>
      <c r="F589" s="64">
        <v>1</v>
      </c>
      <c r="G589" s="65">
        <v>0</v>
      </c>
    </row>
    <row r="590" spans="1:7">
      <c r="A590" s="66" t="s">
        <v>141</v>
      </c>
      <c r="B590" s="62">
        <v>0</v>
      </c>
      <c r="C590" s="62">
        <v>1</v>
      </c>
      <c r="D590" s="62">
        <v>1</v>
      </c>
      <c r="E590" s="62">
        <v>1</v>
      </c>
      <c r="F590" s="62">
        <v>1</v>
      </c>
      <c r="G590" s="63">
        <v>17</v>
      </c>
    </row>
    <row r="591" spans="1:7">
      <c r="A591" s="67" t="s">
        <v>141</v>
      </c>
      <c r="B591" s="64">
        <v>0</v>
      </c>
      <c r="C591" s="64">
        <v>1</v>
      </c>
      <c r="D591" s="64">
        <v>2</v>
      </c>
      <c r="E591" s="64">
        <v>1</v>
      </c>
      <c r="F591" s="64">
        <v>0</v>
      </c>
      <c r="G591" s="65">
        <v>16</v>
      </c>
    </row>
    <row r="592" spans="1:7">
      <c r="A592" s="66" t="s">
        <v>141</v>
      </c>
      <c r="B592" s="62">
        <v>0</v>
      </c>
      <c r="C592" s="62">
        <v>1</v>
      </c>
      <c r="D592" s="62">
        <v>3</v>
      </c>
      <c r="E592" s="62">
        <v>1</v>
      </c>
      <c r="F592" s="62">
        <v>0</v>
      </c>
      <c r="G592" s="63">
        <v>15</v>
      </c>
    </row>
    <row r="593" spans="1:7">
      <c r="A593" s="67" t="s">
        <v>141</v>
      </c>
      <c r="B593" s="64">
        <v>0</v>
      </c>
      <c r="C593" s="64">
        <v>1</v>
      </c>
      <c r="D593" s="64">
        <v>4</v>
      </c>
      <c r="E593" s="64">
        <v>3</v>
      </c>
      <c r="F593" s="64">
        <v>0</v>
      </c>
      <c r="G593" s="65">
        <v>12</v>
      </c>
    </row>
    <row r="594" spans="1:7">
      <c r="A594" s="66" t="s">
        <v>141</v>
      </c>
      <c r="B594" s="62">
        <v>0</v>
      </c>
      <c r="C594" s="62">
        <v>1</v>
      </c>
      <c r="D594" s="62">
        <v>5</v>
      </c>
      <c r="E594" s="62">
        <v>3</v>
      </c>
      <c r="F594" s="62">
        <v>0</v>
      </c>
      <c r="G594" s="63">
        <v>9</v>
      </c>
    </row>
    <row r="595" spans="1:7">
      <c r="A595" s="67" t="s">
        <v>141</v>
      </c>
      <c r="B595" s="64">
        <v>0</v>
      </c>
      <c r="C595" s="64">
        <v>1</v>
      </c>
      <c r="D595" s="64">
        <v>6</v>
      </c>
      <c r="E595" s="64">
        <v>2</v>
      </c>
      <c r="F595" s="64">
        <v>0</v>
      </c>
      <c r="G595" s="65">
        <v>7</v>
      </c>
    </row>
    <row r="596" spans="1:7">
      <c r="A596" s="66" t="s">
        <v>141</v>
      </c>
      <c r="B596" s="62">
        <v>0</v>
      </c>
      <c r="C596" s="62">
        <v>1</v>
      </c>
      <c r="D596" s="62">
        <v>7</v>
      </c>
      <c r="E596" s="62">
        <v>1</v>
      </c>
      <c r="F596" s="62">
        <v>0</v>
      </c>
      <c r="G596" s="63">
        <v>6</v>
      </c>
    </row>
    <row r="597" spans="1:7">
      <c r="A597" s="67" t="s">
        <v>141</v>
      </c>
      <c r="B597" s="64">
        <v>0</v>
      </c>
      <c r="C597" s="64">
        <v>1</v>
      </c>
      <c r="D597" s="64">
        <v>8</v>
      </c>
      <c r="E597" s="64">
        <v>2</v>
      </c>
      <c r="F597" s="64">
        <v>0</v>
      </c>
      <c r="G597" s="65">
        <v>4</v>
      </c>
    </row>
    <row r="598" spans="1:7">
      <c r="A598" s="66" t="s">
        <v>141</v>
      </c>
      <c r="B598" s="62">
        <v>0</v>
      </c>
      <c r="C598" s="62">
        <v>1</v>
      </c>
      <c r="D598" s="62">
        <v>9</v>
      </c>
      <c r="E598" s="62">
        <v>1</v>
      </c>
      <c r="F598" s="62">
        <v>0</v>
      </c>
      <c r="G598" s="63">
        <v>3</v>
      </c>
    </row>
    <row r="599" spans="1:7">
      <c r="A599" s="67" t="s">
        <v>141</v>
      </c>
      <c r="B599" s="64">
        <v>0</v>
      </c>
      <c r="C599" s="64">
        <v>2</v>
      </c>
      <c r="D599" s="64">
        <v>1</v>
      </c>
      <c r="E599" s="64">
        <v>3</v>
      </c>
      <c r="F599" s="64">
        <v>1</v>
      </c>
      <c r="G599" s="65">
        <v>15</v>
      </c>
    </row>
    <row r="600" spans="1:7">
      <c r="A600" s="66" t="s">
        <v>141</v>
      </c>
      <c r="B600" s="62">
        <v>0</v>
      </c>
      <c r="C600" s="62">
        <v>2</v>
      </c>
      <c r="D600" s="62">
        <v>2</v>
      </c>
      <c r="E600" s="62">
        <v>7</v>
      </c>
      <c r="F600" s="62">
        <v>0</v>
      </c>
      <c r="G600" s="63">
        <v>8</v>
      </c>
    </row>
    <row r="601" spans="1:7">
      <c r="A601" s="67" t="s">
        <v>141</v>
      </c>
      <c r="B601" s="64">
        <v>0</v>
      </c>
      <c r="C601" s="64">
        <v>2</v>
      </c>
      <c r="D601" s="64">
        <v>3</v>
      </c>
      <c r="E601" s="64">
        <v>8</v>
      </c>
      <c r="F601" s="64">
        <v>0</v>
      </c>
      <c r="G601" s="65">
        <v>0</v>
      </c>
    </row>
    <row r="602" spans="1:7">
      <c r="A602" s="66" t="s">
        <v>141</v>
      </c>
      <c r="B602" s="62">
        <v>0</v>
      </c>
      <c r="C602" s="62">
        <v>2</v>
      </c>
      <c r="D602" s="62">
        <v>4</v>
      </c>
      <c r="E602" s="62">
        <v>7</v>
      </c>
      <c r="F602" s="62">
        <v>1</v>
      </c>
      <c r="G602" s="63">
        <v>11</v>
      </c>
    </row>
    <row r="603" spans="1:7">
      <c r="A603" s="67" t="s">
        <v>141</v>
      </c>
      <c r="B603" s="64">
        <v>0</v>
      </c>
      <c r="C603" s="64">
        <v>2</v>
      </c>
      <c r="D603" s="64">
        <v>6</v>
      </c>
      <c r="E603" s="64">
        <v>1</v>
      </c>
      <c r="F603" s="64">
        <v>0</v>
      </c>
      <c r="G603" s="65">
        <v>10</v>
      </c>
    </row>
    <row r="604" spans="1:7">
      <c r="A604" s="66" t="s">
        <v>141</v>
      </c>
      <c r="B604" s="62">
        <v>0</v>
      </c>
      <c r="C604" s="62">
        <v>2</v>
      </c>
      <c r="D604" s="62">
        <v>7</v>
      </c>
      <c r="E604" s="62">
        <v>1</v>
      </c>
      <c r="F604" s="62">
        <v>0</v>
      </c>
      <c r="G604" s="63">
        <v>9</v>
      </c>
    </row>
    <row r="605" spans="1:7">
      <c r="A605" s="67" t="s">
        <v>141</v>
      </c>
      <c r="B605" s="64">
        <v>0</v>
      </c>
      <c r="C605" s="64">
        <v>2</v>
      </c>
      <c r="D605" s="64">
        <v>8</v>
      </c>
      <c r="E605" s="64">
        <v>2</v>
      </c>
      <c r="F605" s="64">
        <v>0</v>
      </c>
      <c r="G605" s="65">
        <v>7</v>
      </c>
    </row>
    <row r="606" spans="1:7">
      <c r="A606" s="66" t="s">
        <v>141</v>
      </c>
      <c r="B606" s="62">
        <v>0</v>
      </c>
      <c r="C606" s="62">
        <v>2</v>
      </c>
      <c r="D606" s="62">
        <v>9</v>
      </c>
      <c r="E606" s="62">
        <v>2</v>
      </c>
      <c r="F606" s="62">
        <v>0</v>
      </c>
      <c r="G606" s="63">
        <v>5</v>
      </c>
    </row>
    <row r="607" spans="1:7">
      <c r="A607" s="67" t="s">
        <v>141</v>
      </c>
      <c r="B607" s="64">
        <v>1</v>
      </c>
      <c r="C607" s="64">
        <v>0</v>
      </c>
      <c r="D607" s="64">
        <v>4</v>
      </c>
      <c r="E607" s="64">
        <v>2</v>
      </c>
      <c r="F607" s="64">
        <v>1</v>
      </c>
      <c r="G607" s="65">
        <v>16</v>
      </c>
    </row>
    <row r="608" spans="1:7">
      <c r="A608" s="66" t="s">
        <v>141</v>
      </c>
      <c r="B608" s="62">
        <v>1</v>
      </c>
      <c r="C608" s="62">
        <v>0</v>
      </c>
      <c r="D608" s="62">
        <v>5</v>
      </c>
      <c r="E608" s="62">
        <v>10</v>
      </c>
      <c r="F608" s="62">
        <v>0</v>
      </c>
      <c r="G608" s="63">
        <v>6</v>
      </c>
    </row>
    <row r="609" spans="1:7">
      <c r="A609" s="67" t="s">
        <v>141</v>
      </c>
      <c r="B609" s="64">
        <v>1</v>
      </c>
      <c r="C609" s="64">
        <v>0</v>
      </c>
      <c r="D609" s="64">
        <v>6</v>
      </c>
      <c r="E609" s="64">
        <v>1</v>
      </c>
      <c r="F609" s="64">
        <v>0</v>
      </c>
      <c r="G609" s="65">
        <v>5</v>
      </c>
    </row>
    <row r="610" spans="1:7">
      <c r="A610" s="66" t="s">
        <v>141</v>
      </c>
      <c r="B610" s="62">
        <v>1</v>
      </c>
      <c r="C610" s="62">
        <v>0</v>
      </c>
      <c r="D610" s="62">
        <v>8</v>
      </c>
      <c r="E610" s="62">
        <v>4</v>
      </c>
      <c r="F610" s="62">
        <v>0</v>
      </c>
      <c r="G610" s="63">
        <v>1</v>
      </c>
    </row>
    <row r="611" spans="1:7">
      <c r="A611" s="67" t="s">
        <v>141</v>
      </c>
      <c r="B611" s="64">
        <v>1</v>
      </c>
      <c r="C611" s="64">
        <v>0</v>
      </c>
      <c r="D611" s="64">
        <v>9</v>
      </c>
      <c r="E611" s="64">
        <v>3</v>
      </c>
      <c r="F611" s="64">
        <v>1</v>
      </c>
      <c r="G611" s="65">
        <v>16</v>
      </c>
    </row>
    <row r="612" spans="1:7">
      <c r="A612" s="66" t="s">
        <v>141</v>
      </c>
      <c r="B612" s="62">
        <v>1</v>
      </c>
      <c r="C612" s="62">
        <v>1</v>
      </c>
      <c r="D612" s="62">
        <v>5</v>
      </c>
      <c r="E612" s="62">
        <v>4</v>
      </c>
      <c r="F612" s="62">
        <v>1</v>
      </c>
      <c r="G612" s="63">
        <v>14</v>
      </c>
    </row>
    <row r="613" spans="1:7">
      <c r="A613" s="67" t="s">
        <v>141</v>
      </c>
      <c r="B613" s="64">
        <v>1</v>
      </c>
      <c r="C613" s="64">
        <v>1</v>
      </c>
      <c r="D613" s="64">
        <v>6</v>
      </c>
      <c r="E613" s="64">
        <v>4</v>
      </c>
      <c r="F613" s="64">
        <v>0</v>
      </c>
      <c r="G613" s="65">
        <v>10</v>
      </c>
    </row>
    <row r="614" spans="1:7">
      <c r="A614" s="66" t="s">
        <v>141</v>
      </c>
      <c r="B614" s="62">
        <v>1</v>
      </c>
      <c r="C614" s="62">
        <v>1</v>
      </c>
      <c r="D614" s="62">
        <v>7</v>
      </c>
      <c r="E614" s="62">
        <v>1</v>
      </c>
      <c r="F614" s="62">
        <v>0</v>
      </c>
      <c r="G614" s="63">
        <v>9</v>
      </c>
    </row>
    <row r="615" spans="1:7">
      <c r="A615" s="67" t="s">
        <v>141</v>
      </c>
      <c r="B615" s="64">
        <v>1</v>
      </c>
      <c r="C615" s="64">
        <v>1</v>
      </c>
      <c r="D615" s="64">
        <v>9</v>
      </c>
      <c r="E615" s="64">
        <v>3</v>
      </c>
      <c r="F615" s="64">
        <v>0</v>
      </c>
      <c r="G615" s="65">
        <v>6</v>
      </c>
    </row>
    <row r="616" spans="1:7">
      <c r="A616" s="66" t="s">
        <v>141</v>
      </c>
      <c r="B616" s="62">
        <v>1</v>
      </c>
      <c r="C616" s="62">
        <v>2</v>
      </c>
      <c r="D616" s="62">
        <v>6</v>
      </c>
      <c r="E616" s="62">
        <v>9</v>
      </c>
      <c r="F616" s="62">
        <v>1</v>
      </c>
      <c r="G616" s="63">
        <v>9</v>
      </c>
    </row>
    <row r="617" spans="1:7">
      <c r="A617" s="67" t="s">
        <v>141</v>
      </c>
      <c r="B617" s="64">
        <v>1</v>
      </c>
      <c r="C617" s="64">
        <v>2</v>
      </c>
      <c r="D617" s="64">
        <v>7</v>
      </c>
      <c r="E617" s="64">
        <v>21</v>
      </c>
      <c r="F617" s="64">
        <v>1</v>
      </c>
      <c r="G617" s="65">
        <v>6</v>
      </c>
    </row>
    <row r="618" spans="1:7">
      <c r="A618" s="66" t="s">
        <v>141</v>
      </c>
      <c r="B618" s="62">
        <v>2</v>
      </c>
      <c r="C618" s="62">
        <v>0</v>
      </c>
      <c r="D618" s="62">
        <v>7</v>
      </c>
      <c r="E618" s="62">
        <v>2</v>
      </c>
      <c r="F618" s="62">
        <v>1</v>
      </c>
      <c r="G618" s="63">
        <v>16</v>
      </c>
    </row>
    <row r="619" spans="1:7">
      <c r="A619" s="67" t="s">
        <v>141</v>
      </c>
      <c r="B619" s="64">
        <v>2</v>
      </c>
      <c r="C619" s="64">
        <v>0</v>
      </c>
      <c r="D619" s="64">
        <v>8</v>
      </c>
      <c r="E619" s="64">
        <v>6</v>
      </c>
      <c r="F619" s="64">
        <v>0</v>
      </c>
      <c r="G619" s="65">
        <v>10</v>
      </c>
    </row>
    <row r="620" spans="1:7">
      <c r="A620" s="66" t="s">
        <v>141</v>
      </c>
      <c r="B620" s="62">
        <v>2</v>
      </c>
      <c r="C620" s="62">
        <v>1</v>
      </c>
      <c r="D620" s="62">
        <v>8</v>
      </c>
      <c r="E620" s="62">
        <v>14</v>
      </c>
      <c r="F620" s="62">
        <v>1</v>
      </c>
      <c r="G620" s="63">
        <v>4</v>
      </c>
    </row>
    <row r="621" spans="1:7">
      <c r="A621" s="67" t="s">
        <v>141</v>
      </c>
      <c r="B621" s="64">
        <v>2</v>
      </c>
      <c r="C621" s="64">
        <v>1</v>
      </c>
      <c r="D621" s="64">
        <v>9</v>
      </c>
      <c r="E621" s="64">
        <v>1</v>
      </c>
      <c r="F621" s="64">
        <v>0</v>
      </c>
      <c r="G621" s="65">
        <v>3</v>
      </c>
    </row>
    <row r="622" spans="1:7">
      <c r="A622" s="66" t="s">
        <v>141</v>
      </c>
      <c r="B622" s="62">
        <v>2</v>
      </c>
      <c r="C622" s="62">
        <v>2</v>
      </c>
      <c r="D622" s="62">
        <v>8</v>
      </c>
      <c r="E622" s="62">
        <v>9</v>
      </c>
      <c r="F622" s="62">
        <v>1</v>
      </c>
      <c r="G622" s="63">
        <v>9</v>
      </c>
    </row>
    <row r="623" spans="1:7">
      <c r="A623" s="67" t="s">
        <v>141</v>
      </c>
      <c r="B623" s="64">
        <v>2</v>
      </c>
      <c r="C623" s="64">
        <v>2</v>
      </c>
      <c r="D623" s="64">
        <v>9</v>
      </c>
      <c r="E623" s="64">
        <v>14</v>
      </c>
      <c r="F623" s="64">
        <v>1</v>
      </c>
      <c r="G623" s="65">
        <v>13</v>
      </c>
    </row>
    <row r="624" spans="1:7">
      <c r="A624" s="66" t="s">
        <v>141</v>
      </c>
      <c r="B624" s="62">
        <v>3</v>
      </c>
      <c r="C624" s="62">
        <v>0</v>
      </c>
      <c r="D624" s="62">
        <v>9</v>
      </c>
      <c r="E624" s="62">
        <v>17</v>
      </c>
      <c r="F624" s="62">
        <v>1</v>
      </c>
      <c r="G624" s="63">
        <v>1</v>
      </c>
    </row>
    <row r="625" spans="1:7">
      <c r="A625" s="67" t="s">
        <v>141</v>
      </c>
      <c r="B625" s="64">
        <v>3</v>
      </c>
      <c r="C625" s="64">
        <v>1</v>
      </c>
      <c r="D625" s="64">
        <v>9</v>
      </c>
      <c r="E625" s="64">
        <v>6</v>
      </c>
      <c r="F625" s="64">
        <v>1</v>
      </c>
      <c r="G625" s="65">
        <v>12</v>
      </c>
    </row>
    <row r="626" spans="1:7">
      <c r="A626" s="66" t="s">
        <v>142</v>
      </c>
      <c r="B626" s="62">
        <v>0</v>
      </c>
      <c r="C626" s="62">
        <v>0</v>
      </c>
      <c r="D626" s="62">
        <v>0</v>
      </c>
      <c r="E626" s="62">
        <v>35</v>
      </c>
      <c r="F626" s="62">
        <v>2</v>
      </c>
      <c r="G626" s="63">
        <v>1</v>
      </c>
    </row>
    <row r="627" spans="1:7">
      <c r="A627" s="67" t="s">
        <v>142</v>
      </c>
      <c r="B627" s="64">
        <v>0</v>
      </c>
      <c r="C627" s="64">
        <v>0</v>
      </c>
      <c r="D627" s="64">
        <v>1</v>
      </c>
      <c r="E627" s="64">
        <v>1</v>
      </c>
      <c r="F627" s="64">
        <v>0</v>
      </c>
      <c r="G627" s="65">
        <v>0</v>
      </c>
    </row>
    <row r="628" spans="1:7">
      <c r="A628" s="66" t="s">
        <v>142</v>
      </c>
      <c r="B628" s="62">
        <v>0</v>
      </c>
      <c r="C628" s="62">
        <v>0</v>
      </c>
      <c r="D628" s="62">
        <v>2</v>
      </c>
      <c r="E628" s="62">
        <v>1</v>
      </c>
      <c r="F628" s="62">
        <v>1</v>
      </c>
      <c r="G628" s="63">
        <v>17</v>
      </c>
    </row>
    <row r="629" spans="1:7">
      <c r="A629" s="67" t="s">
        <v>142</v>
      </c>
      <c r="B629" s="64">
        <v>0</v>
      </c>
      <c r="C629" s="64">
        <v>0</v>
      </c>
      <c r="D629" s="64">
        <v>3</v>
      </c>
      <c r="E629" s="64">
        <v>0</v>
      </c>
      <c r="F629" s="64">
        <v>0</v>
      </c>
      <c r="G629" s="65">
        <v>17</v>
      </c>
    </row>
    <row r="630" spans="1:7">
      <c r="A630" s="66" t="s">
        <v>142</v>
      </c>
      <c r="B630" s="62">
        <v>0</v>
      </c>
      <c r="C630" s="62">
        <v>0</v>
      </c>
      <c r="D630" s="62">
        <v>4</v>
      </c>
      <c r="E630" s="62">
        <v>2</v>
      </c>
      <c r="F630" s="62">
        <v>0</v>
      </c>
      <c r="G630" s="63">
        <v>15</v>
      </c>
    </row>
    <row r="631" spans="1:7">
      <c r="A631" s="67" t="s">
        <v>142</v>
      </c>
      <c r="B631" s="64">
        <v>0</v>
      </c>
      <c r="C631" s="64">
        <v>0</v>
      </c>
      <c r="D631" s="64">
        <v>5</v>
      </c>
      <c r="E631" s="64">
        <v>1</v>
      </c>
      <c r="F631" s="64">
        <v>0</v>
      </c>
      <c r="G631" s="65">
        <v>14</v>
      </c>
    </row>
    <row r="632" spans="1:7">
      <c r="A632" s="66" t="s">
        <v>142</v>
      </c>
      <c r="B632" s="62">
        <v>0</v>
      </c>
      <c r="C632" s="62">
        <v>0</v>
      </c>
      <c r="D632" s="62">
        <v>6</v>
      </c>
      <c r="E632" s="62">
        <v>1</v>
      </c>
      <c r="F632" s="62">
        <v>0</v>
      </c>
      <c r="G632" s="63">
        <v>13</v>
      </c>
    </row>
    <row r="633" spans="1:7">
      <c r="A633" s="67" t="s">
        <v>142</v>
      </c>
      <c r="B633" s="64">
        <v>0</v>
      </c>
      <c r="C633" s="64">
        <v>0</v>
      </c>
      <c r="D633" s="64">
        <v>7</v>
      </c>
      <c r="E633" s="64">
        <v>0</v>
      </c>
      <c r="F633" s="64">
        <v>0</v>
      </c>
      <c r="G633" s="65">
        <v>13</v>
      </c>
    </row>
    <row r="634" spans="1:7">
      <c r="A634" s="66" t="s">
        <v>142</v>
      </c>
      <c r="B634" s="62">
        <v>0</v>
      </c>
      <c r="C634" s="62">
        <v>0</v>
      </c>
      <c r="D634" s="62">
        <v>8</v>
      </c>
      <c r="E634" s="62">
        <v>0</v>
      </c>
      <c r="F634" s="62">
        <v>0</v>
      </c>
      <c r="G634" s="63">
        <v>13</v>
      </c>
    </row>
    <row r="635" spans="1:7">
      <c r="A635" s="67" t="s">
        <v>142</v>
      </c>
      <c r="B635" s="64">
        <v>0</v>
      </c>
      <c r="C635" s="64">
        <v>0</v>
      </c>
      <c r="D635" s="64">
        <v>9</v>
      </c>
      <c r="E635" s="64">
        <v>0</v>
      </c>
      <c r="F635" s="64">
        <v>0</v>
      </c>
      <c r="G635" s="65">
        <v>13</v>
      </c>
    </row>
    <row r="636" spans="1:7">
      <c r="A636" s="66" t="s">
        <v>142</v>
      </c>
      <c r="B636" s="62">
        <v>0</v>
      </c>
      <c r="C636" s="62">
        <v>1</v>
      </c>
      <c r="D636" s="62">
        <v>1</v>
      </c>
      <c r="E636" s="62">
        <v>1</v>
      </c>
      <c r="F636" s="62">
        <v>1</v>
      </c>
      <c r="G636" s="63">
        <v>17</v>
      </c>
    </row>
    <row r="637" spans="1:7">
      <c r="A637" s="67" t="s">
        <v>142</v>
      </c>
      <c r="B637" s="64">
        <v>0</v>
      </c>
      <c r="C637" s="64">
        <v>1</v>
      </c>
      <c r="D637" s="64">
        <v>4</v>
      </c>
      <c r="E637" s="64">
        <v>2</v>
      </c>
      <c r="F637" s="64">
        <v>0</v>
      </c>
      <c r="G637" s="65">
        <v>15</v>
      </c>
    </row>
    <row r="638" spans="1:7">
      <c r="A638" s="66" t="s">
        <v>142</v>
      </c>
      <c r="B638" s="62">
        <v>0</v>
      </c>
      <c r="C638" s="62">
        <v>1</v>
      </c>
      <c r="D638" s="62">
        <v>5</v>
      </c>
      <c r="E638" s="62">
        <v>2</v>
      </c>
      <c r="F638" s="62">
        <v>0</v>
      </c>
      <c r="G638" s="63">
        <v>13</v>
      </c>
    </row>
    <row r="639" spans="1:7">
      <c r="A639" s="67" t="s">
        <v>142</v>
      </c>
      <c r="B639" s="64">
        <v>0</v>
      </c>
      <c r="C639" s="64">
        <v>1</v>
      </c>
      <c r="D639" s="64">
        <v>7</v>
      </c>
      <c r="E639" s="64">
        <v>2</v>
      </c>
      <c r="F639" s="64">
        <v>0</v>
      </c>
      <c r="G639" s="65">
        <v>11</v>
      </c>
    </row>
    <row r="640" spans="1:7">
      <c r="A640" s="66" t="s">
        <v>142</v>
      </c>
      <c r="B640" s="62">
        <v>0</v>
      </c>
      <c r="C640" s="62">
        <v>1</v>
      </c>
      <c r="D640" s="62">
        <v>8</v>
      </c>
      <c r="E640" s="62">
        <v>3</v>
      </c>
      <c r="F640" s="62">
        <v>0</v>
      </c>
      <c r="G640" s="63">
        <v>8</v>
      </c>
    </row>
    <row r="641" spans="1:7">
      <c r="A641" s="67" t="s">
        <v>142</v>
      </c>
      <c r="B641" s="64">
        <v>0</v>
      </c>
      <c r="C641" s="64">
        <v>1</v>
      </c>
      <c r="D641" s="64">
        <v>9</v>
      </c>
      <c r="E641" s="64">
        <v>2</v>
      </c>
      <c r="F641" s="64">
        <v>0</v>
      </c>
      <c r="G641" s="65">
        <v>6</v>
      </c>
    </row>
    <row r="642" spans="1:7">
      <c r="A642" s="66" t="s">
        <v>142</v>
      </c>
      <c r="B642" s="62">
        <v>0</v>
      </c>
      <c r="C642" s="62">
        <v>2</v>
      </c>
      <c r="D642" s="62">
        <v>1</v>
      </c>
      <c r="E642" s="62">
        <v>4</v>
      </c>
      <c r="F642" s="62">
        <v>1</v>
      </c>
      <c r="G642" s="63">
        <v>14</v>
      </c>
    </row>
    <row r="643" spans="1:7">
      <c r="A643" s="67" t="s">
        <v>142</v>
      </c>
      <c r="B643" s="64">
        <v>0</v>
      </c>
      <c r="C643" s="64">
        <v>2</v>
      </c>
      <c r="D643" s="64">
        <v>2</v>
      </c>
      <c r="E643" s="64">
        <v>7</v>
      </c>
      <c r="F643" s="64">
        <v>0</v>
      </c>
      <c r="G643" s="65">
        <v>7</v>
      </c>
    </row>
    <row r="644" spans="1:7">
      <c r="A644" s="66" t="s">
        <v>142</v>
      </c>
      <c r="B644" s="62">
        <v>0</v>
      </c>
      <c r="C644" s="62">
        <v>2</v>
      </c>
      <c r="D644" s="62">
        <v>3</v>
      </c>
      <c r="E644" s="62">
        <v>7</v>
      </c>
      <c r="F644" s="62">
        <v>0</v>
      </c>
      <c r="G644" s="63">
        <v>0</v>
      </c>
    </row>
    <row r="645" spans="1:7">
      <c r="A645" s="67" t="s">
        <v>142</v>
      </c>
      <c r="B645" s="64">
        <v>0</v>
      </c>
      <c r="C645" s="64">
        <v>2</v>
      </c>
      <c r="D645" s="64">
        <v>4</v>
      </c>
      <c r="E645" s="64">
        <v>11</v>
      </c>
      <c r="F645" s="64">
        <v>1</v>
      </c>
      <c r="G645" s="65">
        <v>7</v>
      </c>
    </row>
    <row r="646" spans="1:7">
      <c r="A646" s="66" t="s">
        <v>142</v>
      </c>
      <c r="B646" s="62">
        <v>0</v>
      </c>
      <c r="C646" s="62">
        <v>2</v>
      </c>
      <c r="D646" s="62">
        <v>5</v>
      </c>
      <c r="E646" s="62">
        <v>1</v>
      </c>
      <c r="F646" s="62">
        <v>0</v>
      </c>
      <c r="G646" s="63">
        <v>6</v>
      </c>
    </row>
    <row r="647" spans="1:7">
      <c r="A647" s="67" t="s">
        <v>142</v>
      </c>
      <c r="B647" s="64">
        <v>0</v>
      </c>
      <c r="C647" s="64">
        <v>2</v>
      </c>
      <c r="D647" s="64">
        <v>6</v>
      </c>
      <c r="E647" s="64">
        <v>4</v>
      </c>
      <c r="F647" s="64">
        <v>0</v>
      </c>
      <c r="G647" s="65">
        <v>2</v>
      </c>
    </row>
    <row r="648" spans="1:7">
      <c r="A648" s="66" t="s">
        <v>142</v>
      </c>
      <c r="B648" s="62">
        <v>0</v>
      </c>
      <c r="C648" s="62">
        <v>2</v>
      </c>
      <c r="D648" s="62">
        <v>7</v>
      </c>
      <c r="E648" s="62">
        <v>2</v>
      </c>
      <c r="F648" s="62">
        <v>0</v>
      </c>
      <c r="G648" s="63">
        <v>0</v>
      </c>
    </row>
    <row r="649" spans="1:7">
      <c r="A649" s="67" t="s">
        <v>142</v>
      </c>
      <c r="B649" s="64">
        <v>0</v>
      </c>
      <c r="C649" s="64">
        <v>2</v>
      </c>
      <c r="D649" s="64">
        <v>8</v>
      </c>
      <c r="E649" s="64">
        <v>4</v>
      </c>
      <c r="F649" s="64">
        <v>1</v>
      </c>
      <c r="G649" s="65">
        <v>14</v>
      </c>
    </row>
    <row r="650" spans="1:7">
      <c r="A650" s="66" t="s">
        <v>142</v>
      </c>
      <c r="B650" s="62">
        <v>1</v>
      </c>
      <c r="C650" s="62">
        <v>0</v>
      </c>
      <c r="D650" s="62">
        <v>5</v>
      </c>
      <c r="E650" s="62">
        <v>13</v>
      </c>
      <c r="F650" s="62">
        <v>1</v>
      </c>
      <c r="G650" s="63">
        <v>5</v>
      </c>
    </row>
    <row r="651" spans="1:7">
      <c r="A651" s="67" t="s">
        <v>142</v>
      </c>
      <c r="B651" s="64">
        <v>1</v>
      </c>
      <c r="C651" s="64">
        <v>0</v>
      </c>
      <c r="D651" s="64">
        <v>7</v>
      </c>
      <c r="E651" s="64">
        <v>1</v>
      </c>
      <c r="F651" s="64">
        <v>0</v>
      </c>
      <c r="G651" s="65">
        <v>4</v>
      </c>
    </row>
    <row r="652" spans="1:7">
      <c r="A652" s="66" t="s">
        <v>142</v>
      </c>
      <c r="B652" s="62">
        <v>1</v>
      </c>
      <c r="C652" s="62">
        <v>0</v>
      </c>
      <c r="D652" s="62">
        <v>9</v>
      </c>
      <c r="E652" s="62">
        <v>3</v>
      </c>
      <c r="F652" s="62">
        <v>0</v>
      </c>
      <c r="G652" s="63">
        <v>1</v>
      </c>
    </row>
    <row r="653" spans="1:7">
      <c r="A653" s="67" t="s">
        <v>142</v>
      </c>
      <c r="B653" s="64">
        <v>1</v>
      </c>
      <c r="C653" s="64">
        <v>1</v>
      </c>
      <c r="D653" s="64">
        <v>6</v>
      </c>
      <c r="E653" s="64">
        <v>18</v>
      </c>
      <c r="F653" s="64">
        <v>1</v>
      </c>
      <c r="G653" s="65">
        <v>0</v>
      </c>
    </row>
    <row r="654" spans="1:7">
      <c r="A654" s="66" t="s">
        <v>142</v>
      </c>
      <c r="B654" s="62">
        <v>1</v>
      </c>
      <c r="C654" s="62">
        <v>1</v>
      </c>
      <c r="D654" s="62">
        <v>7</v>
      </c>
      <c r="E654" s="62">
        <v>1</v>
      </c>
      <c r="F654" s="62">
        <v>1</v>
      </c>
      <c r="G654" s="63">
        <v>17</v>
      </c>
    </row>
    <row r="655" spans="1:7">
      <c r="A655" s="67" t="s">
        <v>142</v>
      </c>
      <c r="B655" s="64">
        <v>1</v>
      </c>
      <c r="C655" s="64">
        <v>1</v>
      </c>
      <c r="D655" s="64">
        <v>8</v>
      </c>
      <c r="E655" s="64">
        <v>2</v>
      </c>
      <c r="F655" s="64">
        <v>0</v>
      </c>
      <c r="G655" s="65">
        <v>15</v>
      </c>
    </row>
    <row r="656" spans="1:7">
      <c r="A656" s="66" t="s">
        <v>142</v>
      </c>
      <c r="B656" s="62">
        <v>1</v>
      </c>
      <c r="C656" s="62">
        <v>2</v>
      </c>
      <c r="D656" s="62">
        <v>7</v>
      </c>
      <c r="E656" s="62">
        <v>25</v>
      </c>
      <c r="F656" s="62">
        <v>2</v>
      </c>
      <c r="G656" s="63">
        <v>11</v>
      </c>
    </row>
    <row r="657" spans="1:7">
      <c r="A657" s="67" t="s">
        <v>142</v>
      </c>
      <c r="B657" s="64">
        <v>1</v>
      </c>
      <c r="C657" s="64">
        <v>2</v>
      </c>
      <c r="D657" s="64">
        <v>9</v>
      </c>
      <c r="E657" s="64">
        <v>2</v>
      </c>
      <c r="F657" s="64">
        <v>0</v>
      </c>
      <c r="G657" s="65">
        <v>9</v>
      </c>
    </row>
    <row r="658" spans="1:7">
      <c r="A658" s="66" t="s">
        <v>142</v>
      </c>
      <c r="B658" s="62">
        <v>2</v>
      </c>
      <c r="C658" s="62">
        <v>0</v>
      </c>
      <c r="D658" s="62">
        <v>8</v>
      </c>
      <c r="E658" s="62">
        <v>15</v>
      </c>
      <c r="F658" s="62">
        <v>1</v>
      </c>
      <c r="G658" s="63">
        <v>3</v>
      </c>
    </row>
    <row r="659" spans="1:7">
      <c r="A659" s="67" t="s">
        <v>142</v>
      </c>
      <c r="B659" s="64">
        <v>2</v>
      </c>
      <c r="C659" s="64">
        <v>0</v>
      </c>
      <c r="D659" s="64">
        <v>9</v>
      </c>
      <c r="E659" s="64">
        <v>2</v>
      </c>
      <c r="F659" s="64">
        <v>0</v>
      </c>
      <c r="G659" s="65">
        <v>1</v>
      </c>
    </row>
    <row r="660" spans="1:7">
      <c r="A660" s="66" t="s">
        <v>142</v>
      </c>
      <c r="B660" s="62">
        <v>2</v>
      </c>
      <c r="C660" s="62">
        <v>1</v>
      </c>
      <c r="D660" s="62">
        <v>8</v>
      </c>
      <c r="E660" s="62">
        <v>22</v>
      </c>
      <c r="F660" s="62">
        <v>2</v>
      </c>
      <c r="G660" s="63">
        <v>14</v>
      </c>
    </row>
    <row r="661" spans="1:7">
      <c r="A661" s="67" t="s">
        <v>142</v>
      </c>
      <c r="B661" s="64">
        <v>2</v>
      </c>
      <c r="C661" s="64">
        <v>2</v>
      </c>
      <c r="D661" s="64">
        <v>9</v>
      </c>
      <c r="E661" s="64">
        <v>67</v>
      </c>
      <c r="F661" s="64">
        <v>4</v>
      </c>
      <c r="G661" s="65">
        <v>5</v>
      </c>
    </row>
    <row r="662" spans="1:7">
      <c r="A662" s="66" t="s">
        <v>143</v>
      </c>
      <c r="B662" s="62">
        <v>0</v>
      </c>
      <c r="C662" s="62">
        <v>0</v>
      </c>
      <c r="D662" s="62">
        <v>0</v>
      </c>
      <c r="E662" s="62">
        <v>17</v>
      </c>
      <c r="F662" s="62">
        <v>1</v>
      </c>
      <c r="G662" s="63">
        <v>1</v>
      </c>
    </row>
    <row r="663" spans="1:7">
      <c r="A663" s="67" t="s">
        <v>143</v>
      </c>
      <c r="B663" s="64">
        <v>0</v>
      </c>
      <c r="C663" s="64">
        <v>0</v>
      </c>
      <c r="D663" s="64">
        <v>1</v>
      </c>
      <c r="E663" s="64">
        <v>1</v>
      </c>
      <c r="F663" s="64">
        <v>0</v>
      </c>
      <c r="G663" s="65">
        <v>0</v>
      </c>
    </row>
    <row r="664" spans="1:7">
      <c r="A664" s="66" t="s">
        <v>143</v>
      </c>
      <c r="B664" s="62">
        <v>0</v>
      </c>
      <c r="C664" s="62">
        <v>0</v>
      </c>
      <c r="D664" s="62">
        <v>2</v>
      </c>
      <c r="E664" s="62">
        <v>0</v>
      </c>
      <c r="F664" s="62">
        <v>0</v>
      </c>
      <c r="G664" s="63">
        <v>0</v>
      </c>
    </row>
    <row r="665" spans="1:7">
      <c r="A665" s="67" t="s">
        <v>143</v>
      </c>
      <c r="B665" s="64">
        <v>0</v>
      </c>
      <c r="C665" s="64">
        <v>0</v>
      </c>
      <c r="D665" s="64">
        <v>3</v>
      </c>
      <c r="E665" s="64">
        <v>0</v>
      </c>
      <c r="F665" s="64">
        <v>0</v>
      </c>
      <c r="G665" s="65">
        <v>0</v>
      </c>
    </row>
    <row r="666" spans="1:7">
      <c r="A666" s="66" t="s">
        <v>143</v>
      </c>
      <c r="B666" s="62">
        <v>0</v>
      </c>
      <c r="C666" s="62">
        <v>0</v>
      </c>
      <c r="D666" s="62">
        <v>4</v>
      </c>
      <c r="E666" s="62">
        <v>0</v>
      </c>
      <c r="F666" s="62">
        <v>0</v>
      </c>
      <c r="G666" s="63">
        <v>0</v>
      </c>
    </row>
    <row r="667" spans="1:7">
      <c r="A667" s="67" t="s">
        <v>143</v>
      </c>
      <c r="B667" s="64">
        <v>0</v>
      </c>
      <c r="C667" s="64">
        <v>0</v>
      </c>
      <c r="D667" s="64">
        <v>5</v>
      </c>
      <c r="E667" s="64">
        <v>0</v>
      </c>
      <c r="F667" s="64">
        <v>0</v>
      </c>
      <c r="G667" s="65">
        <v>0</v>
      </c>
    </row>
    <row r="668" spans="1:7">
      <c r="A668" s="66" t="s">
        <v>143</v>
      </c>
      <c r="B668" s="62">
        <v>0</v>
      </c>
      <c r="C668" s="62">
        <v>0</v>
      </c>
      <c r="D668" s="62">
        <v>6</v>
      </c>
      <c r="E668" s="62">
        <v>0</v>
      </c>
      <c r="F668" s="62">
        <v>0</v>
      </c>
      <c r="G668" s="63">
        <v>0</v>
      </c>
    </row>
    <row r="669" spans="1:7">
      <c r="A669" s="67" t="s">
        <v>143</v>
      </c>
      <c r="B669" s="64">
        <v>0</v>
      </c>
      <c r="C669" s="64">
        <v>0</v>
      </c>
      <c r="D669" s="64">
        <v>7</v>
      </c>
      <c r="E669" s="64">
        <v>0</v>
      </c>
      <c r="F669" s="64">
        <v>0</v>
      </c>
      <c r="G669" s="65">
        <v>0</v>
      </c>
    </row>
    <row r="670" spans="1:7">
      <c r="A670" s="66" t="s">
        <v>143</v>
      </c>
      <c r="B670" s="62">
        <v>0</v>
      </c>
      <c r="C670" s="62">
        <v>0</v>
      </c>
      <c r="D670" s="62">
        <v>8</v>
      </c>
      <c r="E670" s="62">
        <v>0</v>
      </c>
      <c r="F670" s="62">
        <v>0</v>
      </c>
      <c r="G670" s="63">
        <v>0</v>
      </c>
    </row>
    <row r="671" spans="1:7">
      <c r="A671" s="67" t="s">
        <v>143</v>
      </c>
      <c r="B671" s="64">
        <v>0</v>
      </c>
      <c r="C671" s="64">
        <v>0</v>
      </c>
      <c r="D671" s="64">
        <v>9</v>
      </c>
      <c r="E671" s="64">
        <v>0</v>
      </c>
      <c r="F671" s="64">
        <v>0</v>
      </c>
      <c r="G671" s="65">
        <v>0</v>
      </c>
    </row>
    <row r="672" spans="1:7">
      <c r="A672" s="66" t="s">
        <v>143</v>
      </c>
      <c r="B672" s="62">
        <v>0</v>
      </c>
      <c r="C672" s="62">
        <v>1</v>
      </c>
      <c r="D672" s="62">
        <v>0</v>
      </c>
      <c r="E672" s="62">
        <v>19</v>
      </c>
      <c r="F672" s="62">
        <v>2</v>
      </c>
      <c r="G672" s="63">
        <v>17</v>
      </c>
    </row>
    <row r="673" spans="1:7">
      <c r="A673" s="67" t="s">
        <v>143</v>
      </c>
      <c r="B673" s="64">
        <v>0</v>
      </c>
      <c r="C673" s="64">
        <v>1</v>
      </c>
      <c r="D673" s="64">
        <v>1</v>
      </c>
      <c r="E673" s="64">
        <v>1</v>
      </c>
      <c r="F673" s="64">
        <v>0</v>
      </c>
      <c r="G673" s="65">
        <v>16</v>
      </c>
    </row>
    <row r="674" spans="1:7">
      <c r="A674" s="66" t="s">
        <v>143</v>
      </c>
      <c r="B674" s="62">
        <v>0</v>
      </c>
      <c r="C674" s="62">
        <v>1</v>
      </c>
      <c r="D674" s="62">
        <v>2</v>
      </c>
      <c r="E674" s="62">
        <v>3</v>
      </c>
      <c r="F674" s="62">
        <v>0</v>
      </c>
      <c r="G674" s="63">
        <v>13</v>
      </c>
    </row>
    <row r="675" spans="1:7">
      <c r="A675" s="67" t="s">
        <v>143</v>
      </c>
      <c r="B675" s="64">
        <v>0</v>
      </c>
      <c r="C675" s="64">
        <v>1</v>
      </c>
      <c r="D675" s="64">
        <v>3</v>
      </c>
      <c r="E675" s="64">
        <v>4</v>
      </c>
      <c r="F675" s="64">
        <v>0</v>
      </c>
      <c r="G675" s="65">
        <v>9</v>
      </c>
    </row>
    <row r="676" spans="1:7">
      <c r="A676" s="66" t="s">
        <v>143</v>
      </c>
      <c r="B676" s="62">
        <v>0</v>
      </c>
      <c r="C676" s="62">
        <v>1</v>
      </c>
      <c r="D676" s="62">
        <v>4</v>
      </c>
      <c r="E676" s="62">
        <v>2</v>
      </c>
      <c r="F676" s="62">
        <v>0</v>
      </c>
      <c r="G676" s="63">
        <v>7</v>
      </c>
    </row>
    <row r="677" spans="1:7">
      <c r="A677" s="67" t="s">
        <v>143</v>
      </c>
      <c r="B677" s="64">
        <v>0</v>
      </c>
      <c r="C677" s="64">
        <v>1</v>
      </c>
      <c r="D677" s="64">
        <v>5</v>
      </c>
      <c r="E677" s="64">
        <v>7</v>
      </c>
      <c r="F677" s="64">
        <v>0</v>
      </c>
      <c r="G677" s="65">
        <v>0</v>
      </c>
    </row>
    <row r="678" spans="1:7">
      <c r="A678" s="66" t="s">
        <v>143</v>
      </c>
      <c r="B678" s="62">
        <v>0</v>
      </c>
      <c r="C678" s="62">
        <v>1</v>
      </c>
      <c r="D678" s="62">
        <v>6</v>
      </c>
      <c r="E678" s="62">
        <v>2</v>
      </c>
      <c r="F678" s="62">
        <v>1</v>
      </c>
      <c r="G678" s="63">
        <v>16</v>
      </c>
    </row>
    <row r="679" spans="1:7">
      <c r="A679" s="67" t="s">
        <v>143</v>
      </c>
      <c r="B679" s="64">
        <v>0</v>
      </c>
      <c r="C679" s="64">
        <v>1</v>
      </c>
      <c r="D679" s="64">
        <v>7</v>
      </c>
      <c r="E679" s="64">
        <v>1</v>
      </c>
      <c r="F679" s="64">
        <v>0</v>
      </c>
      <c r="G679" s="65">
        <v>15</v>
      </c>
    </row>
    <row r="680" spans="1:7">
      <c r="A680" s="66" t="s">
        <v>143</v>
      </c>
      <c r="B680" s="62">
        <v>0</v>
      </c>
      <c r="C680" s="62">
        <v>1</v>
      </c>
      <c r="D680" s="62">
        <v>8</v>
      </c>
      <c r="E680" s="62">
        <v>1</v>
      </c>
      <c r="F680" s="62">
        <v>0</v>
      </c>
      <c r="G680" s="63">
        <v>14</v>
      </c>
    </row>
    <row r="681" spans="1:7">
      <c r="A681" s="67" t="s">
        <v>143</v>
      </c>
      <c r="B681" s="64">
        <v>0</v>
      </c>
      <c r="C681" s="64">
        <v>2</v>
      </c>
      <c r="D681" s="64">
        <v>1</v>
      </c>
      <c r="E681" s="64">
        <v>2</v>
      </c>
      <c r="F681" s="64">
        <v>1</v>
      </c>
      <c r="G681" s="65">
        <v>16</v>
      </c>
    </row>
    <row r="682" spans="1:7">
      <c r="A682" s="66" t="s">
        <v>143</v>
      </c>
      <c r="B682" s="62">
        <v>0</v>
      </c>
      <c r="C682" s="62">
        <v>2</v>
      </c>
      <c r="D682" s="62">
        <v>2</v>
      </c>
      <c r="E682" s="62">
        <v>5</v>
      </c>
      <c r="F682" s="62">
        <v>0</v>
      </c>
      <c r="G682" s="63">
        <v>11</v>
      </c>
    </row>
    <row r="683" spans="1:7">
      <c r="A683" s="67" t="s">
        <v>143</v>
      </c>
      <c r="B683" s="64">
        <v>0</v>
      </c>
      <c r="C683" s="64">
        <v>2</v>
      </c>
      <c r="D683" s="64">
        <v>3</v>
      </c>
      <c r="E683" s="64">
        <v>6</v>
      </c>
      <c r="F683" s="64">
        <v>0</v>
      </c>
      <c r="G683" s="65">
        <v>5</v>
      </c>
    </row>
    <row r="684" spans="1:7">
      <c r="A684" s="66" t="s">
        <v>143</v>
      </c>
      <c r="B684" s="62">
        <v>0</v>
      </c>
      <c r="C684" s="62">
        <v>2</v>
      </c>
      <c r="D684" s="62">
        <v>4</v>
      </c>
      <c r="E684" s="62">
        <v>1</v>
      </c>
      <c r="F684" s="62">
        <v>0</v>
      </c>
      <c r="G684" s="63">
        <v>4</v>
      </c>
    </row>
    <row r="685" spans="1:7">
      <c r="A685" s="67" t="s">
        <v>143</v>
      </c>
      <c r="B685" s="64">
        <v>0</v>
      </c>
      <c r="C685" s="64">
        <v>2</v>
      </c>
      <c r="D685" s="64">
        <v>5</v>
      </c>
      <c r="E685" s="64">
        <v>1</v>
      </c>
      <c r="F685" s="64">
        <v>0</v>
      </c>
      <c r="G685" s="65">
        <v>3</v>
      </c>
    </row>
    <row r="686" spans="1:7">
      <c r="A686" s="66" t="s">
        <v>143</v>
      </c>
      <c r="B686" s="62">
        <v>0</v>
      </c>
      <c r="C686" s="62">
        <v>2</v>
      </c>
      <c r="D686" s="62">
        <v>6</v>
      </c>
      <c r="E686" s="62">
        <v>2</v>
      </c>
      <c r="F686" s="62">
        <v>0</v>
      </c>
      <c r="G686" s="63">
        <v>1</v>
      </c>
    </row>
    <row r="687" spans="1:7">
      <c r="A687" s="67" t="s">
        <v>143</v>
      </c>
      <c r="B687" s="64">
        <v>0</v>
      </c>
      <c r="C687" s="64">
        <v>2</v>
      </c>
      <c r="D687" s="64">
        <v>7</v>
      </c>
      <c r="E687" s="64">
        <v>6</v>
      </c>
      <c r="F687" s="64">
        <v>1</v>
      </c>
      <c r="G687" s="65">
        <v>13</v>
      </c>
    </row>
    <row r="688" spans="1:7">
      <c r="A688" s="66" t="s">
        <v>143</v>
      </c>
      <c r="B688" s="62">
        <v>0</v>
      </c>
      <c r="C688" s="62">
        <v>2</v>
      </c>
      <c r="D688" s="62">
        <v>8</v>
      </c>
      <c r="E688" s="62">
        <v>12</v>
      </c>
      <c r="F688" s="62">
        <v>0</v>
      </c>
      <c r="G688" s="63">
        <v>1</v>
      </c>
    </row>
    <row r="689" spans="1:7">
      <c r="A689" s="67" t="s">
        <v>143</v>
      </c>
      <c r="B689" s="64">
        <v>0</v>
      </c>
      <c r="C689" s="64">
        <v>2</v>
      </c>
      <c r="D689" s="64">
        <v>9</v>
      </c>
      <c r="E689" s="64">
        <v>4</v>
      </c>
      <c r="F689" s="64">
        <v>1</v>
      </c>
      <c r="G689" s="65">
        <v>15</v>
      </c>
    </row>
    <row r="690" spans="1:7">
      <c r="A690" s="66" t="s">
        <v>143</v>
      </c>
      <c r="B690" s="62">
        <v>1</v>
      </c>
      <c r="C690" s="62">
        <v>0</v>
      </c>
      <c r="D690" s="62">
        <v>4</v>
      </c>
      <c r="E690" s="62">
        <v>10</v>
      </c>
      <c r="F690" s="62">
        <v>1</v>
      </c>
      <c r="G690" s="63">
        <v>8</v>
      </c>
    </row>
    <row r="691" spans="1:7">
      <c r="A691" s="67" t="s">
        <v>143</v>
      </c>
      <c r="B691" s="64">
        <v>1</v>
      </c>
      <c r="C691" s="64">
        <v>0</v>
      </c>
      <c r="D691" s="64">
        <v>5</v>
      </c>
      <c r="E691" s="64">
        <v>4</v>
      </c>
      <c r="F691" s="64">
        <v>0</v>
      </c>
      <c r="G691" s="65">
        <v>4</v>
      </c>
    </row>
    <row r="692" spans="1:7">
      <c r="A692" s="66" t="s">
        <v>143</v>
      </c>
      <c r="B692" s="62">
        <v>1</v>
      </c>
      <c r="C692" s="62">
        <v>0</v>
      </c>
      <c r="D692" s="62">
        <v>7</v>
      </c>
      <c r="E692" s="62">
        <v>1</v>
      </c>
      <c r="F692" s="62">
        <v>0</v>
      </c>
      <c r="G692" s="63">
        <v>3</v>
      </c>
    </row>
    <row r="693" spans="1:7">
      <c r="A693" s="67" t="s">
        <v>143</v>
      </c>
      <c r="B693" s="64">
        <v>1</v>
      </c>
      <c r="C693" s="64">
        <v>1</v>
      </c>
      <c r="D693" s="64">
        <v>5</v>
      </c>
      <c r="E693" s="64">
        <v>11</v>
      </c>
      <c r="F693" s="64">
        <v>1</v>
      </c>
      <c r="G693" s="65">
        <v>7</v>
      </c>
    </row>
    <row r="694" spans="1:7">
      <c r="A694" s="66" t="s">
        <v>143</v>
      </c>
      <c r="B694" s="62">
        <v>1</v>
      </c>
      <c r="C694" s="62">
        <v>1</v>
      </c>
      <c r="D694" s="62">
        <v>6</v>
      </c>
      <c r="E694" s="62">
        <v>1</v>
      </c>
      <c r="F694" s="62">
        <v>0</v>
      </c>
      <c r="G694" s="63">
        <v>6</v>
      </c>
    </row>
    <row r="695" spans="1:7">
      <c r="A695" s="67" t="s">
        <v>143</v>
      </c>
      <c r="B695" s="64">
        <v>1</v>
      </c>
      <c r="C695" s="64">
        <v>1</v>
      </c>
      <c r="D695" s="64">
        <v>7</v>
      </c>
      <c r="E695" s="64">
        <v>2</v>
      </c>
      <c r="F695" s="64">
        <v>0</v>
      </c>
      <c r="G695" s="65">
        <v>4</v>
      </c>
    </row>
    <row r="696" spans="1:7">
      <c r="A696" s="66" t="s">
        <v>143</v>
      </c>
      <c r="B696" s="62">
        <v>1</v>
      </c>
      <c r="C696" s="62">
        <v>1</v>
      </c>
      <c r="D696" s="62">
        <v>8</v>
      </c>
      <c r="E696" s="62">
        <v>1</v>
      </c>
      <c r="F696" s="62">
        <v>0</v>
      </c>
      <c r="G696" s="63">
        <v>3</v>
      </c>
    </row>
    <row r="697" spans="1:7">
      <c r="A697" s="67" t="s">
        <v>143</v>
      </c>
      <c r="B697" s="64">
        <v>1</v>
      </c>
      <c r="C697" s="64">
        <v>1</v>
      </c>
      <c r="D697" s="64">
        <v>9</v>
      </c>
      <c r="E697" s="64">
        <v>4</v>
      </c>
      <c r="F697" s="64">
        <v>1</v>
      </c>
      <c r="G697" s="65">
        <v>17</v>
      </c>
    </row>
    <row r="698" spans="1:7">
      <c r="A698" s="66" t="s">
        <v>143</v>
      </c>
      <c r="B698" s="62">
        <v>1</v>
      </c>
      <c r="C698" s="62">
        <v>2</v>
      </c>
      <c r="D698" s="62">
        <v>6</v>
      </c>
      <c r="E698" s="62">
        <v>11</v>
      </c>
      <c r="F698" s="62">
        <v>1</v>
      </c>
      <c r="G698" s="63">
        <v>7</v>
      </c>
    </row>
    <row r="699" spans="1:7">
      <c r="A699" s="67" t="s">
        <v>143</v>
      </c>
      <c r="B699" s="64">
        <v>1</v>
      </c>
      <c r="C699" s="64">
        <v>2</v>
      </c>
      <c r="D699" s="64">
        <v>7</v>
      </c>
      <c r="E699" s="64">
        <v>9</v>
      </c>
      <c r="F699" s="64">
        <v>1</v>
      </c>
      <c r="G699" s="65">
        <v>16</v>
      </c>
    </row>
    <row r="700" spans="1:7">
      <c r="A700" s="66" t="s">
        <v>143</v>
      </c>
      <c r="B700" s="62">
        <v>1</v>
      </c>
      <c r="C700" s="62">
        <v>2</v>
      </c>
      <c r="D700" s="62">
        <v>8</v>
      </c>
      <c r="E700" s="62">
        <v>1</v>
      </c>
      <c r="F700" s="62">
        <v>0</v>
      </c>
      <c r="G700" s="63">
        <v>15</v>
      </c>
    </row>
    <row r="701" spans="1:7">
      <c r="A701" s="67" t="s">
        <v>143</v>
      </c>
      <c r="B701" s="64">
        <v>1</v>
      </c>
      <c r="C701" s="64">
        <v>2</v>
      </c>
      <c r="D701" s="64">
        <v>9</v>
      </c>
      <c r="E701" s="64">
        <v>2</v>
      </c>
      <c r="F701" s="64">
        <v>0</v>
      </c>
      <c r="G701" s="65">
        <v>13</v>
      </c>
    </row>
    <row r="702" spans="1:7">
      <c r="A702" s="66" t="s">
        <v>143</v>
      </c>
      <c r="B702" s="62">
        <v>2</v>
      </c>
      <c r="C702" s="62">
        <v>0</v>
      </c>
      <c r="D702" s="62">
        <v>7</v>
      </c>
      <c r="E702" s="62">
        <v>8</v>
      </c>
      <c r="F702" s="62">
        <v>1</v>
      </c>
      <c r="G702" s="63">
        <v>10</v>
      </c>
    </row>
    <row r="703" spans="1:7">
      <c r="A703" s="67" t="s">
        <v>143</v>
      </c>
      <c r="B703" s="64">
        <v>2</v>
      </c>
      <c r="C703" s="64">
        <v>0</v>
      </c>
      <c r="D703" s="64">
        <v>8</v>
      </c>
      <c r="E703" s="64">
        <v>3</v>
      </c>
      <c r="F703" s="64">
        <v>0</v>
      </c>
      <c r="G703" s="65">
        <v>7</v>
      </c>
    </row>
    <row r="704" spans="1:7">
      <c r="A704" s="66" t="s">
        <v>143</v>
      </c>
      <c r="B704" s="62">
        <v>2</v>
      </c>
      <c r="C704" s="62">
        <v>0</v>
      </c>
      <c r="D704" s="62">
        <v>9</v>
      </c>
      <c r="E704" s="62">
        <v>1</v>
      </c>
      <c r="F704" s="62">
        <v>0</v>
      </c>
      <c r="G704" s="63">
        <v>6</v>
      </c>
    </row>
    <row r="705" spans="1:7">
      <c r="A705" s="67" t="s">
        <v>143</v>
      </c>
      <c r="B705" s="64">
        <v>2</v>
      </c>
      <c r="C705" s="64">
        <v>1</v>
      </c>
      <c r="D705" s="64">
        <v>8</v>
      </c>
      <c r="E705" s="64">
        <v>14</v>
      </c>
      <c r="F705" s="64">
        <v>1</v>
      </c>
      <c r="G705" s="65">
        <v>4</v>
      </c>
    </row>
    <row r="706" spans="1:7">
      <c r="A706" s="66" t="s">
        <v>143</v>
      </c>
      <c r="B706" s="62">
        <v>2</v>
      </c>
      <c r="C706" s="62">
        <v>1</v>
      </c>
      <c r="D706" s="62">
        <v>9</v>
      </c>
      <c r="E706" s="62">
        <v>1</v>
      </c>
      <c r="F706" s="62">
        <v>0</v>
      </c>
      <c r="G706" s="63">
        <v>3</v>
      </c>
    </row>
    <row r="707" spans="1:7">
      <c r="A707" s="67" t="s">
        <v>143</v>
      </c>
      <c r="B707" s="64">
        <v>2</v>
      </c>
      <c r="C707" s="64">
        <v>2</v>
      </c>
      <c r="D707" s="64">
        <v>8</v>
      </c>
      <c r="E707" s="64">
        <v>12</v>
      </c>
      <c r="F707" s="64">
        <v>1</v>
      </c>
      <c r="G707" s="65">
        <v>6</v>
      </c>
    </row>
    <row r="708" spans="1:7">
      <c r="A708" s="66" t="s">
        <v>143</v>
      </c>
      <c r="B708" s="62">
        <v>3</v>
      </c>
      <c r="C708" s="62">
        <v>0</v>
      </c>
      <c r="D708" s="62">
        <v>9</v>
      </c>
      <c r="E708" s="62">
        <v>11</v>
      </c>
      <c r="F708" s="62">
        <v>1</v>
      </c>
      <c r="G708" s="63">
        <v>7</v>
      </c>
    </row>
    <row r="709" spans="1:7">
      <c r="A709" s="67" t="s">
        <v>143</v>
      </c>
      <c r="B709" s="64">
        <v>3</v>
      </c>
      <c r="C709" s="64">
        <v>1</v>
      </c>
      <c r="D709" s="64">
        <v>9</v>
      </c>
      <c r="E709" s="64">
        <v>25</v>
      </c>
      <c r="F709" s="64">
        <v>2</v>
      </c>
      <c r="G709" s="65">
        <v>11</v>
      </c>
    </row>
    <row r="710" spans="1:7">
      <c r="A710" s="66" t="s">
        <v>143</v>
      </c>
      <c r="B710" s="62">
        <v>3</v>
      </c>
      <c r="C710" s="62">
        <v>2</v>
      </c>
      <c r="D710" s="62">
        <v>9</v>
      </c>
      <c r="E710" s="62">
        <v>6</v>
      </c>
      <c r="F710" s="62">
        <v>1</v>
      </c>
      <c r="G710" s="63">
        <v>12</v>
      </c>
    </row>
    <row r="711" spans="1:7">
      <c r="A711" s="67" t="s">
        <v>144</v>
      </c>
      <c r="B711" s="64">
        <v>0</v>
      </c>
      <c r="C711" s="64">
        <v>0</v>
      </c>
      <c r="D711" s="64">
        <v>0</v>
      </c>
      <c r="E711" s="64">
        <v>22</v>
      </c>
      <c r="F711" s="64">
        <v>2</v>
      </c>
      <c r="G711" s="65">
        <v>14</v>
      </c>
    </row>
    <row r="712" spans="1:7">
      <c r="A712" s="66" t="s">
        <v>144</v>
      </c>
      <c r="B712" s="62">
        <v>0</v>
      </c>
      <c r="C712" s="62">
        <v>0</v>
      </c>
      <c r="D712" s="62">
        <v>1</v>
      </c>
      <c r="E712" s="62">
        <v>0</v>
      </c>
      <c r="F712" s="62">
        <v>0</v>
      </c>
      <c r="G712" s="63">
        <v>14</v>
      </c>
    </row>
    <row r="713" spans="1:7">
      <c r="A713" s="67" t="s">
        <v>144</v>
      </c>
      <c r="B713" s="64">
        <v>0</v>
      </c>
      <c r="C713" s="64">
        <v>0</v>
      </c>
      <c r="D713" s="64">
        <v>2</v>
      </c>
      <c r="E713" s="64">
        <v>0</v>
      </c>
      <c r="F713" s="64">
        <v>0</v>
      </c>
      <c r="G713" s="65">
        <v>14</v>
      </c>
    </row>
    <row r="714" spans="1:7">
      <c r="A714" s="66" t="s">
        <v>144</v>
      </c>
      <c r="B714" s="62">
        <v>0</v>
      </c>
      <c r="C714" s="62">
        <v>0</v>
      </c>
      <c r="D714" s="62">
        <v>3</v>
      </c>
      <c r="E714" s="62">
        <v>0</v>
      </c>
      <c r="F714" s="62">
        <v>0</v>
      </c>
      <c r="G714" s="63">
        <v>14</v>
      </c>
    </row>
    <row r="715" spans="1:7">
      <c r="A715" s="67" t="s">
        <v>144</v>
      </c>
      <c r="B715" s="64">
        <v>0</v>
      </c>
      <c r="C715" s="64">
        <v>0</v>
      </c>
      <c r="D715" s="64">
        <v>4</v>
      </c>
      <c r="E715" s="64">
        <v>0</v>
      </c>
      <c r="F715" s="64">
        <v>0</v>
      </c>
      <c r="G715" s="65">
        <v>14</v>
      </c>
    </row>
    <row r="716" spans="1:7">
      <c r="A716" s="66" t="s">
        <v>144</v>
      </c>
      <c r="B716" s="62">
        <v>0</v>
      </c>
      <c r="C716" s="62">
        <v>0</v>
      </c>
      <c r="D716" s="62">
        <v>5</v>
      </c>
      <c r="E716" s="62">
        <v>0</v>
      </c>
      <c r="F716" s="62">
        <v>0</v>
      </c>
      <c r="G716" s="63">
        <v>14</v>
      </c>
    </row>
    <row r="717" spans="1:7">
      <c r="A717" s="67" t="s">
        <v>144</v>
      </c>
      <c r="B717" s="64">
        <v>0</v>
      </c>
      <c r="C717" s="64">
        <v>0</v>
      </c>
      <c r="D717" s="64">
        <v>6</v>
      </c>
      <c r="E717" s="64">
        <v>0</v>
      </c>
      <c r="F717" s="64">
        <v>0</v>
      </c>
      <c r="G717" s="65">
        <v>14</v>
      </c>
    </row>
    <row r="718" spans="1:7">
      <c r="A718" s="66" t="s">
        <v>144</v>
      </c>
      <c r="B718" s="62">
        <v>0</v>
      </c>
      <c r="C718" s="62">
        <v>0</v>
      </c>
      <c r="D718" s="62">
        <v>7</v>
      </c>
      <c r="E718" s="62">
        <v>0</v>
      </c>
      <c r="F718" s="62">
        <v>0</v>
      </c>
      <c r="G718" s="63">
        <v>14</v>
      </c>
    </row>
    <row r="719" spans="1:7">
      <c r="A719" s="67" t="s">
        <v>144</v>
      </c>
      <c r="B719" s="64">
        <v>0</v>
      </c>
      <c r="C719" s="64">
        <v>0</v>
      </c>
      <c r="D719" s="64">
        <v>8</v>
      </c>
      <c r="E719" s="64">
        <v>0</v>
      </c>
      <c r="F719" s="64">
        <v>0</v>
      </c>
      <c r="G719" s="65">
        <v>14</v>
      </c>
    </row>
    <row r="720" spans="1:7">
      <c r="A720" s="66" t="s">
        <v>144</v>
      </c>
      <c r="B720" s="62">
        <v>0</v>
      </c>
      <c r="C720" s="62">
        <v>0</v>
      </c>
      <c r="D720" s="62">
        <v>9</v>
      </c>
      <c r="E720" s="62">
        <v>0</v>
      </c>
      <c r="F720" s="62">
        <v>0</v>
      </c>
      <c r="G720" s="63">
        <v>14</v>
      </c>
    </row>
    <row r="721" spans="1:7">
      <c r="A721" s="67" t="s">
        <v>144</v>
      </c>
      <c r="B721" s="64">
        <v>0</v>
      </c>
      <c r="C721" s="64">
        <v>1</v>
      </c>
      <c r="D721" s="64">
        <v>0</v>
      </c>
      <c r="E721" s="64">
        <v>11</v>
      </c>
      <c r="F721" s="64">
        <v>1</v>
      </c>
      <c r="G721" s="65">
        <v>7</v>
      </c>
    </row>
    <row r="722" spans="1:7">
      <c r="A722" s="66" t="s">
        <v>144</v>
      </c>
      <c r="B722" s="62">
        <v>0</v>
      </c>
      <c r="C722" s="62">
        <v>1</v>
      </c>
      <c r="D722" s="62">
        <v>1</v>
      </c>
      <c r="E722" s="62">
        <v>1</v>
      </c>
      <c r="F722" s="62">
        <v>0</v>
      </c>
      <c r="G722" s="63">
        <v>6</v>
      </c>
    </row>
    <row r="723" spans="1:7">
      <c r="A723" s="67" t="s">
        <v>144</v>
      </c>
      <c r="B723" s="64">
        <v>0</v>
      </c>
      <c r="C723" s="64">
        <v>1</v>
      </c>
      <c r="D723" s="64">
        <v>2</v>
      </c>
      <c r="E723" s="64">
        <v>3</v>
      </c>
      <c r="F723" s="64">
        <v>0</v>
      </c>
      <c r="G723" s="65">
        <v>3</v>
      </c>
    </row>
    <row r="724" spans="1:7">
      <c r="A724" s="66" t="s">
        <v>144</v>
      </c>
      <c r="B724" s="62">
        <v>0</v>
      </c>
      <c r="C724" s="62">
        <v>1</v>
      </c>
      <c r="D724" s="62">
        <v>3</v>
      </c>
      <c r="E724" s="62">
        <v>3</v>
      </c>
      <c r="F724" s="62">
        <v>0</v>
      </c>
      <c r="G724" s="63">
        <v>0</v>
      </c>
    </row>
    <row r="725" spans="1:7">
      <c r="A725" s="67" t="s">
        <v>144</v>
      </c>
      <c r="B725" s="64">
        <v>0</v>
      </c>
      <c r="C725" s="64">
        <v>1</v>
      </c>
      <c r="D725" s="64">
        <v>4</v>
      </c>
      <c r="E725" s="64">
        <v>3</v>
      </c>
      <c r="F725" s="64">
        <v>1</v>
      </c>
      <c r="G725" s="65">
        <v>15</v>
      </c>
    </row>
    <row r="726" spans="1:7">
      <c r="A726" s="66" t="s">
        <v>144</v>
      </c>
      <c r="B726" s="62">
        <v>0</v>
      </c>
      <c r="C726" s="62">
        <v>1</v>
      </c>
      <c r="D726" s="62">
        <v>5</v>
      </c>
      <c r="E726" s="62">
        <v>4</v>
      </c>
      <c r="F726" s="62">
        <v>0</v>
      </c>
      <c r="G726" s="63">
        <v>11</v>
      </c>
    </row>
    <row r="727" spans="1:7">
      <c r="A727" s="67" t="s">
        <v>144</v>
      </c>
      <c r="B727" s="64">
        <v>0</v>
      </c>
      <c r="C727" s="64">
        <v>1</v>
      </c>
      <c r="D727" s="64">
        <v>6</v>
      </c>
      <c r="E727" s="64">
        <v>1</v>
      </c>
      <c r="F727" s="64">
        <v>0</v>
      </c>
      <c r="G727" s="65">
        <v>10</v>
      </c>
    </row>
    <row r="728" spans="1:7">
      <c r="A728" s="66" t="s">
        <v>144</v>
      </c>
      <c r="B728" s="62">
        <v>0</v>
      </c>
      <c r="C728" s="62">
        <v>2</v>
      </c>
      <c r="D728" s="62">
        <v>1</v>
      </c>
      <c r="E728" s="62">
        <v>3</v>
      </c>
      <c r="F728" s="62">
        <v>1</v>
      </c>
      <c r="G728" s="63">
        <v>15</v>
      </c>
    </row>
    <row r="729" spans="1:7">
      <c r="A729" s="67" t="s">
        <v>144</v>
      </c>
      <c r="B729" s="64">
        <v>0</v>
      </c>
      <c r="C729" s="64">
        <v>2</v>
      </c>
      <c r="D729" s="64">
        <v>2</v>
      </c>
      <c r="E729" s="64">
        <v>4</v>
      </c>
      <c r="F729" s="64">
        <v>0</v>
      </c>
      <c r="G729" s="65">
        <v>11</v>
      </c>
    </row>
    <row r="730" spans="1:7">
      <c r="A730" s="66" t="s">
        <v>144</v>
      </c>
      <c r="B730" s="62">
        <v>0</v>
      </c>
      <c r="C730" s="62">
        <v>2</v>
      </c>
      <c r="D730" s="62">
        <v>3</v>
      </c>
      <c r="E730" s="62">
        <v>4</v>
      </c>
      <c r="F730" s="62">
        <v>0</v>
      </c>
      <c r="G730" s="63">
        <v>7</v>
      </c>
    </row>
    <row r="731" spans="1:7">
      <c r="A731" s="67" t="s">
        <v>144</v>
      </c>
      <c r="B731" s="64">
        <v>0</v>
      </c>
      <c r="C731" s="64">
        <v>2</v>
      </c>
      <c r="D731" s="64">
        <v>4</v>
      </c>
      <c r="E731" s="64">
        <v>2</v>
      </c>
      <c r="F731" s="64">
        <v>0</v>
      </c>
      <c r="G731" s="65">
        <v>5</v>
      </c>
    </row>
    <row r="732" spans="1:7">
      <c r="A732" s="66" t="s">
        <v>144</v>
      </c>
      <c r="B732" s="62">
        <v>0</v>
      </c>
      <c r="C732" s="62">
        <v>2</v>
      </c>
      <c r="D732" s="62">
        <v>5</v>
      </c>
      <c r="E732" s="62">
        <v>2</v>
      </c>
      <c r="F732" s="62">
        <v>0</v>
      </c>
      <c r="G732" s="63">
        <v>3</v>
      </c>
    </row>
    <row r="733" spans="1:7">
      <c r="A733" s="67" t="s">
        <v>144</v>
      </c>
      <c r="B733" s="64">
        <v>0</v>
      </c>
      <c r="C733" s="64">
        <v>2</v>
      </c>
      <c r="D733" s="64">
        <v>6</v>
      </c>
      <c r="E733" s="64">
        <v>6</v>
      </c>
      <c r="F733" s="64">
        <v>1</v>
      </c>
      <c r="G733" s="65">
        <v>15</v>
      </c>
    </row>
    <row r="734" spans="1:7">
      <c r="A734" s="66" t="s">
        <v>144</v>
      </c>
      <c r="B734" s="62">
        <v>0</v>
      </c>
      <c r="C734" s="62">
        <v>2</v>
      </c>
      <c r="D734" s="62">
        <v>7</v>
      </c>
      <c r="E734" s="62">
        <v>3</v>
      </c>
      <c r="F734" s="62">
        <v>0</v>
      </c>
      <c r="G734" s="63">
        <v>12</v>
      </c>
    </row>
    <row r="735" spans="1:7">
      <c r="A735" s="67" t="s">
        <v>144</v>
      </c>
      <c r="B735" s="64">
        <v>0</v>
      </c>
      <c r="C735" s="64">
        <v>2</v>
      </c>
      <c r="D735" s="64">
        <v>8</v>
      </c>
      <c r="E735" s="64">
        <v>10</v>
      </c>
      <c r="F735" s="64">
        <v>0</v>
      </c>
      <c r="G735" s="65">
        <v>2</v>
      </c>
    </row>
    <row r="736" spans="1:7">
      <c r="A736" s="66" t="s">
        <v>144</v>
      </c>
      <c r="B736" s="62">
        <v>0</v>
      </c>
      <c r="C736" s="62">
        <v>2</v>
      </c>
      <c r="D736" s="62">
        <v>9</v>
      </c>
      <c r="E736" s="62">
        <v>5</v>
      </c>
      <c r="F736" s="62">
        <v>1</v>
      </c>
      <c r="G736" s="63">
        <v>15</v>
      </c>
    </row>
    <row r="737" spans="1:7">
      <c r="A737" s="67" t="s">
        <v>144</v>
      </c>
      <c r="B737" s="64">
        <v>1</v>
      </c>
      <c r="C737" s="64">
        <v>0</v>
      </c>
      <c r="D737" s="64">
        <v>4</v>
      </c>
      <c r="E737" s="64">
        <v>6</v>
      </c>
      <c r="F737" s="64">
        <v>1</v>
      </c>
      <c r="G737" s="65">
        <v>12</v>
      </c>
    </row>
    <row r="738" spans="1:7">
      <c r="A738" s="66" t="s">
        <v>144</v>
      </c>
      <c r="B738" s="62">
        <v>1</v>
      </c>
      <c r="C738" s="62">
        <v>0</v>
      </c>
      <c r="D738" s="62">
        <v>5</v>
      </c>
      <c r="E738" s="62">
        <v>8</v>
      </c>
      <c r="F738" s="62">
        <v>0</v>
      </c>
      <c r="G738" s="63">
        <v>4</v>
      </c>
    </row>
    <row r="739" spans="1:7">
      <c r="A739" s="67" t="s">
        <v>144</v>
      </c>
      <c r="B739" s="64">
        <v>1</v>
      </c>
      <c r="C739" s="64">
        <v>0</v>
      </c>
      <c r="D739" s="64">
        <v>6</v>
      </c>
      <c r="E739" s="64">
        <v>4</v>
      </c>
      <c r="F739" s="64">
        <v>0</v>
      </c>
      <c r="G739" s="65">
        <v>0</v>
      </c>
    </row>
    <row r="740" spans="1:7">
      <c r="A740" s="66" t="s">
        <v>144</v>
      </c>
      <c r="B740" s="62">
        <v>1</v>
      </c>
      <c r="C740" s="62">
        <v>0</v>
      </c>
      <c r="D740" s="62">
        <v>7</v>
      </c>
      <c r="E740" s="62">
        <v>2</v>
      </c>
      <c r="F740" s="62">
        <v>1</v>
      </c>
      <c r="G740" s="63">
        <v>16</v>
      </c>
    </row>
    <row r="741" spans="1:7">
      <c r="A741" s="67" t="s">
        <v>144</v>
      </c>
      <c r="B741" s="64">
        <v>1</v>
      </c>
      <c r="C741" s="64">
        <v>0</v>
      </c>
      <c r="D741" s="64">
        <v>8</v>
      </c>
      <c r="E741" s="64">
        <v>1</v>
      </c>
      <c r="F741" s="64">
        <v>0</v>
      </c>
      <c r="G741" s="65">
        <v>15</v>
      </c>
    </row>
    <row r="742" spans="1:7">
      <c r="A742" s="66" t="s">
        <v>144</v>
      </c>
      <c r="B742" s="62">
        <v>1</v>
      </c>
      <c r="C742" s="62">
        <v>0</v>
      </c>
      <c r="D742" s="62">
        <v>9</v>
      </c>
      <c r="E742" s="62">
        <v>1</v>
      </c>
      <c r="F742" s="62">
        <v>0</v>
      </c>
      <c r="G742" s="63">
        <v>14</v>
      </c>
    </row>
    <row r="743" spans="1:7">
      <c r="A743" s="67" t="s">
        <v>144</v>
      </c>
      <c r="B743" s="64">
        <v>1</v>
      </c>
      <c r="C743" s="64">
        <v>1</v>
      </c>
      <c r="D743" s="64">
        <v>6</v>
      </c>
      <c r="E743" s="64">
        <v>6</v>
      </c>
      <c r="F743" s="64">
        <v>1</v>
      </c>
      <c r="G743" s="65">
        <v>12</v>
      </c>
    </row>
    <row r="744" spans="1:7">
      <c r="A744" s="66" t="s">
        <v>144</v>
      </c>
      <c r="B744" s="62">
        <v>1</v>
      </c>
      <c r="C744" s="62">
        <v>1</v>
      </c>
      <c r="D744" s="62">
        <v>7</v>
      </c>
      <c r="E744" s="62">
        <v>3</v>
      </c>
      <c r="F744" s="62">
        <v>0</v>
      </c>
      <c r="G744" s="63">
        <v>9</v>
      </c>
    </row>
    <row r="745" spans="1:7">
      <c r="A745" s="67" t="s">
        <v>144</v>
      </c>
      <c r="B745" s="64">
        <v>1</v>
      </c>
      <c r="C745" s="64">
        <v>1</v>
      </c>
      <c r="D745" s="64">
        <v>8</v>
      </c>
      <c r="E745" s="64">
        <v>4</v>
      </c>
      <c r="F745" s="64">
        <v>0</v>
      </c>
      <c r="G745" s="65">
        <v>5</v>
      </c>
    </row>
    <row r="746" spans="1:7">
      <c r="A746" s="66" t="s">
        <v>144</v>
      </c>
      <c r="B746" s="62">
        <v>1</v>
      </c>
      <c r="C746" s="62">
        <v>1</v>
      </c>
      <c r="D746" s="62">
        <v>9</v>
      </c>
      <c r="E746" s="62">
        <v>5</v>
      </c>
      <c r="F746" s="62">
        <v>0</v>
      </c>
      <c r="G746" s="63">
        <v>0</v>
      </c>
    </row>
    <row r="747" spans="1:7">
      <c r="A747" s="67" t="s">
        <v>144</v>
      </c>
      <c r="B747" s="64">
        <v>1</v>
      </c>
      <c r="C747" s="64">
        <v>2</v>
      </c>
      <c r="D747" s="64">
        <v>6</v>
      </c>
      <c r="E747" s="64">
        <v>4</v>
      </c>
      <c r="F747" s="64">
        <v>1</v>
      </c>
      <c r="G747" s="65">
        <v>14</v>
      </c>
    </row>
    <row r="748" spans="1:7">
      <c r="A748" s="66" t="s">
        <v>144</v>
      </c>
      <c r="B748" s="62">
        <v>1</v>
      </c>
      <c r="C748" s="62">
        <v>2</v>
      </c>
      <c r="D748" s="62">
        <v>7</v>
      </c>
      <c r="E748" s="62">
        <v>17</v>
      </c>
      <c r="F748" s="62">
        <v>1</v>
      </c>
      <c r="G748" s="63">
        <v>15</v>
      </c>
    </row>
    <row r="749" spans="1:7">
      <c r="A749" s="67" t="s">
        <v>144</v>
      </c>
      <c r="B749" s="64">
        <v>1</v>
      </c>
      <c r="C749" s="64">
        <v>2</v>
      </c>
      <c r="D749" s="64">
        <v>8</v>
      </c>
      <c r="E749" s="64">
        <v>2</v>
      </c>
      <c r="F749" s="64">
        <v>0</v>
      </c>
      <c r="G749" s="65">
        <v>13</v>
      </c>
    </row>
    <row r="750" spans="1:7">
      <c r="A750" s="66" t="s">
        <v>144</v>
      </c>
      <c r="B750" s="62">
        <v>1</v>
      </c>
      <c r="C750" s="62">
        <v>2</v>
      </c>
      <c r="D750" s="62">
        <v>9</v>
      </c>
      <c r="E750" s="62">
        <v>1</v>
      </c>
      <c r="F750" s="62">
        <v>0</v>
      </c>
      <c r="G750" s="63">
        <v>12</v>
      </c>
    </row>
    <row r="751" spans="1:7">
      <c r="A751" s="67" t="s">
        <v>144</v>
      </c>
      <c r="B751" s="64">
        <v>2</v>
      </c>
      <c r="C751" s="64">
        <v>1</v>
      </c>
      <c r="D751" s="64">
        <v>8</v>
      </c>
      <c r="E751" s="64">
        <v>15</v>
      </c>
      <c r="F751" s="64">
        <v>1</v>
      </c>
      <c r="G751" s="65">
        <v>3</v>
      </c>
    </row>
    <row r="752" spans="1:7">
      <c r="A752" s="66" t="s">
        <v>144</v>
      </c>
      <c r="B752" s="62">
        <v>2</v>
      </c>
      <c r="C752" s="62">
        <v>1</v>
      </c>
      <c r="D752" s="62">
        <v>9</v>
      </c>
      <c r="E752" s="62">
        <v>1</v>
      </c>
      <c r="F752" s="62">
        <v>0</v>
      </c>
      <c r="G752" s="63">
        <v>2</v>
      </c>
    </row>
    <row r="753" spans="1:7">
      <c r="A753" s="67" t="s">
        <v>144</v>
      </c>
      <c r="B753" s="64">
        <v>2</v>
      </c>
      <c r="C753" s="64">
        <v>2</v>
      </c>
      <c r="D753" s="64">
        <v>8</v>
      </c>
      <c r="E753" s="64">
        <v>5</v>
      </c>
      <c r="F753" s="64">
        <v>1</v>
      </c>
      <c r="G753" s="65">
        <v>13</v>
      </c>
    </row>
    <row r="754" spans="1:7">
      <c r="A754" s="66" t="s">
        <v>144</v>
      </c>
      <c r="B754" s="62">
        <v>2</v>
      </c>
      <c r="C754" s="62">
        <v>2</v>
      </c>
      <c r="D754" s="62">
        <v>9</v>
      </c>
      <c r="E754" s="62">
        <v>9</v>
      </c>
      <c r="F754" s="62">
        <v>0</v>
      </c>
      <c r="G754" s="63">
        <v>4</v>
      </c>
    </row>
    <row r="755" spans="1:7">
      <c r="A755" s="67" t="s">
        <v>144</v>
      </c>
      <c r="B755" s="64">
        <v>3</v>
      </c>
      <c r="C755" s="64">
        <v>0</v>
      </c>
      <c r="D755" s="64">
        <v>9</v>
      </c>
      <c r="E755" s="64">
        <v>12</v>
      </c>
      <c r="F755" s="64">
        <v>1</v>
      </c>
      <c r="G755" s="65">
        <v>6</v>
      </c>
    </row>
    <row r="756" spans="1:7">
      <c r="A756" s="66" t="s">
        <v>144</v>
      </c>
      <c r="B756" s="62">
        <v>3</v>
      </c>
      <c r="C756" s="62">
        <v>1</v>
      </c>
      <c r="D756" s="62">
        <v>9</v>
      </c>
      <c r="E756" s="62">
        <v>8</v>
      </c>
      <c r="F756" s="62">
        <v>1</v>
      </c>
      <c r="G756" s="63">
        <v>10</v>
      </c>
    </row>
    <row r="757" spans="1:7">
      <c r="A757" s="67" t="s">
        <v>144</v>
      </c>
      <c r="B757" s="64">
        <v>3</v>
      </c>
      <c r="C757" s="64">
        <v>2</v>
      </c>
      <c r="D757" s="64">
        <v>9</v>
      </c>
      <c r="E757" s="64">
        <v>4</v>
      </c>
      <c r="F757" s="64">
        <v>1</v>
      </c>
      <c r="G757" s="65">
        <v>14</v>
      </c>
    </row>
    <row r="758" spans="1:7">
      <c r="A758" s="66" t="s">
        <v>145</v>
      </c>
      <c r="B758" s="62">
        <v>0</v>
      </c>
      <c r="C758" s="62">
        <v>0</v>
      </c>
      <c r="D758" s="62">
        <v>0</v>
      </c>
      <c r="E758" s="62">
        <v>21</v>
      </c>
      <c r="F758" s="62">
        <v>2</v>
      </c>
      <c r="G758" s="63">
        <v>15</v>
      </c>
    </row>
    <row r="759" spans="1:7">
      <c r="A759" s="67" t="s">
        <v>145</v>
      </c>
      <c r="B759" s="64">
        <v>0</v>
      </c>
      <c r="C759" s="64">
        <v>0</v>
      </c>
      <c r="D759" s="64">
        <v>1</v>
      </c>
      <c r="E759" s="64">
        <v>0</v>
      </c>
      <c r="F759" s="64">
        <v>0</v>
      </c>
      <c r="G759" s="65">
        <v>15</v>
      </c>
    </row>
    <row r="760" spans="1:7">
      <c r="A760" s="66" t="s">
        <v>145</v>
      </c>
      <c r="B760" s="62">
        <v>0</v>
      </c>
      <c r="C760" s="62">
        <v>0</v>
      </c>
      <c r="D760" s="62">
        <v>2</v>
      </c>
      <c r="E760" s="62">
        <v>0</v>
      </c>
      <c r="F760" s="62">
        <v>0</v>
      </c>
      <c r="G760" s="63">
        <v>15</v>
      </c>
    </row>
    <row r="761" spans="1:7">
      <c r="A761" s="67" t="s">
        <v>145</v>
      </c>
      <c r="B761" s="64">
        <v>0</v>
      </c>
      <c r="C761" s="64">
        <v>0</v>
      </c>
      <c r="D761" s="64">
        <v>3</v>
      </c>
      <c r="E761" s="64">
        <v>0</v>
      </c>
      <c r="F761" s="64">
        <v>0</v>
      </c>
      <c r="G761" s="65">
        <v>15</v>
      </c>
    </row>
    <row r="762" spans="1:7">
      <c r="A762" s="66" t="s">
        <v>145</v>
      </c>
      <c r="B762" s="62">
        <v>0</v>
      </c>
      <c r="C762" s="62">
        <v>0</v>
      </c>
      <c r="D762" s="62">
        <v>4</v>
      </c>
      <c r="E762" s="62">
        <v>0</v>
      </c>
      <c r="F762" s="62">
        <v>0</v>
      </c>
      <c r="G762" s="63">
        <v>15</v>
      </c>
    </row>
    <row r="763" spans="1:7">
      <c r="A763" s="67" t="s">
        <v>145</v>
      </c>
      <c r="B763" s="64">
        <v>0</v>
      </c>
      <c r="C763" s="64">
        <v>0</v>
      </c>
      <c r="D763" s="64">
        <v>5</v>
      </c>
      <c r="E763" s="64">
        <v>0</v>
      </c>
      <c r="F763" s="64">
        <v>0</v>
      </c>
      <c r="G763" s="65">
        <v>15</v>
      </c>
    </row>
    <row r="764" spans="1:7">
      <c r="A764" s="66" t="s">
        <v>145</v>
      </c>
      <c r="B764" s="62">
        <v>0</v>
      </c>
      <c r="C764" s="62">
        <v>0</v>
      </c>
      <c r="D764" s="62">
        <v>6</v>
      </c>
      <c r="E764" s="62">
        <v>0</v>
      </c>
      <c r="F764" s="62">
        <v>0</v>
      </c>
      <c r="G764" s="63">
        <v>15</v>
      </c>
    </row>
    <row r="765" spans="1:7">
      <c r="A765" s="67" t="s">
        <v>145</v>
      </c>
      <c r="B765" s="64">
        <v>0</v>
      </c>
      <c r="C765" s="64">
        <v>0</v>
      </c>
      <c r="D765" s="64">
        <v>7</v>
      </c>
      <c r="E765" s="64">
        <v>0</v>
      </c>
      <c r="F765" s="64">
        <v>0</v>
      </c>
      <c r="G765" s="65">
        <v>15</v>
      </c>
    </row>
    <row r="766" spans="1:7">
      <c r="A766" s="66" t="s">
        <v>145</v>
      </c>
      <c r="B766" s="62">
        <v>0</v>
      </c>
      <c r="C766" s="62">
        <v>0</v>
      </c>
      <c r="D766" s="62">
        <v>8</v>
      </c>
      <c r="E766" s="62">
        <v>0</v>
      </c>
      <c r="F766" s="62">
        <v>0</v>
      </c>
      <c r="G766" s="63">
        <v>15</v>
      </c>
    </row>
    <row r="767" spans="1:7">
      <c r="A767" s="67" t="s">
        <v>145</v>
      </c>
      <c r="B767" s="64">
        <v>0</v>
      </c>
      <c r="C767" s="64">
        <v>0</v>
      </c>
      <c r="D767" s="64">
        <v>9</v>
      </c>
      <c r="E767" s="64">
        <v>0</v>
      </c>
      <c r="F767" s="64">
        <v>0</v>
      </c>
      <c r="G767" s="65">
        <v>15</v>
      </c>
    </row>
    <row r="768" spans="1:7">
      <c r="A768" s="66" t="s">
        <v>145</v>
      </c>
      <c r="B768" s="62">
        <v>0</v>
      </c>
      <c r="C768" s="62">
        <v>1</v>
      </c>
      <c r="D768" s="62">
        <v>0</v>
      </c>
      <c r="E768" s="62">
        <v>12</v>
      </c>
      <c r="F768" s="62">
        <v>1</v>
      </c>
      <c r="G768" s="63">
        <v>6</v>
      </c>
    </row>
    <row r="769" spans="1:7">
      <c r="A769" s="67" t="s">
        <v>145</v>
      </c>
      <c r="B769" s="64">
        <v>0</v>
      </c>
      <c r="C769" s="64">
        <v>1</v>
      </c>
      <c r="D769" s="64">
        <v>2</v>
      </c>
      <c r="E769" s="64">
        <v>1</v>
      </c>
      <c r="F769" s="64">
        <v>0</v>
      </c>
      <c r="G769" s="65">
        <v>5</v>
      </c>
    </row>
    <row r="770" spans="1:7">
      <c r="A770" s="66" t="s">
        <v>145</v>
      </c>
      <c r="B770" s="62">
        <v>0</v>
      </c>
      <c r="C770" s="62">
        <v>1</v>
      </c>
      <c r="D770" s="62">
        <v>5</v>
      </c>
      <c r="E770" s="62">
        <v>5</v>
      </c>
      <c r="F770" s="62">
        <v>0</v>
      </c>
      <c r="G770" s="63">
        <v>0</v>
      </c>
    </row>
    <row r="771" spans="1:7">
      <c r="A771" s="67" t="s">
        <v>145</v>
      </c>
      <c r="B771" s="64">
        <v>0</v>
      </c>
      <c r="C771" s="64">
        <v>1</v>
      </c>
      <c r="D771" s="64">
        <v>6</v>
      </c>
      <c r="E771" s="64">
        <v>1</v>
      </c>
      <c r="F771" s="64">
        <v>1</v>
      </c>
      <c r="G771" s="65">
        <v>17</v>
      </c>
    </row>
    <row r="772" spans="1:7">
      <c r="A772" s="66" t="s">
        <v>145</v>
      </c>
      <c r="B772" s="62">
        <v>0</v>
      </c>
      <c r="C772" s="62">
        <v>1</v>
      </c>
      <c r="D772" s="62">
        <v>7</v>
      </c>
      <c r="E772" s="62">
        <v>6</v>
      </c>
      <c r="F772" s="62">
        <v>0</v>
      </c>
      <c r="G772" s="63">
        <v>11</v>
      </c>
    </row>
    <row r="773" spans="1:7">
      <c r="A773" s="67" t="s">
        <v>145</v>
      </c>
      <c r="B773" s="64">
        <v>0</v>
      </c>
      <c r="C773" s="64">
        <v>1</v>
      </c>
      <c r="D773" s="64">
        <v>8</v>
      </c>
      <c r="E773" s="64">
        <v>6</v>
      </c>
      <c r="F773" s="64">
        <v>0</v>
      </c>
      <c r="G773" s="65">
        <v>5</v>
      </c>
    </row>
    <row r="774" spans="1:7">
      <c r="A774" s="66" t="s">
        <v>145</v>
      </c>
      <c r="B774" s="62">
        <v>0</v>
      </c>
      <c r="C774" s="62">
        <v>1</v>
      </c>
      <c r="D774" s="62">
        <v>9</v>
      </c>
      <c r="E774" s="62">
        <v>2</v>
      </c>
      <c r="F774" s="62">
        <v>0</v>
      </c>
      <c r="G774" s="63">
        <v>3</v>
      </c>
    </row>
    <row r="775" spans="1:7">
      <c r="A775" s="67" t="s">
        <v>145</v>
      </c>
      <c r="B775" s="64">
        <v>0</v>
      </c>
      <c r="C775" s="64">
        <v>2</v>
      </c>
      <c r="D775" s="64">
        <v>1</v>
      </c>
      <c r="E775" s="64">
        <v>2</v>
      </c>
      <c r="F775" s="64">
        <v>1</v>
      </c>
      <c r="G775" s="65">
        <v>16</v>
      </c>
    </row>
    <row r="776" spans="1:7">
      <c r="A776" s="66" t="s">
        <v>145</v>
      </c>
      <c r="B776" s="62">
        <v>0</v>
      </c>
      <c r="C776" s="62">
        <v>2</v>
      </c>
      <c r="D776" s="62">
        <v>2</v>
      </c>
      <c r="E776" s="62">
        <v>10</v>
      </c>
      <c r="F776" s="62">
        <v>0</v>
      </c>
      <c r="G776" s="63">
        <v>6</v>
      </c>
    </row>
    <row r="777" spans="1:7">
      <c r="A777" s="67" t="s">
        <v>145</v>
      </c>
      <c r="B777" s="64">
        <v>0</v>
      </c>
      <c r="C777" s="64">
        <v>2</v>
      </c>
      <c r="D777" s="64">
        <v>3</v>
      </c>
      <c r="E777" s="64">
        <v>10</v>
      </c>
      <c r="F777" s="64">
        <v>1</v>
      </c>
      <c r="G777" s="65">
        <v>14</v>
      </c>
    </row>
    <row r="778" spans="1:7">
      <c r="A778" s="66" t="s">
        <v>145</v>
      </c>
      <c r="B778" s="62">
        <v>0</v>
      </c>
      <c r="C778" s="62">
        <v>2</v>
      </c>
      <c r="D778" s="62">
        <v>4</v>
      </c>
      <c r="E778" s="62">
        <v>5</v>
      </c>
      <c r="F778" s="62">
        <v>0</v>
      </c>
      <c r="G778" s="63">
        <v>9</v>
      </c>
    </row>
    <row r="779" spans="1:7">
      <c r="A779" s="67" t="s">
        <v>145</v>
      </c>
      <c r="B779" s="64">
        <v>0</v>
      </c>
      <c r="C779" s="64">
        <v>2</v>
      </c>
      <c r="D779" s="64">
        <v>6</v>
      </c>
      <c r="E779" s="64">
        <v>1</v>
      </c>
      <c r="F779" s="64">
        <v>0</v>
      </c>
      <c r="G779" s="65">
        <v>8</v>
      </c>
    </row>
    <row r="780" spans="1:7">
      <c r="A780" s="66" t="s">
        <v>145</v>
      </c>
      <c r="B780" s="62">
        <v>0</v>
      </c>
      <c r="C780" s="62">
        <v>2</v>
      </c>
      <c r="D780" s="62">
        <v>8</v>
      </c>
      <c r="E780" s="62">
        <v>1</v>
      </c>
      <c r="F780" s="62">
        <v>0</v>
      </c>
      <c r="G780" s="63">
        <v>7</v>
      </c>
    </row>
    <row r="781" spans="1:7">
      <c r="A781" s="67" t="s">
        <v>145</v>
      </c>
      <c r="B781" s="64">
        <v>1</v>
      </c>
      <c r="C781" s="64">
        <v>0</v>
      </c>
      <c r="D781" s="64">
        <v>4</v>
      </c>
      <c r="E781" s="64">
        <v>3</v>
      </c>
      <c r="F781" s="64">
        <v>1</v>
      </c>
      <c r="G781" s="65">
        <v>15</v>
      </c>
    </row>
    <row r="782" spans="1:7">
      <c r="A782" s="66" t="s">
        <v>145</v>
      </c>
      <c r="B782" s="62">
        <v>1</v>
      </c>
      <c r="C782" s="62">
        <v>0</v>
      </c>
      <c r="D782" s="62">
        <v>5</v>
      </c>
      <c r="E782" s="62">
        <v>8</v>
      </c>
      <c r="F782" s="62">
        <v>0</v>
      </c>
      <c r="G782" s="63">
        <v>7</v>
      </c>
    </row>
    <row r="783" spans="1:7">
      <c r="A783" s="67" t="s">
        <v>145</v>
      </c>
      <c r="B783" s="64">
        <v>1</v>
      </c>
      <c r="C783" s="64">
        <v>1</v>
      </c>
      <c r="D783" s="64">
        <v>5</v>
      </c>
      <c r="E783" s="64">
        <v>2</v>
      </c>
      <c r="F783" s="64">
        <v>1</v>
      </c>
      <c r="G783" s="65">
        <v>16</v>
      </c>
    </row>
    <row r="784" spans="1:7">
      <c r="A784" s="66" t="s">
        <v>145</v>
      </c>
      <c r="B784" s="62">
        <v>1</v>
      </c>
      <c r="C784" s="62">
        <v>1</v>
      </c>
      <c r="D784" s="62">
        <v>6</v>
      </c>
      <c r="E784" s="62">
        <v>9</v>
      </c>
      <c r="F784" s="62">
        <v>0</v>
      </c>
      <c r="G784" s="63">
        <v>7</v>
      </c>
    </row>
    <row r="785" spans="1:7">
      <c r="A785" s="67" t="s">
        <v>145</v>
      </c>
      <c r="B785" s="64">
        <v>1</v>
      </c>
      <c r="C785" s="64">
        <v>1</v>
      </c>
      <c r="D785" s="64">
        <v>7</v>
      </c>
      <c r="E785" s="64">
        <v>1</v>
      </c>
      <c r="F785" s="64">
        <v>0</v>
      </c>
      <c r="G785" s="65">
        <v>6</v>
      </c>
    </row>
    <row r="786" spans="1:7">
      <c r="A786" s="66" t="s">
        <v>145</v>
      </c>
      <c r="B786" s="62">
        <v>1</v>
      </c>
      <c r="C786" s="62">
        <v>1</v>
      </c>
      <c r="D786" s="62">
        <v>9</v>
      </c>
      <c r="E786" s="62">
        <v>1</v>
      </c>
      <c r="F786" s="62">
        <v>0</v>
      </c>
      <c r="G786" s="63">
        <v>5</v>
      </c>
    </row>
    <row r="787" spans="1:7">
      <c r="A787" s="67" t="s">
        <v>145</v>
      </c>
      <c r="B787" s="64">
        <v>1</v>
      </c>
      <c r="C787" s="64">
        <v>2</v>
      </c>
      <c r="D787" s="64">
        <v>6</v>
      </c>
      <c r="E787" s="64">
        <v>8</v>
      </c>
      <c r="F787" s="64">
        <v>1</v>
      </c>
      <c r="G787" s="65">
        <v>10</v>
      </c>
    </row>
    <row r="788" spans="1:7">
      <c r="A788" s="66" t="s">
        <v>145</v>
      </c>
      <c r="B788" s="62">
        <v>1</v>
      </c>
      <c r="C788" s="62">
        <v>2</v>
      </c>
      <c r="D788" s="62">
        <v>7</v>
      </c>
      <c r="E788" s="62">
        <v>26</v>
      </c>
      <c r="F788" s="62">
        <v>1</v>
      </c>
      <c r="G788" s="63">
        <v>2</v>
      </c>
    </row>
    <row r="789" spans="1:7">
      <c r="A789" s="67" t="s">
        <v>145</v>
      </c>
      <c r="B789" s="64">
        <v>1</v>
      </c>
      <c r="C789" s="64">
        <v>2</v>
      </c>
      <c r="D789" s="64">
        <v>8</v>
      </c>
      <c r="E789" s="64">
        <v>5</v>
      </c>
      <c r="F789" s="64">
        <v>1</v>
      </c>
      <c r="G789" s="65">
        <v>15</v>
      </c>
    </row>
    <row r="790" spans="1:7">
      <c r="A790" s="66" t="s">
        <v>145</v>
      </c>
      <c r="B790" s="62">
        <v>1</v>
      </c>
      <c r="C790" s="62">
        <v>2</v>
      </c>
      <c r="D790" s="62">
        <v>9</v>
      </c>
      <c r="E790" s="62">
        <v>1</v>
      </c>
      <c r="F790" s="62">
        <v>0</v>
      </c>
      <c r="G790" s="63">
        <v>14</v>
      </c>
    </row>
    <row r="791" spans="1:7">
      <c r="A791" s="67" t="s">
        <v>145</v>
      </c>
      <c r="B791" s="64">
        <v>2</v>
      </c>
      <c r="C791" s="64">
        <v>0</v>
      </c>
      <c r="D791" s="64">
        <v>8</v>
      </c>
      <c r="E791" s="64">
        <v>8</v>
      </c>
      <c r="F791" s="64">
        <v>1</v>
      </c>
      <c r="G791" s="65">
        <v>10</v>
      </c>
    </row>
    <row r="792" spans="1:7">
      <c r="A792" s="66" t="s">
        <v>145</v>
      </c>
      <c r="B792" s="62">
        <v>2</v>
      </c>
      <c r="C792" s="62">
        <v>0</v>
      </c>
      <c r="D792" s="62">
        <v>9</v>
      </c>
      <c r="E792" s="62">
        <v>1</v>
      </c>
      <c r="F792" s="62">
        <v>0</v>
      </c>
      <c r="G792" s="63">
        <v>9</v>
      </c>
    </row>
    <row r="793" spans="1:7">
      <c r="A793" s="67" t="s">
        <v>145</v>
      </c>
      <c r="B793" s="64">
        <v>2</v>
      </c>
      <c r="C793" s="64">
        <v>1</v>
      </c>
      <c r="D793" s="64">
        <v>8</v>
      </c>
      <c r="E793" s="64">
        <v>13</v>
      </c>
      <c r="F793" s="64">
        <v>1</v>
      </c>
      <c r="G793" s="65">
        <v>5</v>
      </c>
    </row>
    <row r="794" spans="1:7">
      <c r="A794" s="66" t="s">
        <v>145</v>
      </c>
      <c r="B794" s="62">
        <v>2</v>
      </c>
      <c r="C794" s="62">
        <v>1</v>
      </c>
      <c r="D794" s="62">
        <v>9</v>
      </c>
      <c r="E794" s="62">
        <v>3</v>
      </c>
      <c r="F794" s="62">
        <v>0</v>
      </c>
      <c r="G794" s="63">
        <v>2</v>
      </c>
    </row>
    <row r="795" spans="1:7">
      <c r="A795" s="67" t="s">
        <v>145</v>
      </c>
      <c r="B795" s="64">
        <v>2</v>
      </c>
      <c r="C795" s="64">
        <v>2</v>
      </c>
      <c r="D795" s="64">
        <v>9</v>
      </c>
      <c r="E795" s="64">
        <v>15</v>
      </c>
      <c r="F795" s="64">
        <v>1</v>
      </c>
      <c r="G795" s="65">
        <v>3</v>
      </c>
    </row>
    <row r="796" spans="1:7">
      <c r="A796" s="66" t="s">
        <v>145</v>
      </c>
      <c r="B796" s="62">
        <v>3</v>
      </c>
      <c r="C796" s="62">
        <v>0</v>
      </c>
      <c r="D796" s="62">
        <v>9</v>
      </c>
      <c r="E796" s="62">
        <v>19</v>
      </c>
      <c r="F796" s="62">
        <v>2</v>
      </c>
      <c r="G796" s="63">
        <v>17</v>
      </c>
    </row>
    <row r="797" spans="1:7">
      <c r="A797" s="67" t="s">
        <v>145</v>
      </c>
      <c r="B797" s="64">
        <v>3</v>
      </c>
      <c r="C797" s="64">
        <v>1</v>
      </c>
      <c r="D797" s="64">
        <v>9</v>
      </c>
      <c r="E797" s="64">
        <v>5</v>
      </c>
      <c r="F797" s="64">
        <v>1</v>
      </c>
      <c r="G797" s="65">
        <v>13</v>
      </c>
    </row>
    <row r="798" spans="1:7">
      <c r="A798" s="66" t="s">
        <v>146</v>
      </c>
      <c r="B798" s="62">
        <v>0</v>
      </c>
      <c r="C798" s="62">
        <v>0</v>
      </c>
      <c r="D798" s="62">
        <v>0</v>
      </c>
      <c r="E798" s="62">
        <v>18</v>
      </c>
      <c r="F798" s="62">
        <v>1</v>
      </c>
      <c r="G798" s="63">
        <v>0</v>
      </c>
    </row>
    <row r="799" spans="1:7">
      <c r="A799" s="67" t="s">
        <v>146</v>
      </c>
      <c r="B799" s="64">
        <v>0</v>
      </c>
      <c r="C799" s="64">
        <v>0</v>
      </c>
      <c r="D799" s="64">
        <v>1</v>
      </c>
      <c r="E799" s="64">
        <v>1</v>
      </c>
      <c r="F799" s="64">
        <v>1</v>
      </c>
      <c r="G799" s="65">
        <v>17</v>
      </c>
    </row>
    <row r="800" spans="1:7">
      <c r="A800" s="66" t="s">
        <v>146</v>
      </c>
      <c r="B800" s="62">
        <v>0</v>
      </c>
      <c r="C800" s="62">
        <v>0</v>
      </c>
      <c r="D800" s="62">
        <v>2</v>
      </c>
      <c r="E800" s="62">
        <v>0</v>
      </c>
      <c r="F800" s="62">
        <v>0</v>
      </c>
      <c r="G800" s="63">
        <v>17</v>
      </c>
    </row>
    <row r="801" spans="1:7">
      <c r="A801" s="67" t="s">
        <v>146</v>
      </c>
      <c r="B801" s="64">
        <v>0</v>
      </c>
      <c r="C801" s="64">
        <v>0</v>
      </c>
      <c r="D801" s="64">
        <v>3</v>
      </c>
      <c r="E801" s="64">
        <v>0</v>
      </c>
      <c r="F801" s="64">
        <v>0</v>
      </c>
      <c r="G801" s="65">
        <v>17</v>
      </c>
    </row>
    <row r="802" spans="1:7">
      <c r="A802" s="66" t="s">
        <v>146</v>
      </c>
      <c r="B802" s="62">
        <v>0</v>
      </c>
      <c r="C802" s="62">
        <v>0</v>
      </c>
      <c r="D802" s="62">
        <v>4</v>
      </c>
      <c r="E802" s="62">
        <v>0</v>
      </c>
      <c r="F802" s="62">
        <v>0</v>
      </c>
      <c r="G802" s="63">
        <v>17</v>
      </c>
    </row>
    <row r="803" spans="1:7">
      <c r="A803" s="67" t="s">
        <v>146</v>
      </c>
      <c r="B803" s="64">
        <v>0</v>
      </c>
      <c r="C803" s="64">
        <v>0</v>
      </c>
      <c r="D803" s="64">
        <v>5</v>
      </c>
      <c r="E803" s="64">
        <v>0</v>
      </c>
      <c r="F803" s="64">
        <v>0</v>
      </c>
      <c r="G803" s="65">
        <v>17</v>
      </c>
    </row>
    <row r="804" spans="1:7">
      <c r="A804" s="66" t="s">
        <v>146</v>
      </c>
      <c r="B804" s="62">
        <v>0</v>
      </c>
      <c r="C804" s="62">
        <v>0</v>
      </c>
      <c r="D804" s="62">
        <v>6</v>
      </c>
      <c r="E804" s="62">
        <v>0</v>
      </c>
      <c r="F804" s="62">
        <v>0</v>
      </c>
      <c r="G804" s="63">
        <v>17</v>
      </c>
    </row>
    <row r="805" spans="1:7">
      <c r="A805" s="67" t="s">
        <v>146</v>
      </c>
      <c r="B805" s="64">
        <v>0</v>
      </c>
      <c r="C805" s="64">
        <v>0</v>
      </c>
      <c r="D805" s="64">
        <v>7</v>
      </c>
      <c r="E805" s="64">
        <v>0</v>
      </c>
      <c r="F805" s="64">
        <v>0</v>
      </c>
      <c r="G805" s="65">
        <v>17</v>
      </c>
    </row>
    <row r="806" spans="1:7">
      <c r="A806" s="66" t="s">
        <v>146</v>
      </c>
      <c r="B806" s="62">
        <v>0</v>
      </c>
      <c r="C806" s="62">
        <v>0</v>
      </c>
      <c r="D806" s="62">
        <v>8</v>
      </c>
      <c r="E806" s="62">
        <v>1</v>
      </c>
      <c r="F806" s="62">
        <v>0</v>
      </c>
      <c r="G806" s="63">
        <v>16</v>
      </c>
    </row>
    <row r="807" spans="1:7">
      <c r="A807" s="67" t="s">
        <v>146</v>
      </c>
      <c r="B807" s="64">
        <v>0</v>
      </c>
      <c r="C807" s="64">
        <v>0</v>
      </c>
      <c r="D807" s="64">
        <v>9</v>
      </c>
      <c r="E807" s="64">
        <v>0</v>
      </c>
      <c r="F807" s="64">
        <v>0</v>
      </c>
      <c r="G807" s="65">
        <v>16</v>
      </c>
    </row>
    <row r="808" spans="1:7">
      <c r="A808" s="66" t="s">
        <v>146</v>
      </c>
      <c r="B808" s="62">
        <v>0</v>
      </c>
      <c r="C808" s="62">
        <v>1</v>
      </c>
      <c r="D808" s="62">
        <v>0</v>
      </c>
      <c r="E808" s="62">
        <v>15</v>
      </c>
      <c r="F808" s="62">
        <v>1</v>
      </c>
      <c r="G808" s="63">
        <v>3</v>
      </c>
    </row>
    <row r="809" spans="1:7">
      <c r="A809" s="67" t="s">
        <v>146</v>
      </c>
      <c r="B809" s="64">
        <v>0</v>
      </c>
      <c r="C809" s="64">
        <v>1</v>
      </c>
      <c r="D809" s="64">
        <v>2</v>
      </c>
      <c r="E809" s="64">
        <v>1</v>
      </c>
      <c r="F809" s="64">
        <v>0</v>
      </c>
      <c r="G809" s="65">
        <v>2</v>
      </c>
    </row>
    <row r="810" spans="1:7">
      <c r="A810" s="66" t="s">
        <v>146</v>
      </c>
      <c r="B810" s="62">
        <v>0</v>
      </c>
      <c r="C810" s="62">
        <v>1</v>
      </c>
      <c r="D810" s="62">
        <v>3</v>
      </c>
      <c r="E810" s="62">
        <v>1</v>
      </c>
      <c r="F810" s="62">
        <v>0</v>
      </c>
      <c r="G810" s="63">
        <v>1</v>
      </c>
    </row>
    <row r="811" spans="1:7">
      <c r="A811" s="67" t="s">
        <v>146</v>
      </c>
      <c r="B811" s="64">
        <v>0</v>
      </c>
      <c r="C811" s="64">
        <v>1</v>
      </c>
      <c r="D811" s="64">
        <v>4</v>
      </c>
      <c r="E811" s="64">
        <v>2</v>
      </c>
      <c r="F811" s="64">
        <v>1</v>
      </c>
      <c r="G811" s="65">
        <v>17</v>
      </c>
    </row>
    <row r="812" spans="1:7">
      <c r="A812" s="66" t="s">
        <v>146</v>
      </c>
      <c r="B812" s="62">
        <v>0</v>
      </c>
      <c r="C812" s="62">
        <v>1</v>
      </c>
      <c r="D812" s="62">
        <v>5</v>
      </c>
      <c r="E812" s="62">
        <v>3</v>
      </c>
      <c r="F812" s="62">
        <v>0</v>
      </c>
      <c r="G812" s="63">
        <v>14</v>
      </c>
    </row>
    <row r="813" spans="1:7">
      <c r="A813" s="67" t="s">
        <v>146</v>
      </c>
      <c r="B813" s="64">
        <v>0</v>
      </c>
      <c r="C813" s="64">
        <v>1</v>
      </c>
      <c r="D813" s="64">
        <v>6</v>
      </c>
      <c r="E813" s="64">
        <v>1</v>
      </c>
      <c r="F813" s="64">
        <v>0</v>
      </c>
      <c r="G813" s="65">
        <v>13</v>
      </c>
    </row>
    <row r="814" spans="1:7">
      <c r="A814" s="66" t="s">
        <v>146</v>
      </c>
      <c r="B814" s="62">
        <v>0</v>
      </c>
      <c r="C814" s="62">
        <v>1</v>
      </c>
      <c r="D814" s="62">
        <v>7</v>
      </c>
      <c r="E814" s="62">
        <v>1</v>
      </c>
      <c r="F814" s="62">
        <v>0</v>
      </c>
      <c r="G814" s="63">
        <v>12</v>
      </c>
    </row>
    <row r="815" spans="1:7">
      <c r="A815" s="67" t="s">
        <v>146</v>
      </c>
      <c r="B815" s="64">
        <v>0</v>
      </c>
      <c r="C815" s="64">
        <v>1</v>
      </c>
      <c r="D815" s="64">
        <v>8</v>
      </c>
      <c r="E815" s="64">
        <v>2</v>
      </c>
      <c r="F815" s="64">
        <v>0</v>
      </c>
      <c r="G815" s="65">
        <v>10</v>
      </c>
    </row>
    <row r="816" spans="1:7">
      <c r="A816" s="66" t="s">
        <v>146</v>
      </c>
      <c r="B816" s="62">
        <v>0</v>
      </c>
      <c r="C816" s="62">
        <v>1</v>
      </c>
      <c r="D816" s="62">
        <v>9</v>
      </c>
      <c r="E816" s="62">
        <v>5</v>
      </c>
      <c r="F816" s="62">
        <v>0</v>
      </c>
      <c r="G816" s="63">
        <v>5</v>
      </c>
    </row>
    <row r="817" spans="1:7">
      <c r="A817" s="67" t="s">
        <v>146</v>
      </c>
      <c r="B817" s="64">
        <v>0</v>
      </c>
      <c r="C817" s="64">
        <v>2</v>
      </c>
      <c r="D817" s="64">
        <v>1</v>
      </c>
      <c r="E817" s="64">
        <v>2</v>
      </c>
      <c r="F817" s="64">
        <v>1</v>
      </c>
      <c r="G817" s="65">
        <v>16</v>
      </c>
    </row>
    <row r="818" spans="1:7">
      <c r="A818" s="66" t="s">
        <v>146</v>
      </c>
      <c r="B818" s="62">
        <v>0</v>
      </c>
      <c r="C818" s="62">
        <v>2</v>
      </c>
      <c r="D818" s="62">
        <v>2</v>
      </c>
      <c r="E818" s="62">
        <v>3</v>
      </c>
      <c r="F818" s="62">
        <v>0</v>
      </c>
      <c r="G818" s="63">
        <v>13</v>
      </c>
    </row>
    <row r="819" spans="1:7">
      <c r="A819" s="67" t="s">
        <v>146</v>
      </c>
      <c r="B819" s="64">
        <v>0</v>
      </c>
      <c r="C819" s="64">
        <v>2</v>
      </c>
      <c r="D819" s="64">
        <v>3</v>
      </c>
      <c r="E819" s="64">
        <v>6</v>
      </c>
      <c r="F819" s="64">
        <v>0</v>
      </c>
      <c r="G819" s="65">
        <v>7</v>
      </c>
    </row>
    <row r="820" spans="1:7">
      <c r="A820" s="66" t="s">
        <v>146</v>
      </c>
      <c r="B820" s="62">
        <v>0</v>
      </c>
      <c r="C820" s="62">
        <v>2</v>
      </c>
      <c r="D820" s="62">
        <v>4</v>
      </c>
      <c r="E820" s="62">
        <v>4</v>
      </c>
      <c r="F820" s="62">
        <v>0</v>
      </c>
      <c r="G820" s="63">
        <v>3</v>
      </c>
    </row>
    <row r="821" spans="1:7">
      <c r="A821" s="67" t="s">
        <v>146</v>
      </c>
      <c r="B821" s="64">
        <v>0</v>
      </c>
      <c r="C821" s="64">
        <v>2</v>
      </c>
      <c r="D821" s="64">
        <v>6</v>
      </c>
      <c r="E821" s="64">
        <v>4</v>
      </c>
      <c r="F821" s="64">
        <v>1</v>
      </c>
      <c r="G821" s="65">
        <v>17</v>
      </c>
    </row>
    <row r="822" spans="1:7">
      <c r="A822" s="66" t="s">
        <v>146</v>
      </c>
      <c r="B822" s="62">
        <v>0</v>
      </c>
      <c r="C822" s="62">
        <v>2</v>
      </c>
      <c r="D822" s="62">
        <v>7</v>
      </c>
      <c r="E822" s="62">
        <v>2</v>
      </c>
      <c r="F822" s="62">
        <v>0</v>
      </c>
      <c r="G822" s="63">
        <v>15</v>
      </c>
    </row>
    <row r="823" spans="1:7">
      <c r="A823" s="67" t="s">
        <v>146</v>
      </c>
      <c r="B823" s="64">
        <v>0</v>
      </c>
      <c r="C823" s="64">
        <v>2</v>
      </c>
      <c r="D823" s="64">
        <v>8</v>
      </c>
      <c r="E823" s="64">
        <v>5</v>
      </c>
      <c r="F823" s="64">
        <v>0</v>
      </c>
      <c r="G823" s="65">
        <v>10</v>
      </c>
    </row>
    <row r="824" spans="1:7">
      <c r="A824" s="66" t="s">
        <v>146</v>
      </c>
      <c r="B824" s="62">
        <v>0</v>
      </c>
      <c r="C824" s="62">
        <v>2</v>
      </c>
      <c r="D824" s="62">
        <v>9</v>
      </c>
      <c r="E824" s="62">
        <v>2</v>
      </c>
      <c r="F824" s="62">
        <v>0</v>
      </c>
      <c r="G824" s="63">
        <v>8</v>
      </c>
    </row>
    <row r="825" spans="1:7">
      <c r="A825" s="67" t="s">
        <v>146</v>
      </c>
      <c r="B825" s="64">
        <v>1</v>
      </c>
      <c r="C825" s="64">
        <v>0</v>
      </c>
      <c r="D825" s="64">
        <v>4</v>
      </c>
      <c r="E825" s="64">
        <v>6</v>
      </c>
      <c r="F825" s="64">
        <v>1</v>
      </c>
      <c r="G825" s="65">
        <v>12</v>
      </c>
    </row>
    <row r="826" spans="1:7">
      <c r="A826" s="66" t="s">
        <v>146</v>
      </c>
      <c r="B826" s="62">
        <v>1</v>
      </c>
      <c r="C826" s="62">
        <v>0</v>
      </c>
      <c r="D826" s="62">
        <v>5</v>
      </c>
      <c r="E826" s="62">
        <v>6</v>
      </c>
      <c r="F826" s="62">
        <v>0</v>
      </c>
      <c r="G826" s="63">
        <v>6</v>
      </c>
    </row>
    <row r="827" spans="1:7">
      <c r="A827" s="67" t="s">
        <v>146</v>
      </c>
      <c r="B827" s="64">
        <v>1</v>
      </c>
      <c r="C827" s="64">
        <v>0</v>
      </c>
      <c r="D827" s="64">
        <v>9</v>
      </c>
      <c r="E827" s="64">
        <v>2</v>
      </c>
      <c r="F827" s="64">
        <v>0</v>
      </c>
      <c r="G827" s="65">
        <v>4</v>
      </c>
    </row>
    <row r="828" spans="1:7">
      <c r="A828" s="66" t="s">
        <v>146</v>
      </c>
      <c r="B828" s="62">
        <v>1</v>
      </c>
      <c r="C828" s="62">
        <v>1</v>
      </c>
      <c r="D828" s="62">
        <v>5</v>
      </c>
      <c r="E828" s="62">
        <v>3</v>
      </c>
      <c r="F828" s="62">
        <v>1</v>
      </c>
      <c r="G828" s="63">
        <v>15</v>
      </c>
    </row>
    <row r="829" spans="1:7">
      <c r="A829" s="67" t="s">
        <v>146</v>
      </c>
      <c r="B829" s="64">
        <v>1</v>
      </c>
      <c r="C829" s="64">
        <v>1</v>
      </c>
      <c r="D829" s="64">
        <v>6</v>
      </c>
      <c r="E829" s="64">
        <v>5</v>
      </c>
      <c r="F829" s="64">
        <v>0</v>
      </c>
      <c r="G829" s="65">
        <v>10</v>
      </c>
    </row>
    <row r="830" spans="1:7">
      <c r="A830" s="66" t="s">
        <v>146</v>
      </c>
      <c r="B830" s="62">
        <v>1</v>
      </c>
      <c r="C830" s="62">
        <v>1</v>
      </c>
      <c r="D830" s="62">
        <v>7</v>
      </c>
      <c r="E830" s="62">
        <v>2</v>
      </c>
      <c r="F830" s="62">
        <v>0</v>
      </c>
      <c r="G830" s="63">
        <v>8</v>
      </c>
    </row>
    <row r="831" spans="1:7">
      <c r="A831" s="67" t="s">
        <v>146</v>
      </c>
      <c r="B831" s="64">
        <v>1</v>
      </c>
      <c r="C831" s="64">
        <v>1</v>
      </c>
      <c r="D831" s="64">
        <v>9</v>
      </c>
      <c r="E831" s="64">
        <v>1</v>
      </c>
      <c r="F831" s="64">
        <v>0</v>
      </c>
      <c r="G831" s="65">
        <v>7</v>
      </c>
    </row>
    <row r="832" spans="1:7">
      <c r="A832" s="66" t="s">
        <v>146</v>
      </c>
      <c r="B832" s="62">
        <v>1</v>
      </c>
      <c r="C832" s="62">
        <v>2</v>
      </c>
      <c r="D832" s="62">
        <v>6</v>
      </c>
      <c r="E832" s="62">
        <v>10</v>
      </c>
      <c r="F832" s="62">
        <v>1</v>
      </c>
      <c r="G832" s="63">
        <v>8</v>
      </c>
    </row>
    <row r="833" spans="1:7">
      <c r="A833" s="67" t="s">
        <v>146</v>
      </c>
      <c r="B833" s="64">
        <v>1</v>
      </c>
      <c r="C833" s="64">
        <v>2</v>
      </c>
      <c r="D833" s="64">
        <v>7</v>
      </c>
      <c r="E833" s="64">
        <v>16</v>
      </c>
      <c r="F833" s="64">
        <v>1</v>
      </c>
      <c r="G833" s="65">
        <v>10</v>
      </c>
    </row>
    <row r="834" spans="1:7">
      <c r="A834" s="66" t="s">
        <v>146</v>
      </c>
      <c r="B834" s="62">
        <v>2</v>
      </c>
      <c r="C834" s="62">
        <v>0</v>
      </c>
      <c r="D834" s="62">
        <v>8</v>
      </c>
      <c r="E834" s="62">
        <v>4</v>
      </c>
      <c r="F834" s="62">
        <v>1</v>
      </c>
      <c r="G834" s="63">
        <v>14</v>
      </c>
    </row>
    <row r="835" spans="1:7">
      <c r="A835" s="67" t="s">
        <v>146</v>
      </c>
      <c r="B835" s="64">
        <v>2</v>
      </c>
      <c r="C835" s="64">
        <v>1</v>
      </c>
      <c r="D835" s="64">
        <v>8</v>
      </c>
      <c r="E835" s="64">
        <v>17</v>
      </c>
      <c r="F835" s="64">
        <v>1</v>
      </c>
      <c r="G835" s="65">
        <v>1</v>
      </c>
    </row>
    <row r="836" spans="1:7">
      <c r="A836" s="66" t="s">
        <v>146</v>
      </c>
      <c r="B836" s="62">
        <v>2</v>
      </c>
      <c r="C836" s="62">
        <v>2</v>
      </c>
      <c r="D836" s="62">
        <v>9</v>
      </c>
      <c r="E836" s="62">
        <v>5</v>
      </c>
      <c r="F836" s="62">
        <v>1</v>
      </c>
      <c r="G836" s="63">
        <v>13</v>
      </c>
    </row>
    <row r="837" spans="1:7">
      <c r="A837" s="67" t="s">
        <v>146</v>
      </c>
      <c r="B837" s="64">
        <v>3</v>
      </c>
      <c r="C837" s="64">
        <v>0</v>
      </c>
      <c r="D837" s="64">
        <v>9</v>
      </c>
      <c r="E837" s="64">
        <v>8</v>
      </c>
      <c r="F837" s="64">
        <v>1</v>
      </c>
      <c r="G837" s="65">
        <v>10</v>
      </c>
    </row>
    <row r="838" spans="1:7">
      <c r="A838" s="66" t="s">
        <v>146</v>
      </c>
      <c r="B838" s="62">
        <v>3</v>
      </c>
      <c r="C838" s="62">
        <v>1</v>
      </c>
      <c r="D838" s="62">
        <v>9</v>
      </c>
      <c r="E838" s="62">
        <v>22</v>
      </c>
      <c r="F838" s="62">
        <v>2</v>
      </c>
      <c r="G838" s="63">
        <v>14</v>
      </c>
    </row>
    <row r="839" spans="1:7">
      <c r="A839" s="67" t="s">
        <v>147</v>
      </c>
      <c r="B839" s="64">
        <v>0</v>
      </c>
      <c r="C839" s="64">
        <v>0</v>
      </c>
      <c r="D839" s="64">
        <v>0</v>
      </c>
      <c r="E839" s="64">
        <v>11</v>
      </c>
      <c r="F839" s="64">
        <v>1</v>
      </c>
      <c r="G839" s="65">
        <v>7</v>
      </c>
    </row>
    <row r="840" spans="1:7">
      <c r="A840" s="66" t="s">
        <v>147</v>
      </c>
      <c r="B840" s="62">
        <v>0</v>
      </c>
      <c r="C840" s="62">
        <v>0</v>
      </c>
      <c r="D840" s="62">
        <v>1</v>
      </c>
      <c r="E840" s="62">
        <v>0</v>
      </c>
      <c r="F840" s="62">
        <v>0</v>
      </c>
      <c r="G840" s="63">
        <v>7</v>
      </c>
    </row>
    <row r="841" spans="1:7">
      <c r="A841" s="67" t="s">
        <v>147</v>
      </c>
      <c r="B841" s="64">
        <v>0</v>
      </c>
      <c r="C841" s="64">
        <v>0</v>
      </c>
      <c r="D841" s="64">
        <v>2</v>
      </c>
      <c r="E841" s="64">
        <v>0</v>
      </c>
      <c r="F841" s="64">
        <v>0</v>
      </c>
      <c r="G841" s="65">
        <v>7</v>
      </c>
    </row>
    <row r="842" spans="1:7">
      <c r="A842" s="66" t="s">
        <v>147</v>
      </c>
      <c r="B842" s="62">
        <v>0</v>
      </c>
      <c r="C842" s="62">
        <v>0</v>
      </c>
      <c r="D842" s="62">
        <v>3</v>
      </c>
      <c r="E842" s="62">
        <v>0</v>
      </c>
      <c r="F842" s="62">
        <v>0</v>
      </c>
      <c r="G842" s="63">
        <v>7</v>
      </c>
    </row>
    <row r="843" spans="1:7">
      <c r="A843" s="67" t="s">
        <v>147</v>
      </c>
      <c r="B843" s="64">
        <v>0</v>
      </c>
      <c r="C843" s="64">
        <v>0</v>
      </c>
      <c r="D843" s="64">
        <v>4</v>
      </c>
      <c r="E843" s="64">
        <v>1</v>
      </c>
      <c r="F843" s="64">
        <v>0</v>
      </c>
      <c r="G843" s="65">
        <v>6</v>
      </c>
    </row>
    <row r="844" spans="1:7">
      <c r="A844" s="66" t="s">
        <v>147</v>
      </c>
      <c r="B844" s="62">
        <v>0</v>
      </c>
      <c r="C844" s="62">
        <v>0</v>
      </c>
      <c r="D844" s="62">
        <v>5</v>
      </c>
      <c r="E844" s="62">
        <v>0</v>
      </c>
      <c r="F844" s="62">
        <v>0</v>
      </c>
      <c r="G844" s="63">
        <v>6</v>
      </c>
    </row>
    <row r="845" spans="1:7">
      <c r="A845" s="67" t="s">
        <v>147</v>
      </c>
      <c r="B845" s="64">
        <v>0</v>
      </c>
      <c r="C845" s="64">
        <v>0</v>
      </c>
      <c r="D845" s="64">
        <v>6</v>
      </c>
      <c r="E845" s="64">
        <v>1</v>
      </c>
      <c r="F845" s="64">
        <v>0</v>
      </c>
      <c r="G845" s="65">
        <v>5</v>
      </c>
    </row>
    <row r="846" spans="1:7">
      <c r="A846" s="66" t="s">
        <v>147</v>
      </c>
      <c r="B846" s="62">
        <v>0</v>
      </c>
      <c r="C846" s="62">
        <v>0</v>
      </c>
      <c r="D846" s="62">
        <v>7</v>
      </c>
      <c r="E846" s="62">
        <v>0</v>
      </c>
      <c r="F846" s="62">
        <v>0</v>
      </c>
      <c r="G846" s="63">
        <v>5</v>
      </c>
    </row>
    <row r="847" spans="1:7">
      <c r="A847" s="67" t="s">
        <v>147</v>
      </c>
      <c r="B847" s="64">
        <v>0</v>
      </c>
      <c r="C847" s="64">
        <v>0</v>
      </c>
      <c r="D847" s="64">
        <v>8</v>
      </c>
      <c r="E847" s="64">
        <v>1</v>
      </c>
      <c r="F847" s="64">
        <v>0</v>
      </c>
      <c r="G847" s="65">
        <v>4</v>
      </c>
    </row>
    <row r="848" spans="1:7">
      <c r="A848" s="66" t="s">
        <v>147</v>
      </c>
      <c r="B848" s="62">
        <v>0</v>
      </c>
      <c r="C848" s="62">
        <v>0</v>
      </c>
      <c r="D848" s="62">
        <v>9</v>
      </c>
      <c r="E848" s="62">
        <v>1</v>
      </c>
      <c r="F848" s="62">
        <v>0</v>
      </c>
      <c r="G848" s="63">
        <v>3</v>
      </c>
    </row>
    <row r="849" spans="1:7">
      <c r="A849" s="67" t="s">
        <v>147</v>
      </c>
      <c r="B849" s="64">
        <v>0</v>
      </c>
      <c r="C849" s="64">
        <v>1</v>
      </c>
      <c r="D849" s="64">
        <v>0</v>
      </c>
      <c r="E849" s="64">
        <v>25</v>
      </c>
      <c r="F849" s="64">
        <v>2</v>
      </c>
      <c r="G849" s="65">
        <v>11</v>
      </c>
    </row>
    <row r="850" spans="1:7">
      <c r="A850" s="66" t="s">
        <v>147</v>
      </c>
      <c r="B850" s="62">
        <v>0</v>
      </c>
      <c r="C850" s="62">
        <v>1</v>
      </c>
      <c r="D850" s="62">
        <v>1</v>
      </c>
      <c r="E850" s="62">
        <v>3</v>
      </c>
      <c r="F850" s="62">
        <v>0</v>
      </c>
      <c r="G850" s="63">
        <v>8</v>
      </c>
    </row>
    <row r="851" spans="1:7">
      <c r="A851" s="67" t="s">
        <v>147</v>
      </c>
      <c r="B851" s="64">
        <v>0</v>
      </c>
      <c r="C851" s="64">
        <v>1</v>
      </c>
      <c r="D851" s="64">
        <v>2</v>
      </c>
      <c r="E851" s="64">
        <v>3</v>
      </c>
      <c r="F851" s="64">
        <v>0</v>
      </c>
      <c r="G851" s="65">
        <v>5</v>
      </c>
    </row>
    <row r="852" spans="1:7">
      <c r="A852" s="66" t="s">
        <v>147</v>
      </c>
      <c r="B852" s="62">
        <v>0</v>
      </c>
      <c r="C852" s="62">
        <v>1</v>
      </c>
      <c r="D852" s="62">
        <v>3</v>
      </c>
      <c r="E852" s="62">
        <v>6</v>
      </c>
      <c r="F852" s="62">
        <v>1</v>
      </c>
      <c r="G852" s="63">
        <v>17</v>
      </c>
    </row>
    <row r="853" spans="1:7">
      <c r="A853" s="67" t="s">
        <v>147</v>
      </c>
      <c r="B853" s="64">
        <v>0</v>
      </c>
      <c r="C853" s="64">
        <v>1</v>
      </c>
      <c r="D853" s="64">
        <v>4</v>
      </c>
      <c r="E853" s="64">
        <v>6</v>
      </c>
      <c r="F853" s="64">
        <v>0</v>
      </c>
      <c r="G853" s="65">
        <v>11</v>
      </c>
    </row>
    <row r="854" spans="1:7">
      <c r="A854" s="66" t="s">
        <v>147</v>
      </c>
      <c r="B854" s="62">
        <v>0</v>
      </c>
      <c r="C854" s="62">
        <v>1</v>
      </c>
      <c r="D854" s="62">
        <v>5</v>
      </c>
      <c r="E854" s="62">
        <v>1</v>
      </c>
      <c r="F854" s="62">
        <v>0</v>
      </c>
      <c r="G854" s="63">
        <v>10</v>
      </c>
    </row>
    <row r="855" spans="1:7">
      <c r="A855" s="67" t="s">
        <v>147</v>
      </c>
      <c r="B855" s="64">
        <v>0</v>
      </c>
      <c r="C855" s="64">
        <v>1</v>
      </c>
      <c r="D855" s="64">
        <v>6</v>
      </c>
      <c r="E855" s="64">
        <v>1</v>
      </c>
      <c r="F855" s="64">
        <v>0</v>
      </c>
      <c r="G855" s="65">
        <v>9</v>
      </c>
    </row>
    <row r="856" spans="1:7">
      <c r="A856" s="66" t="s">
        <v>147</v>
      </c>
      <c r="B856" s="62">
        <v>0</v>
      </c>
      <c r="C856" s="62">
        <v>1</v>
      </c>
      <c r="D856" s="62">
        <v>7</v>
      </c>
      <c r="E856" s="62">
        <v>2</v>
      </c>
      <c r="F856" s="62">
        <v>0</v>
      </c>
      <c r="G856" s="63">
        <v>7</v>
      </c>
    </row>
    <row r="857" spans="1:7">
      <c r="A857" s="67" t="s">
        <v>147</v>
      </c>
      <c r="B857" s="64">
        <v>0</v>
      </c>
      <c r="C857" s="64">
        <v>1</v>
      </c>
      <c r="D857" s="64">
        <v>8</v>
      </c>
      <c r="E857" s="64">
        <v>1</v>
      </c>
      <c r="F857" s="64">
        <v>0</v>
      </c>
      <c r="G857" s="65">
        <v>6</v>
      </c>
    </row>
    <row r="858" spans="1:7">
      <c r="A858" s="66" t="s">
        <v>147</v>
      </c>
      <c r="B858" s="62">
        <v>0</v>
      </c>
      <c r="C858" s="62">
        <v>2</v>
      </c>
      <c r="D858" s="62">
        <v>2</v>
      </c>
      <c r="E858" s="62">
        <v>7</v>
      </c>
      <c r="F858" s="62">
        <v>1</v>
      </c>
      <c r="G858" s="63">
        <v>11</v>
      </c>
    </row>
    <row r="859" spans="1:7">
      <c r="A859" s="67" t="s">
        <v>147</v>
      </c>
      <c r="B859" s="64">
        <v>0</v>
      </c>
      <c r="C859" s="64">
        <v>2</v>
      </c>
      <c r="D859" s="64">
        <v>3</v>
      </c>
      <c r="E859" s="64">
        <v>2</v>
      </c>
      <c r="F859" s="64">
        <v>0</v>
      </c>
      <c r="G859" s="65">
        <v>9</v>
      </c>
    </row>
    <row r="860" spans="1:7">
      <c r="A860" s="66" t="s">
        <v>147</v>
      </c>
      <c r="B860" s="62">
        <v>0</v>
      </c>
      <c r="C860" s="62">
        <v>2</v>
      </c>
      <c r="D860" s="62">
        <v>4</v>
      </c>
      <c r="E860" s="62">
        <v>4</v>
      </c>
      <c r="F860" s="62">
        <v>0</v>
      </c>
      <c r="G860" s="63">
        <v>5</v>
      </c>
    </row>
    <row r="861" spans="1:7">
      <c r="A861" s="67" t="s">
        <v>147</v>
      </c>
      <c r="B861" s="64">
        <v>0</v>
      </c>
      <c r="C861" s="64">
        <v>2</v>
      </c>
      <c r="D861" s="64">
        <v>5</v>
      </c>
      <c r="E861" s="64">
        <v>1</v>
      </c>
      <c r="F861" s="64">
        <v>0</v>
      </c>
      <c r="G861" s="65">
        <v>4</v>
      </c>
    </row>
    <row r="862" spans="1:7">
      <c r="A862" s="66" t="s">
        <v>147</v>
      </c>
      <c r="B862" s="62">
        <v>0</v>
      </c>
      <c r="C862" s="62">
        <v>2</v>
      </c>
      <c r="D862" s="62">
        <v>6</v>
      </c>
      <c r="E862" s="62">
        <v>1</v>
      </c>
      <c r="F862" s="62">
        <v>0</v>
      </c>
      <c r="G862" s="63">
        <v>3</v>
      </c>
    </row>
    <row r="863" spans="1:7">
      <c r="A863" s="67" t="s">
        <v>147</v>
      </c>
      <c r="B863" s="64">
        <v>0</v>
      </c>
      <c r="C863" s="64">
        <v>2</v>
      </c>
      <c r="D863" s="64">
        <v>7</v>
      </c>
      <c r="E863" s="64">
        <v>4</v>
      </c>
      <c r="F863" s="64">
        <v>1</v>
      </c>
      <c r="G863" s="65">
        <v>17</v>
      </c>
    </row>
    <row r="864" spans="1:7">
      <c r="A864" s="66" t="s">
        <v>147</v>
      </c>
      <c r="B864" s="62">
        <v>0</v>
      </c>
      <c r="C864" s="62">
        <v>2</v>
      </c>
      <c r="D864" s="62">
        <v>8</v>
      </c>
      <c r="E864" s="62">
        <v>3</v>
      </c>
      <c r="F864" s="62">
        <v>0</v>
      </c>
      <c r="G864" s="63">
        <v>14</v>
      </c>
    </row>
    <row r="865" spans="1:7">
      <c r="A865" s="67" t="s">
        <v>147</v>
      </c>
      <c r="B865" s="64">
        <v>0</v>
      </c>
      <c r="C865" s="64">
        <v>2</v>
      </c>
      <c r="D865" s="64">
        <v>9</v>
      </c>
      <c r="E865" s="64">
        <v>2</v>
      </c>
      <c r="F865" s="64">
        <v>0</v>
      </c>
      <c r="G865" s="65">
        <v>12</v>
      </c>
    </row>
    <row r="866" spans="1:7">
      <c r="A866" s="66" t="s">
        <v>147</v>
      </c>
      <c r="B866" s="62">
        <v>1</v>
      </c>
      <c r="C866" s="62">
        <v>0</v>
      </c>
      <c r="D866" s="62">
        <v>4</v>
      </c>
      <c r="E866" s="62">
        <v>4</v>
      </c>
      <c r="F866" s="62">
        <v>1</v>
      </c>
      <c r="G866" s="63">
        <v>14</v>
      </c>
    </row>
    <row r="867" spans="1:7">
      <c r="A867" s="67" t="s">
        <v>147</v>
      </c>
      <c r="B867" s="64">
        <v>1</v>
      </c>
      <c r="C867" s="64">
        <v>0</v>
      </c>
      <c r="D867" s="64">
        <v>5</v>
      </c>
      <c r="E867" s="64">
        <v>4</v>
      </c>
      <c r="F867" s="64">
        <v>0</v>
      </c>
      <c r="G867" s="65">
        <v>10</v>
      </c>
    </row>
    <row r="868" spans="1:7">
      <c r="A868" s="66" t="s">
        <v>147</v>
      </c>
      <c r="B868" s="62">
        <v>1</v>
      </c>
      <c r="C868" s="62">
        <v>0</v>
      </c>
      <c r="D868" s="62">
        <v>9</v>
      </c>
      <c r="E868" s="62">
        <v>1</v>
      </c>
      <c r="F868" s="62">
        <v>0</v>
      </c>
      <c r="G868" s="63">
        <v>9</v>
      </c>
    </row>
    <row r="869" spans="1:7">
      <c r="A869" s="67" t="s">
        <v>147</v>
      </c>
      <c r="B869" s="64">
        <v>1</v>
      </c>
      <c r="C869" s="64">
        <v>1</v>
      </c>
      <c r="D869" s="64">
        <v>5</v>
      </c>
      <c r="E869" s="64">
        <v>7</v>
      </c>
      <c r="F869" s="64">
        <v>1</v>
      </c>
      <c r="G869" s="65">
        <v>11</v>
      </c>
    </row>
    <row r="870" spans="1:7">
      <c r="A870" s="66" t="s">
        <v>147</v>
      </c>
      <c r="B870" s="62">
        <v>1</v>
      </c>
      <c r="C870" s="62">
        <v>1</v>
      </c>
      <c r="D870" s="62">
        <v>6</v>
      </c>
      <c r="E870" s="62">
        <v>7</v>
      </c>
      <c r="F870" s="62">
        <v>0</v>
      </c>
      <c r="G870" s="63">
        <v>4</v>
      </c>
    </row>
    <row r="871" spans="1:7">
      <c r="A871" s="67" t="s">
        <v>147</v>
      </c>
      <c r="B871" s="64">
        <v>1</v>
      </c>
      <c r="C871" s="64">
        <v>1</v>
      </c>
      <c r="D871" s="64">
        <v>7</v>
      </c>
      <c r="E871" s="64">
        <v>4</v>
      </c>
      <c r="F871" s="64">
        <v>0</v>
      </c>
      <c r="G871" s="65">
        <v>0</v>
      </c>
    </row>
    <row r="872" spans="1:7">
      <c r="A872" s="66" t="s">
        <v>147</v>
      </c>
      <c r="B872" s="62">
        <v>1</v>
      </c>
      <c r="C872" s="62">
        <v>1</v>
      </c>
      <c r="D872" s="62">
        <v>9</v>
      </c>
      <c r="E872" s="62">
        <v>3</v>
      </c>
      <c r="F872" s="62">
        <v>1</v>
      </c>
      <c r="G872" s="63">
        <v>15</v>
      </c>
    </row>
    <row r="873" spans="1:7">
      <c r="A873" s="67" t="s">
        <v>147</v>
      </c>
      <c r="B873" s="64">
        <v>1</v>
      </c>
      <c r="C873" s="64">
        <v>2</v>
      </c>
      <c r="D873" s="64">
        <v>6</v>
      </c>
      <c r="E873" s="64">
        <v>13</v>
      </c>
      <c r="F873" s="64">
        <v>1</v>
      </c>
      <c r="G873" s="65">
        <v>5</v>
      </c>
    </row>
    <row r="874" spans="1:7">
      <c r="A874" s="66" t="s">
        <v>147</v>
      </c>
      <c r="B874" s="62">
        <v>1</v>
      </c>
      <c r="C874" s="62">
        <v>2</v>
      </c>
      <c r="D874" s="62">
        <v>7</v>
      </c>
      <c r="E874" s="62">
        <v>10</v>
      </c>
      <c r="F874" s="62">
        <v>1</v>
      </c>
      <c r="G874" s="63">
        <v>13</v>
      </c>
    </row>
    <row r="875" spans="1:7">
      <c r="A875" s="67" t="s">
        <v>147</v>
      </c>
      <c r="B875" s="64">
        <v>1</v>
      </c>
      <c r="C875" s="64">
        <v>2</v>
      </c>
      <c r="D875" s="64">
        <v>8</v>
      </c>
      <c r="E875" s="64">
        <v>2</v>
      </c>
      <c r="F875" s="64">
        <v>0</v>
      </c>
      <c r="G875" s="65">
        <v>11</v>
      </c>
    </row>
    <row r="876" spans="1:7">
      <c r="A876" s="66" t="s">
        <v>147</v>
      </c>
      <c r="B876" s="62">
        <v>2</v>
      </c>
      <c r="C876" s="62">
        <v>0</v>
      </c>
      <c r="D876" s="62">
        <v>7</v>
      </c>
      <c r="E876" s="62">
        <v>8</v>
      </c>
      <c r="F876" s="62">
        <v>1</v>
      </c>
      <c r="G876" s="63">
        <v>10</v>
      </c>
    </row>
    <row r="877" spans="1:7">
      <c r="A877" s="67" t="s">
        <v>147</v>
      </c>
      <c r="B877" s="64">
        <v>2</v>
      </c>
      <c r="C877" s="64">
        <v>0</v>
      </c>
      <c r="D877" s="64">
        <v>8</v>
      </c>
      <c r="E877" s="64">
        <v>4</v>
      </c>
      <c r="F877" s="64">
        <v>0</v>
      </c>
      <c r="G877" s="65">
        <v>6</v>
      </c>
    </row>
    <row r="878" spans="1:7">
      <c r="A878" s="66" t="s">
        <v>147</v>
      </c>
      <c r="B878" s="62">
        <v>2</v>
      </c>
      <c r="C878" s="62">
        <v>1</v>
      </c>
      <c r="D878" s="62">
        <v>8</v>
      </c>
      <c r="E878" s="62">
        <v>22</v>
      </c>
      <c r="F878" s="62">
        <v>2</v>
      </c>
      <c r="G878" s="63">
        <v>14</v>
      </c>
    </row>
    <row r="879" spans="1:7">
      <c r="A879" s="67" t="s">
        <v>147</v>
      </c>
      <c r="B879" s="64">
        <v>2</v>
      </c>
      <c r="C879" s="64">
        <v>1</v>
      </c>
      <c r="D879" s="64">
        <v>9</v>
      </c>
      <c r="E879" s="64">
        <v>3</v>
      </c>
      <c r="F879" s="64">
        <v>0</v>
      </c>
      <c r="G879" s="65">
        <v>11</v>
      </c>
    </row>
    <row r="880" spans="1:7">
      <c r="A880" s="66" t="s">
        <v>147</v>
      </c>
      <c r="B880" s="62">
        <v>2</v>
      </c>
      <c r="C880" s="62">
        <v>2</v>
      </c>
      <c r="D880" s="62">
        <v>9</v>
      </c>
      <c r="E880" s="62">
        <v>13</v>
      </c>
      <c r="F880" s="62">
        <v>1</v>
      </c>
      <c r="G880" s="63">
        <v>5</v>
      </c>
    </row>
    <row r="881" spans="1:7">
      <c r="A881" s="67" t="s">
        <v>147</v>
      </c>
      <c r="B881" s="64">
        <v>3</v>
      </c>
      <c r="C881" s="64">
        <v>0</v>
      </c>
      <c r="D881" s="64">
        <v>9</v>
      </c>
      <c r="E881" s="64">
        <v>5</v>
      </c>
      <c r="F881" s="64">
        <v>1</v>
      </c>
      <c r="G881" s="65">
        <v>13</v>
      </c>
    </row>
    <row r="882" spans="1:7">
      <c r="A882" s="66" t="s">
        <v>147</v>
      </c>
      <c r="B882" s="62">
        <v>3</v>
      </c>
      <c r="C882" s="62">
        <v>1</v>
      </c>
      <c r="D882" s="62">
        <v>9</v>
      </c>
      <c r="E882" s="62">
        <v>21</v>
      </c>
      <c r="F882" s="62">
        <v>2</v>
      </c>
      <c r="G882" s="63">
        <v>15</v>
      </c>
    </row>
    <row r="883" spans="1:7">
      <c r="A883" s="67" t="s">
        <v>147</v>
      </c>
      <c r="B883" s="64">
        <v>3</v>
      </c>
      <c r="C883" s="64">
        <v>2</v>
      </c>
      <c r="D883" s="64">
        <v>9</v>
      </c>
      <c r="E883" s="64">
        <v>5</v>
      </c>
      <c r="F883" s="64">
        <v>1</v>
      </c>
      <c r="G883" s="65">
        <v>13</v>
      </c>
    </row>
    <row r="884" spans="1:7">
      <c r="A884" s="66" t="s">
        <v>148</v>
      </c>
      <c r="B884" s="62">
        <v>0</v>
      </c>
      <c r="C884" s="62">
        <v>0</v>
      </c>
      <c r="D884" s="62">
        <v>0</v>
      </c>
      <c r="E884" s="62">
        <v>26</v>
      </c>
      <c r="F884" s="62">
        <v>2</v>
      </c>
      <c r="G884" s="63">
        <v>10</v>
      </c>
    </row>
    <row r="885" spans="1:7">
      <c r="A885" s="67" t="s">
        <v>148</v>
      </c>
      <c r="B885" s="64">
        <v>0</v>
      </c>
      <c r="C885" s="64">
        <v>0</v>
      </c>
      <c r="D885" s="64">
        <v>1</v>
      </c>
      <c r="E885" s="64">
        <v>2</v>
      </c>
      <c r="F885" s="64">
        <v>0</v>
      </c>
      <c r="G885" s="65">
        <v>8</v>
      </c>
    </row>
    <row r="886" spans="1:7">
      <c r="A886" s="66" t="s">
        <v>148</v>
      </c>
      <c r="B886" s="62">
        <v>0</v>
      </c>
      <c r="C886" s="62">
        <v>0</v>
      </c>
      <c r="D886" s="62">
        <v>2</v>
      </c>
      <c r="E886" s="62">
        <v>3</v>
      </c>
      <c r="F886" s="62">
        <v>0</v>
      </c>
      <c r="G886" s="63">
        <v>5</v>
      </c>
    </row>
    <row r="887" spans="1:7">
      <c r="A887" s="67" t="s">
        <v>148</v>
      </c>
      <c r="B887" s="64">
        <v>0</v>
      </c>
      <c r="C887" s="64">
        <v>0</v>
      </c>
      <c r="D887" s="64">
        <v>3</v>
      </c>
      <c r="E887" s="64">
        <v>3</v>
      </c>
      <c r="F887" s="64">
        <v>0</v>
      </c>
      <c r="G887" s="65">
        <v>2</v>
      </c>
    </row>
    <row r="888" spans="1:7">
      <c r="A888" s="66" t="s">
        <v>148</v>
      </c>
      <c r="B888" s="62">
        <v>0</v>
      </c>
      <c r="C888" s="62">
        <v>0</v>
      </c>
      <c r="D888" s="62">
        <v>4</v>
      </c>
      <c r="E888" s="62">
        <v>3</v>
      </c>
      <c r="F888" s="62">
        <v>1</v>
      </c>
      <c r="G888" s="63">
        <v>17</v>
      </c>
    </row>
    <row r="889" spans="1:7">
      <c r="A889" s="67" t="s">
        <v>148</v>
      </c>
      <c r="B889" s="64">
        <v>0</v>
      </c>
      <c r="C889" s="64">
        <v>0</v>
      </c>
      <c r="D889" s="64">
        <v>5</v>
      </c>
      <c r="E889" s="64">
        <v>5</v>
      </c>
      <c r="F889" s="64">
        <v>0</v>
      </c>
      <c r="G889" s="65">
        <v>12</v>
      </c>
    </row>
    <row r="890" spans="1:7">
      <c r="A890" s="66" t="s">
        <v>148</v>
      </c>
      <c r="B890" s="62">
        <v>0</v>
      </c>
      <c r="C890" s="62">
        <v>0</v>
      </c>
      <c r="D890" s="62">
        <v>6</v>
      </c>
      <c r="E890" s="62">
        <v>3</v>
      </c>
      <c r="F890" s="62">
        <v>0</v>
      </c>
      <c r="G890" s="63">
        <v>9</v>
      </c>
    </row>
    <row r="891" spans="1:7">
      <c r="A891" s="67" t="s">
        <v>148</v>
      </c>
      <c r="B891" s="64">
        <v>0</v>
      </c>
      <c r="C891" s="64">
        <v>0</v>
      </c>
      <c r="D891" s="64">
        <v>7</v>
      </c>
      <c r="E891" s="64">
        <v>7</v>
      </c>
      <c r="F891" s="64">
        <v>0</v>
      </c>
      <c r="G891" s="65">
        <v>2</v>
      </c>
    </row>
    <row r="892" spans="1:7">
      <c r="A892" s="66" t="s">
        <v>148</v>
      </c>
      <c r="B892" s="62">
        <v>0</v>
      </c>
      <c r="C892" s="62">
        <v>0</v>
      </c>
      <c r="D892" s="62">
        <v>8</v>
      </c>
      <c r="E892" s="62">
        <v>3</v>
      </c>
      <c r="F892" s="62">
        <v>1</v>
      </c>
      <c r="G892" s="63">
        <v>17</v>
      </c>
    </row>
    <row r="893" spans="1:7">
      <c r="A893" s="67" t="s">
        <v>148</v>
      </c>
      <c r="B893" s="64">
        <v>0</v>
      </c>
      <c r="C893" s="64">
        <v>0</v>
      </c>
      <c r="D893" s="64">
        <v>9</v>
      </c>
      <c r="E893" s="64">
        <v>0</v>
      </c>
      <c r="F893" s="64">
        <v>0</v>
      </c>
      <c r="G893" s="65">
        <v>17</v>
      </c>
    </row>
    <row r="894" spans="1:7">
      <c r="A894" s="66" t="s">
        <v>148</v>
      </c>
      <c r="B894" s="62">
        <v>0</v>
      </c>
      <c r="C894" s="62">
        <v>1</v>
      </c>
      <c r="D894" s="62">
        <v>0</v>
      </c>
      <c r="E894" s="62">
        <v>29</v>
      </c>
      <c r="F894" s="62">
        <v>2</v>
      </c>
      <c r="G894" s="63">
        <v>7</v>
      </c>
    </row>
    <row r="895" spans="1:7">
      <c r="A895" s="67" t="s">
        <v>148</v>
      </c>
      <c r="B895" s="64">
        <v>0</v>
      </c>
      <c r="C895" s="64">
        <v>1</v>
      </c>
      <c r="D895" s="64">
        <v>1</v>
      </c>
      <c r="E895" s="64">
        <v>6</v>
      </c>
      <c r="F895" s="64">
        <v>0</v>
      </c>
      <c r="G895" s="65">
        <v>1</v>
      </c>
    </row>
    <row r="896" spans="1:7">
      <c r="A896" s="66" t="s">
        <v>148</v>
      </c>
      <c r="B896" s="62">
        <v>0</v>
      </c>
      <c r="C896" s="62">
        <v>1</v>
      </c>
      <c r="D896" s="62">
        <v>2</v>
      </c>
      <c r="E896" s="62">
        <v>5</v>
      </c>
      <c r="F896" s="62">
        <v>1</v>
      </c>
      <c r="G896" s="63">
        <v>14</v>
      </c>
    </row>
    <row r="897" spans="1:7">
      <c r="A897" s="67" t="s">
        <v>148</v>
      </c>
      <c r="B897" s="64">
        <v>0</v>
      </c>
      <c r="C897" s="64">
        <v>1</v>
      </c>
      <c r="D897" s="64">
        <v>3</v>
      </c>
      <c r="E897" s="64">
        <v>5</v>
      </c>
      <c r="F897" s="64">
        <v>0</v>
      </c>
      <c r="G897" s="65">
        <v>9</v>
      </c>
    </row>
    <row r="898" spans="1:7">
      <c r="A898" s="66" t="s">
        <v>148</v>
      </c>
      <c r="B898" s="62">
        <v>0</v>
      </c>
      <c r="C898" s="62">
        <v>1</v>
      </c>
      <c r="D898" s="62">
        <v>4</v>
      </c>
      <c r="E898" s="62">
        <v>4</v>
      </c>
      <c r="F898" s="62">
        <v>0</v>
      </c>
      <c r="G898" s="63">
        <v>5</v>
      </c>
    </row>
    <row r="899" spans="1:7">
      <c r="A899" s="67" t="s">
        <v>148</v>
      </c>
      <c r="B899" s="64">
        <v>0</v>
      </c>
      <c r="C899" s="64">
        <v>1</v>
      </c>
      <c r="D899" s="64">
        <v>5</v>
      </c>
      <c r="E899" s="64">
        <v>4</v>
      </c>
      <c r="F899" s="64">
        <v>0</v>
      </c>
      <c r="G899" s="65">
        <v>1</v>
      </c>
    </row>
    <row r="900" spans="1:7">
      <c r="A900" s="66" t="s">
        <v>148</v>
      </c>
      <c r="B900" s="62">
        <v>0</v>
      </c>
      <c r="C900" s="62">
        <v>1</v>
      </c>
      <c r="D900" s="62">
        <v>6</v>
      </c>
      <c r="E900" s="62">
        <v>3</v>
      </c>
      <c r="F900" s="62">
        <v>1</v>
      </c>
      <c r="G900" s="63">
        <v>16</v>
      </c>
    </row>
    <row r="901" spans="1:7">
      <c r="A901" s="67" t="s">
        <v>148</v>
      </c>
      <c r="B901" s="64">
        <v>0</v>
      </c>
      <c r="C901" s="64">
        <v>1</v>
      </c>
      <c r="D901" s="64">
        <v>7</v>
      </c>
      <c r="E901" s="64">
        <v>1</v>
      </c>
      <c r="F901" s="64">
        <v>0</v>
      </c>
      <c r="G901" s="65">
        <v>15</v>
      </c>
    </row>
    <row r="902" spans="1:7">
      <c r="A902" s="66" t="s">
        <v>148</v>
      </c>
      <c r="B902" s="62">
        <v>0</v>
      </c>
      <c r="C902" s="62">
        <v>1</v>
      </c>
      <c r="D902" s="62">
        <v>8</v>
      </c>
      <c r="E902" s="62">
        <v>8</v>
      </c>
      <c r="F902" s="62">
        <v>0</v>
      </c>
      <c r="G902" s="63">
        <v>7</v>
      </c>
    </row>
    <row r="903" spans="1:7">
      <c r="A903" s="67" t="s">
        <v>148</v>
      </c>
      <c r="B903" s="64">
        <v>0</v>
      </c>
      <c r="C903" s="64">
        <v>1</v>
      </c>
      <c r="D903" s="64">
        <v>9</v>
      </c>
      <c r="E903" s="64">
        <v>13</v>
      </c>
      <c r="F903" s="64">
        <v>1</v>
      </c>
      <c r="G903" s="65">
        <v>12</v>
      </c>
    </row>
    <row r="904" spans="1:7">
      <c r="A904" s="66" t="s">
        <v>148</v>
      </c>
      <c r="B904" s="62">
        <v>0</v>
      </c>
      <c r="C904" s="62">
        <v>2</v>
      </c>
      <c r="D904" s="62">
        <v>1</v>
      </c>
      <c r="E904" s="62">
        <v>4</v>
      </c>
      <c r="F904" s="62">
        <v>1</v>
      </c>
      <c r="G904" s="63">
        <v>14</v>
      </c>
    </row>
    <row r="905" spans="1:7">
      <c r="A905" s="67" t="s">
        <v>148</v>
      </c>
      <c r="B905" s="64">
        <v>0</v>
      </c>
      <c r="C905" s="64">
        <v>2</v>
      </c>
      <c r="D905" s="64">
        <v>2</v>
      </c>
      <c r="E905" s="64">
        <v>9</v>
      </c>
      <c r="F905" s="64">
        <v>0</v>
      </c>
      <c r="G905" s="65">
        <v>5</v>
      </c>
    </row>
    <row r="906" spans="1:7">
      <c r="A906" s="66" t="s">
        <v>148</v>
      </c>
      <c r="B906" s="62">
        <v>0</v>
      </c>
      <c r="C906" s="62">
        <v>2</v>
      </c>
      <c r="D906" s="62">
        <v>3</v>
      </c>
      <c r="E906" s="62">
        <v>14</v>
      </c>
      <c r="F906" s="62">
        <v>1</v>
      </c>
      <c r="G906" s="63">
        <v>9</v>
      </c>
    </row>
    <row r="907" spans="1:7">
      <c r="A907" s="67" t="s">
        <v>148</v>
      </c>
      <c r="B907" s="64">
        <v>0</v>
      </c>
      <c r="C907" s="64">
        <v>2</v>
      </c>
      <c r="D907" s="64">
        <v>4</v>
      </c>
      <c r="E907" s="64">
        <v>12</v>
      </c>
      <c r="F907" s="64">
        <v>1</v>
      </c>
      <c r="G907" s="65">
        <v>15</v>
      </c>
    </row>
    <row r="908" spans="1:7">
      <c r="A908" s="66" t="s">
        <v>148</v>
      </c>
      <c r="B908" s="62">
        <v>0</v>
      </c>
      <c r="C908" s="62">
        <v>2</v>
      </c>
      <c r="D908" s="62">
        <v>5</v>
      </c>
      <c r="E908" s="62">
        <v>5</v>
      </c>
      <c r="F908" s="62">
        <v>0</v>
      </c>
      <c r="G908" s="63">
        <v>10</v>
      </c>
    </row>
    <row r="909" spans="1:7">
      <c r="A909" s="67" t="s">
        <v>148</v>
      </c>
      <c r="B909" s="64">
        <v>0</v>
      </c>
      <c r="C909" s="64">
        <v>2</v>
      </c>
      <c r="D909" s="64">
        <v>6</v>
      </c>
      <c r="E909" s="64">
        <v>1</v>
      </c>
      <c r="F909" s="64">
        <v>0</v>
      </c>
      <c r="G909" s="65">
        <v>9</v>
      </c>
    </row>
    <row r="910" spans="1:7">
      <c r="A910" s="66" t="s">
        <v>148</v>
      </c>
      <c r="B910" s="62">
        <v>0</v>
      </c>
      <c r="C910" s="62">
        <v>2</v>
      </c>
      <c r="D910" s="62">
        <v>7</v>
      </c>
      <c r="E910" s="62">
        <v>7</v>
      </c>
      <c r="F910" s="62">
        <v>0</v>
      </c>
      <c r="G910" s="63">
        <v>2</v>
      </c>
    </row>
    <row r="911" spans="1:7">
      <c r="A911" s="67" t="s">
        <v>148</v>
      </c>
      <c r="B911" s="64">
        <v>0</v>
      </c>
      <c r="C911" s="64">
        <v>2</v>
      </c>
      <c r="D911" s="64">
        <v>8</v>
      </c>
      <c r="E911" s="64">
        <v>8</v>
      </c>
      <c r="F911" s="64">
        <v>1</v>
      </c>
      <c r="G911" s="65">
        <v>12</v>
      </c>
    </row>
    <row r="912" spans="1:7">
      <c r="A912" s="66" t="s">
        <v>148</v>
      </c>
      <c r="B912" s="62">
        <v>0</v>
      </c>
      <c r="C912" s="62">
        <v>2</v>
      </c>
      <c r="D912" s="62">
        <v>9</v>
      </c>
      <c r="E912" s="62">
        <v>18</v>
      </c>
      <c r="F912" s="62">
        <v>1</v>
      </c>
      <c r="G912" s="63">
        <v>12</v>
      </c>
    </row>
    <row r="913" spans="1:7">
      <c r="A913" s="67" t="s">
        <v>148</v>
      </c>
      <c r="B913" s="64">
        <v>1</v>
      </c>
      <c r="C913" s="64">
        <v>0</v>
      </c>
      <c r="D913" s="64">
        <v>4</v>
      </c>
      <c r="E913" s="64">
        <v>12</v>
      </c>
      <c r="F913" s="64">
        <v>1</v>
      </c>
      <c r="G913" s="65">
        <v>6</v>
      </c>
    </row>
    <row r="914" spans="1:7">
      <c r="A914" s="66" t="s">
        <v>148</v>
      </c>
      <c r="B914" s="62">
        <v>1</v>
      </c>
      <c r="C914" s="62">
        <v>0</v>
      </c>
      <c r="D914" s="62">
        <v>5</v>
      </c>
      <c r="E914" s="62">
        <v>6</v>
      </c>
      <c r="F914" s="62">
        <v>0</v>
      </c>
      <c r="G914" s="63">
        <v>0</v>
      </c>
    </row>
    <row r="915" spans="1:7">
      <c r="A915" s="67" t="s">
        <v>148</v>
      </c>
      <c r="B915" s="64">
        <v>1</v>
      </c>
      <c r="C915" s="64">
        <v>0</v>
      </c>
      <c r="D915" s="64">
        <v>6</v>
      </c>
      <c r="E915" s="64">
        <v>1</v>
      </c>
      <c r="F915" s="64">
        <v>1</v>
      </c>
      <c r="G915" s="65">
        <v>17</v>
      </c>
    </row>
    <row r="916" spans="1:7">
      <c r="A916" s="66" t="s">
        <v>148</v>
      </c>
      <c r="B916" s="62">
        <v>1</v>
      </c>
      <c r="C916" s="62">
        <v>0</v>
      </c>
      <c r="D916" s="62">
        <v>8</v>
      </c>
      <c r="E916" s="62">
        <v>1</v>
      </c>
      <c r="F916" s="62">
        <v>0</v>
      </c>
      <c r="G916" s="63">
        <v>16</v>
      </c>
    </row>
    <row r="917" spans="1:7">
      <c r="A917" s="67" t="s">
        <v>148</v>
      </c>
      <c r="B917" s="64">
        <v>1</v>
      </c>
      <c r="C917" s="64">
        <v>1</v>
      </c>
      <c r="D917" s="64">
        <v>5</v>
      </c>
      <c r="E917" s="64">
        <v>15</v>
      </c>
      <c r="F917" s="64">
        <v>1</v>
      </c>
      <c r="G917" s="65">
        <v>3</v>
      </c>
    </row>
    <row r="918" spans="1:7">
      <c r="A918" s="66" t="s">
        <v>148</v>
      </c>
      <c r="B918" s="62">
        <v>1</v>
      </c>
      <c r="C918" s="62">
        <v>1</v>
      </c>
      <c r="D918" s="62">
        <v>6</v>
      </c>
      <c r="E918" s="62">
        <v>6</v>
      </c>
      <c r="F918" s="62">
        <v>1</v>
      </c>
      <c r="G918" s="63">
        <v>15</v>
      </c>
    </row>
    <row r="919" spans="1:7">
      <c r="A919" s="67" t="s">
        <v>148</v>
      </c>
      <c r="B919" s="64">
        <v>1</v>
      </c>
      <c r="C919" s="64">
        <v>1</v>
      </c>
      <c r="D919" s="64">
        <v>9</v>
      </c>
      <c r="E919" s="64">
        <v>2</v>
      </c>
      <c r="F919" s="64">
        <v>0</v>
      </c>
      <c r="G919" s="65">
        <v>13</v>
      </c>
    </row>
    <row r="920" spans="1:7">
      <c r="A920" s="66" t="s">
        <v>148</v>
      </c>
      <c r="B920" s="62">
        <v>1</v>
      </c>
      <c r="C920" s="62">
        <v>2</v>
      </c>
      <c r="D920" s="62">
        <v>6</v>
      </c>
      <c r="E920" s="62">
        <v>18</v>
      </c>
      <c r="F920" s="62">
        <v>1</v>
      </c>
      <c r="G920" s="63">
        <v>0</v>
      </c>
    </row>
    <row r="921" spans="1:7">
      <c r="A921" s="67" t="s">
        <v>148</v>
      </c>
      <c r="B921" s="64">
        <v>1</v>
      </c>
      <c r="C921" s="64">
        <v>2</v>
      </c>
      <c r="D921" s="64">
        <v>7</v>
      </c>
      <c r="E921" s="64">
        <v>32</v>
      </c>
      <c r="F921" s="64">
        <v>2</v>
      </c>
      <c r="G921" s="65">
        <v>4</v>
      </c>
    </row>
    <row r="922" spans="1:7">
      <c r="A922" s="66" t="s">
        <v>148</v>
      </c>
      <c r="B922" s="62">
        <v>1</v>
      </c>
      <c r="C922" s="62">
        <v>2</v>
      </c>
      <c r="D922" s="62">
        <v>8</v>
      </c>
      <c r="E922" s="62">
        <v>1</v>
      </c>
      <c r="F922" s="62">
        <v>0</v>
      </c>
      <c r="G922" s="63">
        <v>3</v>
      </c>
    </row>
    <row r="923" spans="1:7">
      <c r="A923" s="67" t="s">
        <v>148</v>
      </c>
      <c r="B923" s="64">
        <v>2</v>
      </c>
      <c r="C923" s="64">
        <v>0</v>
      </c>
      <c r="D923" s="64">
        <v>7</v>
      </c>
      <c r="E923" s="64">
        <v>19</v>
      </c>
      <c r="F923" s="64">
        <v>2</v>
      </c>
      <c r="G923" s="65">
        <v>17</v>
      </c>
    </row>
    <row r="924" spans="1:7">
      <c r="A924" s="66" t="s">
        <v>148</v>
      </c>
      <c r="B924" s="62">
        <v>2</v>
      </c>
      <c r="C924" s="62">
        <v>0</v>
      </c>
      <c r="D924" s="62">
        <v>8</v>
      </c>
      <c r="E924" s="62">
        <v>12</v>
      </c>
      <c r="F924" s="62">
        <v>0</v>
      </c>
      <c r="G924" s="63">
        <v>5</v>
      </c>
    </row>
    <row r="925" spans="1:7">
      <c r="A925" s="67" t="s">
        <v>148</v>
      </c>
      <c r="B925" s="64">
        <v>2</v>
      </c>
      <c r="C925" s="64">
        <v>0</v>
      </c>
      <c r="D925" s="64">
        <v>9</v>
      </c>
      <c r="E925" s="64">
        <v>2</v>
      </c>
      <c r="F925" s="64">
        <v>0</v>
      </c>
      <c r="G925" s="65">
        <v>3</v>
      </c>
    </row>
    <row r="926" spans="1:7">
      <c r="A926" s="66" t="s">
        <v>148</v>
      </c>
      <c r="B926" s="62">
        <v>2</v>
      </c>
      <c r="C926" s="62">
        <v>1</v>
      </c>
      <c r="D926" s="62">
        <v>8</v>
      </c>
      <c r="E926" s="62">
        <v>27</v>
      </c>
      <c r="F926" s="62">
        <v>2</v>
      </c>
      <c r="G926" s="63">
        <v>9</v>
      </c>
    </row>
    <row r="927" spans="1:7">
      <c r="A927" s="67" t="s">
        <v>148</v>
      </c>
      <c r="B927" s="64">
        <v>2</v>
      </c>
      <c r="C927" s="64">
        <v>2</v>
      </c>
      <c r="D927" s="64">
        <v>8</v>
      </c>
      <c r="E927" s="64">
        <v>22</v>
      </c>
      <c r="F927" s="64">
        <v>2</v>
      </c>
      <c r="G927" s="65">
        <v>14</v>
      </c>
    </row>
    <row r="928" spans="1:7">
      <c r="A928" s="66" t="s">
        <v>148</v>
      </c>
      <c r="B928" s="62">
        <v>2</v>
      </c>
      <c r="C928" s="62">
        <v>2</v>
      </c>
      <c r="D928" s="62">
        <v>9</v>
      </c>
      <c r="E928" s="62">
        <v>8</v>
      </c>
      <c r="F928" s="62">
        <v>0</v>
      </c>
      <c r="G928" s="63">
        <v>6</v>
      </c>
    </row>
    <row r="929" spans="1:7">
      <c r="A929" s="67" t="s">
        <v>148</v>
      </c>
      <c r="B929" s="64">
        <v>3</v>
      </c>
      <c r="C929" s="64">
        <v>0</v>
      </c>
      <c r="D929" s="64">
        <v>9</v>
      </c>
      <c r="E929" s="64">
        <v>18</v>
      </c>
      <c r="F929" s="64">
        <v>1</v>
      </c>
      <c r="G929" s="65">
        <v>0</v>
      </c>
    </row>
    <row r="930" spans="1:7">
      <c r="A930" s="66" t="s">
        <v>148</v>
      </c>
      <c r="B930" s="62">
        <v>3</v>
      </c>
      <c r="C930" s="62">
        <v>1</v>
      </c>
      <c r="D930" s="62">
        <v>9</v>
      </c>
      <c r="E930" s="62">
        <v>42</v>
      </c>
      <c r="F930" s="62">
        <v>3</v>
      </c>
      <c r="G930" s="63">
        <v>12</v>
      </c>
    </row>
    <row r="931" spans="1:7">
      <c r="A931" s="67" t="s">
        <v>149</v>
      </c>
      <c r="B931" s="64">
        <v>0</v>
      </c>
      <c r="C931" s="64">
        <v>0</v>
      </c>
      <c r="D931" s="64">
        <v>0</v>
      </c>
      <c r="E931" s="64">
        <v>34</v>
      </c>
      <c r="F931" s="64">
        <v>2</v>
      </c>
      <c r="G931" s="65">
        <v>2</v>
      </c>
    </row>
    <row r="932" spans="1:7">
      <c r="A932" s="66" t="s">
        <v>149</v>
      </c>
      <c r="B932" s="62">
        <v>0</v>
      </c>
      <c r="C932" s="62">
        <v>0</v>
      </c>
      <c r="D932" s="62">
        <v>1</v>
      </c>
      <c r="E932" s="62">
        <v>1</v>
      </c>
      <c r="F932" s="62">
        <v>0</v>
      </c>
      <c r="G932" s="63">
        <v>1</v>
      </c>
    </row>
    <row r="933" spans="1:7">
      <c r="A933" s="67" t="s">
        <v>149</v>
      </c>
      <c r="B933" s="64">
        <v>0</v>
      </c>
      <c r="C933" s="64">
        <v>0</v>
      </c>
      <c r="D933" s="64">
        <v>2</v>
      </c>
      <c r="E933" s="64">
        <v>1</v>
      </c>
      <c r="F933" s="64">
        <v>0</v>
      </c>
      <c r="G933" s="65">
        <v>0</v>
      </c>
    </row>
    <row r="934" spans="1:7">
      <c r="A934" s="66" t="s">
        <v>149</v>
      </c>
      <c r="B934" s="62">
        <v>0</v>
      </c>
      <c r="C934" s="62">
        <v>0</v>
      </c>
      <c r="D934" s="62">
        <v>3</v>
      </c>
      <c r="E934" s="62">
        <v>0</v>
      </c>
      <c r="F934" s="62">
        <v>0</v>
      </c>
      <c r="G934" s="63">
        <v>0</v>
      </c>
    </row>
    <row r="935" spans="1:7">
      <c r="A935" s="67" t="s">
        <v>149</v>
      </c>
      <c r="B935" s="64">
        <v>0</v>
      </c>
      <c r="C935" s="64">
        <v>0</v>
      </c>
      <c r="D935" s="64">
        <v>4</v>
      </c>
      <c r="E935" s="64">
        <v>2</v>
      </c>
      <c r="F935" s="64">
        <v>1</v>
      </c>
      <c r="G935" s="65">
        <v>16</v>
      </c>
    </row>
    <row r="936" spans="1:7">
      <c r="A936" s="66" t="s">
        <v>149</v>
      </c>
      <c r="B936" s="62">
        <v>0</v>
      </c>
      <c r="C936" s="62">
        <v>0</v>
      </c>
      <c r="D936" s="62">
        <v>5</v>
      </c>
      <c r="E936" s="62">
        <v>2</v>
      </c>
      <c r="F936" s="62">
        <v>0</v>
      </c>
      <c r="G936" s="63">
        <v>14</v>
      </c>
    </row>
    <row r="937" spans="1:7">
      <c r="A937" s="67" t="s">
        <v>149</v>
      </c>
      <c r="B937" s="64">
        <v>0</v>
      </c>
      <c r="C937" s="64">
        <v>0</v>
      </c>
      <c r="D937" s="64">
        <v>6</v>
      </c>
      <c r="E937" s="64">
        <v>3</v>
      </c>
      <c r="F937" s="64">
        <v>0</v>
      </c>
      <c r="G937" s="65">
        <v>11</v>
      </c>
    </row>
    <row r="938" spans="1:7">
      <c r="A938" s="66" t="s">
        <v>149</v>
      </c>
      <c r="B938" s="62">
        <v>0</v>
      </c>
      <c r="C938" s="62">
        <v>0</v>
      </c>
      <c r="D938" s="62">
        <v>7</v>
      </c>
      <c r="E938" s="62">
        <v>2</v>
      </c>
      <c r="F938" s="62">
        <v>0</v>
      </c>
      <c r="G938" s="63">
        <v>9</v>
      </c>
    </row>
    <row r="939" spans="1:7">
      <c r="A939" s="67" t="s">
        <v>149</v>
      </c>
      <c r="B939" s="64">
        <v>0</v>
      </c>
      <c r="C939" s="64">
        <v>0</v>
      </c>
      <c r="D939" s="64">
        <v>8</v>
      </c>
      <c r="E939" s="64">
        <v>4</v>
      </c>
      <c r="F939" s="64">
        <v>0</v>
      </c>
      <c r="G939" s="65">
        <v>5</v>
      </c>
    </row>
    <row r="940" spans="1:7">
      <c r="A940" s="66" t="s">
        <v>149</v>
      </c>
      <c r="B940" s="62">
        <v>0</v>
      </c>
      <c r="C940" s="62">
        <v>0</v>
      </c>
      <c r="D940" s="62">
        <v>9</v>
      </c>
      <c r="E940" s="62">
        <v>5</v>
      </c>
      <c r="F940" s="62">
        <v>0</v>
      </c>
      <c r="G940" s="63">
        <v>0</v>
      </c>
    </row>
    <row r="941" spans="1:7">
      <c r="A941" s="67" t="s">
        <v>149</v>
      </c>
      <c r="B941" s="64">
        <v>0</v>
      </c>
      <c r="C941" s="64">
        <v>1</v>
      </c>
      <c r="D941" s="64">
        <v>2</v>
      </c>
      <c r="E941" s="64">
        <v>1</v>
      </c>
      <c r="F941" s="64">
        <v>1</v>
      </c>
      <c r="G941" s="65">
        <v>17</v>
      </c>
    </row>
    <row r="942" spans="1:7">
      <c r="A942" s="66" t="s">
        <v>149</v>
      </c>
      <c r="B942" s="62">
        <v>0</v>
      </c>
      <c r="C942" s="62">
        <v>1</v>
      </c>
      <c r="D942" s="62">
        <v>5</v>
      </c>
      <c r="E942" s="62">
        <v>8</v>
      </c>
      <c r="F942" s="62">
        <v>0</v>
      </c>
      <c r="G942" s="63">
        <v>9</v>
      </c>
    </row>
    <row r="943" spans="1:7">
      <c r="A943" s="67" t="s">
        <v>149</v>
      </c>
      <c r="B943" s="64">
        <v>0</v>
      </c>
      <c r="C943" s="64">
        <v>1</v>
      </c>
      <c r="D943" s="64">
        <v>6</v>
      </c>
      <c r="E943" s="64">
        <v>7</v>
      </c>
      <c r="F943" s="64">
        <v>0</v>
      </c>
      <c r="G943" s="65">
        <v>2</v>
      </c>
    </row>
    <row r="944" spans="1:7">
      <c r="A944" s="66" t="s">
        <v>149</v>
      </c>
      <c r="B944" s="62">
        <v>0</v>
      </c>
      <c r="C944" s="62">
        <v>1</v>
      </c>
      <c r="D944" s="62">
        <v>7</v>
      </c>
      <c r="E944" s="62">
        <v>3</v>
      </c>
      <c r="F944" s="62">
        <v>1</v>
      </c>
      <c r="G944" s="63">
        <v>17</v>
      </c>
    </row>
    <row r="945" spans="1:7">
      <c r="A945" s="67" t="s">
        <v>149</v>
      </c>
      <c r="B945" s="64">
        <v>0</v>
      </c>
      <c r="C945" s="64">
        <v>1</v>
      </c>
      <c r="D945" s="64">
        <v>8</v>
      </c>
      <c r="E945" s="64">
        <v>6</v>
      </c>
      <c r="F945" s="64">
        <v>0</v>
      </c>
      <c r="G945" s="65">
        <v>11</v>
      </c>
    </row>
    <row r="946" spans="1:7">
      <c r="A946" s="66" t="s">
        <v>149</v>
      </c>
      <c r="B946" s="62">
        <v>0</v>
      </c>
      <c r="C946" s="62">
        <v>1</v>
      </c>
      <c r="D946" s="62">
        <v>9</v>
      </c>
      <c r="E946" s="62">
        <v>7</v>
      </c>
      <c r="F946" s="62">
        <v>0</v>
      </c>
      <c r="G946" s="63">
        <v>4</v>
      </c>
    </row>
    <row r="947" spans="1:7">
      <c r="A947" s="67" t="s">
        <v>149</v>
      </c>
      <c r="B947" s="64">
        <v>0</v>
      </c>
      <c r="C947" s="64">
        <v>2</v>
      </c>
      <c r="D947" s="64">
        <v>1</v>
      </c>
      <c r="E947" s="64">
        <v>1</v>
      </c>
      <c r="F947" s="64">
        <v>1</v>
      </c>
      <c r="G947" s="65">
        <v>17</v>
      </c>
    </row>
    <row r="948" spans="1:7">
      <c r="A948" s="66" t="s">
        <v>149</v>
      </c>
      <c r="B948" s="62">
        <v>0</v>
      </c>
      <c r="C948" s="62">
        <v>2</v>
      </c>
      <c r="D948" s="62">
        <v>2</v>
      </c>
      <c r="E948" s="62">
        <v>3</v>
      </c>
      <c r="F948" s="62">
        <v>0</v>
      </c>
      <c r="G948" s="63">
        <v>14</v>
      </c>
    </row>
    <row r="949" spans="1:7">
      <c r="A949" s="67" t="s">
        <v>149</v>
      </c>
      <c r="B949" s="64">
        <v>0</v>
      </c>
      <c r="C949" s="64">
        <v>2</v>
      </c>
      <c r="D949" s="64">
        <v>3</v>
      </c>
      <c r="E949" s="64">
        <v>7</v>
      </c>
      <c r="F949" s="64">
        <v>0</v>
      </c>
      <c r="G949" s="65">
        <v>7</v>
      </c>
    </row>
    <row r="950" spans="1:7">
      <c r="A950" s="66" t="s">
        <v>149</v>
      </c>
      <c r="B950" s="62">
        <v>0</v>
      </c>
      <c r="C950" s="62">
        <v>2</v>
      </c>
      <c r="D950" s="62">
        <v>4</v>
      </c>
      <c r="E950" s="62">
        <v>10</v>
      </c>
      <c r="F950" s="62">
        <v>1</v>
      </c>
      <c r="G950" s="63">
        <v>15</v>
      </c>
    </row>
    <row r="951" spans="1:7">
      <c r="A951" s="67" t="s">
        <v>149</v>
      </c>
      <c r="B951" s="64">
        <v>1</v>
      </c>
      <c r="C951" s="64">
        <v>0</v>
      </c>
      <c r="D951" s="64">
        <v>4</v>
      </c>
      <c r="E951" s="64">
        <v>1</v>
      </c>
      <c r="F951" s="64">
        <v>1</v>
      </c>
      <c r="G951" s="65">
        <v>17</v>
      </c>
    </row>
    <row r="952" spans="1:7">
      <c r="A952" s="66" t="s">
        <v>149</v>
      </c>
      <c r="B952" s="62">
        <v>1</v>
      </c>
      <c r="C952" s="62">
        <v>0</v>
      </c>
      <c r="D952" s="62">
        <v>5</v>
      </c>
      <c r="E952" s="62">
        <v>7</v>
      </c>
      <c r="F952" s="62">
        <v>0</v>
      </c>
      <c r="G952" s="63">
        <v>10</v>
      </c>
    </row>
    <row r="953" spans="1:7">
      <c r="A953" s="67" t="s">
        <v>149</v>
      </c>
      <c r="B953" s="64">
        <v>1</v>
      </c>
      <c r="C953" s="64">
        <v>1</v>
      </c>
      <c r="D953" s="64">
        <v>6</v>
      </c>
      <c r="E953" s="64">
        <v>7</v>
      </c>
      <c r="F953" s="64">
        <v>1</v>
      </c>
      <c r="G953" s="65">
        <v>11</v>
      </c>
    </row>
    <row r="954" spans="1:7">
      <c r="A954" s="66" t="s">
        <v>149</v>
      </c>
      <c r="B954" s="62">
        <v>1</v>
      </c>
      <c r="C954" s="62">
        <v>1</v>
      </c>
      <c r="D954" s="62">
        <v>7</v>
      </c>
      <c r="E954" s="62">
        <v>4</v>
      </c>
      <c r="F954" s="62">
        <v>0</v>
      </c>
      <c r="G954" s="63">
        <v>7</v>
      </c>
    </row>
    <row r="955" spans="1:7">
      <c r="A955" s="67" t="s">
        <v>149</v>
      </c>
      <c r="B955" s="64">
        <v>1</v>
      </c>
      <c r="C955" s="64">
        <v>1</v>
      </c>
      <c r="D955" s="64">
        <v>8</v>
      </c>
      <c r="E955" s="64">
        <v>1</v>
      </c>
      <c r="F955" s="64">
        <v>0</v>
      </c>
      <c r="G955" s="65">
        <v>6</v>
      </c>
    </row>
    <row r="956" spans="1:7">
      <c r="A956" s="66" t="s">
        <v>149</v>
      </c>
      <c r="B956" s="62">
        <v>1</v>
      </c>
      <c r="C956" s="62">
        <v>2</v>
      </c>
      <c r="D956" s="62">
        <v>7</v>
      </c>
      <c r="E956" s="62">
        <v>10</v>
      </c>
      <c r="F956" s="62">
        <v>1</v>
      </c>
      <c r="G956" s="63">
        <v>8</v>
      </c>
    </row>
    <row r="957" spans="1:7">
      <c r="A957" s="67" t="s">
        <v>149</v>
      </c>
      <c r="B957" s="64">
        <v>1</v>
      </c>
      <c r="C957" s="64">
        <v>2</v>
      </c>
      <c r="D957" s="64">
        <v>8</v>
      </c>
      <c r="E957" s="64">
        <v>3</v>
      </c>
      <c r="F957" s="64">
        <v>0</v>
      </c>
      <c r="G957" s="65">
        <v>5</v>
      </c>
    </row>
    <row r="958" spans="1:7">
      <c r="A958" s="66" t="s">
        <v>149</v>
      </c>
      <c r="B958" s="62">
        <v>2</v>
      </c>
      <c r="C958" s="62">
        <v>0</v>
      </c>
      <c r="D958" s="62">
        <v>8</v>
      </c>
      <c r="E958" s="62">
        <v>24</v>
      </c>
      <c r="F958" s="62">
        <v>2</v>
      </c>
      <c r="G958" s="63">
        <v>12</v>
      </c>
    </row>
    <row r="959" spans="1:7">
      <c r="A959" s="67" t="s">
        <v>149</v>
      </c>
      <c r="B959" s="64">
        <v>2</v>
      </c>
      <c r="C959" s="64">
        <v>1</v>
      </c>
      <c r="D959" s="64">
        <v>9</v>
      </c>
      <c r="E959" s="64">
        <v>5</v>
      </c>
      <c r="F959" s="64">
        <v>1</v>
      </c>
      <c r="G959" s="65">
        <v>13</v>
      </c>
    </row>
    <row r="960" spans="1:7">
      <c r="A960" s="66" t="s">
        <v>149</v>
      </c>
      <c r="B960" s="62">
        <v>2</v>
      </c>
      <c r="C960" s="62">
        <v>2</v>
      </c>
      <c r="D960" s="62">
        <v>9</v>
      </c>
      <c r="E960" s="62">
        <v>32</v>
      </c>
      <c r="F960" s="62">
        <v>2</v>
      </c>
      <c r="G960" s="63">
        <v>4</v>
      </c>
    </row>
    <row r="961" spans="1:7">
      <c r="A961" s="67" t="s">
        <v>150</v>
      </c>
      <c r="B961" s="64">
        <v>0</v>
      </c>
      <c r="C961" s="64">
        <v>0</v>
      </c>
      <c r="D961" s="64">
        <v>0</v>
      </c>
      <c r="E961" s="64">
        <v>18</v>
      </c>
      <c r="F961" s="64">
        <v>1</v>
      </c>
      <c r="G961" s="65">
        <v>0</v>
      </c>
    </row>
    <row r="962" spans="1:7">
      <c r="A962" s="66" t="s">
        <v>150</v>
      </c>
      <c r="B962" s="62">
        <v>0</v>
      </c>
      <c r="C962" s="62">
        <v>0</v>
      </c>
      <c r="D962" s="62">
        <v>1</v>
      </c>
      <c r="E962" s="62">
        <v>0</v>
      </c>
      <c r="F962" s="62">
        <v>0</v>
      </c>
      <c r="G962" s="63">
        <v>0</v>
      </c>
    </row>
    <row r="963" spans="1:7">
      <c r="A963" s="67" t="s">
        <v>150</v>
      </c>
      <c r="B963" s="64">
        <v>0</v>
      </c>
      <c r="C963" s="64">
        <v>0</v>
      </c>
      <c r="D963" s="64">
        <v>2</v>
      </c>
      <c r="E963" s="64">
        <v>0</v>
      </c>
      <c r="F963" s="64">
        <v>0</v>
      </c>
      <c r="G963" s="65">
        <v>0</v>
      </c>
    </row>
    <row r="964" spans="1:7">
      <c r="A964" s="66" t="s">
        <v>150</v>
      </c>
      <c r="B964" s="62">
        <v>0</v>
      </c>
      <c r="C964" s="62">
        <v>0</v>
      </c>
      <c r="D964" s="62">
        <v>3</v>
      </c>
      <c r="E964" s="62">
        <v>0</v>
      </c>
      <c r="F964" s="62">
        <v>0</v>
      </c>
      <c r="G964" s="63">
        <v>0</v>
      </c>
    </row>
    <row r="965" spans="1:7">
      <c r="A965" s="67" t="s">
        <v>150</v>
      </c>
      <c r="B965" s="64">
        <v>0</v>
      </c>
      <c r="C965" s="64">
        <v>0</v>
      </c>
      <c r="D965" s="64">
        <v>4</v>
      </c>
      <c r="E965" s="64">
        <v>1</v>
      </c>
      <c r="F965" s="64">
        <v>1</v>
      </c>
      <c r="G965" s="65">
        <v>17</v>
      </c>
    </row>
    <row r="966" spans="1:7">
      <c r="A966" s="66" t="s">
        <v>150</v>
      </c>
      <c r="B966" s="62">
        <v>0</v>
      </c>
      <c r="C966" s="62">
        <v>0</v>
      </c>
      <c r="D966" s="62">
        <v>5</v>
      </c>
      <c r="E966" s="62">
        <v>1</v>
      </c>
      <c r="F966" s="62">
        <v>0</v>
      </c>
      <c r="G966" s="63">
        <v>16</v>
      </c>
    </row>
    <row r="967" spans="1:7">
      <c r="A967" s="67" t="s">
        <v>150</v>
      </c>
      <c r="B967" s="64">
        <v>0</v>
      </c>
      <c r="C967" s="64">
        <v>0</v>
      </c>
      <c r="D967" s="64">
        <v>6</v>
      </c>
      <c r="E967" s="64">
        <v>1</v>
      </c>
      <c r="F967" s="64">
        <v>0</v>
      </c>
      <c r="G967" s="65">
        <v>15</v>
      </c>
    </row>
    <row r="968" spans="1:7">
      <c r="A968" s="66" t="s">
        <v>150</v>
      </c>
      <c r="B968" s="62">
        <v>0</v>
      </c>
      <c r="C968" s="62">
        <v>0</v>
      </c>
      <c r="D968" s="62">
        <v>7</v>
      </c>
      <c r="E968" s="62">
        <v>1</v>
      </c>
      <c r="F968" s="62">
        <v>0</v>
      </c>
      <c r="G968" s="63">
        <v>14</v>
      </c>
    </row>
    <row r="969" spans="1:7">
      <c r="A969" s="67" t="s">
        <v>150</v>
      </c>
      <c r="B969" s="64">
        <v>0</v>
      </c>
      <c r="C969" s="64">
        <v>0</v>
      </c>
      <c r="D969" s="64">
        <v>8</v>
      </c>
      <c r="E969" s="64">
        <v>1</v>
      </c>
      <c r="F969" s="64">
        <v>0</v>
      </c>
      <c r="G969" s="65">
        <v>13</v>
      </c>
    </row>
    <row r="970" spans="1:7">
      <c r="A970" s="66" t="s">
        <v>150</v>
      </c>
      <c r="B970" s="62">
        <v>0</v>
      </c>
      <c r="C970" s="62">
        <v>0</v>
      </c>
      <c r="D970" s="62">
        <v>9</v>
      </c>
      <c r="E970" s="62">
        <v>1</v>
      </c>
      <c r="F970" s="62">
        <v>0</v>
      </c>
      <c r="G970" s="63">
        <v>12</v>
      </c>
    </row>
    <row r="971" spans="1:7">
      <c r="A971" s="67" t="s">
        <v>150</v>
      </c>
      <c r="B971" s="64">
        <v>0</v>
      </c>
      <c r="C971" s="64">
        <v>1</v>
      </c>
      <c r="D971" s="64">
        <v>0</v>
      </c>
      <c r="E971" s="64">
        <v>14</v>
      </c>
      <c r="F971" s="64">
        <v>1</v>
      </c>
      <c r="G971" s="65">
        <v>4</v>
      </c>
    </row>
    <row r="972" spans="1:7">
      <c r="A972" s="66" t="s">
        <v>150</v>
      </c>
      <c r="B972" s="62">
        <v>0</v>
      </c>
      <c r="C972" s="62">
        <v>1</v>
      </c>
      <c r="D972" s="62">
        <v>2</v>
      </c>
      <c r="E972" s="62">
        <v>3</v>
      </c>
      <c r="F972" s="62">
        <v>0</v>
      </c>
      <c r="G972" s="63">
        <v>1</v>
      </c>
    </row>
    <row r="973" spans="1:7">
      <c r="A973" s="67" t="s">
        <v>150</v>
      </c>
      <c r="B973" s="64">
        <v>0</v>
      </c>
      <c r="C973" s="64">
        <v>1</v>
      </c>
      <c r="D973" s="64">
        <v>3</v>
      </c>
      <c r="E973" s="64">
        <v>2</v>
      </c>
      <c r="F973" s="64">
        <v>1</v>
      </c>
      <c r="G973" s="65">
        <v>17</v>
      </c>
    </row>
    <row r="974" spans="1:7">
      <c r="A974" s="66" t="s">
        <v>150</v>
      </c>
      <c r="B974" s="62">
        <v>0</v>
      </c>
      <c r="C974" s="62">
        <v>1</v>
      </c>
      <c r="D974" s="62">
        <v>4</v>
      </c>
      <c r="E974" s="62">
        <v>4</v>
      </c>
      <c r="F974" s="62">
        <v>0</v>
      </c>
      <c r="G974" s="63">
        <v>13</v>
      </c>
    </row>
    <row r="975" spans="1:7">
      <c r="A975" s="67" t="s">
        <v>150</v>
      </c>
      <c r="B975" s="64">
        <v>0</v>
      </c>
      <c r="C975" s="64">
        <v>1</v>
      </c>
      <c r="D975" s="64">
        <v>5</v>
      </c>
      <c r="E975" s="64">
        <v>2</v>
      </c>
      <c r="F975" s="64">
        <v>0</v>
      </c>
      <c r="G975" s="65">
        <v>11</v>
      </c>
    </row>
    <row r="976" spans="1:7">
      <c r="A976" s="66" t="s">
        <v>150</v>
      </c>
      <c r="B976" s="62">
        <v>0</v>
      </c>
      <c r="C976" s="62">
        <v>1</v>
      </c>
      <c r="D976" s="62">
        <v>6</v>
      </c>
      <c r="E976" s="62">
        <v>4</v>
      </c>
      <c r="F976" s="62">
        <v>0</v>
      </c>
      <c r="G976" s="63">
        <v>7</v>
      </c>
    </row>
    <row r="977" spans="1:7">
      <c r="A977" s="67" t="s">
        <v>150</v>
      </c>
      <c r="B977" s="64">
        <v>0</v>
      </c>
      <c r="C977" s="64">
        <v>1</v>
      </c>
      <c r="D977" s="64">
        <v>7</v>
      </c>
      <c r="E977" s="64">
        <v>1</v>
      </c>
      <c r="F977" s="64">
        <v>0</v>
      </c>
      <c r="G977" s="65">
        <v>6</v>
      </c>
    </row>
    <row r="978" spans="1:7">
      <c r="A978" s="66" t="s">
        <v>150</v>
      </c>
      <c r="B978" s="62">
        <v>0</v>
      </c>
      <c r="C978" s="62">
        <v>1</v>
      </c>
      <c r="D978" s="62">
        <v>8</v>
      </c>
      <c r="E978" s="62">
        <v>2</v>
      </c>
      <c r="F978" s="62">
        <v>0</v>
      </c>
      <c r="G978" s="63">
        <v>4</v>
      </c>
    </row>
    <row r="979" spans="1:7">
      <c r="A979" s="67" t="s">
        <v>150</v>
      </c>
      <c r="B979" s="64">
        <v>0</v>
      </c>
      <c r="C979" s="64">
        <v>1</v>
      </c>
      <c r="D979" s="64">
        <v>9</v>
      </c>
      <c r="E979" s="64">
        <v>1</v>
      </c>
      <c r="F979" s="64">
        <v>0</v>
      </c>
      <c r="G979" s="65">
        <v>3</v>
      </c>
    </row>
    <row r="980" spans="1:7">
      <c r="A980" s="66" t="s">
        <v>150</v>
      </c>
      <c r="B980" s="62">
        <v>0</v>
      </c>
      <c r="C980" s="62">
        <v>2</v>
      </c>
      <c r="D980" s="62">
        <v>2</v>
      </c>
      <c r="E980" s="62">
        <v>5</v>
      </c>
      <c r="F980" s="62">
        <v>1</v>
      </c>
      <c r="G980" s="63">
        <v>13</v>
      </c>
    </row>
    <row r="981" spans="1:7">
      <c r="A981" s="67" t="s">
        <v>150</v>
      </c>
      <c r="B981" s="64">
        <v>0</v>
      </c>
      <c r="C981" s="64">
        <v>2</v>
      </c>
      <c r="D981" s="64">
        <v>3</v>
      </c>
      <c r="E981" s="64">
        <v>1</v>
      </c>
      <c r="F981" s="64">
        <v>0</v>
      </c>
      <c r="G981" s="65">
        <v>12</v>
      </c>
    </row>
    <row r="982" spans="1:7">
      <c r="A982" s="66" t="s">
        <v>150</v>
      </c>
      <c r="B982" s="62">
        <v>0</v>
      </c>
      <c r="C982" s="62">
        <v>2</v>
      </c>
      <c r="D982" s="62">
        <v>6</v>
      </c>
      <c r="E982" s="62">
        <v>5</v>
      </c>
      <c r="F982" s="62">
        <v>0</v>
      </c>
      <c r="G982" s="63">
        <v>7</v>
      </c>
    </row>
    <row r="983" spans="1:7">
      <c r="A983" s="67" t="s">
        <v>150</v>
      </c>
      <c r="B983" s="64">
        <v>0</v>
      </c>
      <c r="C983" s="64">
        <v>2</v>
      </c>
      <c r="D983" s="64">
        <v>7</v>
      </c>
      <c r="E983" s="64">
        <v>5</v>
      </c>
      <c r="F983" s="64">
        <v>0</v>
      </c>
      <c r="G983" s="65">
        <v>2</v>
      </c>
    </row>
    <row r="984" spans="1:7">
      <c r="A984" s="66" t="s">
        <v>150</v>
      </c>
      <c r="B984" s="62">
        <v>0</v>
      </c>
      <c r="C984" s="62">
        <v>2</v>
      </c>
      <c r="D984" s="62">
        <v>8</v>
      </c>
      <c r="E984" s="62">
        <v>4</v>
      </c>
      <c r="F984" s="62">
        <v>1</v>
      </c>
      <c r="G984" s="63">
        <v>16</v>
      </c>
    </row>
    <row r="985" spans="1:7">
      <c r="A985" s="67" t="s">
        <v>150</v>
      </c>
      <c r="B985" s="64">
        <v>0</v>
      </c>
      <c r="C985" s="64">
        <v>2</v>
      </c>
      <c r="D985" s="64">
        <v>9</v>
      </c>
      <c r="E985" s="64">
        <v>6</v>
      </c>
      <c r="F985" s="64">
        <v>0</v>
      </c>
      <c r="G985" s="65">
        <v>10</v>
      </c>
    </row>
    <row r="986" spans="1:7">
      <c r="A986" s="66" t="s">
        <v>150</v>
      </c>
      <c r="B986" s="62">
        <v>1</v>
      </c>
      <c r="C986" s="62">
        <v>0</v>
      </c>
      <c r="D986" s="62">
        <v>4</v>
      </c>
      <c r="E986" s="62">
        <v>7</v>
      </c>
      <c r="F986" s="62">
        <v>1</v>
      </c>
      <c r="G986" s="63">
        <v>11</v>
      </c>
    </row>
    <row r="987" spans="1:7">
      <c r="A987" s="67" t="s">
        <v>150</v>
      </c>
      <c r="B987" s="64">
        <v>1</v>
      </c>
      <c r="C987" s="64">
        <v>0</v>
      </c>
      <c r="D987" s="64">
        <v>5</v>
      </c>
      <c r="E987" s="64">
        <v>7</v>
      </c>
      <c r="F987" s="64">
        <v>0</v>
      </c>
      <c r="G987" s="65">
        <v>4</v>
      </c>
    </row>
    <row r="988" spans="1:7">
      <c r="A988" s="66" t="s">
        <v>150</v>
      </c>
      <c r="B988" s="62">
        <v>1</v>
      </c>
      <c r="C988" s="62">
        <v>0</v>
      </c>
      <c r="D988" s="62">
        <v>6</v>
      </c>
      <c r="E988" s="62">
        <v>4</v>
      </c>
      <c r="F988" s="62">
        <v>0</v>
      </c>
      <c r="G988" s="63">
        <v>0</v>
      </c>
    </row>
    <row r="989" spans="1:7">
      <c r="A989" s="67" t="s">
        <v>150</v>
      </c>
      <c r="B989" s="64">
        <v>1</v>
      </c>
      <c r="C989" s="64">
        <v>0</v>
      </c>
      <c r="D989" s="64">
        <v>7</v>
      </c>
      <c r="E989" s="64">
        <v>1</v>
      </c>
      <c r="F989" s="64">
        <v>1</v>
      </c>
      <c r="G989" s="65">
        <v>17</v>
      </c>
    </row>
    <row r="990" spans="1:7">
      <c r="A990" s="66" t="s">
        <v>150</v>
      </c>
      <c r="B990" s="62">
        <v>1</v>
      </c>
      <c r="C990" s="62">
        <v>1</v>
      </c>
      <c r="D990" s="62">
        <v>5</v>
      </c>
      <c r="E990" s="62">
        <v>2</v>
      </c>
      <c r="F990" s="62">
        <v>1</v>
      </c>
      <c r="G990" s="63">
        <v>16</v>
      </c>
    </row>
    <row r="991" spans="1:7">
      <c r="A991" s="67" t="s">
        <v>150</v>
      </c>
      <c r="B991" s="64">
        <v>1</v>
      </c>
      <c r="C991" s="64">
        <v>1</v>
      </c>
      <c r="D991" s="64">
        <v>6</v>
      </c>
      <c r="E991" s="64">
        <v>4</v>
      </c>
      <c r="F991" s="64">
        <v>0</v>
      </c>
      <c r="G991" s="65">
        <v>12</v>
      </c>
    </row>
    <row r="992" spans="1:7">
      <c r="A992" s="66" t="s">
        <v>150</v>
      </c>
      <c r="B992" s="62">
        <v>1</v>
      </c>
      <c r="C992" s="62">
        <v>1</v>
      </c>
      <c r="D992" s="62">
        <v>7</v>
      </c>
      <c r="E992" s="62">
        <v>3</v>
      </c>
      <c r="F992" s="62">
        <v>0</v>
      </c>
      <c r="G992" s="63">
        <v>9</v>
      </c>
    </row>
    <row r="993" spans="1:7">
      <c r="A993" s="67" t="s">
        <v>150</v>
      </c>
      <c r="B993" s="64">
        <v>1</v>
      </c>
      <c r="C993" s="64">
        <v>2</v>
      </c>
      <c r="D993" s="64">
        <v>7</v>
      </c>
      <c r="E993" s="64">
        <v>5</v>
      </c>
      <c r="F993" s="64">
        <v>1</v>
      </c>
      <c r="G993" s="65">
        <v>13</v>
      </c>
    </row>
    <row r="994" spans="1:7">
      <c r="A994" s="66" t="s">
        <v>150</v>
      </c>
      <c r="B994" s="62">
        <v>2</v>
      </c>
      <c r="C994" s="62">
        <v>0</v>
      </c>
      <c r="D994" s="62">
        <v>8</v>
      </c>
      <c r="E994" s="62">
        <v>12</v>
      </c>
      <c r="F994" s="62">
        <v>1</v>
      </c>
      <c r="G994" s="63">
        <v>6</v>
      </c>
    </row>
    <row r="995" spans="1:7">
      <c r="A995" s="67" t="s">
        <v>150</v>
      </c>
      <c r="B995" s="64">
        <v>2</v>
      </c>
      <c r="C995" s="64">
        <v>1</v>
      </c>
      <c r="D995" s="64">
        <v>8</v>
      </c>
      <c r="E995" s="64">
        <v>4</v>
      </c>
      <c r="F995" s="64">
        <v>1</v>
      </c>
      <c r="G995" s="65">
        <v>14</v>
      </c>
    </row>
    <row r="996" spans="1:7">
      <c r="A996" s="66" t="s">
        <v>150</v>
      </c>
      <c r="B996" s="62">
        <v>2</v>
      </c>
      <c r="C996" s="62">
        <v>1</v>
      </c>
      <c r="D996" s="62">
        <v>9</v>
      </c>
      <c r="E996" s="62">
        <v>2</v>
      </c>
      <c r="F996" s="62">
        <v>0</v>
      </c>
      <c r="G996" s="63">
        <v>12</v>
      </c>
    </row>
    <row r="997" spans="1:7">
      <c r="A997" s="67" t="s">
        <v>150</v>
      </c>
      <c r="B997" s="64">
        <v>2</v>
      </c>
      <c r="C997" s="64">
        <v>2</v>
      </c>
      <c r="D997" s="64">
        <v>9</v>
      </c>
      <c r="E997" s="64">
        <v>1</v>
      </c>
      <c r="F997" s="64">
        <v>1</v>
      </c>
      <c r="G997" s="65">
        <v>17</v>
      </c>
    </row>
    <row r="998" spans="1:7">
      <c r="A998" s="66" t="s">
        <v>150</v>
      </c>
      <c r="B998" s="62">
        <v>3</v>
      </c>
      <c r="C998" s="62">
        <v>0</v>
      </c>
      <c r="D998" s="62">
        <v>9</v>
      </c>
      <c r="E998" s="62">
        <v>8</v>
      </c>
      <c r="F998" s="62">
        <v>1</v>
      </c>
      <c r="G998" s="63">
        <v>10</v>
      </c>
    </row>
    <row r="999" spans="1:7">
      <c r="A999" s="67" t="s">
        <v>150</v>
      </c>
      <c r="B999" s="64">
        <v>3</v>
      </c>
      <c r="C999" s="64">
        <v>1</v>
      </c>
      <c r="D999" s="64">
        <v>9</v>
      </c>
      <c r="E999" s="64">
        <v>11</v>
      </c>
      <c r="F999" s="64">
        <v>1</v>
      </c>
      <c r="G999" s="65">
        <v>7</v>
      </c>
    </row>
    <row r="1000" spans="1:7">
      <c r="A1000" s="66" t="s">
        <v>151</v>
      </c>
      <c r="B1000" s="62">
        <v>0</v>
      </c>
      <c r="C1000" s="62">
        <v>0</v>
      </c>
      <c r="D1000" s="62">
        <v>0</v>
      </c>
      <c r="E1000" s="62">
        <v>20</v>
      </c>
      <c r="F1000" s="62">
        <v>2</v>
      </c>
      <c r="G1000" s="63">
        <v>16</v>
      </c>
    </row>
    <row r="1001" spans="1:7">
      <c r="A1001" s="67" t="s">
        <v>151</v>
      </c>
      <c r="B1001" s="64">
        <v>0</v>
      </c>
      <c r="C1001" s="64">
        <v>0</v>
      </c>
      <c r="D1001" s="64">
        <v>1</v>
      </c>
      <c r="E1001" s="64">
        <v>0</v>
      </c>
      <c r="F1001" s="64">
        <v>0</v>
      </c>
      <c r="G1001" s="65">
        <v>16</v>
      </c>
    </row>
    <row r="1002" spans="1:7">
      <c r="A1002" s="66" t="s">
        <v>151</v>
      </c>
      <c r="B1002" s="62">
        <v>0</v>
      </c>
      <c r="C1002" s="62">
        <v>0</v>
      </c>
      <c r="D1002" s="62">
        <v>2</v>
      </c>
      <c r="E1002" s="62">
        <v>0</v>
      </c>
      <c r="F1002" s="62">
        <v>0</v>
      </c>
      <c r="G1002" s="63">
        <v>16</v>
      </c>
    </row>
    <row r="1003" spans="1:7">
      <c r="A1003" s="67" t="s">
        <v>151</v>
      </c>
      <c r="B1003" s="64">
        <v>0</v>
      </c>
      <c r="C1003" s="64">
        <v>0</v>
      </c>
      <c r="D1003" s="64">
        <v>3</v>
      </c>
      <c r="E1003" s="64">
        <v>0</v>
      </c>
      <c r="F1003" s="64">
        <v>0</v>
      </c>
      <c r="G1003" s="65">
        <v>16</v>
      </c>
    </row>
    <row r="1004" spans="1:7">
      <c r="A1004" s="66" t="s">
        <v>151</v>
      </c>
      <c r="B1004" s="62">
        <v>0</v>
      </c>
      <c r="C1004" s="62">
        <v>0</v>
      </c>
      <c r="D1004" s="62">
        <v>4</v>
      </c>
      <c r="E1004" s="62">
        <v>1</v>
      </c>
      <c r="F1004" s="62">
        <v>0</v>
      </c>
      <c r="G1004" s="63">
        <v>15</v>
      </c>
    </row>
    <row r="1005" spans="1:7">
      <c r="A1005" s="67" t="s">
        <v>151</v>
      </c>
      <c r="B1005" s="64">
        <v>0</v>
      </c>
      <c r="C1005" s="64">
        <v>0</v>
      </c>
      <c r="D1005" s="64">
        <v>5</v>
      </c>
      <c r="E1005" s="64">
        <v>0</v>
      </c>
      <c r="F1005" s="64">
        <v>0</v>
      </c>
      <c r="G1005" s="65">
        <v>15</v>
      </c>
    </row>
    <row r="1006" spans="1:7">
      <c r="A1006" s="66" t="s">
        <v>151</v>
      </c>
      <c r="B1006" s="62">
        <v>0</v>
      </c>
      <c r="C1006" s="62">
        <v>0</v>
      </c>
      <c r="D1006" s="62">
        <v>6</v>
      </c>
      <c r="E1006" s="62">
        <v>1</v>
      </c>
      <c r="F1006" s="62">
        <v>0</v>
      </c>
      <c r="G1006" s="63">
        <v>14</v>
      </c>
    </row>
    <row r="1007" spans="1:7">
      <c r="A1007" s="67" t="s">
        <v>151</v>
      </c>
      <c r="B1007" s="64">
        <v>0</v>
      </c>
      <c r="C1007" s="64">
        <v>0</v>
      </c>
      <c r="D1007" s="64">
        <v>7</v>
      </c>
      <c r="E1007" s="64">
        <v>0</v>
      </c>
      <c r="F1007" s="64">
        <v>0</v>
      </c>
      <c r="G1007" s="65">
        <v>14</v>
      </c>
    </row>
    <row r="1008" spans="1:7">
      <c r="A1008" s="66" t="s">
        <v>151</v>
      </c>
      <c r="B1008" s="62">
        <v>0</v>
      </c>
      <c r="C1008" s="62">
        <v>0</v>
      </c>
      <c r="D1008" s="62">
        <v>8</v>
      </c>
      <c r="E1008" s="62">
        <v>1</v>
      </c>
      <c r="F1008" s="62">
        <v>0</v>
      </c>
      <c r="G1008" s="63">
        <v>13</v>
      </c>
    </row>
    <row r="1009" spans="1:7">
      <c r="A1009" s="67" t="s">
        <v>151</v>
      </c>
      <c r="B1009" s="64">
        <v>0</v>
      </c>
      <c r="C1009" s="64">
        <v>0</v>
      </c>
      <c r="D1009" s="64">
        <v>9</v>
      </c>
      <c r="E1009" s="64">
        <v>1</v>
      </c>
      <c r="F1009" s="64">
        <v>0</v>
      </c>
      <c r="G1009" s="65">
        <v>12</v>
      </c>
    </row>
    <row r="1010" spans="1:7">
      <c r="A1010" s="66" t="s">
        <v>151</v>
      </c>
      <c r="B1010" s="62">
        <v>0</v>
      </c>
      <c r="C1010" s="62">
        <v>1</v>
      </c>
      <c r="D1010" s="62">
        <v>0</v>
      </c>
      <c r="E1010" s="62">
        <v>14</v>
      </c>
      <c r="F1010" s="62">
        <v>1</v>
      </c>
      <c r="G1010" s="63">
        <v>4</v>
      </c>
    </row>
    <row r="1011" spans="1:7">
      <c r="A1011" s="67" t="s">
        <v>151</v>
      </c>
      <c r="B1011" s="64">
        <v>0</v>
      </c>
      <c r="C1011" s="64">
        <v>1</v>
      </c>
      <c r="D1011" s="64">
        <v>1</v>
      </c>
      <c r="E1011" s="64">
        <v>2</v>
      </c>
      <c r="F1011" s="64">
        <v>0</v>
      </c>
      <c r="G1011" s="65">
        <v>2</v>
      </c>
    </row>
    <row r="1012" spans="1:7">
      <c r="A1012" s="66" t="s">
        <v>151</v>
      </c>
      <c r="B1012" s="62">
        <v>0</v>
      </c>
      <c r="C1012" s="62">
        <v>1</v>
      </c>
      <c r="D1012" s="62">
        <v>2</v>
      </c>
      <c r="E1012" s="62">
        <v>1</v>
      </c>
      <c r="F1012" s="62">
        <v>0</v>
      </c>
      <c r="G1012" s="63">
        <v>1</v>
      </c>
    </row>
    <row r="1013" spans="1:7">
      <c r="A1013" s="67" t="s">
        <v>151</v>
      </c>
      <c r="B1013" s="64">
        <v>0</v>
      </c>
      <c r="C1013" s="64">
        <v>1</v>
      </c>
      <c r="D1013" s="64">
        <v>3</v>
      </c>
      <c r="E1013" s="64">
        <v>1</v>
      </c>
      <c r="F1013" s="64">
        <v>0</v>
      </c>
      <c r="G1013" s="65">
        <v>0</v>
      </c>
    </row>
    <row r="1014" spans="1:7">
      <c r="A1014" s="66" t="s">
        <v>151</v>
      </c>
      <c r="B1014" s="62">
        <v>0</v>
      </c>
      <c r="C1014" s="62">
        <v>1</v>
      </c>
      <c r="D1014" s="62">
        <v>4</v>
      </c>
      <c r="E1014" s="62">
        <v>3</v>
      </c>
      <c r="F1014" s="62">
        <v>1</v>
      </c>
      <c r="G1014" s="63">
        <v>15</v>
      </c>
    </row>
    <row r="1015" spans="1:7">
      <c r="A1015" s="67" t="s">
        <v>151</v>
      </c>
      <c r="B1015" s="64">
        <v>0</v>
      </c>
      <c r="C1015" s="64">
        <v>1</v>
      </c>
      <c r="D1015" s="64">
        <v>5</v>
      </c>
      <c r="E1015" s="64">
        <v>1</v>
      </c>
      <c r="F1015" s="64">
        <v>0</v>
      </c>
      <c r="G1015" s="65">
        <v>14</v>
      </c>
    </row>
    <row r="1016" spans="1:7">
      <c r="A1016" s="66" t="s">
        <v>151</v>
      </c>
      <c r="B1016" s="62">
        <v>0</v>
      </c>
      <c r="C1016" s="62">
        <v>1</v>
      </c>
      <c r="D1016" s="62">
        <v>6</v>
      </c>
      <c r="E1016" s="62">
        <v>2</v>
      </c>
      <c r="F1016" s="62">
        <v>0</v>
      </c>
      <c r="G1016" s="63">
        <v>12</v>
      </c>
    </row>
    <row r="1017" spans="1:7">
      <c r="A1017" s="67" t="s">
        <v>151</v>
      </c>
      <c r="B1017" s="64">
        <v>0</v>
      </c>
      <c r="C1017" s="64">
        <v>1</v>
      </c>
      <c r="D1017" s="64">
        <v>7</v>
      </c>
      <c r="E1017" s="64">
        <v>1</v>
      </c>
      <c r="F1017" s="64">
        <v>0</v>
      </c>
      <c r="G1017" s="65">
        <v>11</v>
      </c>
    </row>
    <row r="1018" spans="1:7">
      <c r="A1018" s="66" t="s">
        <v>151</v>
      </c>
      <c r="B1018" s="62">
        <v>0</v>
      </c>
      <c r="C1018" s="62">
        <v>1</v>
      </c>
      <c r="D1018" s="62">
        <v>8</v>
      </c>
      <c r="E1018" s="62">
        <v>2</v>
      </c>
      <c r="F1018" s="62">
        <v>0</v>
      </c>
      <c r="G1018" s="63">
        <v>9</v>
      </c>
    </row>
    <row r="1019" spans="1:7">
      <c r="A1019" s="67" t="s">
        <v>151</v>
      </c>
      <c r="B1019" s="64">
        <v>0</v>
      </c>
      <c r="C1019" s="64">
        <v>1</v>
      </c>
      <c r="D1019" s="64">
        <v>9</v>
      </c>
      <c r="E1019" s="64">
        <v>1</v>
      </c>
      <c r="F1019" s="64">
        <v>0</v>
      </c>
      <c r="G1019" s="65">
        <v>8</v>
      </c>
    </row>
    <row r="1020" spans="1:7">
      <c r="A1020" s="66" t="s">
        <v>151</v>
      </c>
      <c r="B1020" s="62">
        <v>0</v>
      </c>
      <c r="C1020" s="62">
        <v>2</v>
      </c>
      <c r="D1020" s="62">
        <v>1</v>
      </c>
      <c r="E1020" s="62">
        <v>1</v>
      </c>
      <c r="F1020" s="62">
        <v>1</v>
      </c>
      <c r="G1020" s="63">
        <v>17</v>
      </c>
    </row>
    <row r="1021" spans="1:7">
      <c r="A1021" s="67" t="s">
        <v>151</v>
      </c>
      <c r="B1021" s="64">
        <v>0</v>
      </c>
      <c r="C1021" s="64">
        <v>2</v>
      </c>
      <c r="D1021" s="64">
        <v>2</v>
      </c>
      <c r="E1021" s="64">
        <v>5</v>
      </c>
      <c r="F1021" s="64">
        <v>0</v>
      </c>
      <c r="G1021" s="65">
        <v>12</v>
      </c>
    </row>
    <row r="1022" spans="1:7">
      <c r="A1022" s="66" t="s">
        <v>151</v>
      </c>
      <c r="B1022" s="62">
        <v>0</v>
      </c>
      <c r="C1022" s="62">
        <v>2</v>
      </c>
      <c r="D1022" s="62">
        <v>3</v>
      </c>
      <c r="E1022" s="62">
        <v>6</v>
      </c>
      <c r="F1022" s="62">
        <v>0</v>
      </c>
      <c r="G1022" s="63">
        <v>6</v>
      </c>
    </row>
    <row r="1023" spans="1:7">
      <c r="A1023" s="67" t="s">
        <v>151</v>
      </c>
      <c r="B1023" s="64">
        <v>0</v>
      </c>
      <c r="C1023" s="64">
        <v>2</v>
      </c>
      <c r="D1023" s="64">
        <v>4</v>
      </c>
      <c r="E1023" s="64">
        <v>2</v>
      </c>
      <c r="F1023" s="64">
        <v>0</v>
      </c>
      <c r="G1023" s="65">
        <v>4</v>
      </c>
    </row>
    <row r="1024" spans="1:7">
      <c r="A1024" s="66" t="s">
        <v>151</v>
      </c>
      <c r="B1024" s="62">
        <v>0</v>
      </c>
      <c r="C1024" s="62">
        <v>2</v>
      </c>
      <c r="D1024" s="62">
        <v>5</v>
      </c>
      <c r="E1024" s="62">
        <v>1</v>
      </c>
      <c r="F1024" s="62">
        <v>0</v>
      </c>
      <c r="G1024" s="63">
        <v>3</v>
      </c>
    </row>
    <row r="1025" spans="1:7">
      <c r="A1025" s="67" t="s">
        <v>151</v>
      </c>
      <c r="B1025" s="64">
        <v>0</v>
      </c>
      <c r="C1025" s="64">
        <v>2</v>
      </c>
      <c r="D1025" s="64">
        <v>6</v>
      </c>
      <c r="E1025" s="64">
        <v>2</v>
      </c>
      <c r="F1025" s="64">
        <v>0</v>
      </c>
      <c r="G1025" s="65">
        <v>1</v>
      </c>
    </row>
    <row r="1026" spans="1:7">
      <c r="A1026" s="66" t="s">
        <v>151</v>
      </c>
      <c r="B1026" s="62">
        <v>0</v>
      </c>
      <c r="C1026" s="62">
        <v>2</v>
      </c>
      <c r="D1026" s="62">
        <v>7</v>
      </c>
      <c r="E1026" s="62">
        <v>2</v>
      </c>
      <c r="F1026" s="62">
        <v>1</v>
      </c>
      <c r="G1026" s="63">
        <v>17</v>
      </c>
    </row>
    <row r="1027" spans="1:7">
      <c r="A1027" s="67" t="s">
        <v>151</v>
      </c>
      <c r="B1027" s="64">
        <v>0</v>
      </c>
      <c r="C1027" s="64">
        <v>2</v>
      </c>
      <c r="D1027" s="64">
        <v>8</v>
      </c>
      <c r="E1027" s="64">
        <v>5</v>
      </c>
      <c r="F1027" s="64">
        <v>0</v>
      </c>
      <c r="G1027" s="65">
        <v>12</v>
      </c>
    </row>
    <row r="1028" spans="1:7">
      <c r="A1028" s="66" t="s">
        <v>151</v>
      </c>
      <c r="B1028" s="62">
        <v>0</v>
      </c>
      <c r="C1028" s="62">
        <v>2</v>
      </c>
      <c r="D1028" s="62">
        <v>9</v>
      </c>
      <c r="E1028" s="62">
        <v>5</v>
      </c>
      <c r="F1028" s="62">
        <v>0</v>
      </c>
      <c r="G1028" s="63">
        <v>7</v>
      </c>
    </row>
    <row r="1029" spans="1:7">
      <c r="A1029" s="67" t="s">
        <v>151</v>
      </c>
      <c r="B1029" s="64">
        <v>1</v>
      </c>
      <c r="C1029" s="64">
        <v>0</v>
      </c>
      <c r="D1029" s="64">
        <v>4</v>
      </c>
      <c r="E1029" s="64">
        <v>3</v>
      </c>
      <c r="F1029" s="64">
        <v>1</v>
      </c>
      <c r="G1029" s="65">
        <v>15</v>
      </c>
    </row>
    <row r="1030" spans="1:7">
      <c r="A1030" s="66" t="s">
        <v>151</v>
      </c>
      <c r="B1030" s="62">
        <v>1</v>
      </c>
      <c r="C1030" s="62">
        <v>0</v>
      </c>
      <c r="D1030" s="62">
        <v>5</v>
      </c>
      <c r="E1030" s="62">
        <v>7</v>
      </c>
      <c r="F1030" s="62">
        <v>0</v>
      </c>
      <c r="G1030" s="63">
        <v>8</v>
      </c>
    </row>
    <row r="1031" spans="1:7">
      <c r="A1031" s="67" t="s">
        <v>151</v>
      </c>
      <c r="B1031" s="64">
        <v>1</v>
      </c>
      <c r="C1031" s="64">
        <v>0</v>
      </c>
      <c r="D1031" s="64">
        <v>6</v>
      </c>
      <c r="E1031" s="64">
        <v>1</v>
      </c>
      <c r="F1031" s="64">
        <v>0</v>
      </c>
      <c r="G1031" s="65">
        <v>7</v>
      </c>
    </row>
    <row r="1032" spans="1:7">
      <c r="A1032" s="66" t="s">
        <v>151</v>
      </c>
      <c r="B1032" s="62">
        <v>1</v>
      </c>
      <c r="C1032" s="62">
        <v>1</v>
      </c>
      <c r="D1032" s="62">
        <v>5</v>
      </c>
      <c r="E1032" s="62">
        <v>2</v>
      </c>
      <c r="F1032" s="62">
        <v>1</v>
      </c>
      <c r="G1032" s="63">
        <v>16</v>
      </c>
    </row>
    <row r="1033" spans="1:7">
      <c r="A1033" s="67" t="s">
        <v>151</v>
      </c>
      <c r="B1033" s="64">
        <v>1</v>
      </c>
      <c r="C1033" s="64">
        <v>1</v>
      </c>
      <c r="D1033" s="64">
        <v>6</v>
      </c>
      <c r="E1033" s="64">
        <v>5</v>
      </c>
      <c r="F1033" s="64">
        <v>0</v>
      </c>
      <c r="G1033" s="65">
        <v>11</v>
      </c>
    </row>
    <row r="1034" spans="1:7">
      <c r="A1034" s="66" t="s">
        <v>151</v>
      </c>
      <c r="B1034" s="62">
        <v>1</v>
      </c>
      <c r="C1034" s="62">
        <v>1</v>
      </c>
      <c r="D1034" s="62">
        <v>8</v>
      </c>
      <c r="E1034" s="62">
        <v>1</v>
      </c>
      <c r="F1034" s="62">
        <v>0</v>
      </c>
      <c r="G1034" s="63">
        <v>10</v>
      </c>
    </row>
    <row r="1035" spans="1:7">
      <c r="A1035" s="67" t="s">
        <v>151</v>
      </c>
      <c r="B1035" s="64">
        <v>1</v>
      </c>
      <c r="C1035" s="64">
        <v>1</v>
      </c>
      <c r="D1035" s="64">
        <v>9</v>
      </c>
      <c r="E1035" s="64">
        <v>1</v>
      </c>
      <c r="F1035" s="64">
        <v>0</v>
      </c>
      <c r="G1035" s="65">
        <v>9</v>
      </c>
    </row>
    <row r="1036" spans="1:7">
      <c r="A1036" s="66" t="s">
        <v>151</v>
      </c>
      <c r="B1036" s="62">
        <v>1</v>
      </c>
      <c r="C1036" s="62">
        <v>2</v>
      </c>
      <c r="D1036" s="62">
        <v>6</v>
      </c>
      <c r="E1036" s="62">
        <v>10</v>
      </c>
      <c r="F1036" s="62">
        <v>1</v>
      </c>
      <c r="G1036" s="63">
        <v>8</v>
      </c>
    </row>
    <row r="1037" spans="1:7">
      <c r="A1037" s="67" t="s">
        <v>151</v>
      </c>
      <c r="B1037" s="64">
        <v>1</v>
      </c>
      <c r="C1037" s="64">
        <v>2</v>
      </c>
      <c r="D1037" s="64">
        <v>7</v>
      </c>
      <c r="E1037" s="64">
        <v>24</v>
      </c>
      <c r="F1037" s="64">
        <v>1</v>
      </c>
      <c r="G1037" s="65">
        <v>2</v>
      </c>
    </row>
    <row r="1038" spans="1:7">
      <c r="A1038" s="66" t="s">
        <v>151</v>
      </c>
      <c r="B1038" s="62">
        <v>1</v>
      </c>
      <c r="C1038" s="62">
        <v>2</v>
      </c>
      <c r="D1038" s="62">
        <v>8</v>
      </c>
      <c r="E1038" s="62">
        <v>10</v>
      </c>
      <c r="F1038" s="62">
        <v>1</v>
      </c>
      <c r="G1038" s="63">
        <v>10</v>
      </c>
    </row>
    <row r="1039" spans="1:7">
      <c r="A1039" s="67" t="s">
        <v>151</v>
      </c>
      <c r="B1039" s="64">
        <v>1</v>
      </c>
      <c r="C1039" s="64">
        <v>2</v>
      </c>
      <c r="D1039" s="64">
        <v>9</v>
      </c>
      <c r="E1039" s="64">
        <v>1</v>
      </c>
      <c r="F1039" s="64">
        <v>0</v>
      </c>
      <c r="G1039" s="65">
        <v>9</v>
      </c>
    </row>
    <row r="1040" spans="1:7">
      <c r="A1040" s="66" t="s">
        <v>151</v>
      </c>
      <c r="B1040" s="62">
        <v>2</v>
      </c>
      <c r="C1040" s="62">
        <v>0</v>
      </c>
      <c r="D1040" s="62">
        <v>8</v>
      </c>
      <c r="E1040" s="62">
        <v>1</v>
      </c>
      <c r="F1040" s="62">
        <v>1</v>
      </c>
      <c r="G1040" s="63">
        <v>17</v>
      </c>
    </row>
    <row r="1041" spans="1:7">
      <c r="A1041" s="67" t="s">
        <v>151</v>
      </c>
      <c r="B1041" s="64">
        <v>2</v>
      </c>
      <c r="C1041" s="64">
        <v>1</v>
      </c>
      <c r="D1041" s="64">
        <v>8</v>
      </c>
      <c r="E1041" s="64">
        <v>19</v>
      </c>
      <c r="F1041" s="64">
        <v>2</v>
      </c>
      <c r="G1041" s="65">
        <v>17</v>
      </c>
    </row>
    <row r="1042" spans="1:7">
      <c r="A1042" s="66" t="s">
        <v>151</v>
      </c>
      <c r="B1042" s="62">
        <v>2</v>
      </c>
      <c r="C1042" s="62">
        <v>2</v>
      </c>
      <c r="D1042" s="62">
        <v>9</v>
      </c>
      <c r="E1042" s="62">
        <v>26</v>
      </c>
      <c r="F1042" s="62">
        <v>2</v>
      </c>
      <c r="G1042" s="63">
        <v>10</v>
      </c>
    </row>
    <row r="1043" spans="1:7">
      <c r="A1043" s="67" t="s">
        <v>151</v>
      </c>
      <c r="B1043" s="64">
        <v>3</v>
      </c>
      <c r="C1043" s="64">
        <v>0</v>
      </c>
      <c r="D1043" s="64">
        <v>9</v>
      </c>
      <c r="E1043" s="64">
        <v>10</v>
      </c>
      <c r="F1043" s="64">
        <v>1</v>
      </c>
      <c r="G1043" s="65">
        <v>8</v>
      </c>
    </row>
    <row r="1044" spans="1:7">
      <c r="A1044" s="66" t="s">
        <v>151</v>
      </c>
      <c r="B1044" s="62">
        <v>3</v>
      </c>
      <c r="C1044" s="62">
        <v>1</v>
      </c>
      <c r="D1044" s="62">
        <v>9</v>
      </c>
      <c r="E1044" s="62">
        <v>9</v>
      </c>
      <c r="F1044" s="62">
        <v>1</v>
      </c>
      <c r="G1044" s="63">
        <v>9</v>
      </c>
    </row>
    <row r="1045" spans="1:7">
      <c r="A1045" s="67" t="s">
        <v>152</v>
      </c>
      <c r="B1045" s="64">
        <v>0</v>
      </c>
      <c r="C1045" s="64">
        <v>0</v>
      </c>
      <c r="D1045" s="64">
        <v>0</v>
      </c>
      <c r="E1045" s="64">
        <v>15</v>
      </c>
      <c r="F1045" s="64">
        <v>1</v>
      </c>
      <c r="G1045" s="65">
        <v>3</v>
      </c>
    </row>
    <row r="1046" spans="1:7">
      <c r="A1046" s="66" t="s">
        <v>152</v>
      </c>
      <c r="B1046" s="62">
        <v>0</v>
      </c>
      <c r="C1046" s="62">
        <v>0</v>
      </c>
      <c r="D1046" s="62">
        <v>1</v>
      </c>
      <c r="E1046" s="62">
        <v>0</v>
      </c>
      <c r="F1046" s="62">
        <v>0</v>
      </c>
      <c r="G1046" s="63">
        <v>3</v>
      </c>
    </row>
    <row r="1047" spans="1:7">
      <c r="A1047" s="67" t="s">
        <v>152</v>
      </c>
      <c r="B1047" s="64">
        <v>0</v>
      </c>
      <c r="C1047" s="64">
        <v>0</v>
      </c>
      <c r="D1047" s="64">
        <v>2</v>
      </c>
      <c r="E1047" s="64">
        <v>1</v>
      </c>
      <c r="F1047" s="64">
        <v>0</v>
      </c>
      <c r="G1047" s="65">
        <v>2</v>
      </c>
    </row>
    <row r="1048" spans="1:7">
      <c r="A1048" s="66" t="s">
        <v>152</v>
      </c>
      <c r="B1048" s="62">
        <v>0</v>
      </c>
      <c r="C1048" s="62">
        <v>0</v>
      </c>
      <c r="D1048" s="62">
        <v>3</v>
      </c>
      <c r="E1048" s="62">
        <v>0</v>
      </c>
      <c r="F1048" s="62">
        <v>0</v>
      </c>
      <c r="G1048" s="63">
        <v>2</v>
      </c>
    </row>
    <row r="1049" spans="1:7">
      <c r="A1049" s="67" t="s">
        <v>152</v>
      </c>
      <c r="B1049" s="64">
        <v>0</v>
      </c>
      <c r="C1049" s="64">
        <v>0</v>
      </c>
      <c r="D1049" s="64">
        <v>4</v>
      </c>
      <c r="E1049" s="64">
        <v>0</v>
      </c>
      <c r="F1049" s="64">
        <v>0</v>
      </c>
      <c r="G1049" s="65">
        <v>2</v>
      </c>
    </row>
    <row r="1050" spans="1:7">
      <c r="A1050" s="66" t="s">
        <v>152</v>
      </c>
      <c r="B1050" s="62">
        <v>0</v>
      </c>
      <c r="C1050" s="62">
        <v>0</v>
      </c>
      <c r="D1050" s="62">
        <v>5</v>
      </c>
      <c r="E1050" s="62">
        <v>2</v>
      </c>
      <c r="F1050" s="62">
        <v>0</v>
      </c>
      <c r="G1050" s="63">
        <v>0</v>
      </c>
    </row>
    <row r="1051" spans="1:7">
      <c r="A1051" s="67" t="s">
        <v>152</v>
      </c>
      <c r="B1051" s="64">
        <v>0</v>
      </c>
      <c r="C1051" s="64">
        <v>0</v>
      </c>
      <c r="D1051" s="64">
        <v>6</v>
      </c>
      <c r="E1051" s="64">
        <v>2</v>
      </c>
      <c r="F1051" s="64">
        <v>1</v>
      </c>
      <c r="G1051" s="65">
        <v>16</v>
      </c>
    </row>
    <row r="1052" spans="1:7">
      <c r="A1052" s="66" t="s">
        <v>152</v>
      </c>
      <c r="B1052" s="62">
        <v>0</v>
      </c>
      <c r="C1052" s="62">
        <v>0</v>
      </c>
      <c r="D1052" s="62">
        <v>7</v>
      </c>
      <c r="E1052" s="62">
        <v>1</v>
      </c>
      <c r="F1052" s="62">
        <v>0</v>
      </c>
      <c r="G1052" s="63">
        <v>15</v>
      </c>
    </row>
    <row r="1053" spans="1:7">
      <c r="A1053" s="67" t="s">
        <v>152</v>
      </c>
      <c r="B1053" s="64">
        <v>0</v>
      </c>
      <c r="C1053" s="64">
        <v>0</v>
      </c>
      <c r="D1053" s="64">
        <v>8</v>
      </c>
      <c r="E1053" s="64">
        <v>3</v>
      </c>
      <c r="F1053" s="64">
        <v>0</v>
      </c>
      <c r="G1053" s="65">
        <v>12</v>
      </c>
    </row>
    <row r="1054" spans="1:7">
      <c r="A1054" s="66" t="s">
        <v>152</v>
      </c>
      <c r="B1054" s="62">
        <v>0</v>
      </c>
      <c r="C1054" s="62">
        <v>0</v>
      </c>
      <c r="D1054" s="62">
        <v>9</v>
      </c>
      <c r="E1054" s="62">
        <v>2</v>
      </c>
      <c r="F1054" s="62">
        <v>0</v>
      </c>
      <c r="G1054" s="63">
        <v>10</v>
      </c>
    </row>
    <row r="1055" spans="1:7">
      <c r="A1055" s="67" t="s">
        <v>152</v>
      </c>
      <c r="B1055" s="64">
        <v>0</v>
      </c>
      <c r="C1055" s="64">
        <v>1</v>
      </c>
      <c r="D1055" s="64">
        <v>0</v>
      </c>
      <c r="E1055" s="64">
        <v>18</v>
      </c>
      <c r="F1055" s="64">
        <v>1</v>
      </c>
      <c r="G1055" s="65">
        <v>0</v>
      </c>
    </row>
    <row r="1056" spans="1:7">
      <c r="A1056" s="66" t="s">
        <v>152</v>
      </c>
      <c r="B1056" s="62">
        <v>0</v>
      </c>
      <c r="C1056" s="62">
        <v>1</v>
      </c>
      <c r="D1056" s="62">
        <v>1</v>
      </c>
      <c r="E1056" s="62">
        <v>1</v>
      </c>
      <c r="F1056" s="62">
        <v>1</v>
      </c>
      <c r="G1056" s="63">
        <v>17</v>
      </c>
    </row>
    <row r="1057" spans="1:7">
      <c r="A1057" s="67" t="s">
        <v>152</v>
      </c>
      <c r="B1057" s="64">
        <v>0</v>
      </c>
      <c r="C1057" s="64">
        <v>1</v>
      </c>
      <c r="D1057" s="64">
        <v>3</v>
      </c>
      <c r="E1057" s="64">
        <v>1</v>
      </c>
      <c r="F1057" s="64">
        <v>0</v>
      </c>
      <c r="G1057" s="65">
        <v>16</v>
      </c>
    </row>
    <row r="1058" spans="1:7">
      <c r="A1058" s="66" t="s">
        <v>152</v>
      </c>
      <c r="B1058" s="62">
        <v>0</v>
      </c>
      <c r="C1058" s="62">
        <v>1</v>
      </c>
      <c r="D1058" s="62">
        <v>4</v>
      </c>
      <c r="E1058" s="62">
        <v>2</v>
      </c>
      <c r="F1058" s="62">
        <v>0</v>
      </c>
      <c r="G1058" s="63">
        <v>14</v>
      </c>
    </row>
    <row r="1059" spans="1:7">
      <c r="A1059" s="67" t="s">
        <v>152</v>
      </c>
      <c r="B1059" s="64">
        <v>0</v>
      </c>
      <c r="C1059" s="64">
        <v>1</v>
      </c>
      <c r="D1059" s="64">
        <v>5</v>
      </c>
      <c r="E1059" s="64">
        <v>5</v>
      </c>
      <c r="F1059" s="64">
        <v>0</v>
      </c>
      <c r="G1059" s="65">
        <v>9</v>
      </c>
    </row>
    <row r="1060" spans="1:7">
      <c r="A1060" s="66" t="s">
        <v>152</v>
      </c>
      <c r="B1060" s="62">
        <v>0</v>
      </c>
      <c r="C1060" s="62">
        <v>1</v>
      </c>
      <c r="D1060" s="62">
        <v>6</v>
      </c>
      <c r="E1060" s="62">
        <v>4</v>
      </c>
      <c r="F1060" s="62">
        <v>0</v>
      </c>
      <c r="G1060" s="63">
        <v>5</v>
      </c>
    </row>
    <row r="1061" spans="1:7">
      <c r="A1061" s="67" t="s">
        <v>152</v>
      </c>
      <c r="B1061" s="64">
        <v>0</v>
      </c>
      <c r="C1061" s="64">
        <v>1</v>
      </c>
      <c r="D1061" s="64">
        <v>7</v>
      </c>
      <c r="E1061" s="64">
        <v>4</v>
      </c>
      <c r="F1061" s="64">
        <v>0</v>
      </c>
      <c r="G1061" s="65">
        <v>1</v>
      </c>
    </row>
    <row r="1062" spans="1:7">
      <c r="A1062" s="66" t="s">
        <v>152</v>
      </c>
      <c r="B1062" s="62">
        <v>0</v>
      </c>
      <c r="C1062" s="62">
        <v>1</v>
      </c>
      <c r="D1062" s="62">
        <v>8</v>
      </c>
      <c r="E1062" s="62">
        <v>4</v>
      </c>
      <c r="F1062" s="62">
        <v>1</v>
      </c>
      <c r="G1062" s="63">
        <v>15</v>
      </c>
    </row>
    <row r="1063" spans="1:7">
      <c r="A1063" s="67" t="s">
        <v>152</v>
      </c>
      <c r="B1063" s="64">
        <v>0</v>
      </c>
      <c r="C1063" s="64">
        <v>1</v>
      </c>
      <c r="D1063" s="64">
        <v>9</v>
      </c>
      <c r="E1063" s="64">
        <v>1</v>
      </c>
      <c r="F1063" s="64">
        <v>0</v>
      </c>
      <c r="G1063" s="65">
        <v>14</v>
      </c>
    </row>
    <row r="1064" spans="1:7">
      <c r="A1064" s="66" t="s">
        <v>152</v>
      </c>
      <c r="B1064" s="62">
        <v>0</v>
      </c>
      <c r="C1064" s="62">
        <v>2</v>
      </c>
      <c r="D1064" s="62">
        <v>1</v>
      </c>
      <c r="E1064" s="62">
        <v>2</v>
      </c>
      <c r="F1064" s="62">
        <v>1</v>
      </c>
      <c r="G1064" s="63">
        <v>16</v>
      </c>
    </row>
    <row r="1065" spans="1:7">
      <c r="A1065" s="67" t="s">
        <v>152</v>
      </c>
      <c r="B1065" s="64">
        <v>0</v>
      </c>
      <c r="C1065" s="64">
        <v>2</v>
      </c>
      <c r="D1065" s="64">
        <v>2</v>
      </c>
      <c r="E1065" s="64">
        <v>3</v>
      </c>
      <c r="F1065" s="64">
        <v>0</v>
      </c>
      <c r="G1065" s="65">
        <v>13</v>
      </c>
    </row>
    <row r="1066" spans="1:7">
      <c r="A1066" s="66" t="s">
        <v>152</v>
      </c>
      <c r="B1066" s="62">
        <v>0</v>
      </c>
      <c r="C1066" s="62">
        <v>2</v>
      </c>
      <c r="D1066" s="62">
        <v>3</v>
      </c>
      <c r="E1066" s="62">
        <v>5</v>
      </c>
      <c r="F1066" s="62">
        <v>0</v>
      </c>
      <c r="G1066" s="63">
        <v>8</v>
      </c>
    </row>
    <row r="1067" spans="1:7">
      <c r="A1067" s="67" t="s">
        <v>152</v>
      </c>
      <c r="B1067" s="64">
        <v>0</v>
      </c>
      <c r="C1067" s="64">
        <v>2</v>
      </c>
      <c r="D1067" s="64">
        <v>4</v>
      </c>
      <c r="E1067" s="64">
        <v>4</v>
      </c>
      <c r="F1067" s="64">
        <v>0</v>
      </c>
      <c r="G1067" s="65">
        <v>4</v>
      </c>
    </row>
    <row r="1068" spans="1:7">
      <c r="A1068" s="66" t="s">
        <v>152</v>
      </c>
      <c r="B1068" s="62">
        <v>0</v>
      </c>
      <c r="C1068" s="62">
        <v>2</v>
      </c>
      <c r="D1068" s="62">
        <v>5</v>
      </c>
      <c r="E1068" s="62">
        <v>1</v>
      </c>
      <c r="F1068" s="62">
        <v>0</v>
      </c>
      <c r="G1068" s="63">
        <v>3</v>
      </c>
    </row>
    <row r="1069" spans="1:7">
      <c r="A1069" s="67" t="s">
        <v>152</v>
      </c>
      <c r="B1069" s="64">
        <v>0</v>
      </c>
      <c r="C1069" s="64">
        <v>2</v>
      </c>
      <c r="D1069" s="64">
        <v>8</v>
      </c>
      <c r="E1069" s="64">
        <v>2</v>
      </c>
      <c r="F1069" s="64">
        <v>0</v>
      </c>
      <c r="G1069" s="65">
        <v>1</v>
      </c>
    </row>
    <row r="1070" spans="1:7">
      <c r="A1070" s="66" t="s">
        <v>152</v>
      </c>
      <c r="B1070" s="62">
        <v>0</v>
      </c>
      <c r="C1070" s="62">
        <v>2</v>
      </c>
      <c r="D1070" s="62">
        <v>9</v>
      </c>
      <c r="E1070" s="62">
        <v>4</v>
      </c>
      <c r="F1070" s="62">
        <v>1</v>
      </c>
      <c r="G1070" s="63">
        <v>15</v>
      </c>
    </row>
    <row r="1071" spans="1:7">
      <c r="A1071" s="67" t="s">
        <v>152</v>
      </c>
      <c r="B1071" s="64">
        <v>1</v>
      </c>
      <c r="C1071" s="64">
        <v>0</v>
      </c>
      <c r="D1071" s="64">
        <v>4</v>
      </c>
      <c r="E1071" s="64">
        <v>3</v>
      </c>
      <c r="F1071" s="64">
        <v>1</v>
      </c>
      <c r="G1071" s="65">
        <v>15</v>
      </c>
    </row>
    <row r="1072" spans="1:7">
      <c r="A1072" s="66" t="s">
        <v>152</v>
      </c>
      <c r="B1072" s="62">
        <v>1</v>
      </c>
      <c r="C1072" s="62">
        <v>0</v>
      </c>
      <c r="D1072" s="62">
        <v>5</v>
      </c>
      <c r="E1072" s="62">
        <v>5</v>
      </c>
      <c r="F1072" s="62">
        <v>0</v>
      </c>
      <c r="G1072" s="63">
        <v>10</v>
      </c>
    </row>
    <row r="1073" spans="1:7">
      <c r="A1073" s="67" t="s">
        <v>152</v>
      </c>
      <c r="B1073" s="64">
        <v>1</v>
      </c>
      <c r="C1073" s="64">
        <v>1</v>
      </c>
      <c r="D1073" s="64">
        <v>6</v>
      </c>
      <c r="E1073" s="64">
        <v>6</v>
      </c>
      <c r="F1073" s="64">
        <v>1</v>
      </c>
      <c r="G1073" s="65">
        <v>12</v>
      </c>
    </row>
    <row r="1074" spans="1:7">
      <c r="A1074" s="66" t="s">
        <v>152</v>
      </c>
      <c r="B1074" s="62">
        <v>1</v>
      </c>
      <c r="C1074" s="62">
        <v>2</v>
      </c>
      <c r="D1074" s="62">
        <v>6</v>
      </c>
      <c r="E1074" s="62">
        <v>9</v>
      </c>
      <c r="F1074" s="62">
        <v>1</v>
      </c>
      <c r="G1074" s="63">
        <v>9</v>
      </c>
    </row>
    <row r="1075" spans="1:7">
      <c r="A1075" s="67" t="s">
        <v>152</v>
      </c>
      <c r="B1075" s="64">
        <v>1</v>
      </c>
      <c r="C1075" s="64">
        <v>2</v>
      </c>
      <c r="D1075" s="64">
        <v>7</v>
      </c>
      <c r="E1075" s="64">
        <v>19</v>
      </c>
      <c r="F1075" s="64">
        <v>1</v>
      </c>
      <c r="G1075" s="65">
        <v>8</v>
      </c>
    </row>
    <row r="1076" spans="1:7">
      <c r="A1076" s="66" t="s">
        <v>152</v>
      </c>
      <c r="B1076" s="62">
        <v>1</v>
      </c>
      <c r="C1076" s="62">
        <v>2</v>
      </c>
      <c r="D1076" s="62">
        <v>8</v>
      </c>
      <c r="E1076" s="62">
        <v>14</v>
      </c>
      <c r="F1076" s="62">
        <v>1</v>
      </c>
      <c r="G1076" s="63">
        <v>12</v>
      </c>
    </row>
    <row r="1077" spans="1:7">
      <c r="A1077" s="67" t="s">
        <v>152</v>
      </c>
      <c r="B1077" s="64">
        <v>2</v>
      </c>
      <c r="C1077" s="64">
        <v>0</v>
      </c>
      <c r="D1077" s="64">
        <v>8</v>
      </c>
      <c r="E1077" s="64">
        <v>13</v>
      </c>
      <c r="F1077" s="64">
        <v>1</v>
      </c>
      <c r="G1077" s="65">
        <v>5</v>
      </c>
    </row>
    <row r="1078" spans="1:7">
      <c r="A1078" s="66" t="s">
        <v>152</v>
      </c>
      <c r="B1078" s="62">
        <v>2</v>
      </c>
      <c r="C1078" s="62">
        <v>1</v>
      </c>
      <c r="D1078" s="62">
        <v>9</v>
      </c>
      <c r="E1078" s="62">
        <v>2</v>
      </c>
      <c r="F1078" s="62">
        <v>1</v>
      </c>
      <c r="G1078" s="63">
        <v>16</v>
      </c>
    </row>
    <row r="1079" spans="1:7">
      <c r="A1079" s="67" t="s">
        <v>152</v>
      </c>
      <c r="B1079" s="64">
        <v>2</v>
      </c>
      <c r="C1079" s="64">
        <v>2</v>
      </c>
      <c r="D1079" s="64">
        <v>9</v>
      </c>
      <c r="E1079" s="64">
        <v>11</v>
      </c>
      <c r="F1079" s="64">
        <v>1</v>
      </c>
      <c r="G1079" s="65">
        <v>7</v>
      </c>
    </row>
    <row r="1080" spans="1:7">
      <c r="A1080" s="66" t="s">
        <v>152</v>
      </c>
      <c r="B1080" s="62">
        <v>3</v>
      </c>
      <c r="C1080" s="62">
        <v>0</v>
      </c>
      <c r="D1080" s="62">
        <v>9</v>
      </c>
      <c r="E1080" s="62">
        <v>9</v>
      </c>
      <c r="F1080" s="62">
        <v>1</v>
      </c>
      <c r="G1080" s="63">
        <v>9</v>
      </c>
    </row>
    <row r="1081" spans="1:7">
      <c r="A1081" s="67" t="s">
        <v>152</v>
      </c>
      <c r="B1081" s="64">
        <v>3</v>
      </c>
      <c r="C1081" s="64">
        <v>1</v>
      </c>
      <c r="D1081" s="64">
        <v>9</v>
      </c>
      <c r="E1081" s="64">
        <v>12</v>
      </c>
      <c r="F1081" s="64">
        <v>1</v>
      </c>
      <c r="G1081" s="65">
        <v>6</v>
      </c>
    </row>
    <row r="1082" spans="1:7">
      <c r="A1082" s="66" t="s">
        <v>153</v>
      </c>
      <c r="B1082" s="62">
        <v>0</v>
      </c>
      <c r="C1082" s="62">
        <v>0</v>
      </c>
      <c r="D1082" s="62">
        <v>0</v>
      </c>
      <c r="E1082" s="62">
        <v>27</v>
      </c>
      <c r="F1082" s="62">
        <v>2</v>
      </c>
      <c r="G1082" s="63">
        <v>9</v>
      </c>
    </row>
    <row r="1083" spans="1:7">
      <c r="A1083" s="67" t="s">
        <v>153</v>
      </c>
      <c r="B1083" s="64">
        <v>0</v>
      </c>
      <c r="C1083" s="64">
        <v>0</v>
      </c>
      <c r="D1083" s="64">
        <v>1</v>
      </c>
      <c r="E1083" s="64">
        <v>2</v>
      </c>
      <c r="F1083" s="64">
        <v>0</v>
      </c>
      <c r="G1083" s="65">
        <v>7</v>
      </c>
    </row>
    <row r="1084" spans="1:7">
      <c r="A1084" s="66" t="s">
        <v>153</v>
      </c>
      <c r="B1084" s="62">
        <v>0</v>
      </c>
      <c r="C1084" s="62">
        <v>0</v>
      </c>
      <c r="D1084" s="62">
        <v>2</v>
      </c>
      <c r="E1084" s="62">
        <v>0</v>
      </c>
      <c r="F1084" s="62">
        <v>0</v>
      </c>
      <c r="G1084" s="63">
        <v>7</v>
      </c>
    </row>
    <row r="1085" spans="1:7">
      <c r="A1085" s="67" t="s">
        <v>153</v>
      </c>
      <c r="B1085" s="64">
        <v>0</v>
      </c>
      <c r="C1085" s="64">
        <v>0</v>
      </c>
      <c r="D1085" s="64">
        <v>3</v>
      </c>
      <c r="E1085" s="64">
        <v>0</v>
      </c>
      <c r="F1085" s="64">
        <v>0</v>
      </c>
      <c r="G1085" s="65">
        <v>7</v>
      </c>
    </row>
    <row r="1086" spans="1:7">
      <c r="A1086" s="66" t="s">
        <v>153</v>
      </c>
      <c r="B1086" s="62">
        <v>0</v>
      </c>
      <c r="C1086" s="62">
        <v>0</v>
      </c>
      <c r="D1086" s="62">
        <v>4</v>
      </c>
      <c r="E1086" s="62">
        <v>3</v>
      </c>
      <c r="F1086" s="62">
        <v>0</v>
      </c>
      <c r="G1086" s="63">
        <v>4</v>
      </c>
    </row>
    <row r="1087" spans="1:7">
      <c r="A1087" s="67" t="s">
        <v>153</v>
      </c>
      <c r="B1087" s="64">
        <v>0</v>
      </c>
      <c r="C1087" s="64">
        <v>0</v>
      </c>
      <c r="D1087" s="64">
        <v>5</v>
      </c>
      <c r="E1087" s="64">
        <v>2</v>
      </c>
      <c r="F1087" s="64">
        <v>0</v>
      </c>
      <c r="G1087" s="65">
        <v>2</v>
      </c>
    </row>
    <row r="1088" spans="1:7">
      <c r="A1088" s="66" t="s">
        <v>153</v>
      </c>
      <c r="B1088" s="62">
        <v>0</v>
      </c>
      <c r="C1088" s="62">
        <v>0</v>
      </c>
      <c r="D1088" s="62">
        <v>6</v>
      </c>
      <c r="E1088" s="62">
        <v>1</v>
      </c>
      <c r="F1088" s="62">
        <v>0</v>
      </c>
      <c r="G1088" s="63">
        <v>1</v>
      </c>
    </row>
    <row r="1089" spans="1:7">
      <c r="A1089" s="67" t="s">
        <v>153</v>
      </c>
      <c r="B1089" s="64">
        <v>0</v>
      </c>
      <c r="C1089" s="64">
        <v>0</v>
      </c>
      <c r="D1089" s="64">
        <v>7</v>
      </c>
      <c r="E1089" s="64">
        <v>1</v>
      </c>
      <c r="F1089" s="64">
        <v>0</v>
      </c>
      <c r="G1089" s="65">
        <v>0</v>
      </c>
    </row>
    <row r="1090" spans="1:7">
      <c r="A1090" s="66" t="s">
        <v>153</v>
      </c>
      <c r="B1090" s="62">
        <v>0</v>
      </c>
      <c r="C1090" s="62">
        <v>0</v>
      </c>
      <c r="D1090" s="62">
        <v>8</v>
      </c>
      <c r="E1090" s="62">
        <v>4</v>
      </c>
      <c r="F1090" s="62">
        <v>1</v>
      </c>
      <c r="G1090" s="63">
        <v>14</v>
      </c>
    </row>
    <row r="1091" spans="1:7">
      <c r="A1091" s="67" t="s">
        <v>153</v>
      </c>
      <c r="B1091" s="64">
        <v>0</v>
      </c>
      <c r="C1091" s="64">
        <v>0</v>
      </c>
      <c r="D1091" s="64">
        <v>9</v>
      </c>
      <c r="E1091" s="64">
        <v>0</v>
      </c>
      <c r="F1091" s="64">
        <v>0</v>
      </c>
      <c r="G1091" s="65">
        <v>14</v>
      </c>
    </row>
    <row r="1092" spans="1:7">
      <c r="A1092" s="66" t="s">
        <v>153</v>
      </c>
      <c r="B1092" s="62">
        <v>0</v>
      </c>
      <c r="C1092" s="62">
        <v>1</v>
      </c>
      <c r="D1092" s="62">
        <v>0</v>
      </c>
      <c r="E1092" s="62">
        <v>9</v>
      </c>
      <c r="F1092" s="62">
        <v>1</v>
      </c>
      <c r="G1092" s="63">
        <v>9</v>
      </c>
    </row>
    <row r="1093" spans="1:7">
      <c r="A1093" s="67" t="s">
        <v>153</v>
      </c>
      <c r="B1093" s="64">
        <v>0</v>
      </c>
      <c r="C1093" s="64">
        <v>1</v>
      </c>
      <c r="D1093" s="64">
        <v>1</v>
      </c>
      <c r="E1093" s="64">
        <v>2</v>
      </c>
      <c r="F1093" s="64">
        <v>0</v>
      </c>
      <c r="G1093" s="65">
        <v>7</v>
      </c>
    </row>
    <row r="1094" spans="1:7">
      <c r="A1094" s="66" t="s">
        <v>153</v>
      </c>
      <c r="B1094" s="62">
        <v>0</v>
      </c>
      <c r="C1094" s="62">
        <v>1</v>
      </c>
      <c r="D1094" s="62">
        <v>3</v>
      </c>
      <c r="E1094" s="62">
        <v>5</v>
      </c>
      <c r="F1094" s="62">
        <v>0</v>
      </c>
      <c r="G1094" s="63">
        <v>2</v>
      </c>
    </row>
    <row r="1095" spans="1:7">
      <c r="A1095" s="67" t="s">
        <v>153</v>
      </c>
      <c r="B1095" s="64">
        <v>0</v>
      </c>
      <c r="C1095" s="64">
        <v>1</v>
      </c>
      <c r="D1095" s="64">
        <v>4</v>
      </c>
      <c r="E1095" s="64">
        <v>3</v>
      </c>
      <c r="F1095" s="64">
        <v>1</v>
      </c>
      <c r="G1095" s="65">
        <v>17</v>
      </c>
    </row>
    <row r="1096" spans="1:7">
      <c r="A1096" s="66" t="s">
        <v>153</v>
      </c>
      <c r="B1096" s="62">
        <v>0</v>
      </c>
      <c r="C1096" s="62">
        <v>1</v>
      </c>
      <c r="D1096" s="62">
        <v>5</v>
      </c>
      <c r="E1096" s="62">
        <v>4</v>
      </c>
      <c r="F1096" s="62">
        <v>0</v>
      </c>
      <c r="G1096" s="63">
        <v>13</v>
      </c>
    </row>
    <row r="1097" spans="1:7">
      <c r="A1097" s="67" t="s">
        <v>153</v>
      </c>
      <c r="B1097" s="64">
        <v>0</v>
      </c>
      <c r="C1097" s="64">
        <v>1</v>
      </c>
      <c r="D1097" s="64">
        <v>6</v>
      </c>
      <c r="E1097" s="64">
        <v>6</v>
      </c>
      <c r="F1097" s="64">
        <v>0</v>
      </c>
      <c r="G1097" s="65">
        <v>7</v>
      </c>
    </row>
    <row r="1098" spans="1:7">
      <c r="A1098" s="66" t="s">
        <v>153</v>
      </c>
      <c r="B1098" s="62">
        <v>0</v>
      </c>
      <c r="C1098" s="62">
        <v>1</v>
      </c>
      <c r="D1098" s="62">
        <v>7</v>
      </c>
      <c r="E1098" s="62">
        <v>3</v>
      </c>
      <c r="F1098" s="62">
        <v>0</v>
      </c>
      <c r="G1098" s="63">
        <v>4</v>
      </c>
    </row>
    <row r="1099" spans="1:7">
      <c r="A1099" s="67" t="s">
        <v>153</v>
      </c>
      <c r="B1099" s="64">
        <v>0</v>
      </c>
      <c r="C1099" s="64">
        <v>2</v>
      </c>
      <c r="D1099" s="64">
        <v>2</v>
      </c>
      <c r="E1099" s="64">
        <v>7</v>
      </c>
      <c r="F1099" s="64">
        <v>1</v>
      </c>
      <c r="G1099" s="65">
        <v>11</v>
      </c>
    </row>
    <row r="1100" spans="1:7">
      <c r="A1100" s="66" t="s">
        <v>153</v>
      </c>
      <c r="B1100" s="62">
        <v>0</v>
      </c>
      <c r="C1100" s="62">
        <v>2</v>
      </c>
      <c r="D1100" s="62">
        <v>3</v>
      </c>
      <c r="E1100" s="62">
        <v>8</v>
      </c>
      <c r="F1100" s="62">
        <v>0</v>
      </c>
      <c r="G1100" s="63">
        <v>3</v>
      </c>
    </row>
    <row r="1101" spans="1:7">
      <c r="A1101" s="67" t="s">
        <v>153</v>
      </c>
      <c r="B1101" s="64">
        <v>0</v>
      </c>
      <c r="C1101" s="64">
        <v>2</v>
      </c>
      <c r="D1101" s="64">
        <v>4</v>
      </c>
      <c r="E1101" s="64">
        <v>9</v>
      </c>
      <c r="F1101" s="64">
        <v>1</v>
      </c>
      <c r="G1101" s="65">
        <v>12</v>
      </c>
    </row>
    <row r="1102" spans="1:7">
      <c r="A1102" s="66" t="s">
        <v>153</v>
      </c>
      <c r="B1102" s="62">
        <v>0</v>
      </c>
      <c r="C1102" s="62">
        <v>2</v>
      </c>
      <c r="D1102" s="62">
        <v>5</v>
      </c>
      <c r="E1102" s="62">
        <v>2</v>
      </c>
      <c r="F1102" s="62">
        <v>0</v>
      </c>
      <c r="G1102" s="63">
        <v>10</v>
      </c>
    </row>
    <row r="1103" spans="1:7">
      <c r="A1103" s="67" t="s">
        <v>153</v>
      </c>
      <c r="B1103" s="64">
        <v>0</v>
      </c>
      <c r="C1103" s="64">
        <v>2</v>
      </c>
      <c r="D1103" s="64">
        <v>6</v>
      </c>
      <c r="E1103" s="64">
        <v>1</v>
      </c>
      <c r="F1103" s="64">
        <v>0</v>
      </c>
      <c r="G1103" s="65">
        <v>9</v>
      </c>
    </row>
    <row r="1104" spans="1:7">
      <c r="A1104" s="66" t="s">
        <v>153</v>
      </c>
      <c r="B1104" s="62">
        <v>0</v>
      </c>
      <c r="C1104" s="62">
        <v>2</v>
      </c>
      <c r="D1104" s="62">
        <v>7</v>
      </c>
      <c r="E1104" s="62">
        <v>3</v>
      </c>
      <c r="F1104" s="62">
        <v>0</v>
      </c>
      <c r="G1104" s="63">
        <v>6</v>
      </c>
    </row>
    <row r="1105" spans="1:7">
      <c r="A1105" s="67" t="s">
        <v>153</v>
      </c>
      <c r="B1105" s="64">
        <v>0</v>
      </c>
      <c r="C1105" s="64">
        <v>2</v>
      </c>
      <c r="D1105" s="64">
        <v>8</v>
      </c>
      <c r="E1105" s="64">
        <v>4</v>
      </c>
      <c r="F1105" s="64">
        <v>0</v>
      </c>
      <c r="G1105" s="65">
        <v>2</v>
      </c>
    </row>
    <row r="1106" spans="1:7">
      <c r="A1106" s="66" t="s">
        <v>153</v>
      </c>
      <c r="B1106" s="62">
        <v>0</v>
      </c>
      <c r="C1106" s="62">
        <v>2</v>
      </c>
      <c r="D1106" s="62">
        <v>9</v>
      </c>
      <c r="E1106" s="62">
        <v>6</v>
      </c>
      <c r="F1106" s="62">
        <v>1</v>
      </c>
      <c r="G1106" s="63">
        <v>14</v>
      </c>
    </row>
    <row r="1107" spans="1:7">
      <c r="A1107" s="67" t="s">
        <v>153</v>
      </c>
      <c r="B1107" s="64">
        <v>1</v>
      </c>
      <c r="C1107" s="64">
        <v>0</v>
      </c>
      <c r="D1107" s="64">
        <v>5</v>
      </c>
      <c r="E1107" s="64">
        <v>11</v>
      </c>
      <c r="F1107" s="64">
        <v>1</v>
      </c>
      <c r="G1107" s="65">
        <v>7</v>
      </c>
    </row>
    <row r="1108" spans="1:7">
      <c r="A1108" s="66" t="s">
        <v>153</v>
      </c>
      <c r="B1108" s="62">
        <v>1</v>
      </c>
      <c r="C1108" s="62">
        <v>0</v>
      </c>
      <c r="D1108" s="62">
        <v>7</v>
      </c>
      <c r="E1108" s="62">
        <v>1</v>
      </c>
      <c r="F1108" s="62">
        <v>0</v>
      </c>
      <c r="G1108" s="63">
        <v>6</v>
      </c>
    </row>
    <row r="1109" spans="1:7">
      <c r="A1109" s="67" t="s">
        <v>153</v>
      </c>
      <c r="B1109" s="64">
        <v>1</v>
      </c>
      <c r="C1109" s="64">
        <v>0</v>
      </c>
      <c r="D1109" s="64">
        <v>9</v>
      </c>
      <c r="E1109" s="64">
        <v>1</v>
      </c>
      <c r="F1109" s="64">
        <v>0</v>
      </c>
      <c r="G1109" s="65">
        <v>5</v>
      </c>
    </row>
    <row r="1110" spans="1:7">
      <c r="A1110" s="66" t="s">
        <v>153</v>
      </c>
      <c r="B1110" s="62">
        <v>1</v>
      </c>
      <c r="C1110" s="62">
        <v>1</v>
      </c>
      <c r="D1110" s="62">
        <v>5</v>
      </c>
      <c r="E1110" s="62">
        <v>4</v>
      </c>
      <c r="F1110" s="62">
        <v>1</v>
      </c>
      <c r="G1110" s="63">
        <v>14</v>
      </c>
    </row>
    <row r="1111" spans="1:7">
      <c r="A1111" s="67" t="s">
        <v>153</v>
      </c>
      <c r="B1111" s="64">
        <v>1</v>
      </c>
      <c r="C1111" s="64">
        <v>1</v>
      </c>
      <c r="D1111" s="64">
        <v>6</v>
      </c>
      <c r="E1111" s="64">
        <v>8</v>
      </c>
      <c r="F1111" s="64">
        <v>0</v>
      </c>
      <c r="G1111" s="65">
        <v>6</v>
      </c>
    </row>
    <row r="1112" spans="1:7">
      <c r="A1112" s="66" t="s">
        <v>153</v>
      </c>
      <c r="B1112" s="62">
        <v>1</v>
      </c>
      <c r="C1112" s="62">
        <v>1</v>
      </c>
      <c r="D1112" s="62">
        <v>7</v>
      </c>
      <c r="E1112" s="62">
        <v>2</v>
      </c>
      <c r="F1112" s="62">
        <v>0</v>
      </c>
      <c r="G1112" s="63">
        <v>4</v>
      </c>
    </row>
    <row r="1113" spans="1:7">
      <c r="A1113" s="67" t="s">
        <v>153</v>
      </c>
      <c r="B1113" s="64">
        <v>1</v>
      </c>
      <c r="C1113" s="64">
        <v>1</v>
      </c>
      <c r="D1113" s="64">
        <v>8</v>
      </c>
      <c r="E1113" s="64">
        <v>2</v>
      </c>
      <c r="F1113" s="64">
        <v>0</v>
      </c>
      <c r="G1113" s="65">
        <v>2</v>
      </c>
    </row>
    <row r="1114" spans="1:7">
      <c r="A1114" s="66" t="s">
        <v>153</v>
      </c>
      <c r="B1114" s="62">
        <v>1</v>
      </c>
      <c r="C1114" s="62">
        <v>2</v>
      </c>
      <c r="D1114" s="62">
        <v>6</v>
      </c>
      <c r="E1114" s="62">
        <v>9</v>
      </c>
      <c r="F1114" s="62">
        <v>1</v>
      </c>
      <c r="G1114" s="63">
        <v>9</v>
      </c>
    </row>
    <row r="1115" spans="1:7">
      <c r="A1115" s="67" t="s">
        <v>153</v>
      </c>
      <c r="B1115" s="64">
        <v>1</v>
      </c>
      <c r="C1115" s="64">
        <v>2</v>
      </c>
      <c r="D1115" s="64">
        <v>7</v>
      </c>
      <c r="E1115" s="64">
        <v>24</v>
      </c>
      <c r="F1115" s="64">
        <v>1</v>
      </c>
      <c r="G1115" s="65">
        <v>3</v>
      </c>
    </row>
    <row r="1116" spans="1:7">
      <c r="A1116" s="66" t="s">
        <v>153</v>
      </c>
      <c r="B1116" s="62">
        <v>1</v>
      </c>
      <c r="C1116" s="62">
        <v>2</v>
      </c>
      <c r="D1116" s="62">
        <v>8</v>
      </c>
      <c r="E1116" s="62">
        <v>2</v>
      </c>
      <c r="F1116" s="62">
        <v>0</v>
      </c>
      <c r="G1116" s="63">
        <v>1</v>
      </c>
    </row>
    <row r="1117" spans="1:7">
      <c r="A1117" s="67" t="s">
        <v>153</v>
      </c>
      <c r="B1117" s="64">
        <v>1</v>
      </c>
      <c r="C1117" s="64">
        <v>2</v>
      </c>
      <c r="D1117" s="64">
        <v>9</v>
      </c>
      <c r="E1117" s="64">
        <v>2</v>
      </c>
      <c r="F1117" s="64">
        <v>1</v>
      </c>
      <c r="G1117" s="65">
        <v>17</v>
      </c>
    </row>
    <row r="1118" spans="1:7">
      <c r="A1118" s="66" t="s">
        <v>153</v>
      </c>
      <c r="B1118" s="62">
        <v>2</v>
      </c>
      <c r="C1118" s="62">
        <v>0</v>
      </c>
      <c r="D1118" s="62">
        <v>7</v>
      </c>
      <c r="E1118" s="62">
        <v>3</v>
      </c>
      <c r="F1118" s="62">
        <v>1</v>
      </c>
      <c r="G1118" s="63">
        <v>15</v>
      </c>
    </row>
    <row r="1119" spans="1:7">
      <c r="A1119" s="67" t="s">
        <v>153</v>
      </c>
      <c r="B1119" s="64">
        <v>2</v>
      </c>
      <c r="C1119" s="64">
        <v>0</v>
      </c>
      <c r="D1119" s="64">
        <v>8</v>
      </c>
      <c r="E1119" s="64">
        <v>13</v>
      </c>
      <c r="F1119" s="64">
        <v>0</v>
      </c>
      <c r="G1119" s="65">
        <v>2</v>
      </c>
    </row>
    <row r="1120" spans="1:7">
      <c r="A1120" s="66" t="s">
        <v>153</v>
      </c>
      <c r="B1120" s="62">
        <v>2</v>
      </c>
      <c r="C1120" s="62">
        <v>1</v>
      </c>
      <c r="D1120" s="62">
        <v>8</v>
      </c>
      <c r="E1120" s="62">
        <v>17</v>
      </c>
      <c r="F1120" s="62">
        <v>1</v>
      </c>
      <c r="G1120" s="63">
        <v>1</v>
      </c>
    </row>
    <row r="1121" spans="1:7">
      <c r="A1121" s="67" t="s">
        <v>153</v>
      </c>
      <c r="B1121" s="64">
        <v>2</v>
      </c>
      <c r="C1121" s="64">
        <v>2</v>
      </c>
      <c r="D1121" s="64">
        <v>9</v>
      </c>
      <c r="E1121" s="64">
        <v>19</v>
      </c>
      <c r="F1121" s="64">
        <v>2</v>
      </c>
      <c r="G1121" s="65">
        <v>17</v>
      </c>
    </row>
    <row r="1122" spans="1:7">
      <c r="A1122" s="66" t="s">
        <v>153</v>
      </c>
      <c r="B1122" s="62">
        <v>3</v>
      </c>
      <c r="C1122" s="62">
        <v>0</v>
      </c>
      <c r="D1122" s="62">
        <v>9</v>
      </c>
      <c r="E1122" s="62">
        <v>17</v>
      </c>
      <c r="F1122" s="62">
        <v>1</v>
      </c>
      <c r="G1122" s="63">
        <v>1</v>
      </c>
    </row>
    <row r="1123" spans="1:7">
      <c r="A1123" s="67" t="s">
        <v>153</v>
      </c>
      <c r="B1123" s="64">
        <v>3</v>
      </c>
      <c r="C1123" s="64">
        <v>1</v>
      </c>
      <c r="D1123" s="64">
        <v>9</v>
      </c>
      <c r="E1123" s="64">
        <v>14</v>
      </c>
      <c r="F1123" s="64">
        <v>1</v>
      </c>
      <c r="G1123" s="65">
        <v>4</v>
      </c>
    </row>
    <row r="1124" spans="1:7">
      <c r="A1124" s="66" t="s">
        <v>153</v>
      </c>
      <c r="B1124" s="62">
        <v>3</v>
      </c>
      <c r="C1124" s="62">
        <v>2</v>
      </c>
      <c r="D1124" s="62">
        <v>9</v>
      </c>
      <c r="E1124" s="62">
        <v>6</v>
      </c>
      <c r="F1124" s="62">
        <v>1</v>
      </c>
      <c r="G1124" s="63">
        <v>12</v>
      </c>
    </row>
    <row r="1125" spans="1:7">
      <c r="A1125" s="67" t="s">
        <v>154</v>
      </c>
      <c r="B1125" s="64">
        <v>0</v>
      </c>
      <c r="C1125" s="64">
        <v>0</v>
      </c>
      <c r="D1125" s="64">
        <v>0</v>
      </c>
      <c r="E1125" s="64">
        <v>18</v>
      </c>
      <c r="F1125" s="64">
        <v>1</v>
      </c>
      <c r="G1125" s="65">
        <v>0</v>
      </c>
    </row>
    <row r="1126" spans="1:7">
      <c r="A1126" s="66" t="s">
        <v>154</v>
      </c>
      <c r="B1126" s="62">
        <v>0</v>
      </c>
      <c r="C1126" s="62">
        <v>0</v>
      </c>
      <c r="D1126" s="62">
        <v>1</v>
      </c>
      <c r="E1126" s="62">
        <v>1</v>
      </c>
      <c r="F1126" s="62">
        <v>1</v>
      </c>
      <c r="G1126" s="63">
        <v>17</v>
      </c>
    </row>
    <row r="1127" spans="1:7">
      <c r="A1127" s="67" t="s">
        <v>154</v>
      </c>
      <c r="B1127" s="64">
        <v>0</v>
      </c>
      <c r="C1127" s="64">
        <v>0</v>
      </c>
      <c r="D1127" s="64">
        <v>2</v>
      </c>
      <c r="E1127" s="64">
        <v>1</v>
      </c>
      <c r="F1127" s="64">
        <v>0</v>
      </c>
      <c r="G1127" s="65">
        <v>16</v>
      </c>
    </row>
    <row r="1128" spans="1:7">
      <c r="A1128" s="66" t="s">
        <v>154</v>
      </c>
      <c r="B1128" s="62">
        <v>0</v>
      </c>
      <c r="C1128" s="62">
        <v>0</v>
      </c>
      <c r="D1128" s="62">
        <v>3</v>
      </c>
      <c r="E1128" s="62">
        <v>1</v>
      </c>
      <c r="F1128" s="62">
        <v>0</v>
      </c>
      <c r="G1128" s="63">
        <v>15</v>
      </c>
    </row>
    <row r="1129" spans="1:7">
      <c r="A1129" s="67" t="s">
        <v>154</v>
      </c>
      <c r="B1129" s="64">
        <v>0</v>
      </c>
      <c r="C1129" s="64">
        <v>0</v>
      </c>
      <c r="D1129" s="64">
        <v>4</v>
      </c>
      <c r="E1129" s="64">
        <v>0</v>
      </c>
      <c r="F1129" s="64">
        <v>0</v>
      </c>
      <c r="G1129" s="65">
        <v>15</v>
      </c>
    </row>
    <row r="1130" spans="1:7">
      <c r="A1130" s="66" t="s">
        <v>154</v>
      </c>
      <c r="B1130" s="62">
        <v>0</v>
      </c>
      <c r="C1130" s="62">
        <v>0</v>
      </c>
      <c r="D1130" s="62">
        <v>5</v>
      </c>
      <c r="E1130" s="62">
        <v>1</v>
      </c>
      <c r="F1130" s="62">
        <v>0</v>
      </c>
      <c r="G1130" s="63">
        <v>14</v>
      </c>
    </row>
    <row r="1131" spans="1:7">
      <c r="A1131" s="67" t="s">
        <v>154</v>
      </c>
      <c r="B1131" s="64">
        <v>0</v>
      </c>
      <c r="C1131" s="64">
        <v>0</v>
      </c>
      <c r="D1131" s="64">
        <v>6</v>
      </c>
      <c r="E1131" s="64">
        <v>1</v>
      </c>
      <c r="F1131" s="64">
        <v>0</v>
      </c>
      <c r="G1131" s="65">
        <v>13</v>
      </c>
    </row>
    <row r="1132" spans="1:7">
      <c r="A1132" s="66" t="s">
        <v>154</v>
      </c>
      <c r="B1132" s="62">
        <v>0</v>
      </c>
      <c r="C1132" s="62">
        <v>0</v>
      </c>
      <c r="D1132" s="62">
        <v>7</v>
      </c>
      <c r="E1132" s="62">
        <v>0</v>
      </c>
      <c r="F1132" s="62">
        <v>0</v>
      </c>
      <c r="G1132" s="63">
        <v>13</v>
      </c>
    </row>
    <row r="1133" spans="1:7">
      <c r="A1133" s="67" t="s">
        <v>154</v>
      </c>
      <c r="B1133" s="64">
        <v>0</v>
      </c>
      <c r="C1133" s="64">
        <v>0</v>
      </c>
      <c r="D1133" s="64">
        <v>8</v>
      </c>
      <c r="E1133" s="64">
        <v>0</v>
      </c>
      <c r="F1133" s="64">
        <v>0</v>
      </c>
      <c r="G1133" s="65">
        <v>13</v>
      </c>
    </row>
    <row r="1134" spans="1:7">
      <c r="A1134" s="66" t="s">
        <v>154</v>
      </c>
      <c r="B1134" s="62">
        <v>0</v>
      </c>
      <c r="C1134" s="62">
        <v>0</v>
      </c>
      <c r="D1134" s="62">
        <v>9</v>
      </c>
      <c r="E1134" s="62">
        <v>0</v>
      </c>
      <c r="F1134" s="62">
        <v>0</v>
      </c>
      <c r="G1134" s="63">
        <v>13</v>
      </c>
    </row>
    <row r="1135" spans="1:7">
      <c r="A1135" s="67" t="s">
        <v>154</v>
      </c>
      <c r="B1135" s="64">
        <v>0</v>
      </c>
      <c r="C1135" s="64">
        <v>1</v>
      </c>
      <c r="D1135" s="64">
        <v>0</v>
      </c>
      <c r="E1135" s="64">
        <v>17</v>
      </c>
      <c r="F1135" s="64">
        <v>1</v>
      </c>
      <c r="G1135" s="65">
        <v>1</v>
      </c>
    </row>
    <row r="1136" spans="1:7">
      <c r="A1136" s="66" t="s">
        <v>154</v>
      </c>
      <c r="B1136" s="62">
        <v>0</v>
      </c>
      <c r="C1136" s="62">
        <v>1</v>
      </c>
      <c r="D1136" s="62">
        <v>1</v>
      </c>
      <c r="E1136" s="62">
        <v>3</v>
      </c>
      <c r="F1136" s="62">
        <v>1</v>
      </c>
      <c r="G1136" s="63">
        <v>16</v>
      </c>
    </row>
    <row r="1137" spans="1:7">
      <c r="A1137" s="67" t="s">
        <v>154</v>
      </c>
      <c r="B1137" s="64">
        <v>0</v>
      </c>
      <c r="C1137" s="64">
        <v>1</v>
      </c>
      <c r="D1137" s="64">
        <v>2</v>
      </c>
      <c r="E1137" s="64">
        <v>2</v>
      </c>
      <c r="F1137" s="64">
        <v>0</v>
      </c>
      <c r="G1137" s="65">
        <v>14</v>
      </c>
    </row>
    <row r="1138" spans="1:7">
      <c r="A1138" s="66" t="s">
        <v>154</v>
      </c>
      <c r="B1138" s="62">
        <v>0</v>
      </c>
      <c r="C1138" s="62">
        <v>1</v>
      </c>
      <c r="D1138" s="62">
        <v>3</v>
      </c>
      <c r="E1138" s="62">
        <v>2</v>
      </c>
      <c r="F1138" s="62">
        <v>0</v>
      </c>
      <c r="G1138" s="63">
        <v>12</v>
      </c>
    </row>
    <row r="1139" spans="1:7">
      <c r="A1139" s="67" t="s">
        <v>154</v>
      </c>
      <c r="B1139" s="64">
        <v>0</v>
      </c>
      <c r="C1139" s="64">
        <v>1</v>
      </c>
      <c r="D1139" s="64">
        <v>4</v>
      </c>
      <c r="E1139" s="64">
        <v>4</v>
      </c>
      <c r="F1139" s="64">
        <v>0</v>
      </c>
      <c r="G1139" s="65">
        <v>8</v>
      </c>
    </row>
    <row r="1140" spans="1:7">
      <c r="A1140" s="66" t="s">
        <v>154</v>
      </c>
      <c r="B1140" s="62">
        <v>0</v>
      </c>
      <c r="C1140" s="62">
        <v>1</v>
      </c>
      <c r="D1140" s="62">
        <v>5</v>
      </c>
      <c r="E1140" s="62">
        <v>1</v>
      </c>
      <c r="F1140" s="62">
        <v>0</v>
      </c>
      <c r="G1140" s="63">
        <v>7</v>
      </c>
    </row>
    <row r="1141" spans="1:7">
      <c r="A1141" s="67" t="s">
        <v>154</v>
      </c>
      <c r="B1141" s="64">
        <v>0</v>
      </c>
      <c r="C1141" s="64">
        <v>2</v>
      </c>
      <c r="D1141" s="64">
        <v>1</v>
      </c>
      <c r="E1141" s="64">
        <v>1</v>
      </c>
      <c r="F1141" s="64">
        <v>1</v>
      </c>
      <c r="G1141" s="65">
        <v>17</v>
      </c>
    </row>
    <row r="1142" spans="1:7">
      <c r="A1142" s="66" t="s">
        <v>154</v>
      </c>
      <c r="B1142" s="62">
        <v>0</v>
      </c>
      <c r="C1142" s="62">
        <v>2</v>
      </c>
      <c r="D1142" s="62">
        <v>2</v>
      </c>
      <c r="E1142" s="62">
        <v>4</v>
      </c>
      <c r="F1142" s="62">
        <v>0</v>
      </c>
      <c r="G1142" s="63">
        <v>13</v>
      </c>
    </row>
    <row r="1143" spans="1:7">
      <c r="A1143" s="67" t="s">
        <v>154</v>
      </c>
      <c r="B1143" s="64">
        <v>0</v>
      </c>
      <c r="C1143" s="64">
        <v>2</v>
      </c>
      <c r="D1143" s="64">
        <v>3</v>
      </c>
      <c r="E1143" s="64">
        <v>3</v>
      </c>
      <c r="F1143" s="64">
        <v>0</v>
      </c>
      <c r="G1143" s="65">
        <v>10</v>
      </c>
    </row>
    <row r="1144" spans="1:7">
      <c r="A1144" s="66" t="s">
        <v>154</v>
      </c>
      <c r="B1144" s="62">
        <v>0</v>
      </c>
      <c r="C1144" s="62">
        <v>2</v>
      </c>
      <c r="D1144" s="62">
        <v>4</v>
      </c>
      <c r="E1144" s="62">
        <v>2</v>
      </c>
      <c r="F1144" s="62">
        <v>0</v>
      </c>
      <c r="G1144" s="63">
        <v>8</v>
      </c>
    </row>
    <row r="1145" spans="1:7">
      <c r="A1145" s="67" t="s">
        <v>154</v>
      </c>
      <c r="B1145" s="64">
        <v>0</v>
      </c>
      <c r="C1145" s="64">
        <v>2</v>
      </c>
      <c r="D1145" s="64">
        <v>5</v>
      </c>
      <c r="E1145" s="64">
        <v>3</v>
      </c>
      <c r="F1145" s="64">
        <v>0</v>
      </c>
      <c r="G1145" s="65">
        <v>5</v>
      </c>
    </row>
    <row r="1146" spans="1:7">
      <c r="A1146" s="66" t="s">
        <v>154</v>
      </c>
      <c r="B1146" s="62">
        <v>0</v>
      </c>
      <c r="C1146" s="62">
        <v>2</v>
      </c>
      <c r="D1146" s="62">
        <v>6</v>
      </c>
      <c r="E1146" s="62">
        <v>4</v>
      </c>
      <c r="F1146" s="62">
        <v>0</v>
      </c>
      <c r="G1146" s="63">
        <v>1</v>
      </c>
    </row>
    <row r="1147" spans="1:7">
      <c r="A1147" s="67" t="s">
        <v>154</v>
      </c>
      <c r="B1147" s="64">
        <v>0</v>
      </c>
      <c r="C1147" s="64">
        <v>2</v>
      </c>
      <c r="D1147" s="64">
        <v>7</v>
      </c>
      <c r="E1147" s="64">
        <v>3</v>
      </c>
      <c r="F1147" s="64">
        <v>1</v>
      </c>
      <c r="G1147" s="65">
        <v>16</v>
      </c>
    </row>
    <row r="1148" spans="1:7">
      <c r="A1148" s="66" t="s">
        <v>154</v>
      </c>
      <c r="B1148" s="62">
        <v>0</v>
      </c>
      <c r="C1148" s="62">
        <v>2</v>
      </c>
      <c r="D1148" s="62">
        <v>8</v>
      </c>
      <c r="E1148" s="62">
        <v>4</v>
      </c>
      <c r="F1148" s="62">
        <v>0</v>
      </c>
      <c r="G1148" s="63">
        <v>12</v>
      </c>
    </row>
    <row r="1149" spans="1:7">
      <c r="A1149" s="67" t="s">
        <v>154</v>
      </c>
      <c r="B1149" s="64">
        <v>0</v>
      </c>
      <c r="C1149" s="64">
        <v>2</v>
      </c>
      <c r="D1149" s="64">
        <v>9</v>
      </c>
      <c r="E1149" s="64">
        <v>5</v>
      </c>
      <c r="F1149" s="64">
        <v>0</v>
      </c>
      <c r="G1149" s="65">
        <v>7</v>
      </c>
    </row>
    <row r="1150" spans="1:7">
      <c r="A1150" s="66" t="s">
        <v>154</v>
      </c>
      <c r="B1150" s="62">
        <v>1</v>
      </c>
      <c r="C1150" s="62">
        <v>0</v>
      </c>
      <c r="D1150" s="62">
        <v>4</v>
      </c>
      <c r="E1150" s="62">
        <v>9</v>
      </c>
      <c r="F1150" s="62">
        <v>1</v>
      </c>
      <c r="G1150" s="63">
        <v>9</v>
      </c>
    </row>
    <row r="1151" spans="1:7">
      <c r="A1151" s="67" t="s">
        <v>154</v>
      </c>
      <c r="B1151" s="64">
        <v>1</v>
      </c>
      <c r="C1151" s="64">
        <v>0</v>
      </c>
      <c r="D1151" s="64">
        <v>5</v>
      </c>
      <c r="E1151" s="64">
        <v>6</v>
      </c>
      <c r="F1151" s="64">
        <v>0</v>
      </c>
      <c r="G1151" s="65">
        <v>3</v>
      </c>
    </row>
    <row r="1152" spans="1:7">
      <c r="A1152" s="66" t="s">
        <v>154</v>
      </c>
      <c r="B1152" s="62">
        <v>1</v>
      </c>
      <c r="C1152" s="62">
        <v>1</v>
      </c>
      <c r="D1152" s="62">
        <v>5</v>
      </c>
      <c r="E1152" s="62">
        <v>6</v>
      </c>
      <c r="F1152" s="62">
        <v>1</v>
      </c>
      <c r="G1152" s="63">
        <v>12</v>
      </c>
    </row>
    <row r="1153" spans="1:7">
      <c r="A1153" s="67" t="s">
        <v>154</v>
      </c>
      <c r="B1153" s="64">
        <v>1</v>
      </c>
      <c r="C1153" s="64">
        <v>1</v>
      </c>
      <c r="D1153" s="64">
        <v>7</v>
      </c>
      <c r="E1153" s="64">
        <v>2</v>
      </c>
      <c r="F1153" s="64">
        <v>0</v>
      </c>
      <c r="G1153" s="65">
        <v>10</v>
      </c>
    </row>
    <row r="1154" spans="1:7">
      <c r="A1154" s="66" t="s">
        <v>154</v>
      </c>
      <c r="B1154" s="62">
        <v>1</v>
      </c>
      <c r="C1154" s="62">
        <v>1</v>
      </c>
      <c r="D1154" s="62">
        <v>8</v>
      </c>
      <c r="E1154" s="62">
        <v>1</v>
      </c>
      <c r="F1154" s="62">
        <v>0</v>
      </c>
      <c r="G1154" s="63">
        <v>9</v>
      </c>
    </row>
    <row r="1155" spans="1:7">
      <c r="A1155" s="67" t="s">
        <v>154</v>
      </c>
      <c r="B1155" s="64">
        <v>1</v>
      </c>
      <c r="C1155" s="64">
        <v>1</v>
      </c>
      <c r="D1155" s="64">
        <v>9</v>
      </c>
      <c r="E1155" s="64">
        <v>2</v>
      </c>
      <c r="F1155" s="64">
        <v>0</v>
      </c>
      <c r="G1155" s="65">
        <v>7</v>
      </c>
    </row>
    <row r="1156" spans="1:7">
      <c r="A1156" s="66" t="s">
        <v>154</v>
      </c>
      <c r="B1156" s="62">
        <v>1</v>
      </c>
      <c r="C1156" s="62">
        <v>2</v>
      </c>
      <c r="D1156" s="62">
        <v>6</v>
      </c>
      <c r="E1156" s="62">
        <v>11</v>
      </c>
      <c r="F1156" s="62">
        <v>1</v>
      </c>
      <c r="G1156" s="63">
        <v>7</v>
      </c>
    </row>
    <row r="1157" spans="1:7">
      <c r="A1157" s="67" t="s">
        <v>154</v>
      </c>
      <c r="B1157" s="64">
        <v>1</v>
      </c>
      <c r="C1157" s="64">
        <v>2</v>
      </c>
      <c r="D1157" s="64">
        <v>7</v>
      </c>
      <c r="E1157" s="64">
        <v>22</v>
      </c>
      <c r="F1157" s="64">
        <v>1</v>
      </c>
      <c r="G1157" s="65">
        <v>3</v>
      </c>
    </row>
    <row r="1158" spans="1:7">
      <c r="A1158" s="66" t="s">
        <v>154</v>
      </c>
      <c r="B1158" s="62">
        <v>1</v>
      </c>
      <c r="C1158" s="62">
        <v>2</v>
      </c>
      <c r="D1158" s="62">
        <v>8</v>
      </c>
      <c r="E1158" s="62">
        <v>4</v>
      </c>
      <c r="F1158" s="62">
        <v>1</v>
      </c>
      <c r="G1158" s="63">
        <v>17</v>
      </c>
    </row>
    <row r="1159" spans="1:7">
      <c r="A1159" s="67" t="s">
        <v>154</v>
      </c>
      <c r="B1159" s="64">
        <v>2</v>
      </c>
      <c r="C1159" s="64">
        <v>0</v>
      </c>
      <c r="D1159" s="64">
        <v>7</v>
      </c>
      <c r="E1159" s="64">
        <v>6</v>
      </c>
      <c r="F1159" s="64">
        <v>1</v>
      </c>
      <c r="G1159" s="65">
        <v>12</v>
      </c>
    </row>
    <row r="1160" spans="1:7">
      <c r="A1160" s="66" t="s">
        <v>154</v>
      </c>
      <c r="B1160" s="62">
        <v>2</v>
      </c>
      <c r="C1160" s="62">
        <v>0</v>
      </c>
      <c r="D1160" s="62">
        <v>8</v>
      </c>
      <c r="E1160" s="62">
        <v>16</v>
      </c>
      <c r="F1160" s="62">
        <v>1</v>
      </c>
      <c r="G1160" s="63">
        <v>14</v>
      </c>
    </row>
    <row r="1161" spans="1:7">
      <c r="A1161" s="67" t="s">
        <v>154</v>
      </c>
      <c r="B1161" s="64">
        <v>2</v>
      </c>
      <c r="C1161" s="64">
        <v>0</v>
      </c>
      <c r="D1161" s="64">
        <v>9</v>
      </c>
      <c r="E1161" s="64">
        <v>5</v>
      </c>
      <c r="F1161" s="64">
        <v>0</v>
      </c>
      <c r="G1161" s="65">
        <v>9</v>
      </c>
    </row>
    <row r="1162" spans="1:7">
      <c r="A1162" s="66" t="s">
        <v>154</v>
      </c>
      <c r="B1162" s="62">
        <v>2</v>
      </c>
      <c r="C1162" s="62">
        <v>1</v>
      </c>
      <c r="D1162" s="62">
        <v>8</v>
      </c>
      <c r="E1162" s="62">
        <v>5</v>
      </c>
      <c r="F1162" s="62">
        <v>1</v>
      </c>
      <c r="G1162" s="63">
        <v>13</v>
      </c>
    </row>
    <row r="1163" spans="1:7">
      <c r="A1163" s="67" t="s">
        <v>154</v>
      </c>
      <c r="B1163" s="64">
        <v>2</v>
      </c>
      <c r="C1163" s="64">
        <v>2</v>
      </c>
      <c r="D1163" s="64">
        <v>8</v>
      </c>
      <c r="E1163" s="64">
        <v>2</v>
      </c>
      <c r="F1163" s="64">
        <v>1</v>
      </c>
      <c r="G1163" s="65">
        <v>16</v>
      </c>
    </row>
    <row r="1164" spans="1:7">
      <c r="A1164" s="66" t="s">
        <v>154</v>
      </c>
      <c r="B1164" s="62">
        <v>2</v>
      </c>
      <c r="C1164" s="62">
        <v>2</v>
      </c>
      <c r="D1164" s="62">
        <v>9</v>
      </c>
      <c r="E1164" s="62">
        <v>4</v>
      </c>
      <c r="F1164" s="62">
        <v>0</v>
      </c>
      <c r="G1164" s="63">
        <v>12</v>
      </c>
    </row>
    <row r="1165" spans="1:7">
      <c r="A1165" s="67" t="s">
        <v>154</v>
      </c>
      <c r="B1165" s="64">
        <v>3</v>
      </c>
      <c r="C1165" s="64">
        <v>0</v>
      </c>
      <c r="D1165" s="64">
        <v>9</v>
      </c>
      <c r="E1165" s="64">
        <v>8</v>
      </c>
      <c r="F1165" s="64">
        <v>1</v>
      </c>
      <c r="G1165" s="65">
        <v>10</v>
      </c>
    </row>
    <row r="1166" spans="1:7">
      <c r="A1166" s="66" t="s">
        <v>154</v>
      </c>
      <c r="B1166" s="62">
        <v>3</v>
      </c>
      <c r="C1166" s="62">
        <v>1</v>
      </c>
      <c r="D1166" s="62">
        <v>9</v>
      </c>
      <c r="E1166" s="62">
        <v>24</v>
      </c>
      <c r="F1166" s="62">
        <v>2</v>
      </c>
      <c r="G1166" s="63">
        <v>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 tint="0.79998168889431442"/>
  </sheetPr>
  <dimension ref="A1:G603"/>
  <sheetViews>
    <sheetView workbookViewId="0">
      <selection activeCell="H3" sqref="H3"/>
    </sheetView>
  </sheetViews>
  <sheetFormatPr defaultRowHeight="14.45"/>
  <cols>
    <col min="1" max="1" width="10.8554687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>
      <c r="A2" s="66" t="s">
        <v>131</v>
      </c>
      <c r="B2" s="62">
        <v>0</v>
      </c>
      <c r="C2" s="62">
        <v>0</v>
      </c>
      <c r="D2" s="62">
        <v>0</v>
      </c>
      <c r="E2" s="62">
        <v>38</v>
      </c>
      <c r="F2" s="62">
        <v>3</v>
      </c>
      <c r="G2" s="63">
        <v>16</v>
      </c>
    </row>
    <row r="3" spans="1:7">
      <c r="A3" s="67" t="s">
        <v>131</v>
      </c>
      <c r="B3" s="64">
        <v>0</v>
      </c>
      <c r="C3" s="64">
        <v>0</v>
      </c>
      <c r="D3" s="64">
        <v>1</v>
      </c>
      <c r="E3" s="64">
        <v>5</v>
      </c>
      <c r="F3" s="64">
        <v>0</v>
      </c>
      <c r="G3" s="65">
        <v>11</v>
      </c>
    </row>
    <row r="4" spans="1:7">
      <c r="A4" s="66" t="s">
        <v>131</v>
      </c>
      <c r="B4" s="62">
        <v>0</v>
      </c>
      <c r="C4" s="62">
        <v>0</v>
      </c>
      <c r="D4" s="62">
        <v>2</v>
      </c>
      <c r="E4" s="62">
        <v>7</v>
      </c>
      <c r="F4" s="62">
        <v>0</v>
      </c>
      <c r="G4" s="63">
        <v>4</v>
      </c>
    </row>
    <row r="5" spans="1:7">
      <c r="A5" s="67" t="s">
        <v>131</v>
      </c>
      <c r="B5" s="64">
        <v>0</v>
      </c>
      <c r="C5" s="64">
        <v>0</v>
      </c>
      <c r="D5" s="64">
        <v>3</v>
      </c>
      <c r="E5" s="64">
        <v>4</v>
      </c>
      <c r="F5" s="64">
        <v>0</v>
      </c>
      <c r="G5" s="65">
        <v>0</v>
      </c>
    </row>
    <row r="6" spans="1:7">
      <c r="A6" s="66" t="s">
        <v>131</v>
      </c>
      <c r="B6" s="62">
        <v>0</v>
      </c>
      <c r="C6" s="62">
        <v>0</v>
      </c>
      <c r="D6" s="62">
        <v>4</v>
      </c>
      <c r="E6" s="62">
        <v>2</v>
      </c>
      <c r="F6" s="62">
        <v>1</v>
      </c>
      <c r="G6" s="63">
        <v>16</v>
      </c>
    </row>
    <row r="7" spans="1:7">
      <c r="A7" s="67" t="s">
        <v>131</v>
      </c>
      <c r="B7" s="64">
        <v>0</v>
      </c>
      <c r="C7" s="64">
        <v>0</v>
      </c>
      <c r="D7" s="64">
        <v>5</v>
      </c>
      <c r="E7" s="64">
        <v>6</v>
      </c>
      <c r="F7" s="64">
        <v>0</v>
      </c>
      <c r="G7" s="65">
        <v>10</v>
      </c>
    </row>
    <row r="8" spans="1:7">
      <c r="A8" s="66" t="s">
        <v>131</v>
      </c>
      <c r="B8" s="62">
        <v>0</v>
      </c>
      <c r="C8" s="62">
        <v>0</v>
      </c>
      <c r="D8" s="62">
        <v>6</v>
      </c>
      <c r="E8" s="62">
        <v>7</v>
      </c>
      <c r="F8" s="62">
        <v>0</v>
      </c>
      <c r="G8" s="63">
        <v>3</v>
      </c>
    </row>
    <row r="9" spans="1:7">
      <c r="A9" s="67" t="s">
        <v>131</v>
      </c>
      <c r="B9" s="64">
        <v>0</v>
      </c>
      <c r="C9" s="64">
        <v>0</v>
      </c>
      <c r="D9" s="64">
        <v>7</v>
      </c>
      <c r="E9" s="64">
        <v>13</v>
      </c>
      <c r="F9" s="64">
        <v>1</v>
      </c>
      <c r="G9" s="65">
        <v>8</v>
      </c>
    </row>
    <row r="10" spans="1:7">
      <c r="A10" s="66" t="s">
        <v>131</v>
      </c>
      <c r="B10" s="62">
        <v>0</v>
      </c>
      <c r="C10" s="62">
        <v>0</v>
      </c>
      <c r="D10" s="62">
        <v>8</v>
      </c>
      <c r="E10" s="62">
        <v>10</v>
      </c>
      <c r="F10" s="62">
        <v>1</v>
      </c>
      <c r="G10" s="63">
        <v>16</v>
      </c>
    </row>
    <row r="11" spans="1:7">
      <c r="A11" s="67" t="s">
        <v>131</v>
      </c>
      <c r="B11" s="64">
        <v>0</v>
      </c>
      <c r="C11" s="64">
        <v>0</v>
      </c>
      <c r="D11" s="64">
        <v>9</v>
      </c>
      <c r="E11" s="64">
        <v>2</v>
      </c>
      <c r="F11" s="64">
        <v>0</v>
      </c>
      <c r="G11" s="65">
        <v>14</v>
      </c>
    </row>
    <row r="12" spans="1:7">
      <c r="A12" s="66" t="s">
        <v>131</v>
      </c>
      <c r="B12" s="62">
        <v>0</v>
      </c>
      <c r="C12" s="62">
        <v>1</v>
      </c>
      <c r="D12" s="62">
        <v>2</v>
      </c>
      <c r="E12" s="62">
        <v>1</v>
      </c>
      <c r="F12" s="62">
        <v>1</v>
      </c>
      <c r="G12" s="63">
        <v>17</v>
      </c>
    </row>
    <row r="13" spans="1:7">
      <c r="A13" s="67" t="s">
        <v>131</v>
      </c>
      <c r="B13" s="64">
        <v>0</v>
      </c>
      <c r="C13" s="64">
        <v>1</v>
      </c>
      <c r="D13" s="64">
        <v>3</v>
      </c>
      <c r="E13" s="64">
        <v>12</v>
      </c>
      <c r="F13" s="64">
        <v>0</v>
      </c>
      <c r="G13" s="65">
        <v>5</v>
      </c>
    </row>
    <row r="14" spans="1:7">
      <c r="A14" s="66" t="s">
        <v>131</v>
      </c>
      <c r="B14" s="62">
        <v>0</v>
      </c>
      <c r="C14" s="62">
        <v>1</v>
      </c>
      <c r="D14" s="62">
        <v>4</v>
      </c>
      <c r="E14" s="62">
        <v>15</v>
      </c>
      <c r="F14" s="62">
        <v>1</v>
      </c>
      <c r="G14" s="63">
        <v>8</v>
      </c>
    </row>
    <row r="15" spans="1:7">
      <c r="A15" s="67" t="s">
        <v>131</v>
      </c>
      <c r="B15" s="64">
        <v>0</v>
      </c>
      <c r="C15" s="64">
        <v>1</v>
      </c>
      <c r="D15" s="64">
        <v>5</v>
      </c>
      <c r="E15" s="64">
        <v>11</v>
      </c>
      <c r="F15" s="64">
        <v>1</v>
      </c>
      <c r="G15" s="65">
        <v>15</v>
      </c>
    </row>
    <row r="16" spans="1:7">
      <c r="A16" s="66" t="s">
        <v>131</v>
      </c>
      <c r="B16" s="62">
        <v>0</v>
      </c>
      <c r="C16" s="62">
        <v>1</v>
      </c>
      <c r="D16" s="62">
        <v>8</v>
      </c>
      <c r="E16" s="62">
        <v>3</v>
      </c>
      <c r="F16" s="62">
        <v>0</v>
      </c>
      <c r="G16" s="63">
        <v>12</v>
      </c>
    </row>
    <row r="17" spans="1:7">
      <c r="A17" s="67" t="s">
        <v>131</v>
      </c>
      <c r="B17" s="64">
        <v>0</v>
      </c>
      <c r="C17" s="64">
        <v>1</v>
      </c>
      <c r="D17" s="64">
        <v>9</v>
      </c>
      <c r="E17" s="64">
        <v>5</v>
      </c>
      <c r="F17" s="64">
        <v>0</v>
      </c>
      <c r="G17" s="65">
        <v>7</v>
      </c>
    </row>
    <row r="18" spans="1:7">
      <c r="A18" s="66" t="s">
        <v>131</v>
      </c>
      <c r="B18" s="62">
        <v>0</v>
      </c>
      <c r="C18" s="62">
        <v>2</v>
      </c>
      <c r="D18" s="62">
        <v>2</v>
      </c>
      <c r="E18" s="62">
        <v>1</v>
      </c>
      <c r="F18" s="62">
        <v>1</v>
      </c>
      <c r="G18" s="63">
        <v>17</v>
      </c>
    </row>
    <row r="19" spans="1:7">
      <c r="A19" s="67" t="s">
        <v>131</v>
      </c>
      <c r="B19" s="64">
        <v>0</v>
      </c>
      <c r="C19" s="64">
        <v>2</v>
      </c>
      <c r="D19" s="64">
        <v>6</v>
      </c>
      <c r="E19" s="64">
        <v>19</v>
      </c>
      <c r="F19" s="64">
        <v>1</v>
      </c>
      <c r="G19" s="65">
        <v>16</v>
      </c>
    </row>
    <row r="20" spans="1:7">
      <c r="A20" s="66" t="s">
        <v>131</v>
      </c>
      <c r="B20" s="62">
        <v>0</v>
      </c>
      <c r="C20" s="62">
        <v>2</v>
      </c>
      <c r="D20" s="62">
        <v>7</v>
      </c>
      <c r="E20" s="62">
        <v>23</v>
      </c>
      <c r="F20" s="62">
        <v>1</v>
      </c>
      <c r="G20" s="63">
        <v>11</v>
      </c>
    </row>
    <row r="21" spans="1:7">
      <c r="A21" s="67" t="s">
        <v>131</v>
      </c>
      <c r="B21" s="64">
        <v>0</v>
      </c>
      <c r="C21" s="64">
        <v>2</v>
      </c>
      <c r="D21" s="64">
        <v>8</v>
      </c>
      <c r="E21" s="64">
        <v>11</v>
      </c>
      <c r="F21" s="64">
        <v>0</v>
      </c>
      <c r="G21" s="65">
        <v>0</v>
      </c>
    </row>
    <row r="22" spans="1:7">
      <c r="A22" s="66" t="s">
        <v>131</v>
      </c>
      <c r="B22" s="62">
        <v>0</v>
      </c>
      <c r="C22" s="62">
        <v>2</v>
      </c>
      <c r="D22" s="62">
        <v>9</v>
      </c>
      <c r="E22" s="62">
        <v>3</v>
      </c>
      <c r="F22" s="62">
        <v>1</v>
      </c>
      <c r="G22" s="63">
        <v>15</v>
      </c>
    </row>
    <row r="23" spans="1:7">
      <c r="A23" s="67" t="s">
        <v>131</v>
      </c>
      <c r="B23" s="64">
        <v>1</v>
      </c>
      <c r="C23" s="64">
        <v>0</v>
      </c>
      <c r="D23" s="64">
        <v>5</v>
      </c>
      <c r="E23" s="64">
        <v>1</v>
      </c>
      <c r="F23" s="64">
        <v>1</v>
      </c>
      <c r="G23" s="65">
        <v>17</v>
      </c>
    </row>
    <row r="24" spans="1:7">
      <c r="A24" s="66" t="s">
        <v>131</v>
      </c>
      <c r="B24" s="62">
        <v>1</v>
      </c>
      <c r="C24" s="62">
        <v>0</v>
      </c>
      <c r="D24" s="62">
        <v>6</v>
      </c>
      <c r="E24" s="62">
        <v>8</v>
      </c>
      <c r="F24" s="62">
        <v>0</v>
      </c>
      <c r="G24" s="63">
        <v>9</v>
      </c>
    </row>
    <row r="25" spans="1:7">
      <c r="A25" s="67" t="s">
        <v>131</v>
      </c>
      <c r="B25" s="64">
        <v>1</v>
      </c>
      <c r="C25" s="64">
        <v>0</v>
      </c>
      <c r="D25" s="64">
        <v>8</v>
      </c>
      <c r="E25" s="64">
        <v>17</v>
      </c>
      <c r="F25" s="64">
        <v>1</v>
      </c>
      <c r="G25" s="65">
        <v>10</v>
      </c>
    </row>
    <row r="26" spans="1:7">
      <c r="A26" s="66" t="s">
        <v>131</v>
      </c>
      <c r="B26" s="62">
        <v>1</v>
      </c>
      <c r="C26" s="62">
        <v>0</v>
      </c>
      <c r="D26" s="62">
        <v>9</v>
      </c>
      <c r="E26" s="62">
        <v>10</v>
      </c>
      <c r="F26" s="62">
        <v>0</v>
      </c>
      <c r="G26" s="63">
        <v>0</v>
      </c>
    </row>
    <row r="27" spans="1:7">
      <c r="A27" s="67" t="s">
        <v>131</v>
      </c>
      <c r="B27" s="64">
        <v>1</v>
      </c>
      <c r="C27" s="64">
        <v>1</v>
      </c>
      <c r="D27" s="64">
        <v>6</v>
      </c>
      <c r="E27" s="64">
        <v>1</v>
      </c>
      <c r="F27" s="64">
        <v>1</v>
      </c>
      <c r="G27" s="65">
        <v>17</v>
      </c>
    </row>
    <row r="28" spans="1:7">
      <c r="A28" s="66" t="s">
        <v>131</v>
      </c>
      <c r="B28" s="62">
        <v>1</v>
      </c>
      <c r="C28" s="62">
        <v>1</v>
      </c>
      <c r="D28" s="62">
        <v>7</v>
      </c>
      <c r="E28" s="62">
        <v>6</v>
      </c>
      <c r="F28" s="62">
        <v>0</v>
      </c>
      <c r="G28" s="63">
        <v>11</v>
      </c>
    </row>
    <row r="29" spans="1:7">
      <c r="A29" s="67" t="s">
        <v>131</v>
      </c>
      <c r="B29" s="64">
        <v>1</v>
      </c>
      <c r="C29" s="64">
        <v>1</v>
      </c>
      <c r="D29" s="64">
        <v>8</v>
      </c>
      <c r="E29" s="64">
        <v>2</v>
      </c>
      <c r="F29" s="64">
        <v>0</v>
      </c>
      <c r="G29" s="65">
        <v>9</v>
      </c>
    </row>
    <row r="30" spans="1:7">
      <c r="A30" s="66" t="s">
        <v>131</v>
      </c>
      <c r="B30" s="62">
        <v>1</v>
      </c>
      <c r="C30" s="62">
        <v>1</v>
      </c>
      <c r="D30" s="62">
        <v>9</v>
      </c>
      <c r="E30" s="62">
        <v>5</v>
      </c>
      <c r="F30" s="62">
        <v>0</v>
      </c>
      <c r="G30" s="63">
        <v>4</v>
      </c>
    </row>
    <row r="31" spans="1:7">
      <c r="A31" s="67" t="s">
        <v>131</v>
      </c>
      <c r="B31" s="64">
        <v>1</v>
      </c>
      <c r="C31" s="64">
        <v>2</v>
      </c>
      <c r="D31" s="64">
        <v>8</v>
      </c>
      <c r="E31" s="64">
        <v>13</v>
      </c>
      <c r="F31" s="64">
        <v>1</v>
      </c>
      <c r="G31" s="65">
        <v>5</v>
      </c>
    </row>
    <row r="32" spans="1:7">
      <c r="A32" s="66" t="s">
        <v>131</v>
      </c>
      <c r="B32" s="62">
        <v>1</v>
      </c>
      <c r="C32" s="62">
        <v>2</v>
      </c>
      <c r="D32" s="62">
        <v>9</v>
      </c>
      <c r="E32" s="62">
        <v>22</v>
      </c>
      <c r="F32" s="62">
        <v>1</v>
      </c>
      <c r="G32" s="63">
        <v>1</v>
      </c>
    </row>
    <row r="33" spans="1:7">
      <c r="A33" s="67" t="s">
        <v>131</v>
      </c>
      <c r="B33" s="64">
        <v>2</v>
      </c>
      <c r="C33" s="64">
        <v>0</v>
      </c>
      <c r="D33" s="64">
        <v>8</v>
      </c>
      <c r="E33" s="64">
        <v>1</v>
      </c>
      <c r="F33" s="64">
        <v>1</v>
      </c>
      <c r="G33" s="65">
        <v>17</v>
      </c>
    </row>
    <row r="34" spans="1:7">
      <c r="A34" s="66" t="s">
        <v>131</v>
      </c>
      <c r="B34" s="62">
        <v>2</v>
      </c>
      <c r="C34" s="62">
        <v>1</v>
      </c>
      <c r="D34" s="62">
        <v>9</v>
      </c>
      <c r="E34" s="62">
        <v>9</v>
      </c>
      <c r="F34" s="62">
        <v>1</v>
      </c>
      <c r="G34" s="63">
        <v>9</v>
      </c>
    </row>
    <row r="35" spans="1:7">
      <c r="A35" s="67" t="s">
        <v>155</v>
      </c>
      <c r="B35" s="64">
        <v>0</v>
      </c>
      <c r="C35" s="64">
        <v>0</v>
      </c>
      <c r="D35" s="64">
        <v>0</v>
      </c>
      <c r="E35" s="64">
        <v>38</v>
      </c>
      <c r="F35" s="64">
        <v>3</v>
      </c>
      <c r="G35" s="65">
        <v>16</v>
      </c>
    </row>
    <row r="36" spans="1:7">
      <c r="A36" s="66" t="s">
        <v>155</v>
      </c>
      <c r="B36" s="62">
        <v>0</v>
      </c>
      <c r="C36" s="62">
        <v>0</v>
      </c>
      <c r="D36" s="62">
        <v>1</v>
      </c>
      <c r="E36" s="62">
        <v>3</v>
      </c>
      <c r="F36" s="62">
        <v>0</v>
      </c>
      <c r="G36" s="63">
        <v>13</v>
      </c>
    </row>
    <row r="37" spans="1:7">
      <c r="A37" s="67" t="s">
        <v>155</v>
      </c>
      <c r="B37" s="64">
        <v>0</v>
      </c>
      <c r="C37" s="64">
        <v>0</v>
      </c>
      <c r="D37" s="64">
        <v>2</v>
      </c>
      <c r="E37" s="64">
        <v>4</v>
      </c>
      <c r="F37" s="64">
        <v>0</v>
      </c>
      <c r="G37" s="65">
        <v>9</v>
      </c>
    </row>
    <row r="38" spans="1:7">
      <c r="A38" s="66" t="s">
        <v>155</v>
      </c>
      <c r="B38" s="62">
        <v>0</v>
      </c>
      <c r="C38" s="62">
        <v>0</v>
      </c>
      <c r="D38" s="62">
        <v>3</v>
      </c>
      <c r="E38" s="62">
        <v>5</v>
      </c>
      <c r="F38" s="62">
        <v>0</v>
      </c>
      <c r="G38" s="63">
        <v>4</v>
      </c>
    </row>
    <row r="39" spans="1:7">
      <c r="A39" s="67" t="s">
        <v>155</v>
      </c>
      <c r="B39" s="64">
        <v>0</v>
      </c>
      <c r="C39" s="64">
        <v>0</v>
      </c>
      <c r="D39" s="64">
        <v>4</v>
      </c>
      <c r="E39" s="64">
        <v>3</v>
      </c>
      <c r="F39" s="64">
        <v>0</v>
      </c>
      <c r="G39" s="65">
        <v>1</v>
      </c>
    </row>
    <row r="40" spans="1:7">
      <c r="A40" s="66" t="s">
        <v>155</v>
      </c>
      <c r="B40" s="62">
        <v>0</v>
      </c>
      <c r="C40" s="62">
        <v>0</v>
      </c>
      <c r="D40" s="62">
        <v>5</v>
      </c>
      <c r="E40" s="62">
        <v>4</v>
      </c>
      <c r="F40" s="62">
        <v>1</v>
      </c>
      <c r="G40" s="63">
        <v>15</v>
      </c>
    </row>
    <row r="41" spans="1:7">
      <c r="A41" s="67" t="s">
        <v>155</v>
      </c>
      <c r="B41" s="64">
        <v>0</v>
      </c>
      <c r="C41" s="64">
        <v>0</v>
      </c>
      <c r="D41" s="64">
        <v>6</v>
      </c>
      <c r="E41" s="64">
        <v>2</v>
      </c>
      <c r="F41" s="64">
        <v>0</v>
      </c>
      <c r="G41" s="65">
        <v>13</v>
      </c>
    </row>
    <row r="42" spans="1:7">
      <c r="A42" s="66" t="s">
        <v>155</v>
      </c>
      <c r="B42" s="62">
        <v>0</v>
      </c>
      <c r="C42" s="62">
        <v>0</v>
      </c>
      <c r="D42" s="62">
        <v>7</v>
      </c>
      <c r="E42" s="62">
        <v>1</v>
      </c>
      <c r="F42" s="62">
        <v>0</v>
      </c>
      <c r="G42" s="63">
        <v>12</v>
      </c>
    </row>
    <row r="43" spans="1:7">
      <c r="A43" s="67" t="s">
        <v>155</v>
      </c>
      <c r="B43" s="64">
        <v>0</v>
      </c>
      <c r="C43" s="64">
        <v>0</v>
      </c>
      <c r="D43" s="64">
        <v>8</v>
      </c>
      <c r="E43" s="64">
        <v>1</v>
      </c>
      <c r="F43" s="64">
        <v>0</v>
      </c>
      <c r="G43" s="65">
        <v>11</v>
      </c>
    </row>
    <row r="44" spans="1:7">
      <c r="A44" s="66" t="s">
        <v>155</v>
      </c>
      <c r="B44" s="62">
        <v>0</v>
      </c>
      <c r="C44" s="62">
        <v>0</v>
      </c>
      <c r="D44" s="62">
        <v>9</v>
      </c>
      <c r="E44" s="62">
        <v>0</v>
      </c>
      <c r="F44" s="62">
        <v>0</v>
      </c>
      <c r="G44" s="63">
        <v>11</v>
      </c>
    </row>
    <row r="45" spans="1:7">
      <c r="A45" s="67" t="s">
        <v>155</v>
      </c>
      <c r="B45" s="64">
        <v>0</v>
      </c>
      <c r="C45" s="64">
        <v>1</v>
      </c>
      <c r="D45" s="64">
        <v>1</v>
      </c>
      <c r="E45" s="64">
        <v>8</v>
      </c>
      <c r="F45" s="64">
        <v>1</v>
      </c>
      <c r="G45" s="65">
        <v>10</v>
      </c>
    </row>
    <row r="46" spans="1:7">
      <c r="A46" s="66" t="s">
        <v>155</v>
      </c>
      <c r="B46" s="62">
        <v>0</v>
      </c>
      <c r="C46" s="62">
        <v>1</v>
      </c>
      <c r="D46" s="62">
        <v>2</v>
      </c>
      <c r="E46" s="62">
        <v>3</v>
      </c>
      <c r="F46" s="62">
        <v>0</v>
      </c>
      <c r="G46" s="63">
        <v>7</v>
      </c>
    </row>
    <row r="47" spans="1:7">
      <c r="A47" s="67" t="s">
        <v>155</v>
      </c>
      <c r="B47" s="64">
        <v>0</v>
      </c>
      <c r="C47" s="64">
        <v>1</v>
      </c>
      <c r="D47" s="64">
        <v>3</v>
      </c>
      <c r="E47" s="64">
        <v>3</v>
      </c>
      <c r="F47" s="64">
        <v>0</v>
      </c>
      <c r="G47" s="65">
        <v>4</v>
      </c>
    </row>
    <row r="48" spans="1:7">
      <c r="A48" s="66" t="s">
        <v>155</v>
      </c>
      <c r="B48" s="62">
        <v>0</v>
      </c>
      <c r="C48" s="62">
        <v>1</v>
      </c>
      <c r="D48" s="62">
        <v>4</v>
      </c>
      <c r="E48" s="62">
        <v>7</v>
      </c>
      <c r="F48" s="62">
        <v>1</v>
      </c>
      <c r="G48" s="63">
        <v>15</v>
      </c>
    </row>
    <row r="49" spans="1:7">
      <c r="A49" s="67" t="s">
        <v>155</v>
      </c>
      <c r="B49" s="64">
        <v>0</v>
      </c>
      <c r="C49" s="64">
        <v>1</v>
      </c>
      <c r="D49" s="64">
        <v>5</v>
      </c>
      <c r="E49" s="64">
        <v>11</v>
      </c>
      <c r="F49" s="64">
        <v>0</v>
      </c>
      <c r="G49" s="65">
        <v>4</v>
      </c>
    </row>
    <row r="50" spans="1:7">
      <c r="A50" s="66" t="s">
        <v>155</v>
      </c>
      <c r="B50" s="62">
        <v>0</v>
      </c>
      <c r="C50" s="62">
        <v>1</v>
      </c>
      <c r="D50" s="62">
        <v>6</v>
      </c>
      <c r="E50" s="62">
        <v>6</v>
      </c>
      <c r="F50" s="62">
        <v>1</v>
      </c>
      <c r="G50" s="63">
        <v>16</v>
      </c>
    </row>
    <row r="51" spans="1:7">
      <c r="A51" s="67" t="s">
        <v>155</v>
      </c>
      <c r="B51" s="64">
        <v>0</v>
      </c>
      <c r="C51" s="64">
        <v>1</v>
      </c>
      <c r="D51" s="64">
        <v>7</v>
      </c>
      <c r="E51" s="64">
        <v>5</v>
      </c>
      <c r="F51" s="64">
        <v>0</v>
      </c>
      <c r="G51" s="65">
        <v>11</v>
      </c>
    </row>
    <row r="52" spans="1:7">
      <c r="A52" s="66" t="s">
        <v>155</v>
      </c>
      <c r="B52" s="62">
        <v>0</v>
      </c>
      <c r="C52" s="62">
        <v>1</v>
      </c>
      <c r="D52" s="62">
        <v>8</v>
      </c>
      <c r="E52" s="62">
        <v>5</v>
      </c>
      <c r="F52" s="62">
        <v>0</v>
      </c>
      <c r="G52" s="63">
        <v>6</v>
      </c>
    </row>
    <row r="53" spans="1:7">
      <c r="A53" s="67" t="s">
        <v>155</v>
      </c>
      <c r="B53" s="64">
        <v>0</v>
      </c>
      <c r="C53" s="64">
        <v>1</v>
      </c>
      <c r="D53" s="64">
        <v>9</v>
      </c>
      <c r="E53" s="64">
        <v>8</v>
      </c>
      <c r="F53" s="64">
        <v>1</v>
      </c>
      <c r="G53" s="65">
        <v>16</v>
      </c>
    </row>
    <row r="54" spans="1:7">
      <c r="A54" s="66" t="s">
        <v>155</v>
      </c>
      <c r="B54" s="62">
        <v>0</v>
      </c>
      <c r="C54" s="62">
        <v>2</v>
      </c>
      <c r="D54" s="62">
        <v>2</v>
      </c>
      <c r="E54" s="62">
        <v>6</v>
      </c>
      <c r="F54" s="62">
        <v>1</v>
      </c>
      <c r="G54" s="63">
        <v>12</v>
      </c>
    </row>
    <row r="55" spans="1:7">
      <c r="A55" s="67" t="s">
        <v>155</v>
      </c>
      <c r="B55" s="64">
        <v>0</v>
      </c>
      <c r="C55" s="64">
        <v>2</v>
      </c>
      <c r="D55" s="64">
        <v>3</v>
      </c>
      <c r="E55" s="64">
        <v>8</v>
      </c>
      <c r="F55" s="64">
        <v>0</v>
      </c>
      <c r="G55" s="65">
        <v>4</v>
      </c>
    </row>
    <row r="56" spans="1:7">
      <c r="A56" s="66" t="s">
        <v>155</v>
      </c>
      <c r="B56" s="62">
        <v>0</v>
      </c>
      <c r="C56" s="62">
        <v>2</v>
      </c>
      <c r="D56" s="62">
        <v>4</v>
      </c>
      <c r="E56" s="62">
        <v>9</v>
      </c>
      <c r="F56" s="62">
        <v>1</v>
      </c>
      <c r="G56" s="63">
        <v>13</v>
      </c>
    </row>
    <row r="57" spans="1:7">
      <c r="A57" s="67" t="s">
        <v>155</v>
      </c>
      <c r="B57" s="64">
        <v>0</v>
      </c>
      <c r="C57" s="64">
        <v>2</v>
      </c>
      <c r="D57" s="64">
        <v>6</v>
      </c>
      <c r="E57" s="64">
        <v>11</v>
      </c>
      <c r="F57" s="64">
        <v>0</v>
      </c>
      <c r="G57" s="65">
        <v>2</v>
      </c>
    </row>
    <row r="58" spans="1:7">
      <c r="A58" s="66" t="s">
        <v>155</v>
      </c>
      <c r="B58" s="62">
        <v>0</v>
      </c>
      <c r="C58" s="62">
        <v>2</v>
      </c>
      <c r="D58" s="62">
        <v>7</v>
      </c>
      <c r="E58" s="62">
        <v>20</v>
      </c>
      <c r="F58" s="62">
        <v>1</v>
      </c>
      <c r="G58" s="63">
        <v>0</v>
      </c>
    </row>
    <row r="59" spans="1:7">
      <c r="A59" s="67" t="s">
        <v>155</v>
      </c>
      <c r="B59" s="64">
        <v>0</v>
      </c>
      <c r="C59" s="64">
        <v>2</v>
      </c>
      <c r="D59" s="64">
        <v>8</v>
      </c>
      <c r="E59" s="64">
        <v>9</v>
      </c>
      <c r="F59" s="64">
        <v>1</v>
      </c>
      <c r="G59" s="65">
        <v>9</v>
      </c>
    </row>
    <row r="60" spans="1:7">
      <c r="A60" s="66" t="s">
        <v>155</v>
      </c>
      <c r="B60" s="62">
        <v>0</v>
      </c>
      <c r="C60" s="62">
        <v>2</v>
      </c>
      <c r="D60" s="62">
        <v>9</v>
      </c>
      <c r="E60" s="62">
        <v>4</v>
      </c>
      <c r="F60" s="62">
        <v>0</v>
      </c>
      <c r="G60" s="63">
        <v>5</v>
      </c>
    </row>
    <row r="61" spans="1:7">
      <c r="A61" s="67" t="s">
        <v>155</v>
      </c>
      <c r="B61" s="64">
        <v>1</v>
      </c>
      <c r="C61" s="64">
        <v>0</v>
      </c>
      <c r="D61" s="64">
        <v>5</v>
      </c>
      <c r="E61" s="64">
        <v>8</v>
      </c>
      <c r="F61" s="64">
        <v>1</v>
      </c>
      <c r="G61" s="65">
        <v>10</v>
      </c>
    </row>
    <row r="62" spans="1:7">
      <c r="A62" s="66" t="s">
        <v>155</v>
      </c>
      <c r="B62" s="62">
        <v>1</v>
      </c>
      <c r="C62" s="62">
        <v>0</v>
      </c>
      <c r="D62" s="62">
        <v>8</v>
      </c>
      <c r="E62" s="62">
        <v>4</v>
      </c>
      <c r="F62" s="62">
        <v>0</v>
      </c>
      <c r="G62" s="63">
        <v>6</v>
      </c>
    </row>
    <row r="63" spans="1:7">
      <c r="A63" s="67" t="s">
        <v>155</v>
      </c>
      <c r="B63" s="64">
        <v>1</v>
      </c>
      <c r="C63" s="64">
        <v>0</v>
      </c>
      <c r="D63" s="64">
        <v>9</v>
      </c>
      <c r="E63" s="64">
        <v>4</v>
      </c>
      <c r="F63" s="64">
        <v>0</v>
      </c>
      <c r="G63" s="65">
        <v>2</v>
      </c>
    </row>
    <row r="64" spans="1:7">
      <c r="A64" s="66" t="s">
        <v>155</v>
      </c>
      <c r="B64" s="62">
        <v>1</v>
      </c>
      <c r="C64" s="62">
        <v>1</v>
      </c>
      <c r="D64" s="62">
        <v>6</v>
      </c>
      <c r="E64" s="62">
        <v>12</v>
      </c>
      <c r="F64" s="62">
        <v>1</v>
      </c>
      <c r="G64" s="63">
        <v>6</v>
      </c>
    </row>
    <row r="65" spans="1:7">
      <c r="A65" s="67" t="s">
        <v>155</v>
      </c>
      <c r="B65" s="64">
        <v>1</v>
      </c>
      <c r="C65" s="64">
        <v>1</v>
      </c>
      <c r="D65" s="64">
        <v>7</v>
      </c>
      <c r="E65" s="64">
        <v>6</v>
      </c>
      <c r="F65" s="64">
        <v>0</v>
      </c>
      <c r="G65" s="65">
        <v>0</v>
      </c>
    </row>
    <row r="66" spans="1:7">
      <c r="A66" s="66" t="s">
        <v>155</v>
      </c>
      <c r="B66" s="62">
        <v>1</v>
      </c>
      <c r="C66" s="62">
        <v>2</v>
      </c>
      <c r="D66" s="62">
        <v>7</v>
      </c>
      <c r="E66" s="62">
        <v>8</v>
      </c>
      <c r="F66" s="62">
        <v>1</v>
      </c>
      <c r="G66" s="63">
        <v>10</v>
      </c>
    </row>
    <row r="67" spans="1:7">
      <c r="A67" s="67" t="s">
        <v>155</v>
      </c>
      <c r="B67" s="64">
        <v>1</v>
      </c>
      <c r="C67" s="64">
        <v>2</v>
      </c>
      <c r="D67" s="64">
        <v>8</v>
      </c>
      <c r="E67" s="64">
        <v>6</v>
      </c>
      <c r="F67" s="64">
        <v>0</v>
      </c>
      <c r="G67" s="65">
        <v>4</v>
      </c>
    </row>
    <row r="68" spans="1:7">
      <c r="A68" s="66" t="s">
        <v>155</v>
      </c>
      <c r="B68" s="62">
        <v>1</v>
      </c>
      <c r="C68" s="62">
        <v>2</v>
      </c>
      <c r="D68" s="62">
        <v>9</v>
      </c>
      <c r="E68" s="62">
        <v>18</v>
      </c>
      <c r="F68" s="62">
        <v>1</v>
      </c>
      <c r="G68" s="63">
        <v>4</v>
      </c>
    </row>
    <row r="69" spans="1:7">
      <c r="A69" s="67" t="s">
        <v>155</v>
      </c>
      <c r="B69" s="64">
        <v>2</v>
      </c>
      <c r="C69" s="64">
        <v>0</v>
      </c>
      <c r="D69" s="64">
        <v>8</v>
      </c>
      <c r="E69" s="64">
        <v>19</v>
      </c>
      <c r="F69" s="64">
        <v>2</v>
      </c>
      <c r="G69" s="65">
        <v>17</v>
      </c>
    </row>
    <row r="70" spans="1:7">
      <c r="A70" s="66" t="s">
        <v>155</v>
      </c>
      <c r="B70" s="62">
        <v>2</v>
      </c>
      <c r="C70" s="62">
        <v>1</v>
      </c>
      <c r="D70" s="62">
        <v>8</v>
      </c>
      <c r="E70" s="62">
        <v>8</v>
      </c>
      <c r="F70" s="62">
        <v>1</v>
      </c>
      <c r="G70" s="63">
        <v>10</v>
      </c>
    </row>
    <row r="71" spans="1:7">
      <c r="A71" s="67" t="s">
        <v>155</v>
      </c>
      <c r="B71" s="64">
        <v>2</v>
      </c>
      <c r="C71" s="64">
        <v>1</v>
      </c>
      <c r="D71" s="64">
        <v>9</v>
      </c>
      <c r="E71" s="64">
        <v>9</v>
      </c>
      <c r="F71" s="64">
        <v>0</v>
      </c>
      <c r="G71" s="65">
        <v>1</v>
      </c>
    </row>
    <row r="72" spans="1:7">
      <c r="A72" s="66" t="s">
        <v>155</v>
      </c>
      <c r="B72" s="62">
        <v>2</v>
      </c>
      <c r="C72" s="62">
        <v>2</v>
      </c>
      <c r="D72" s="62">
        <v>9</v>
      </c>
      <c r="E72" s="62">
        <v>12</v>
      </c>
      <c r="F72" s="62">
        <v>1</v>
      </c>
      <c r="G72" s="63">
        <v>6</v>
      </c>
    </row>
    <row r="73" spans="1:7">
      <c r="A73" s="67" t="s">
        <v>156</v>
      </c>
      <c r="B73" s="64">
        <v>0</v>
      </c>
      <c r="C73" s="64">
        <v>0</v>
      </c>
      <c r="D73" s="64">
        <v>0</v>
      </c>
      <c r="E73" s="64">
        <v>49</v>
      </c>
      <c r="F73" s="64">
        <v>3</v>
      </c>
      <c r="G73" s="65">
        <v>5</v>
      </c>
    </row>
    <row r="74" spans="1:7">
      <c r="A74" s="66" t="s">
        <v>156</v>
      </c>
      <c r="B74" s="62">
        <v>0</v>
      </c>
      <c r="C74" s="62">
        <v>0</v>
      </c>
      <c r="D74" s="62">
        <v>1</v>
      </c>
      <c r="E74" s="62">
        <v>6</v>
      </c>
      <c r="F74" s="62">
        <v>1</v>
      </c>
      <c r="G74" s="63">
        <v>17</v>
      </c>
    </row>
    <row r="75" spans="1:7">
      <c r="A75" s="67" t="s">
        <v>156</v>
      </c>
      <c r="B75" s="64">
        <v>0</v>
      </c>
      <c r="C75" s="64">
        <v>0</v>
      </c>
      <c r="D75" s="64">
        <v>2</v>
      </c>
      <c r="E75" s="64">
        <v>7</v>
      </c>
      <c r="F75" s="64">
        <v>0</v>
      </c>
      <c r="G75" s="65">
        <v>10</v>
      </c>
    </row>
    <row r="76" spans="1:7">
      <c r="A76" s="66" t="s">
        <v>156</v>
      </c>
      <c r="B76" s="62">
        <v>0</v>
      </c>
      <c r="C76" s="62">
        <v>0</v>
      </c>
      <c r="D76" s="62">
        <v>3</v>
      </c>
      <c r="E76" s="62">
        <v>2</v>
      </c>
      <c r="F76" s="62">
        <v>0</v>
      </c>
      <c r="G76" s="63">
        <v>8</v>
      </c>
    </row>
    <row r="77" spans="1:7">
      <c r="A77" s="67" t="s">
        <v>156</v>
      </c>
      <c r="B77" s="64">
        <v>0</v>
      </c>
      <c r="C77" s="64">
        <v>0</v>
      </c>
      <c r="D77" s="64">
        <v>4</v>
      </c>
      <c r="E77" s="64">
        <v>3</v>
      </c>
      <c r="F77" s="64">
        <v>0</v>
      </c>
      <c r="G77" s="65">
        <v>5</v>
      </c>
    </row>
    <row r="78" spans="1:7">
      <c r="A78" s="66" t="s">
        <v>156</v>
      </c>
      <c r="B78" s="62">
        <v>0</v>
      </c>
      <c r="C78" s="62">
        <v>0</v>
      </c>
      <c r="D78" s="62">
        <v>5</v>
      </c>
      <c r="E78" s="62">
        <v>4</v>
      </c>
      <c r="F78" s="62">
        <v>0</v>
      </c>
      <c r="G78" s="63">
        <v>1</v>
      </c>
    </row>
    <row r="79" spans="1:7">
      <c r="A79" s="67" t="s">
        <v>156</v>
      </c>
      <c r="B79" s="64">
        <v>0</v>
      </c>
      <c r="C79" s="64">
        <v>0</v>
      </c>
      <c r="D79" s="64">
        <v>6</v>
      </c>
      <c r="E79" s="64">
        <v>0</v>
      </c>
      <c r="F79" s="64">
        <v>0</v>
      </c>
      <c r="G79" s="65">
        <v>1</v>
      </c>
    </row>
    <row r="80" spans="1:7">
      <c r="A80" s="66" t="s">
        <v>156</v>
      </c>
      <c r="B80" s="62">
        <v>0</v>
      </c>
      <c r="C80" s="62">
        <v>0</v>
      </c>
      <c r="D80" s="62">
        <v>7</v>
      </c>
      <c r="E80" s="62">
        <v>0</v>
      </c>
      <c r="F80" s="62">
        <v>0</v>
      </c>
      <c r="G80" s="63">
        <v>1</v>
      </c>
    </row>
    <row r="81" spans="1:7">
      <c r="A81" s="67" t="s">
        <v>156</v>
      </c>
      <c r="B81" s="64">
        <v>0</v>
      </c>
      <c r="C81" s="64">
        <v>0</v>
      </c>
      <c r="D81" s="64">
        <v>8</v>
      </c>
      <c r="E81" s="64">
        <v>1</v>
      </c>
      <c r="F81" s="64">
        <v>0</v>
      </c>
      <c r="G81" s="65">
        <v>0</v>
      </c>
    </row>
    <row r="82" spans="1:7">
      <c r="A82" s="66" t="s">
        <v>156</v>
      </c>
      <c r="B82" s="62">
        <v>0</v>
      </c>
      <c r="C82" s="62">
        <v>0</v>
      </c>
      <c r="D82" s="62">
        <v>9</v>
      </c>
      <c r="E82" s="62">
        <v>1</v>
      </c>
      <c r="F82" s="62">
        <v>1</v>
      </c>
      <c r="G82" s="63">
        <v>17</v>
      </c>
    </row>
    <row r="83" spans="1:7">
      <c r="A83" s="67" t="s">
        <v>156</v>
      </c>
      <c r="B83" s="64">
        <v>0</v>
      </c>
      <c r="C83" s="64">
        <v>1</v>
      </c>
      <c r="D83" s="64">
        <v>0</v>
      </c>
      <c r="E83" s="64">
        <v>5</v>
      </c>
      <c r="F83" s="64">
        <v>1</v>
      </c>
      <c r="G83" s="65">
        <v>13</v>
      </c>
    </row>
    <row r="84" spans="1:7">
      <c r="A84" s="66" t="s">
        <v>156</v>
      </c>
      <c r="B84" s="62">
        <v>0</v>
      </c>
      <c r="C84" s="62">
        <v>1</v>
      </c>
      <c r="D84" s="62">
        <v>1</v>
      </c>
      <c r="E84" s="62">
        <v>7</v>
      </c>
      <c r="F84" s="62">
        <v>0</v>
      </c>
      <c r="G84" s="63">
        <v>6</v>
      </c>
    </row>
    <row r="85" spans="1:7">
      <c r="A85" s="67" t="s">
        <v>156</v>
      </c>
      <c r="B85" s="64">
        <v>0</v>
      </c>
      <c r="C85" s="64">
        <v>1</v>
      </c>
      <c r="D85" s="64">
        <v>2</v>
      </c>
      <c r="E85" s="64">
        <v>1</v>
      </c>
      <c r="F85" s="64">
        <v>0</v>
      </c>
      <c r="G85" s="65">
        <v>5</v>
      </c>
    </row>
    <row r="86" spans="1:7">
      <c r="A86" s="66" t="s">
        <v>156</v>
      </c>
      <c r="B86" s="62">
        <v>0</v>
      </c>
      <c r="C86" s="62">
        <v>1</v>
      </c>
      <c r="D86" s="62">
        <v>3</v>
      </c>
      <c r="E86" s="62">
        <v>13</v>
      </c>
      <c r="F86" s="62">
        <v>1</v>
      </c>
      <c r="G86" s="63">
        <v>10</v>
      </c>
    </row>
    <row r="87" spans="1:7">
      <c r="A87" s="67" t="s">
        <v>156</v>
      </c>
      <c r="B87" s="64">
        <v>0</v>
      </c>
      <c r="C87" s="64">
        <v>1</v>
      </c>
      <c r="D87" s="64">
        <v>4</v>
      </c>
      <c r="E87" s="64">
        <v>17</v>
      </c>
      <c r="F87" s="64">
        <v>1</v>
      </c>
      <c r="G87" s="65">
        <v>11</v>
      </c>
    </row>
    <row r="88" spans="1:7">
      <c r="A88" s="66" t="s">
        <v>156</v>
      </c>
      <c r="B88" s="62">
        <v>0</v>
      </c>
      <c r="C88" s="62">
        <v>1</v>
      </c>
      <c r="D88" s="62">
        <v>5</v>
      </c>
      <c r="E88" s="62">
        <v>4</v>
      </c>
      <c r="F88" s="62">
        <v>0</v>
      </c>
      <c r="G88" s="63">
        <v>7</v>
      </c>
    </row>
    <row r="89" spans="1:7">
      <c r="A89" s="67" t="s">
        <v>156</v>
      </c>
      <c r="B89" s="64">
        <v>0</v>
      </c>
      <c r="C89" s="64">
        <v>1</v>
      </c>
      <c r="D89" s="64">
        <v>6</v>
      </c>
      <c r="E89" s="64">
        <v>5</v>
      </c>
      <c r="F89" s="64">
        <v>0</v>
      </c>
      <c r="G89" s="65">
        <v>2</v>
      </c>
    </row>
    <row r="90" spans="1:7">
      <c r="A90" s="66" t="s">
        <v>156</v>
      </c>
      <c r="B90" s="62">
        <v>0</v>
      </c>
      <c r="C90" s="62">
        <v>1</v>
      </c>
      <c r="D90" s="62">
        <v>7</v>
      </c>
      <c r="E90" s="62">
        <v>1</v>
      </c>
      <c r="F90" s="62">
        <v>0</v>
      </c>
      <c r="G90" s="63">
        <v>1</v>
      </c>
    </row>
    <row r="91" spans="1:7">
      <c r="A91" s="67" t="s">
        <v>156</v>
      </c>
      <c r="B91" s="64">
        <v>0</v>
      </c>
      <c r="C91" s="64">
        <v>1</v>
      </c>
      <c r="D91" s="64">
        <v>8</v>
      </c>
      <c r="E91" s="64">
        <v>2</v>
      </c>
      <c r="F91" s="64">
        <v>1</v>
      </c>
      <c r="G91" s="65">
        <v>17</v>
      </c>
    </row>
    <row r="92" spans="1:7">
      <c r="A92" s="66" t="s">
        <v>156</v>
      </c>
      <c r="B92" s="62">
        <v>0</v>
      </c>
      <c r="C92" s="62">
        <v>1</v>
      </c>
      <c r="D92" s="62">
        <v>9</v>
      </c>
      <c r="E92" s="62">
        <v>1</v>
      </c>
      <c r="F92" s="62">
        <v>0</v>
      </c>
      <c r="G92" s="63">
        <v>16</v>
      </c>
    </row>
    <row r="93" spans="1:7">
      <c r="A93" s="67" t="s">
        <v>156</v>
      </c>
      <c r="B93" s="64">
        <v>0</v>
      </c>
      <c r="C93" s="64">
        <v>2</v>
      </c>
      <c r="D93" s="64">
        <v>2</v>
      </c>
      <c r="E93" s="64">
        <v>5</v>
      </c>
      <c r="F93" s="64">
        <v>1</v>
      </c>
      <c r="G93" s="65">
        <v>13</v>
      </c>
    </row>
    <row r="94" spans="1:7">
      <c r="A94" s="66" t="s">
        <v>156</v>
      </c>
      <c r="B94" s="62">
        <v>0</v>
      </c>
      <c r="C94" s="62">
        <v>2</v>
      </c>
      <c r="D94" s="62">
        <v>3</v>
      </c>
      <c r="E94" s="62">
        <v>11</v>
      </c>
      <c r="F94" s="62">
        <v>0</v>
      </c>
      <c r="G94" s="63">
        <v>2</v>
      </c>
    </row>
    <row r="95" spans="1:7">
      <c r="A95" s="67" t="s">
        <v>156</v>
      </c>
      <c r="B95" s="64">
        <v>0</v>
      </c>
      <c r="C95" s="64">
        <v>2</v>
      </c>
      <c r="D95" s="64">
        <v>4</v>
      </c>
      <c r="E95" s="64">
        <v>13</v>
      </c>
      <c r="F95" s="64">
        <v>1</v>
      </c>
      <c r="G95" s="65">
        <v>7</v>
      </c>
    </row>
    <row r="96" spans="1:7">
      <c r="A96" s="66" t="s">
        <v>156</v>
      </c>
      <c r="B96" s="62">
        <v>0</v>
      </c>
      <c r="C96" s="62">
        <v>2</v>
      </c>
      <c r="D96" s="62">
        <v>5</v>
      </c>
      <c r="E96" s="62">
        <v>15</v>
      </c>
      <c r="F96" s="62">
        <v>1</v>
      </c>
      <c r="G96" s="63">
        <v>10</v>
      </c>
    </row>
    <row r="97" spans="1:7">
      <c r="A97" s="67" t="s">
        <v>156</v>
      </c>
      <c r="B97" s="64">
        <v>0</v>
      </c>
      <c r="C97" s="64">
        <v>2</v>
      </c>
      <c r="D97" s="64">
        <v>6</v>
      </c>
      <c r="E97" s="64">
        <v>23</v>
      </c>
      <c r="F97" s="64">
        <v>1</v>
      </c>
      <c r="G97" s="65">
        <v>5</v>
      </c>
    </row>
    <row r="98" spans="1:7">
      <c r="A98" s="66" t="s">
        <v>156</v>
      </c>
      <c r="B98" s="62">
        <v>0</v>
      </c>
      <c r="C98" s="62">
        <v>2</v>
      </c>
      <c r="D98" s="62">
        <v>7</v>
      </c>
      <c r="E98" s="62">
        <v>20</v>
      </c>
      <c r="F98" s="62">
        <v>1</v>
      </c>
      <c r="G98" s="63">
        <v>3</v>
      </c>
    </row>
    <row r="99" spans="1:7">
      <c r="A99" s="67" t="s">
        <v>156</v>
      </c>
      <c r="B99" s="64">
        <v>0</v>
      </c>
      <c r="C99" s="64">
        <v>2</v>
      </c>
      <c r="D99" s="64">
        <v>8</v>
      </c>
      <c r="E99" s="64">
        <v>8</v>
      </c>
      <c r="F99" s="64">
        <v>1</v>
      </c>
      <c r="G99" s="65">
        <v>13</v>
      </c>
    </row>
    <row r="100" spans="1:7">
      <c r="A100" s="66" t="s">
        <v>156</v>
      </c>
      <c r="B100" s="62">
        <v>0</v>
      </c>
      <c r="C100" s="62">
        <v>2</v>
      </c>
      <c r="D100" s="62">
        <v>9</v>
      </c>
      <c r="E100" s="62">
        <v>8</v>
      </c>
      <c r="F100" s="62">
        <v>0</v>
      </c>
      <c r="G100" s="63">
        <v>5</v>
      </c>
    </row>
    <row r="101" spans="1:7">
      <c r="A101" s="67" t="s">
        <v>156</v>
      </c>
      <c r="B101" s="64">
        <v>1</v>
      </c>
      <c r="C101" s="64">
        <v>0</v>
      </c>
      <c r="D101" s="64">
        <v>5</v>
      </c>
      <c r="E101" s="64">
        <v>8</v>
      </c>
      <c r="F101" s="64">
        <v>1</v>
      </c>
      <c r="G101" s="65">
        <v>10</v>
      </c>
    </row>
    <row r="102" spans="1:7">
      <c r="A102" s="66" t="s">
        <v>156</v>
      </c>
      <c r="B102" s="62">
        <v>1</v>
      </c>
      <c r="C102" s="62">
        <v>0</v>
      </c>
      <c r="D102" s="62">
        <v>6</v>
      </c>
      <c r="E102" s="62">
        <v>6</v>
      </c>
      <c r="F102" s="62">
        <v>0</v>
      </c>
      <c r="G102" s="63">
        <v>4</v>
      </c>
    </row>
    <row r="103" spans="1:7">
      <c r="A103" s="67" t="s">
        <v>156</v>
      </c>
      <c r="B103" s="64">
        <v>1</v>
      </c>
      <c r="C103" s="64">
        <v>0</v>
      </c>
      <c r="D103" s="64">
        <v>7</v>
      </c>
      <c r="E103" s="64">
        <v>6</v>
      </c>
      <c r="F103" s="64">
        <v>1</v>
      </c>
      <c r="G103" s="65">
        <v>16</v>
      </c>
    </row>
    <row r="104" spans="1:7">
      <c r="A104" s="66" t="s">
        <v>156</v>
      </c>
      <c r="B104" s="62">
        <v>1</v>
      </c>
      <c r="C104" s="62">
        <v>1</v>
      </c>
      <c r="D104" s="62">
        <v>5</v>
      </c>
      <c r="E104" s="62">
        <v>4</v>
      </c>
      <c r="F104" s="62">
        <v>1</v>
      </c>
      <c r="G104" s="63">
        <v>14</v>
      </c>
    </row>
    <row r="105" spans="1:7">
      <c r="A105" s="67" t="s">
        <v>156</v>
      </c>
      <c r="B105" s="64">
        <v>1</v>
      </c>
      <c r="C105" s="64">
        <v>1</v>
      </c>
      <c r="D105" s="64">
        <v>6</v>
      </c>
      <c r="E105" s="64">
        <v>19</v>
      </c>
      <c r="F105" s="64">
        <v>1</v>
      </c>
      <c r="G105" s="65">
        <v>13</v>
      </c>
    </row>
    <row r="106" spans="1:7">
      <c r="A106" s="66" t="s">
        <v>156</v>
      </c>
      <c r="B106" s="62">
        <v>1</v>
      </c>
      <c r="C106" s="62">
        <v>1</v>
      </c>
      <c r="D106" s="62">
        <v>7</v>
      </c>
      <c r="E106" s="62">
        <v>5</v>
      </c>
      <c r="F106" s="62">
        <v>0</v>
      </c>
      <c r="G106" s="63">
        <v>8</v>
      </c>
    </row>
    <row r="107" spans="1:7">
      <c r="A107" s="67" t="s">
        <v>156</v>
      </c>
      <c r="B107" s="64">
        <v>1</v>
      </c>
      <c r="C107" s="64">
        <v>1</v>
      </c>
      <c r="D107" s="64">
        <v>8</v>
      </c>
      <c r="E107" s="64">
        <v>4</v>
      </c>
      <c r="F107" s="64">
        <v>0</v>
      </c>
      <c r="G107" s="65">
        <v>4</v>
      </c>
    </row>
    <row r="108" spans="1:7">
      <c r="A108" s="66" t="s">
        <v>156</v>
      </c>
      <c r="B108" s="62">
        <v>1</v>
      </c>
      <c r="C108" s="62">
        <v>1</v>
      </c>
      <c r="D108" s="62">
        <v>9</v>
      </c>
      <c r="E108" s="62">
        <v>2</v>
      </c>
      <c r="F108" s="62">
        <v>0</v>
      </c>
      <c r="G108" s="63">
        <v>2</v>
      </c>
    </row>
    <row r="109" spans="1:7">
      <c r="A109" s="67" t="s">
        <v>156</v>
      </c>
      <c r="B109" s="64">
        <v>1</v>
      </c>
      <c r="C109" s="64">
        <v>2</v>
      </c>
      <c r="D109" s="64">
        <v>7</v>
      </c>
      <c r="E109" s="64">
        <v>15</v>
      </c>
      <c r="F109" s="64">
        <v>1</v>
      </c>
      <c r="G109" s="65">
        <v>3</v>
      </c>
    </row>
    <row r="110" spans="1:7">
      <c r="A110" s="66" t="s">
        <v>156</v>
      </c>
      <c r="B110" s="62">
        <v>1</v>
      </c>
      <c r="C110" s="62">
        <v>2</v>
      </c>
      <c r="D110" s="62">
        <v>8</v>
      </c>
      <c r="E110" s="62">
        <v>49</v>
      </c>
      <c r="F110" s="62">
        <v>3</v>
      </c>
      <c r="G110" s="63">
        <v>8</v>
      </c>
    </row>
    <row r="111" spans="1:7">
      <c r="A111" s="67" t="s">
        <v>156</v>
      </c>
      <c r="B111" s="64">
        <v>1</v>
      </c>
      <c r="C111" s="64">
        <v>2</v>
      </c>
      <c r="D111" s="64">
        <v>9</v>
      </c>
      <c r="E111" s="64">
        <v>10</v>
      </c>
      <c r="F111" s="64">
        <v>1</v>
      </c>
      <c r="G111" s="65">
        <v>16</v>
      </c>
    </row>
    <row r="112" spans="1:7">
      <c r="A112" s="66" t="s">
        <v>156</v>
      </c>
      <c r="B112" s="62">
        <v>2</v>
      </c>
      <c r="C112" s="62">
        <v>0</v>
      </c>
      <c r="D112" s="62">
        <v>8</v>
      </c>
      <c r="E112" s="62">
        <v>9</v>
      </c>
      <c r="F112" s="62">
        <v>1</v>
      </c>
      <c r="G112" s="63">
        <v>9</v>
      </c>
    </row>
    <row r="113" spans="1:7">
      <c r="A113" s="67" t="s">
        <v>156</v>
      </c>
      <c r="B113" s="64">
        <v>2</v>
      </c>
      <c r="C113" s="64">
        <v>0</v>
      </c>
      <c r="D113" s="64">
        <v>9</v>
      </c>
      <c r="E113" s="64">
        <v>7</v>
      </c>
      <c r="F113" s="64">
        <v>0</v>
      </c>
      <c r="G113" s="65">
        <v>2</v>
      </c>
    </row>
    <row r="114" spans="1:7">
      <c r="A114" s="66" t="s">
        <v>156</v>
      </c>
      <c r="B114" s="62">
        <v>2</v>
      </c>
      <c r="C114" s="62">
        <v>1</v>
      </c>
      <c r="D114" s="62">
        <v>8</v>
      </c>
      <c r="E114" s="62">
        <v>16</v>
      </c>
      <c r="F114" s="62">
        <v>1</v>
      </c>
      <c r="G114" s="63">
        <v>2</v>
      </c>
    </row>
    <row r="115" spans="1:7">
      <c r="A115" s="67" t="s">
        <v>156</v>
      </c>
      <c r="B115" s="64">
        <v>2</v>
      </c>
      <c r="C115" s="64">
        <v>1</v>
      </c>
      <c r="D115" s="64">
        <v>9</v>
      </c>
      <c r="E115" s="64">
        <v>29</v>
      </c>
      <c r="F115" s="64">
        <v>2</v>
      </c>
      <c r="G115" s="65">
        <v>9</v>
      </c>
    </row>
    <row r="116" spans="1:7">
      <c r="A116" s="66" t="s">
        <v>156</v>
      </c>
      <c r="B116" s="62">
        <v>2</v>
      </c>
      <c r="C116" s="62">
        <v>2</v>
      </c>
      <c r="D116" s="62">
        <v>9</v>
      </c>
      <c r="E116" s="62">
        <v>39</v>
      </c>
      <c r="F116" s="62">
        <v>3</v>
      </c>
      <c r="G116" s="63">
        <v>15</v>
      </c>
    </row>
    <row r="117" spans="1:7">
      <c r="A117" s="67" t="s">
        <v>157</v>
      </c>
      <c r="B117" s="64">
        <v>0</v>
      </c>
      <c r="C117" s="64">
        <v>0</v>
      </c>
      <c r="D117" s="64">
        <v>0</v>
      </c>
      <c r="E117" s="64">
        <v>32</v>
      </c>
      <c r="F117" s="64">
        <v>2</v>
      </c>
      <c r="G117" s="65">
        <v>4</v>
      </c>
    </row>
    <row r="118" spans="1:7">
      <c r="A118" s="66" t="s">
        <v>157</v>
      </c>
      <c r="B118" s="62">
        <v>0</v>
      </c>
      <c r="C118" s="62">
        <v>0</v>
      </c>
      <c r="D118" s="62">
        <v>1</v>
      </c>
      <c r="E118" s="62">
        <v>0</v>
      </c>
      <c r="F118" s="62">
        <v>0</v>
      </c>
      <c r="G118" s="63">
        <v>4</v>
      </c>
    </row>
    <row r="119" spans="1:7">
      <c r="A119" s="67" t="s">
        <v>157</v>
      </c>
      <c r="B119" s="64">
        <v>0</v>
      </c>
      <c r="C119" s="64">
        <v>0</v>
      </c>
      <c r="D119" s="64">
        <v>2</v>
      </c>
      <c r="E119" s="64">
        <v>0</v>
      </c>
      <c r="F119" s="64">
        <v>0</v>
      </c>
      <c r="G119" s="65">
        <v>4</v>
      </c>
    </row>
    <row r="120" spans="1:7">
      <c r="A120" s="66" t="s">
        <v>157</v>
      </c>
      <c r="B120" s="62">
        <v>0</v>
      </c>
      <c r="C120" s="62">
        <v>0</v>
      </c>
      <c r="D120" s="62">
        <v>3</v>
      </c>
      <c r="E120" s="62">
        <v>0</v>
      </c>
      <c r="F120" s="62">
        <v>0</v>
      </c>
      <c r="G120" s="63">
        <v>4</v>
      </c>
    </row>
    <row r="121" spans="1:7">
      <c r="A121" s="67" t="s">
        <v>157</v>
      </c>
      <c r="B121" s="64">
        <v>0</v>
      </c>
      <c r="C121" s="64">
        <v>0</v>
      </c>
      <c r="D121" s="64">
        <v>4</v>
      </c>
      <c r="E121" s="64">
        <v>1</v>
      </c>
      <c r="F121" s="64">
        <v>0</v>
      </c>
      <c r="G121" s="65">
        <v>3</v>
      </c>
    </row>
    <row r="122" spans="1:7">
      <c r="A122" s="66" t="s">
        <v>157</v>
      </c>
      <c r="B122" s="62">
        <v>0</v>
      </c>
      <c r="C122" s="62">
        <v>0</v>
      </c>
      <c r="D122" s="62">
        <v>5</v>
      </c>
      <c r="E122" s="62">
        <v>0</v>
      </c>
      <c r="F122" s="62">
        <v>0</v>
      </c>
      <c r="G122" s="63">
        <v>3</v>
      </c>
    </row>
    <row r="123" spans="1:7">
      <c r="A123" s="67" t="s">
        <v>157</v>
      </c>
      <c r="B123" s="64">
        <v>0</v>
      </c>
      <c r="C123" s="64">
        <v>0</v>
      </c>
      <c r="D123" s="64">
        <v>6</v>
      </c>
      <c r="E123" s="64">
        <v>0</v>
      </c>
      <c r="F123" s="64">
        <v>0</v>
      </c>
      <c r="G123" s="65">
        <v>3</v>
      </c>
    </row>
    <row r="124" spans="1:7">
      <c r="A124" s="66" t="s">
        <v>157</v>
      </c>
      <c r="B124" s="62">
        <v>0</v>
      </c>
      <c r="C124" s="62">
        <v>0</v>
      </c>
      <c r="D124" s="62">
        <v>7</v>
      </c>
      <c r="E124" s="62">
        <v>1</v>
      </c>
      <c r="F124" s="62">
        <v>0</v>
      </c>
      <c r="G124" s="63">
        <v>2</v>
      </c>
    </row>
    <row r="125" spans="1:7">
      <c r="A125" s="67" t="s">
        <v>157</v>
      </c>
      <c r="B125" s="64">
        <v>0</v>
      </c>
      <c r="C125" s="64">
        <v>0</v>
      </c>
      <c r="D125" s="64">
        <v>8</v>
      </c>
      <c r="E125" s="64">
        <v>0</v>
      </c>
      <c r="F125" s="64">
        <v>0</v>
      </c>
      <c r="G125" s="65">
        <v>2</v>
      </c>
    </row>
    <row r="126" spans="1:7">
      <c r="A126" s="66" t="s">
        <v>157</v>
      </c>
      <c r="B126" s="62">
        <v>0</v>
      </c>
      <c r="C126" s="62">
        <v>0</v>
      </c>
      <c r="D126" s="62">
        <v>9</v>
      </c>
      <c r="E126" s="62">
        <v>1</v>
      </c>
      <c r="F126" s="62">
        <v>0</v>
      </c>
      <c r="G126" s="63">
        <v>1</v>
      </c>
    </row>
    <row r="127" spans="1:7">
      <c r="A127" s="67" t="s">
        <v>157</v>
      </c>
      <c r="B127" s="64">
        <v>0</v>
      </c>
      <c r="C127" s="64">
        <v>1</v>
      </c>
      <c r="D127" s="64">
        <v>1</v>
      </c>
      <c r="E127" s="64">
        <v>11</v>
      </c>
      <c r="F127" s="64">
        <v>1</v>
      </c>
      <c r="G127" s="65">
        <v>7</v>
      </c>
    </row>
    <row r="128" spans="1:7">
      <c r="A128" s="66" t="s">
        <v>157</v>
      </c>
      <c r="B128" s="62">
        <v>0</v>
      </c>
      <c r="C128" s="62">
        <v>2</v>
      </c>
      <c r="D128" s="62">
        <v>2</v>
      </c>
      <c r="E128" s="62">
        <v>11</v>
      </c>
      <c r="F128" s="62">
        <v>1</v>
      </c>
      <c r="G128" s="63">
        <v>7</v>
      </c>
    </row>
    <row r="129" spans="1:7">
      <c r="A129" s="67" t="s">
        <v>157</v>
      </c>
      <c r="B129" s="64">
        <v>0</v>
      </c>
      <c r="C129" s="64">
        <v>2</v>
      </c>
      <c r="D129" s="64">
        <v>3</v>
      </c>
      <c r="E129" s="64">
        <v>15</v>
      </c>
      <c r="F129" s="64">
        <v>1</v>
      </c>
      <c r="G129" s="65">
        <v>10</v>
      </c>
    </row>
    <row r="130" spans="1:7">
      <c r="A130" s="66" t="s">
        <v>157</v>
      </c>
      <c r="B130" s="62">
        <v>0</v>
      </c>
      <c r="C130" s="62">
        <v>2</v>
      </c>
      <c r="D130" s="62">
        <v>4</v>
      </c>
      <c r="E130" s="62">
        <v>15</v>
      </c>
      <c r="F130" s="62">
        <v>1</v>
      </c>
      <c r="G130" s="63">
        <v>13</v>
      </c>
    </row>
    <row r="131" spans="1:7">
      <c r="A131" s="67" t="s">
        <v>157</v>
      </c>
      <c r="B131" s="64">
        <v>0</v>
      </c>
      <c r="C131" s="64">
        <v>2</v>
      </c>
      <c r="D131" s="64">
        <v>6</v>
      </c>
      <c r="E131" s="64">
        <v>1</v>
      </c>
      <c r="F131" s="64">
        <v>0</v>
      </c>
      <c r="G131" s="65">
        <v>12</v>
      </c>
    </row>
    <row r="132" spans="1:7">
      <c r="A132" s="66" t="s">
        <v>157</v>
      </c>
      <c r="B132" s="62">
        <v>0</v>
      </c>
      <c r="C132" s="62">
        <v>2</v>
      </c>
      <c r="D132" s="62">
        <v>7</v>
      </c>
      <c r="E132" s="62">
        <v>13</v>
      </c>
      <c r="F132" s="62">
        <v>1</v>
      </c>
      <c r="G132" s="63">
        <v>17</v>
      </c>
    </row>
    <row r="133" spans="1:7">
      <c r="A133" s="67" t="s">
        <v>157</v>
      </c>
      <c r="B133" s="64">
        <v>1</v>
      </c>
      <c r="C133" s="64">
        <v>0</v>
      </c>
      <c r="D133" s="64">
        <v>5</v>
      </c>
      <c r="E133" s="64">
        <v>17</v>
      </c>
      <c r="F133" s="64">
        <v>1</v>
      </c>
      <c r="G133" s="65">
        <v>1</v>
      </c>
    </row>
    <row r="134" spans="1:7">
      <c r="A134" s="66" t="s">
        <v>157</v>
      </c>
      <c r="B134" s="62">
        <v>1</v>
      </c>
      <c r="C134" s="62">
        <v>0</v>
      </c>
      <c r="D134" s="62">
        <v>9</v>
      </c>
      <c r="E134" s="62">
        <v>2</v>
      </c>
      <c r="F134" s="62">
        <v>1</v>
      </c>
      <c r="G134" s="63">
        <v>17</v>
      </c>
    </row>
    <row r="135" spans="1:7">
      <c r="A135" s="67" t="s">
        <v>157</v>
      </c>
      <c r="B135" s="64">
        <v>1</v>
      </c>
      <c r="C135" s="64">
        <v>1</v>
      </c>
      <c r="D135" s="64">
        <v>6</v>
      </c>
      <c r="E135" s="64">
        <v>28</v>
      </c>
      <c r="F135" s="64">
        <v>2</v>
      </c>
      <c r="G135" s="65">
        <v>8</v>
      </c>
    </row>
    <row r="136" spans="1:7">
      <c r="A136" s="66" t="s">
        <v>157</v>
      </c>
      <c r="B136" s="62">
        <v>1</v>
      </c>
      <c r="C136" s="62">
        <v>1</v>
      </c>
      <c r="D136" s="62">
        <v>7</v>
      </c>
      <c r="E136" s="62">
        <v>9</v>
      </c>
      <c r="F136" s="62">
        <v>1</v>
      </c>
      <c r="G136" s="63">
        <v>17</v>
      </c>
    </row>
    <row r="137" spans="1:7">
      <c r="A137" s="67" t="s">
        <v>157</v>
      </c>
      <c r="B137" s="64">
        <v>1</v>
      </c>
      <c r="C137" s="64">
        <v>1</v>
      </c>
      <c r="D137" s="64">
        <v>8</v>
      </c>
      <c r="E137" s="64">
        <v>1</v>
      </c>
      <c r="F137" s="64">
        <v>0</v>
      </c>
      <c r="G137" s="65">
        <v>16</v>
      </c>
    </row>
    <row r="138" spans="1:7">
      <c r="A138" s="66" t="s">
        <v>157</v>
      </c>
      <c r="B138" s="62">
        <v>1</v>
      </c>
      <c r="C138" s="62">
        <v>2</v>
      </c>
      <c r="D138" s="62">
        <v>7</v>
      </c>
      <c r="E138" s="62">
        <v>13</v>
      </c>
      <c r="F138" s="62">
        <v>1</v>
      </c>
      <c r="G138" s="63">
        <v>5</v>
      </c>
    </row>
    <row r="139" spans="1:7">
      <c r="A139" s="67" t="s">
        <v>157</v>
      </c>
      <c r="B139" s="64">
        <v>1</v>
      </c>
      <c r="C139" s="64">
        <v>2</v>
      </c>
      <c r="D139" s="64">
        <v>8</v>
      </c>
      <c r="E139" s="64">
        <v>4</v>
      </c>
      <c r="F139" s="64">
        <v>0</v>
      </c>
      <c r="G139" s="65">
        <v>1</v>
      </c>
    </row>
    <row r="140" spans="1:7">
      <c r="A140" s="66" t="s">
        <v>157</v>
      </c>
      <c r="B140" s="62">
        <v>1</v>
      </c>
      <c r="C140" s="62">
        <v>2</v>
      </c>
      <c r="D140" s="62">
        <v>9</v>
      </c>
      <c r="E140" s="62">
        <v>1</v>
      </c>
      <c r="F140" s="62">
        <v>0</v>
      </c>
      <c r="G140" s="63">
        <v>0</v>
      </c>
    </row>
    <row r="141" spans="1:7">
      <c r="A141" s="67" t="s">
        <v>157</v>
      </c>
      <c r="B141" s="64">
        <v>2</v>
      </c>
      <c r="C141" s="64">
        <v>0</v>
      </c>
      <c r="D141" s="64">
        <v>8</v>
      </c>
      <c r="E141" s="64">
        <v>24</v>
      </c>
      <c r="F141" s="64">
        <v>2</v>
      </c>
      <c r="G141" s="65">
        <v>12</v>
      </c>
    </row>
    <row r="142" spans="1:7">
      <c r="A142" s="66" t="s">
        <v>157</v>
      </c>
      <c r="B142" s="62">
        <v>2</v>
      </c>
      <c r="C142" s="62">
        <v>1</v>
      </c>
      <c r="D142" s="62">
        <v>8</v>
      </c>
      <c r="E142" s="62">
        <v>6</v>
      </c>
      <c r="F142" s="62">
        <v>1</v>
      </c>
      <c r="G142" s="63">
        <v>12</v>
      </c>
    </row>
    <row r="143" spans="1:7">
      <c r="A143" s="67" t="s">
        <v>157</v>
      </c>
      <c r="B143" s="64">
        <v>2</v>
      </c>
      <c r="C143" s="64">
        <v>1</v>
      </c>
      <c r="D143" s="64">
        <v>9</v>
      </c>
      <c r="E143" s="64">
        <v>21</v>
      </c>
      <c r="F143" s="64">
        <v>1</v>
      </c>
      <c r="G143" s="65">
        <v>9</v>
      </c>
    </row>
    <row r="144" spans="1:7">
      <c r="A144" s="66" t="s">
        <v>157</v>
      </c>
      <c r="B144" s="62">
        <v>2</v>
      </c>
      <c r="C144" s="62">
        <v>2</v>
      </c>
      <c r="D144" s="62">
        <v>9</v>
      </c>
      <c r="E144" s="62">
        <v>28</v>
      </c>
      <c r="F144" s="62">
        <v>2</v>
      </c>
      <c r="G144" s="63">
        <v>8</v>
      </c>
    </row>
    <row r="145" spans="1:7">
      <c r="A145" s="67" t="s">
        <v>158</v>
      </c>
      <c r="B145" s="64">
        <v>0</v>
      </c>
      <c r="C145" s="64">
        <v>0</v>
      </c>
      <c r="D145" s="64">
        <v>0</v>
      </c>
      <c r="E145" s="64">
        <v>23</v>
      </c>
      <c r="F145" s="64">
        <v>2</v>
      </c>
      <c r="G145" s="65">
        <v>13</v>
      </c>
    </row>
    <row r="146" spans="1:7">
      <c r="A146" s="66" t="s">
        <v>158</v>
      </c>
      <c r="B146" s="62">
        <v>0</v>
      </c>
      <c r="C146" s="62">
        <v>0</v>
      </c>
      <c r="D146" s="62">
        <v>1</v>
      </c>
      <c r="E146" s="62">
        <v>1</v>
      </c>
      <c r="F146" s="62">
        <v>0</v>
      </c>
      <c r="G146" s="63">
        <v>12</v>
      </c>
    </row>
    <row r="147" spans="1:7">
      <c r="A147" s="67" t="s">
        <v>158</v>
      </c>
      <c r="B147" s="64">
        <v>0</v>
      </c>
      <c r="C147" s="64">
        <v>0</v>
      </c>
      <c r="D147" s="64">
        <v>2</v>
      </c>
      <c r="E147" s="64">
        <v>1</v>
      </c>
      <c r="F147" s="64">
        <v>0</v>
      </c>
      <c r="G147" s="65">
        <v>11</v>
      </c>
    </row>
    <row r="148" spans="1:7">
      <c r="A148" s="66" t="s">
        <v>158</v>
      </c>
      <c r="B148" s="62">
        <v>0</v>
      </c>
      <c r="C148" s="62">
        <v>0</v>
      </c>
      <c r="D148" s="62">
        <v>3</v>
      </c>
      <c r="E148" s="62">
        <v>0</v>
      </c>
      <c r="F148" s="62">
        <v>0</v>
      </c>
      <c r="G148" s="63">
        <v>11</v>
      </c>
    </row>
    <row r="149" spans="1:7">
      <c r="A149" s="67" t="s">
        <v>158</v>
      </c>
      <c r="B149" s="64">
        <v>0</v>
      </c>
      <c r="C149" s="64">
        <v>0</v>
      </c>
      <c r="D149" s="64">
        <v>4</v>
      </c>
      <c r="E149" s="64">
        <v>1</v>
      </c>
      <c r="F149" s="64">
        <v>0</v>
      </c>
      <c r="G149" s="65">
        <v>10</v>
      </c>
    </row>
    <row r="150" spans="1:7">
      <c r="A150" s="66" t="s">
        <v>158</v>
      </c>
      <c r="B150" s="62">
        <v>0</v>
      </c>
      <c r="C150" s="62">
        <v>0</v>
      </c>
      <c r="D150" s="62">
        <v>5</v>
      </c>
      <c r="E150" s="62">
        <v>1</v>
      </c>
      <c r="F150" s="62">
        <v>0</v>
      </c>
      <c r="G150" s="63">
        <v>9</v>
      </c>
    </row>
    <row r="151" spans="1:7">
      <c r="A151" s="67" t="s">
        <v>158</v>
      </c>
      <c r="B151" s="64">
        <v>0</v>
      </c>
      <c r="C151" s="64">
        <v>0</v>
      </c>
      <c r="D151" s="64">
        <v>6</v>
      </c>
      <c r="E151" s="64">
        <v>0</v>
      </c>
      <c r="F151" s="64">
        <v>0</v>
      </c>
      <c r="G151" s="65">
        <v>9</v>
      </c>
    </row>
    <row r="152" spans="1:7">
      <c r="A152" s="66" t="s">
        <v>158</v>
      </c>
      <c r="B152" s="62">
        <v>0</v>
      </c>
      <c r="C152" s="62">
        <v>0</v>
      </c>
      <c r="D152" s="62">
        <v>7</v>
      </c>
      <c r="E152" s="62">
        <v>1</v>
      </c>
      <c r="F152" s="62">
        <v>0</v>
      </c>
      <c r="G152" s="63">
        <v>8</v>
      </c>
    </row>
    <row r="153" spans="1:7">
      <c r="A153" s="67" t="s">
        <v>158</v>
      </c>
      <c r="B153" s="64">
        <v>0</v>
      </c>
      <c r="C153" s="64">
        <v>0</v>
      </c>
      <c r="D153" s="64">
        <v>8</v>
      </c>
      <c r="E153" s="64">
        <v>1</v>
      </c>
      <c r="F153" s="64">
        <v>0</v>
      </c>
      <c r="G153" s="65">
        <v>7</v>
      </c>
    </row>
    <row r="154" spans="1:7">
      <c r="A154" s="66" t="s">
        <v>158</v>
      </c>
      <c r="B154" s="62">
        <v>0</v>
      </c>
      <c r="C154" s="62">
        <v>0</v>
      </c>
      <c r="D154" s="62">
        <v>9</v>
      </c>
      <c r="E154" s="62">
        <v>2</v>
      </c>
      <c r="F154" s="62">
        <v>0</v>
      </c>
      <c r="G154" s="63">
        <v>5</v>
      </c>
    </row>
    <row r="155" spans="1:7">
      <c r="A155" s="67" t="s">
        <v>158</v>
      </c>
      <c r="B155" s="64">
        <v>0</v>
      </c>
      <c r="C155" s="64">
        <v>1</v>
      </c>
      <c r="D155" s="64">
        <v>1</v>
      </c>
      <c r="E155" s="64">
        <v>4</v>
      </c>
      <c r="F155" s="64">
        <v>1</v>
      </c>
      <c r="G155" s="65">
        <v>14</v>
      </c>
    </row>
    <row r="156" spans="1:7">
      <c r="A156" s="66" t="s">
        <v>158</v>
      </c>
      <c r="B156" s="62">
        <v>0</v>
      </c>
      <c r="C156" s="62">
        <v>1</v>
      </c>
      <c r="D156" s="62">
        <v>3</v>
      </c>
      <c r="E156" s="62">
        <v>2</v>
      </c>
      <c r="F156" s="62">
        <v>0</v>
      </c>
      <c r="G156" s="63">
        <v>12</v>
      </c>
    </row>
    <row r="157" spans="1:7">
      <c r="A157" s="67" t="s">
        <v>158</v>
      </c>
      <c r="B157" s="64">
        <v>0</v>
      </c>
      <c r="C157" s="64">
        <v>1</v>
      </c>
      <c r="D157" s="64">
        <v>4</v>
      </c>
      <c r="E157" s="64">
        <v>4</v>
      </c>
      <c r="F157" s="64">
        <v>0</v>
      </c>
      <c r="G157" s="65">
        <v>8</v>
      </c>
    </row>
    <row r="158" spans="1:7">
      <c r="A158" s="66" t="s">
        <v>158</v>
      </c>
      <c r="B158" s="62">
        <v>0</v>
      </c>
      <c r="C158" s="62">
        <v>1</v>
      </c>
      <c r="D158" s="62">
        <v>5</v>
      </c>
      <c r="E158" s="62">
        <v>3</v>
      </c>
      <c r="F158" s="62">
        <v>0</v>
      </c>
      <c r="G158" s="63">
        <v>5</v>
      </c>
    </row>
    <row r="159" spans="1:7">
      <c r="A159" s="67" t="s">
        <v>158</v>
      </c>
      <c r="B159" s="64">
        <v>0</v>
      </c>
      <c r="C159" s="64">
        <v>1</v>
      </c>
      <c r="D159" s="64">
        <v>6</v>
      </c>
      <c r="E159" s="64">
        <v>2</v>
      </c>
      <c r="F159" s="64">
        <v>0</v>
      </c>
      <c r="G159" s="65">
        <v>3</v>
      </c>
    </row>
    <row r="160" spans="1:7">
      <c r="A160" s="66" t="s">
        <v>158</v>
      </c>
      <c r="B160" s="62">
        <v>0</v>
      </c>
      <c r="C160" s="62">
        <v>1</v>
      </c>
      <c r="D160" s="62">
        <v>8</v>
      </c>
      <c r="E160" s="62">
        <v>1</v>
      </c>
      <c r="F160" s="62">
        <v>0</v>
      </c>
      <c r="G160" s="63">
        <v>2</v>
      </c>
    </row>
    <row r="161" spans="1:7">
      <c r="A161" s="67" t="s">
        <v>158</v>
      </c>
      <c r="B161" s="64">
        <v>0</v>
      </c>
      <c r="C161" s="64">
        <v>2</v>
      </c>
      <c r="D161" s="64">
        <v>2</v>
      </c>
      <c r="E161" s="64">
        <v>2</v>
      </c>
      <c r="F161" s="64">
        <v>1</v>
      </c>
      <c r="G161" s="65">
        <v>16</v>
      </c>
    </row>
    <row r="162" spans="1:7">
      <c r="A162" s="66" t="s">
        <v>158</v>
      </c>
      <c r="B162" s="62">
        <v>0</v>
      </c>
      <c r="C162" s="62">
        <v>2</v>
      </c>
      <c r="D162" s="62">
        <v>3</v>
      </c>
      <c r="E162" s="62">
        <v>4</v>
      </c>
      <c r="F162" s="62">
        <v>0</v>
      </c>
      <c r="G162" s="63">
        <v>12</v>
      </c>
    </row>
    <row r="163" spans="1:7">
      <c r="A163" s="67" t="s">
        <v>158</v>
      </c>
      <c r="B163" s="64">
        <v>0</v>
      </c>
      <c r="C163" s="64">
        <v>2</v>
      </c>
      <c r="D163" s="64">
        <v>4</v>
      </c>
      <c r="E163" s="64">
        <v>4</v>
      </c>
      <c r="F163" s="64">
        <v>0</v>
      </c>
      <c r="G163" s="65">
        <v>8</v>
      </c>
    </row>
    <row r="164" spans="1:7">
      <c r="A164" s="66" t="s">
        <v>158</v>
      </c>
      <c r="B164" s="62">
        <v>0</v>
      </c>
      <c r="C164" s="62">
        <v>2</v>
      </c>
      <c r="D164" s="62">
        <v>5</v>
      </c>
      <c r="E164" s="62">
        <v>1</v>
      </c>
      <c r="F164" s="62">
        <v>0</v>
      </c>
      <c r="G164" s="63">
        <v>7</v>
      </c>
    </row>
    <row r="165" spans="1:7">
      <c r="A165" s="67" t="s">
        <v>158</v>
      </c>
      <c r="B165" s="64">
        <v>0</v>
      </c>
      <c r="C165" s="64">
        <v>2</v>
      </c>
      <c r="D165" s="64">
        <v>7</v>
      </c>
      <c r="E165" s="64">
        <v>6</v>
      </c>
      <c r="F165" s="64">
        <v>0</v>
      </c>
      <c r="G165" s="65">
        <v>1</v>
      </c>
    </row>
    <row r="166" spans="1:7">
      <c r="A166" s="66" t="s">
        <v>158</v>
      </c>
      <c r="B166" s="62">
        <v>1</v>
      </c>
      <c r="C166" s="62">
        <v>0</v>
      </c>
      <c r="D166" s="62">
        <v>5</v>
      </c>
      <c r="E166" s="62">
        <v>7</v>
      </c>
      <c r="F166" s="62">
        <v>1</v>
      </c>
      <c r="G166" s="63">
        <v>11</v>
      </c>
    </row>
    <row r="167" spans="1:7">
      <c r="A167" s="67" t="s">
        <v>158</v>
      </c>
      <c r="B167" s="64">
        <v>1</v>
      </c>
      <c r="C167" s="64">
        <v>0</v>
      </c>
      <c r="D167" s="64">
        <v>6</v>
      </c>
      <c r="E167" s="64">
        <v>2</v>
      </c>
      <c r="F167" s="64">
        <v>0</v>
      </c>
      <c r="G167" s="65">
        <v>9</v>
      </c>
    </row>
    <row r="168" spans="1:7">
      <c r="A168" s="66" t="s">
        <v>158</v>
      </c>
      <c r="B168" s="62">
        <v>1</v>
      </c>
      <c r="C168" s="62">
        <v>0</v>
      </c>
      <c r="D168" s="62">
        <v>8</v>
      </c>
      <c r="E168" s="62">
        <v>2</v>
      </c>
      <c r="F168" s="62">
        <v>0</v>
      </c>
      <c r="G168" s="63">
        <v>7</v>
      </c>
    </row>
    <row r="169" spans="1:7">
      <c r="A169" s="67" t="s">
        <v>158</v>
      </c>
      <c r="B169" s="64">
        <v>1</v>
      </c>
      <c r="C169" s="64">
        <v>1</v>
      </c>
      <c r="D169" s="64">
        <v>6</v>
      </c>
      <c r="E169" s="64">
        <v>7</v>
      </c>
      <c r="F169" s="64">
        <v>1</v>
      </c>
      <c r="G169" s="65">
        <v>11</v>
      </c>
    </row>
    <row r="170" spans="1:7">
      <c r="A170" s="66" t="s">
        <v>158</v>
      </c>
      <c r="B170" s="62">
        <v>1</v>
      </c>
      <c r="C170" s="62">
        <v>1</v>
      </c>
      <c r="D170" s="62">
        <v>8</v>
      </c>
      <c r="E170" s="62">
        <v>6</v>
      </c>
      <c r="F170" s="62">
        <v>0</v>
      </c>
      <c r="G170" s="63">
        <v>5</v>
      </c>
    </row>
    <row r="171" spans="1:7">
      <c r="A171" s="67" t="s">
        <v>158</v>
      </c>
      <c r="B171" s="64">
        <v>1</v>
      </c>
      <c r="C171" s="64">
        <v>2</v>
      </c>
      <c r="D171" s="64">
        <v>7</v>
      </c>
      <c r="E171" s="64">
        <v>7</v>
      </c>
      <c r="F171" s="64">
        <v>1</v>
      </c>
      <c r="G171" s="65">
        <v>11</v>
      </c>
    </row>
    <row r="172" spans="1:7">
      <c r="A172" s="66" t="s">
        <v>158</v>
      </c>
      <c r="B172" s="62">
        <v>1</v>
      </c>
      <c r="C172" s="62">
        <v>2</v>
      </c>
      <c r="D172" s="62">
        <v>8</v>
      </c>
      <c r="E172" s="62">
        <v>2</v>
      </c>
      <c r="F172" s="62">
        <v>0</v>
      </c>
      <c r="G172" s="63">
        <v>9</v>
      </c>
    </row>
    <row r="173" spans="1:7">
      <c r="A173" s="67" t="s">
        <v>158</v>
      </c>
      <c r="B173" s="64">
        <v>1</v>
      </c>
      <c r="C173" s="64">
        <v>2</v>
      </c>
      <c r="D173" s="64">
        <v>9</v>
      </c>
      <c r="E173" s="64">
        <v>3</v>
      </c>
      <c r="F173" s="64">
        <v>0</v>
      </c>
      <c r="G173" s="65">
        <v>6</v>
      </c>
    </row>
    <row r="174" spans="1:7">
      <c r="A174" s="66" t="s">
        <v>158</v>
      </c>
      <c r="B174" s="62">
        <v>2</v>
      </c>
      <c r="C174" s="62">
        <v>0</v>
      </c>
      <c r="D174" s="62">
        <v>8</v>
      </c>
      <c r="E174" s="62">
        <v>6</v>
      </c>
      <c r="F174" s="62">
        <v>1</v>
      </c>
      <c r="G174" s="63">
        <v>12</v>
      </c>
    </row>
    <row r="175" spans="1:7">
      <c r="A175" s="67" t="s">
        <v>158</v>
      </c>
      <c r="B175" s="64">
        <v>2</v>
      </c>
      <c r="C175" s="64">
        <v>1</v>
      </c>
      <c r="D175" s="64">
        <v>9</v>
      </c>
      <c r="E175" s="64">
        <v>21</v>
      </c>
      <c r="F175" s="64">
        <v>2</v>
      </c>
      <c r="G175" s="65">
        <v>15</v>
      </c>
    </row>
    <row r="176" spans="1:7">
      <c r="A176" s="66" t="s">
        <v>137</v>
      </c>
      <c r="B176" s="62">
        <v>0</v>
      </c>
      <c r="C176" s="62">
        <v>0</v>
      </c>
      <c r="D176" s="62">
        <v>0</v>
      </c>
      <c r="E176" s="62">
        <v>28</v>
      </c>
      <c r="F176" s="62">
        <v>2</v>
      </c>
      <c r="G176" s="63">
        <v>8</v>
      </c>
    </row>
    <row r="177" spans="1:7">
      <c r="A177" s="67" t="s">
        <v>137</v>
      </c>
      <c r="B177" s="64">
        <v>0</v>
      </c>
      <c r="C177" s="64">
        <v>0</v>
      </c>
      <c r="D177" s="64">
        <v>1</v>
      </c>
      <c r="E177" s="64">
        <v>3</v>
      </c>
      <c r="F177" s="64">
        <v>0</v>
      </c>
      <c r="G177" s="65">
        <v>5</v>
      </c>
    </row>
    <row r="178" spans="1:7">
      <c r="A178" s="66" t="s">
        <v>137</v>
      </c>
      <c r="B178" s="62">
        <v>0</v>
      </c>
      <c r="C178" s="62">
        <v>0</v>
      </c>
      <c r="D178" s="62">
        <v>2</v>
      </c>
      <c r="E178" s="62">
        <v>2</v>
      </c>
      <c r="F178" s="62">
        <v>0</v>
      </c>
      <c r="G178" s="63">
        <v>3</v>
      </c>
    </row>
    <row r="179" spans="1:7">
      <c r="A179" s="67" t="s">
        <v>137</v>
      </c>
      <c r="B179" s="64">
        <v>0</v>
      </c>
      <c r="C179" s="64">
        <v>0</v>
      </c>
      <c r="D179" s="64">
        <v>3</v>
      </c>
      <c r="E179" s="64">
        <v>3</v>
      </c>
      <c r="F179" s="64">
        <v>0</v>
      </c>
      <c r="G179" s="65">
        <v>0</v>
      </c>
    </row>
    <row r="180" spans="1:7">
      <c r="A180" s="66" t="s">
        <v>137</v>
      </c>
      <c r="B180" s="62">
        <v>0</v>
      </c>
      <c r="C180" s="62">
        <v>0</v>
      </c>
      <c r="D180" s="62">
        <v>4</v>
      </c>
      <c r="E180" s="62">
        <v>2</v>
      </c>
      <c r="F180" s="62">
        <v>1</v>
      </c>
      <c r="G180" s="63">
        <v>16</v>
      </c>
    </row>
    <row r="181" spans="1:7">
      <c r="A181" s="67" t="s">
        <v>137</v>
      </c>
      <c r="B181" s="64">
        <v>0</v>
      </c>
      <c r="C181" s="64">
        <v>0</v>
      </c>
      <c r="D181" s="64">
        <v>5</v>
      </c>
      <c r="E181" s="64">
        <v>0</v>
      </c>
      <c r="F181" s="64">
        <v>0</v>
      </c>
      <c r="G181" s="65">
        <v>16</v>
      </c>
    </row>
    <row r="182" spans="1:7">
      <c r="A182" s="66" t="s">
        <v>137</v>
      </c>
      <c r="B182" s="62">
        <v>0</v>
      </c>
      <c r="C182" s="62">
        <v>0</v>
      </c>
      <c r="D182" s="62">
        <v>6</v>
      </c>
      <c r="E182" s="62">
        <v>2</v>
      </c>
      <c r="F182" s="62">
        <v>0</v>
      </c>
      <c r="G182" s="63">
        <v>14</v>
      </c>
    </row>
    <row r="183" spans="1:7">
      <c r="A183" s="67" t="s">
        <v>137</v>
      </c>
      <c r="B183" s="64">
        <v>0</v>
      </c>
      <c r="C183" s="64">
        <v>0</v>
      </c>
      <c r="D183" s="64">
        <v>7</v>
      </c>
      <c r="E183" s="64">
        <v>1</v>
      </c>
      <c r="F183" s="64">
        <v>0</v>
      </c>
      <c r="G183" s="65">
        <v>13</v>
      </c>
    </row>
    <row r="184" spans="1:7">
      <c r="A184" s="66" t="s">
        <v>137</v>
      </c>
      <c r="B184" s="62">
        <v>0</v>
      </c>
      <c r="C184" s="62">
        <v>0</v>
      </c>
      <c r="D184" s="62">
        <v>8</v>
      </c>
      <c r="E184" s="62">
        <v>0</v>
      </c>
      <c r="F184" s="62">
        <v>0</v>
      </c>
      <c r="G184" s="63">
        <v>13</v>
      </c>
    </row>
    <row r="185" spans="1:7">
      <c r="A185" s="67" t="s">
        <v>137</v>
      </c>
      <c r="B185" s="64">
        <v>0</v>
      </c>
      <c r="C185" s="64">
        <v>0</v>
      </c>
      <c r="D185" s="64">
        <v>9</v>
      </c>
      <c r="E185" s="64">
        <v>1</v>
      </c>
      <c r="F185" s="64">
        <v>0</v>
      </c>
      <c r="G185" s="65">
        <v>12</v>
      </c>
    </row>
    <row r="186" spans="1:7">
      <c r="A186" s="66" t="s">
        <v>137</v>
      </c>
      <c r="B186" s="62">
        <v>0</v>
      </c>
      <c r="C186" s="62">
        <v>1</v>
      </c>
      <c r="D186" s="62">
        <v>0</v>
      </c>
      <c r="E186" s="62">
        <v>10</v>
      </c>
      <c r="F186" s="62">
        <v>1</v>
      </c>
      <c r="G186" s="63">
        <v>8</v>
      </c>
    </row>
    <row r="187" spans="1:7">
      <c r="A187" s="67" t="s">
        <v>137</v>
      </c>
      <c r="B187" s="64">
        <v>0</v>
      </c>
      <c r="C187" s="64">
        <v>1</v>
      </c>
      <c r="D187" s="64">
        <v>1</v>
      </c>
      <c r="E187" s="64">
        <v>2</v>
      </c>
      <c r="F187" s="64">
        <v>0</v>
      </c>
      <c r="G187" s="65">
        <v>6</v>
      </c>
    </row>
    <row r="188" spans="1:7">
      <c r="A188" s="66" t="s">
        <v>137</v>
      </c>
      <c r="B188" s="62">
        <v>0</v>
      </c>
      <c r="C188" s="62">
        <v>1</v>
      </c>
      <c r="D188" s="62">
        <v>2</v>
      </c>
      <c r="E188" s="62">
        <v>5</v>
      </c>
      <c r="F188" s="62">
        <v>0</v>
      </c>
      <c r="G188" s="63">
        <v>1</v>
      </c>
    </row>
    <row r="189" spans="1:7">
      <c r="A189" s="67" t="s">
        <v>137</v>
      </c>
      <c r="B189" s="64">
        <v>0</v>
      </c>
      <c r="C189" s="64">
        <v>1</v>
      </c>
      <c r="D189" s="64">
        <v>3</v>
      </c>
      <c r="E189" s="64">
        <v>8</v>
      </c>
      <c r="F189" s="64">
        <v>1</v>
      </c>
      <c r="G189" s="65">
        <v>11</v>
      </c>
    </row>
    <row r="190" spans="1:7">
      <c r="A190" s="66" t="s">
        <v>137</v>
      </c>
      <c r="B190" s="62">
        <v>0</v>
      </c>
      <c r="C190" s="62">
        <v>1</v>
      </c>
      <c r="D190" s="62">
        <v>4</v>
      </c>
      <c r="E190" s="62">
        <v>6</v>
      </c>
      <c r="F190" s="62">
        <v>0</v>
      </c>
      <c r="G190" s="63">
        <v>5</v>
      </c>
    </row>
    <row r="191" spans="1:7">
      <c r="A191" s="67" t="s">
        <v>137</v>
      </c>
      <c r="B191" s="64">
        <v>0</v>
      </c>
      <c r="C191" s="64">
        <v>1</v>
      </c>
      <c r="D191" s="64">
        <v>5</v>
      </c>
      <c r="E191" s="64">
        <v>9</v>
      </c>
      <c r="F191" s="64">
        <v>1</v>
      </c>
      <c r="G191" s="65">
        <v>14</v>
      </c>
    </row>
    <row r="192" spans="1:7">
      <c r="A192" s="66" t="s">
        <v>137</v>
      </c>
      <c r="B192" s="62">
        <v>0</v>
      </c>
      <c r="C192" s="62">
        <v>1</v>
      </c>
      <c r="D192" s="62">
        <v>6</v>
      </c>
      <c r="E192" s="62">
        <v>6</v>
      </c>
      <c r="F192" s="62">
        <v>0</v>
      </c>
      <c r="G192" s="63">
        <v>8</v>
      </c>
    </row>
    <row r="193" spans="1:7">
      <c r="A193" s="67" t="s">
        <v>137</v>
      </c>
      <c r="B193" s="64">
        <v>0</v>
      </c>
      <c r="C193" s="64">
        <v>1</v>
      </c>
      <c r="D193" s="64">
        <v>7</v>
      </c>
      <c r="E193" s="64">
        <v>2</v>
      </c>
      <c r="F193" s="64">
        <v>0</v>
      </c>
      <c r="G193" s="65">
        <v>6</v>
      </c>
    </row>
    <row r="194" spans="1:7">
      <c r="A194" s="66" t="s">
        <v>137</v>
      </c>
      <c r="B194" s="62">
        <v>0</v>
      </c>
      <c r="C194" s="62">
        <v>1</v>
      </c>
      <c r="D194" s="62">
        <v>8</v>
      </c>
      <c r="E194" s="62">
        <v>2</v>
      </c>
      <c r="F194" s="62">
        <v>0</v>
      </c>
      <c r="G194" s="63">
        <v>4</v>
      </c>
    </row>
    <row r="195" spans="1:7">
      <c r="A195" s="67" t="s">
        <v>137</v>
      </c>
      <c r="B195" s="64">
        <v>0</v>
      </c>
      <c r="C195" s="64">
        <v>2</v>
      </c>
      <c r="D195" s="64">
        <v>2</v>
      </c>
      <c r="E195" s="64">
        <v>4</v>
      </c>
      <c r="F195" s="64">
        <v>1</v>
      </c>
      <c r="G195" s="65">
        <v>14</v>
      </c>
    </row>
    <row r="196" spans="1:7">
      <c r="A196" s="66" t="s">
        <v>137</v>
      </c>
      <c r="B196" s="62">
        <v>0</v>
      </c>
      <c r="C196" s="62">
        <v>2</v>
      </c>
      <c r="D196" s="62">
        <v>4</v>
      </c>
      <c r="E196" s="62">
        <v>7</v>
      </c>
      <c r="F196" s="62">
        <v>0</v>
      </c>
      <c r="G196" s="63">
        <v>7</v>
      </c>
    </row>
    <row r="197" spans="1:7">
      <c r="A197" s="67" t="s">
        <v>137</v>
      </c>
      <c r="B197" s="64">
        <v>0</v>
      </c>
      <c r="C197" s="64">
        <v>2</v>
      </c>
      <c r="D197" s="64">
        <v>5</v>
      </c>
      <c r="E197" s="64">
        <v>10</v>
      </c>
      <c r="F197" s="64">
        <v>1</v>
      </c>
      <c r="G197" s="65">
        <v>15</v>
      </c>
    </row>
    <row r="198" spans="1:7">
      <c r="A198" s="66" t="s">
        <v>137</v>
      </c>
      <c r="B198" s="62">
        <v>0</v>
      </c>
      <c r="C198" s="62">
        <v>2</v>
      </c>
      <c r="D198" s="62">
        <v>6</v>
      </c>
      <c r="E198" s="62">
        <v>19</v>
      </c>
      <c r="F198" s="62">
        <v>1</v>
      </c>
      <c r="G198" s="63">
        <v>14</v>
      </c>
    </row>
    <row r="199" spans="1:7">
      <c r="A199" s="67" t="s">
        <v>137</v>
      </c>
      <c r="B199" s="64">
        <v>0</v>
      </c>
      <c r="C199" s="64">
        <v>2</v>
      </c>
      <c r="D199" s="64">
        <v>7</v>
      </c>
      <c r="E199" s="64">
        <v>9</v>
      </c>
      <c r="F199" s="64">
        <v>0</v>
      </c>
      <c r="G199" s="65">
        <v>5</v>
      </c>
    </row>
    <row r="200" spans="1:7">
      <c r="A200" s="66" t="s">
        <v>137</v>
      </c>
      <c r="B200" s="62">
        <v>0</v>
      </c>
      <c r="C200" s="62">
        <v>2</v>
      </c>
      <c r="D200" s="62">
        <v>8</v>
      </c>
      <c r="E200" s="62">
        <v>4</v>
      </c>
      <c r="F200" s="62">
        <v>0</v>
      </c>
      <c r="G200" s="63">
        <v>1</v>
      </c>
    </row>
    <row r="201" spans="1:7">
      <c r="A201" s="67" t="s">
        <v>137</v>
      </c>
      <c r="B201" s="64">
        <v>0</v>
      </c>
      <c r="C201" s="64">
        <v>2</v>
      </c>
      <c r="D201" s="64">
        <v>9</v>
      </c>
      <c r="E201" s="64">
        <v>2</v>
      </c>
      <c r="F201" s="64">
        <v>1</v>
      </c>
      <c r="G201" s="65">
        <v>17</v>
      </c>
    </row>
    <row r="202" spans="1:7">
      <c r="A202" s="66" t="s">
        <v>137</v>
      </c>
      <c r="B202" s="62">
        <v>1</v>
      </c>
      <c r="C202" s="62">
        <v>0</v>
      </c>
      <c r="D202" s="62">
        <v>5</v>
      </c>
      <c r="E202" s="62">
        <v>2</v>
      </c>
      <c r="F202" s="62">
        <v>1</v>
      </c>
      <c r="G202" s="63">
        <v>16</v>
      </c>
    </row>
    <row r="203" spans="1:7">
      <c r="A203" s="67" t="s">
        <v>137</v>
      </c>
      <c r="B203" s="64">
        <v>1</v>
      </c>
      <c r="C203" s="64">
        <v>0</v>
      </c>
      <c r="D203" s="64">
        <v>6</v>
      </c>
      <c r="E203" s="64">
        <v>4</v>
      </c>
      <c r="F203" s="64">
        <v>0</v>
      </c>
      <c r="G203" s="65">
        <v>12</v>
      </c>
    </row>
    <row r="204" spans="1:7">
      <c r="A204" s="66" t="s">
        <v>137</v>
      </c>
      <c r="B204" s="62">
        <v>1</v>
      </c>
      <c r="C204" s="62">
        <v>0</v>
      </c>
      <c r="D204" s="62">
        <v>7</v>
      </c>
      <c r="E204" s="62">
        <v>6</v>
      </c>
      <c r="F204" s="62">
        <v>0</v>
      </c>
      <c r="G204" s="63">
        <v>6</v>
      </c>
    </row>
    <row r="205" spans="1:7">
      <c r="A205" s="67" t="s">
        <v>137</v>
      </c>
      <c r="B205" s="64">
        <v>1</v>
      </c>
      <c r="C205" s="64">
        <v>1</v>
      </c>
      <c r="D205" s="64">
        <v>7</v>
      </c>
      <c r="E205" s="64">
        <v>17</v>
      </c>
      <c r="F205" s="64">
        <v>1</v>
      </c>
      <c r="G205" s="65">
        <v>1</v>
      </c>
    </row>
    <row r="206" spans="1:7">
      <c r="A206" s="66" t="s">
        <v>137</v>
      </c>
      <c r="B206" s="62">
        <v>1</v>
      </c>
      <c r="C206" s="62">
        <v>1</v>
      </c>
      <c r="D206" s="62">
        <v>8</v>
      </c>
      <c r="E206" s="62">
        <v>16</v>
      </c>
      <c r="F206" s="62">
        <v>1</v>
      </c>
      <c r="G206" s="63">
        <v>3</v>
      </c>
    </row>
    <row r="207" spans="1:7">
      <c r="A207" s="67" t="s">
        <v>137</v>
      </c>
      <c r="B207" s="64">
        <v>1</v>
      </c>
      <c r="C207" s="64">
        <v>1</v>
      </c>
      <c r="D207" s="64">
        <v>9</v>
      </c>
      <c r="E207" s="64">
        <v>14</v>
      </c>
      <c r="F207" s="64">
        <v>1</v>
      </c>
      <c r="G207" s="65">
        <v>7</v>
      </c>
    </row>
    <row r="208" spans="1:7">
      <c r="A208" s="66" t="s">
        <v>137</v>
      </c>
      <c r="B208" s="62">
        <v>1</v>
      </c>
      <c r="C208" s="62">
        <v>2</v>
      </c>
      <c r="D208" s="62">
        <v>7</v>
      </c>
      <c r="E208" s="62">
        <v>10</v>
      </c>
      <c r="F208" s="62">
        <v>1</v>
      </c>
      <c r="G208" s="63">
        <v>8</v>
      </c>
    </row>
    <row r="209" spans="1:7">
      <c r="A209" s="67" t="s">
        <v>137</v>
      </c>
      <c r="B209" s="64">
        <v>1</v>
      </c>
      <c r="C209" s="64">
        <v>2</v>
      </c>
      <c r="D209" s="64">
        <v>8</v>
      </c>
      <c r="E209" s="64">
        <v>19</v>
      </c>
      <c r="F209" s="64">
        <v>1</v>
      </c>
      <c r="G209" s="65">
        <v>7</v>
      </c>
    </row>
    <row r="210" spans="1:7">
      <c r="A210" s="66" t="s">
        <v>137</v>
      </c>
      <c r="B210" s="62">
        <v>1</v>
      </c>
      <c r="C210" s="62">
        <v>2</v>
      </c>
      <c r="D210" s="62">
        <v>9</v>
      </c>
      <c r="E210" s="62">
        <v>12</v>
      </c>
      <c r="F210" s="62">
        <v>1</v>
      </c>
      <c r="G210" s="63">
        <v>13</v>
      </c>
    </row>
    <row r="211" spans="1:7">
      <c r="A211" s="67" t="s">
        <v>137</v>
      </c>
      <c r="B211" s="64">
        <v>2</v>
      </c>
      <c r="C211" s="64">
        <v>0</v>
      </c>
      <c r="D211" s="64">
        <v>9</v>
      </c>
      <c r="E211" s="64">
        <v>16</v>
      </c>
      <c r="F211" s="64">
        <v>1</v>
      </c>
      <c r="G211" s="65">
        <v>2</v>
      </c>
    </row>
    <row r="212" spans="1:7">
      <c r="A212" s="66" t="s">
        <v>137</v>
      </c>
      <c r="B212" s="62">
        <v>2</v>
      </c>
      <c r="C212" s="62">
        <v>1</v>
      </c>
      <c r="D212" s="62">
        <v>9</v>
      </c>
      <c r="E212" s="62">
        <v>4</v>
      </c>
      <c r="F212" s="62">
        <v>1</v>
      </c>
      <c r="G212" s="63">
        <v>14</v>
      </c>
    </row>
    <row r="213" spans="1:7">
      <c r="A213" s="67" t="s">
        <v>137</v>
      </c>
      <c r="B213" s="64">
        <v>2</v>
      </c>
      <c r="C213" s="64">
        <v>2</v>
      </c>
      <c r="D213" s="64">
        <v>9</v>
      </c>
      <c r="E213" s="64">
        <v>16</v>
      </c>
      <c r="F213" s="64">
        <v>1</v>
      </c>
      <c r="G213" s="65">
        <v>2</v>
      </c>
    </row>
    <row r="214" spans="1:7">
      <c r="A214" s="66" t="s">
        <v>139</v>
      </c>
      <c r="B214" s="62">
        <v>0</v>
      </c>
      <c r="C214" s="62">
        <v>0</v>
      </c>
      <c r="D214" s="62">
        <v>0</v>
      </c>
      <c r="E214" s="62">
        <v>44</v>
      </c>
      <c r="F214" s="62">
        <v>3</v>
      </c>
      <c r="G214" s="63">
        <v>10</v>
      </c>
    </row>
    <row r="215" spans="1:7">
      <c r="A215" s="67" t="s">
        <v>139</v>
      </c>
      <c r="B215" s="64">
        <v>0</v>
      </c>
      <c r="C215" s="64">
        <v>0</v>
      </c>
      <c r="D215" s="64">
        <v>1</v>
      </c>
      <c r="E215" s="64">
        <v>9</v>
      </c>
      <c r="F215" s="64">
        <v>0</v>
      </c>
      <c r="G215" s="65">
        <v>1</v>
      </c>
    </row>
    <row r="216" spans="1:7">
      <c r="A216" s="66" t="s">
        <v>139</v>
      </c>
      <c r="B216" s="62">
        <v>0</v>
      </c>
      <c r="C216" s="62">
        <v>0</v>
      </c>
      <c r="D216" s="62">
        <v>2</v>
      </c>
      <c r="E216" s="62">
        <v>10</v>
      </c>
      <c r="F216" s="62">
        <v>1</v>
      </c>
      <c r="G216" s="63">
        <v>9</v>
      </c>
    </row>
    <row r="217" spans="1:7">
      <c r="A217" s="67" t="s">
        <v>139</v>
      </c>
      <c r="B217" s="64">
        <v>0</v>
      </c>
      <c r="C217" s="64">
        <v>0</v>
      </c>
      <c r="D217" s="64">
        <v>3</v>
      </c>
      <c r="E217" s="64">
        <v>5</v>
      </c>
      <c r="F217" s="64">
        <v>0</v>
      </c>
      <c r="G217" s="65">
        <v>4</v>
      </c>
    </row>
    <row r="218" spans="1:7">
      <c r="A218" s="66" t="s">
        <v>139</v>
      </c>
      <c r="B218" s="62">
        <v>0</v>
      </c>
      <c r="C218" s="62">
        <v>0</v>
      </c>
      <c r="D218" s="62">
        <v>4</v>
      </c>
      <c r="E218" s="62">
        <v>5</v>
      </c>
      <c r="F218" s="62">
        <v>1</v>
      </c>
      <c r="G218" s="63">
        <v>17</v>
      </c>
    </row>
    <row r="219" spans="1:7">
      <c r="A219" s="67" t="s">
        <v>139</v>
      </c>
      <c r="B219" s="64">
        <v>0</v>
      </c>
      <c r="C219" s="64">
        <v>0</v>
      </c>
      <c r="D219" s="64">
        <v>5</v>
      </c>
      <c r="E219" s="64">
        <v>8</v>
      </c>
      <c r="F219" s="64">
        <v>0</v>
      </c>
      <c r="G219" s="65">
        <v>9</v>
      </c>
    </row>
    <row r="220" spans="1:7">
      <c r="A220" s="66" t="s">
        <v>139</v>
      </c>
      <c r="B220" s="62">
        <v>0</v>
      </c>
      <c r="C220" s="62">
        <v>0</v>
      </c>
      <c r="D220" s="62">
        <v>6</v>
      </c>
      <c r="E220" s="62">
        <v>11</v>
      </c>
      <c r="F220" s="62">
        <v>1</v>
      </c>
      <c r="G220" s="63">
        <v>16</v>
      </c>
    </row>
    <row r="221" spans="1:7">
      <c r="A221" s="67" t="s">
        <v>139</v>
      </c>
      <c r="B221" s="64">
        <v>0</v>
      </c>
      <c r="C221" s="64">
        <v>0</v>
      </c>
      <c r="D221" s="64">
        <v>7</v>
      </c>
      <c r="E221" s="64">
        <v>8</v>
      </c>
      <c r="F221" s="64">
        <v>0</v>
      </c>
      <c r="G221" s="65">
        <v>8</v>
      </c>
    </row>
    <row r="222" spans="1:7">
      <c r="A222" s="66" t="s">
        <v>139</v>
      </c>
      <c r="B222" s="62">
        <v>0</v>
      </c>
      <c r="C222" s="62">
        <v>0</v>
      </c>
      <c r="D222" s="62">
        <v>8</v>
      </c>
      <c r="E222" s="62">
        <v>9</v>
      </c>
      <c r="F222" s="62">
        <v>1</v>
      </c>
      <c r="G222" s="63">
        <v>17</v>
      </c>
    </row>
    <row r="223" spans="1:7">
      <c r="A223" s="67" t="s">
        <v>139</v>
      </c>
      <c r="B223" s="64">
        <v>0</v>
      </c>
      <c r="C223" s="64">
        <v>0</v>
      </c>
      <c r="D223" s="64">
        <v>9</v>
      </c>
      <c r="E223" s="64">
        <v>1</v>
      </c>
      <c r="F223" s="64">
        <v>0</v>
      </c>
      <c r="G223" s="65">
        <v>16</v>
      </c>
    </row>
    <row r="224" spans="1:7">
      <c r="A224" s="66" t="s">
        <v>139</v>
      </c>
      <c r="B224" s="62">
        <v>0</v>
      </c>
      <c r="C224" s="62">
        <v>1</v>
      </c>
      <c r="D224" s="62">
        <v>1</v>
      </c>
      <c r="E224" s="62">
        <v>4</v>
      </c>
      <c r="F224" s="62">
        <v>1</v>
      </c>
      <c r="G224" s="63">
        <v>14</v>
      </c>
    </row>
    <row r="225" spans="1:7">
      <c r="A225" s="67" t="s">
        <v>139</v>
      </c>
      <c r="B225" s="64">
        <v>0</v>
      </c>
      <c r="C225" s="64">
        <v>1</v>
      </c>
      <c r="D225" s="64">
        <v>2</v>
      </c>
      <c r="E225" s="64">
        <v>1</v>
      </c>
      <c r="F225" s="64">
        <v>0</v>
      </c>
      <c r="G225" s="65">
        <v>13</v>
      </c>
    </row>
    <row r="226" spans="1:7">
      <c r="A226" s="66" t="s">
        <v>139</v>
      </c>
      <c r="B226" s="62">
        <v>0</v>
      </c>
      <c r="C226" s="62">
        <v>1</v>
      </c>
      <c r="D226" s="62">
        <v>3</v>
      </c>
      <c r="E226" s="62">
        <v>9</v>
      </c>
      <c r="F226" s="62">
        <v>0</v>
      </c>
      <c r="G226" s="63">
        <v>4</v>
      </c>
    </row>
    <row r="227" spans="1:7">
      <c r="A227" s="67" t="s">
        <v>139</v>
      </c>
      <c r="B227" s="64">
        <v>0</v>
      </c>
      <c r="C227" s="64">
        <v>1</v>
      </c>
      <c r="D227" s="64">
        <v>4</v>
      </c>
      <c r="E227" s="64">
        <v>14</v>
      </c>
      <c r="F227" s="64">
        <v>1</v>
      </c>
      <c r="G227" s="65">
        <v>8</v>
      </c>
    </row>
    <row r="228" spans="1:7">
      <c r="A228" s="66" t="s">
        <v>139</v>
      </c>
      <c r="B228" s="62">
        <v>0</v>
      </c>
      <c r="C228" s="62">
        <v>1</v>
      </c>
      <c r="D228" s="62">
        <v>5</v>
      </c>
      <c r="E228" s="62">
        <v>3</v>
      </c>
      <c r="F228" s="62">
        <v>0</v>
      </c>
      <c r="G228" s="63">
        <v>5</v>
      </c>
    </row>
    <row r="229" spans="1:7">
      <c r="A229" s="67" t="s">
        <v>139</v>
      </c>
      <c r="B229" s="64">
        <v>0</v>
      </c>
      <c r="C229" s="64">
        <v>1</v>
      </c>
      <c r="D229" s="64">
        <v>6</v>
      </c>
      <c r="E229" s="64">
        <v>2</v>
      </c>
      <c r="F229" s="64">
        <v>0</v>
      </c>
      <c r="G229" s="65">
        <v>3</v>
      </c>
    </row>
    <row r="230" spans="1:7">
      <c r="A230" s="66" t="s">
        <v>139</v>
      </c>
      <c r="B230" s="62">
        <v>0</v>
      </c>
      <c r="C230" s="62">
        <v>1</v>
      </c>
      <c r="D230" s="62">
        <v>7</v>
      </c>
      <c r="E230" s="62">
        <v>5</v>
      </c>
      <c r="F230" s="62">
        <v>1</v>
      </c>
      <c r="G230" s="63">
        <v>16</v>
      </c>
    </row>
    <row r="231" spans="1:7">
      <c r="A231" s="67" t="s">
        <v>139</v>
      </c>
      <c r="B231" s="64">
        <v>0</v>
      </c>
      <c r="C231" s="64">
        <v>1</v>
      </c>
      <c r="D231" s="64">
        <v>8</v>
      </c>
      <c r="E231" s="64">
        <v>5</v>
      </c>
      <c r="F231" s="64">
        <v>0</v>
      </c>
      <c r="G231" s="65">
        <v>11</v>
      </c>
    </row>
    <row r="232" spans="1:7">
      <c r="A232" s="66" t="s">
        <v>139</v>
      </c>
      <c r="B232" s="62">
        <v>0</v>
      </c>
      <c r="C232" s="62">
        <v>1</v>
      </c>
      <c r="D232" s="62">
        <v>9</v>
      </c>
      <c r="E232" s="62">
        <v>5</v>
      </c>
      <c r="F232" s="62">
        <v>0</v>
      </c>
      <c r="G232" s="63">
        <v>6</v>
      </c>
    </row>
    <row r="233" spans="1:7">
      <c r="A233" s="67" t="s">
        <v>139</v>
      </c>
      <c r="B233" s="64">
        <v>0</v>
      </c>
      <c r="C233" s="64">
        <v>2</v>
      </c>
      <c r="D233" s="64">
        <v>2</v>
      </c>
      <c r="E233" s="64">
        <v>3</v>
      </c>
      <c r="F233" s="64">
        <v>1</v>
      </c>
      <c r="G233" s="65">
        <v>15</v>
      </c>
    </row>
    <row r="234" spans="1:7">
      <c r="A234" s="66" t="s">
        <v>139</v>
      </c>
      <c r="B234" s="62">
        <v>0</v>
      </c>
      <c r="C234" s="62">
        <v>2</v>
      </c>
      <c r="D234" s="62">
        <v>3</v>
      </c>
      <c r="E234" s="62">
        <v>5</v>
      </c>
      <c r="F234" s="62">
        <v>0</v>
      </c>
      <c r="G234" s="63">
        <v>10</v>
      </c>
    </row>
    <row r="235" spans="1:7">
      <c r="A235" s="67" t="s">
        <v>139</v>
      </c>
      <c r="B235" s="64">
        <v>0</v>
      </c>
      <c r="C235" s="64">
        <v>2</v>
      </c>
      <c r="D235" s="64">
        <v>4</v>
      </c>
      <c r="E235" s="64">
        <v>12</v>
      </c>
      <c r="F235" s="64">
        <v>1</v>
      </c>
      <c r="G235" s="65">
        <v>16</v>
      </c>
    </row>
    <row r="236" spans="1:7">
      <c r="A236" s="66" t="s">
        <v>139</v>
      </c>
      <c r="B236" s="62">
        <v>0</v>
      </c>
      <c r="C236" s="62">
        <v>2</v>
      </c>
      <c r="D236" s="62">
        <v>5</v>
      </c>
      <c r="E236" s="62">
        <v>15</v>
      </c>
      <c r="F236" s="62">
        <v>0</v>
      </c>
      <c r="G236" s="63">
        <v>1</v>
      </c>
    </row>
    <row r="237" spans="1:7">
      <c r="A237" s="67" t="s">
        <v>139</v>
      </c>
      <c r="B237" s="64">
        <v>0</v>
      </c>
      <c r="C237" s="64">
        <v>2</v>
      </c>
      <c r="D237" s="64">
        <v>6</v>
      </c>
      <c r="E237" s="64">
        <v>25</v>
      </c>
      <c r="F237" s="64">
        <v>2</v>
      </c>
      <c r="G237" s="65">
        <v>12</v>
      </c>
    </row>
    <row r="238" spans="1:7">
      <c r="A238" s="66" t="s">
        <v>139</v>
      </c>
      <c r="B238" s="62">
        <v>0</v>
      </c>
      <c r="C238" s="62">
        <v>2</v>
      </c>
      <c r="D238" s="62">
        <v>7</v>
      </c>
      <c r="E238" s="62">
        <v>13</v>
      </c>
      <c r="F238" s="62">
        <v>1</v>
      </c>
      <c r="G238" s="63">
        <v>17</v>
      </c>
    </row>
    <row r="239" spans="1:7">
      <c r="A239" s="67" t="s">
        <v>139</v>
      </c>
      <c r="B239" s="64">
        <v>0</v>
      </c>
      <c r="C239" s="64">
        <v>2</v>
      </c>
      <c r="D239" s="64">
        <v>8</v>
      </c>
      <c r="E239" s="64">
        <v>6</v>
      </c>
      <c r="F239" s="64">
        <v>0</v>
      </c>
      <c r="G239" s="65">
        <v>11</v>
      </c>
    </row>
    <row r="240" spans="1:7">
      <c r="A240" s="66" t="s">
        <v>139</v>
      </c>
      <c r="B240" s="62">
        <v>0</v>
      </c>
      <c r="C240" s="62">
        <v>2</v>
      </c>
      <c r="D240" s="62">
        <v>9</v>
      </c>
      <c r="E240" s="62">
        <v>6</v>
      </c>
      <c r="F240" s="62">
        <v>0</v>
      </c>
      <c r="G240" s="63">
        <v>5</v>
      </c>
    </row>
    <row r="241" spans="1:7">
      <c r="A241" s="67" t="s">
        <v>139</v>
      </c>
      <c r="B241" s="64">
        <v>1</v>
      </c>
      <c r="C241" s="64">
        <v>0</v>
      </c>
      <c r="D241" s="64">
        <v>5</v>
      </c>
      <c r="E241" s="64">
        <v>9</v>
      </c>
      <c r="F241" s="64">
        <v>1</v>
      </c>
      <c r="G241" s="65">
        <v>9</v>
      </c>
    </row>
    <row r="242" spans="1:7">
      <c r="A242" s="66" t="s">
        <v>139</v>
      </c>
      <c r="B242" s="62">
        <v>1</v>
      </c>
      <c r="C242" s="62">
        <v>0</v>
      </c>
      <c r="D242" s="62">
        <v>6</v>
      </c>
      <c r="E242" s="62">
        <v>3</v>
      </c>
      <c r="F242" s="62">
        <v>0</v>
      </c>
      <c r="G242" s="63">
        <v>6</v>
      </c>
    </row>
    <row r="243" spans="1:7">
      <c r="A243" s="67" t="s">
        <v>139</v>
      </c>
      <c r="B243" s="64">
        <v>1</v>
      </c>
      <c r="C243" s="64">
        <v>0</v>
      </c>
      <c r="D243" s="64">
        <v>7</v>
      </c>
      <c r="E243" s="64">
        <v>5</v>
      </c>
      <c r="F243" s="64">
        <v>0</v>
      </c>
      <c r="G243" s="65">
        <v>1</v>
      </c>
    </row>
    <row r="244" spans="1:7">
      <c r="A244" s="66" t="s">
        <v>139</v>
      </c>
      <c r="B244" s="62">
        <v>1</v>
      </c>
      <c r="C244" s="62">
        <v>0</v>
      </c>
      <c r="D244" s="62">
        <v>8</v>
      </c>
      <c r="E244" s="62">
        <v>4</v>
      </c>
      <c r="F244" s="62">
        <v>1</v>
      </c>
      <c r="G244" s="63">
        <v>15</v>
      </c>
    </row>
    <row r="245" spans="1:7">
      <c r="A245" s="67" t="s">
        <v>139</v>
      </c>
      <c r="B245" s="64">
        <v>1</v>
      </c>
      <c r="C245" s="64">
        <v>1</v>
      </c>
      <c r="D245" s="64">
        <v>6</v>
      </c>
      <c r="E245" s="64">
        <v>9</v>
      </c>
      <c r="F245" s="64">
        <v>1</v>
      </c>
      <c r="G245" s="65">
        <v>9</v>
      </c>
    </row>
    <row r="246" spans="1:7">
      <c r="A246" s="66" t="s">
        <v>139</v>
      </c>
      <c r="B246" s="62">
        <v>1</v>
      </c>
      <c r="C246" s="62">
        <v>1</v>
      </c>
      <c r="D246" s="62">
        <v>7</v>
      </c>
      <c r="E246" s="62">
        <v>1</v>
      </c>
      <c r="F246" s="62">
        <v>0</v>
      </c>
      <c r="G246" s="63">
        <v>8</v>
      </c>
    </row>
    <row r="247" spans="1:7">
      <c r="A247" s="67" t="s">
        <v>139</v>
      </c>
      <c r="B247" s="64">
        <v>1</v>
      </c>
      <c r="C247" s="64">
        <v>2</v>
      </c>
      <c r="D247" s="64">
        <v>7</v>
      </c>
      <c r="E247" s="64">
        <v>13</v>
      </c>
      <c r="F247" s="64">
        <v>1</v>
      </c>
      <c r="G247" s="65">
        <v>5</v>
      </c>
    </row>
    <row r="248" spans="1:7">
      <c r="A248" s="66" t="s">
        <v>139</v>
      </c>
      <c r="B248" s="62">
        <v>1</v>
      </c>
      <c r="C248" s="62">
        <v>2</v>
      </c>
      <c r="D248" s="62">
        <v>8</v>
      </c>
      <c r="E248" s="62">
        <v>41</v>
      </c>
      <c r="F248" s="62">
        <v>2</v>
      </c>
      <c r="G248" s="63">
        <v>0</v>
      </c>
    </row>
    <row r="249" spans="1:7">
      <c r="A249" s="67" t="s">
        <v>139</v>
      </c>
      <c r="B249" s="64">
        <v>1</v>
      </c>
      <c r="C249" s="64">
        <v>2</v>
      </c>
      <c r="D249" s="64">
        <v>9</v>
      </c>
      <c r="E249" s="64">
        <v>24</v>
      </c>
      <c r="F249" s="64">
        <v>2</v>
      </c>
      <c r="G249" s="65">
        <v>12</v>
      </c>
    </row>
    <row r="250" spans="1:7">
      <c r="A250" s="66" t="s">
        <v>139</v>
      </c>
      <c r="B250" s="62">
        <v>2</v>
      </c>
      <c r="C250" s="62">
        <v>0</v>
      </c>
      <c r="D250" s="62">
        <v>8</v>
      </c>
      <c r="E250" s="62">
        <v>18</v>
      </c>
      <c r="F250" s="62">
        <v>1</v>
      </c>
      <c r="G250" s="63">
        <v>0</v>
      </c>
    </row>
    <row r="251" spans="1:7">
      <c r="A251" s="67" t="s">
        <v>139</v>
      </c>
      <c r="B251" s="64">
        <v>2</v>
      </c>
      <c r="C251" s="64">
        <v>0</v>
      </c>
      <c r="D251" s="64">
        <v>9</v>
      </c>
      <c r="E251" s="64">
        <v>9</v>
      </c>
      <c r="F251" s="64">
        <v>1</v>
      </c>
      <c r="G251" s="65">
        <v>9</v>
      </c>
    </row>
    <row r="252" spans="1:7">
      <c r="A252" s="66" t="s">
        <v>139</v>
      </c>
      <c r="B252" s="62">
        <v>2</v>
      </c>
      <c r="C252" s="62">
        <v>1</v>
      </c>
      <c r="D252" s="62">
        <v>9</v>
      </c>
      <c r="E252" s="62">
        <v>14</v>
      </c>
      <c r="F252" s="62">
        <v>1</v>
      </c>
      <c r="G252" s="63">
        <v>4</v>
      </c>
    </row>
    <row r="253" spans="1:7">
      <c r="A253" s="67" t="s">
        <v>139</v>
      </c>
      <c r="B253" s="64">
        <v>2</v>
      </c>
      <c r="C253" s="64">
        <v>2</v>
      </c>
      <c r="D253" s="64">
        <v>9</v>
      </c>
      <c r="E253" s="64">
        <v>37</v>
      </c>
      <c r="F253" s="64">
        <v>3</v>
      </c>
      <c r="G253" s="65">
        <v>17</v>
      </c>
    </row>
    <row r="254" spans="1:7">
      <c r="A254" s="66" t="s">
        <v>159</v>
      </c>
      <c r="B254" s="62">
        <v>0</v>
      </c>
      <c r="C254" s="62">
        <v>0</v>
      </c>
      <c r="D254" s="62">
        <v>0</v>
      </c>
      <c r="E254" s="62">
        <v>28</v>
      </c>
      <c r="F254" s="62">
        <v>2</v>
      </c>
      <c r="G254" s="63">
        <v>8</v>
      </c>
    </row>
    <row r="255" spans="1:7">
      <c r="A255" s="67" t="s">
        <v>159</v>
      </c>
      <c r="B255" s="64">
        <v>0</v>
      </c>
      <c r="C255" s="64">
        <v>0</v>
      </c>
      <c r="D255" s="64">
        <v>1</v>
      </c>
      <c r="E255" s="64">
        <v>1</v>
      </c>
      <c r="F255" s="64">
        <v>0</v>
      </c>
      <c r="G255" s="65">
        <v>7</v>
      </c>
    </row>
    <row r="256" spans="1:7">
      <c r="A256" s="66" t="s">
        <v>159</v>
      </c>
      <c r="B256" s="62">
        <v>0</v>
      </c>
      <c r="C256" s="62">
        <v>0</v>
      </c>
      <c r="D256" s="62">
        <v>2</v>
      </c>
      <c r="E256" s="62">
        <v>3</v>
      </c>
      <c r="F256" s="62">
        <v>0</v>
      </c>
      <c r="G256" s="63">
        <v>4</v>
      </c>
    </row>
    <row r="257" spans="1:7">
      <c r="A257" s="67" t="s">
        <v>159</v>
      </c>
      <c r="B257" s="64">
        <v>0</v>
      </c>
      <c r="C257" s="64">
        <v>0</v>
      </c>
      <c r="D257" s="64">
        <v>3</v>
      </c>
      <c r="E257" s="64">
        <v>2</v>
      </c>
      <c r="F257" s="64">
        <v>0</v>
      </c>
      <c r="G257" s="65">
        <v>2</v>
      </c>
    </row>
    <row r="258" spans="1:7">
      <c r="A258" s="66" t="s">
        <v>159</v>
      </c>
      <c r="B258" s="62">
        <v>0</v>
      </c>
      <c r="C258" s="62">
        <v>0</v>
      </c>
      <c r="D258" s="62">
        <v>4</v>
      </c>
      <c r="E258" s="62">
        <v>4</v>
      </c>
      <c r="F258" s="62">
        <v>1</v>
      </c>
      <c r="G258" s="63">
        <v>16</v>
      </c>
    </row>
    <row r="259" spans="1:7">
      <c r="A259" s="67" t="s">
        <v>159</v>
      </c>
      <c r="B259" s="64">
        <v>0</v>
      </c>
      <c r="C259" s="64">
        <v>0</v>
      </c>
      <c r="D259" s="64">
        <v>5</v>
      </c>
      <c r="E259" s="64">
        <v>6</v>
      </c>
      <c r="F259" s="64">
        <v>0</v>
      </c>
      <c r="G259" s="65">
        <v>10</v>
      </c>
    </row>
    <row r="260" spans="1:7">
      <c r="A260" s="66" t="s">
        <v>159</v>
      </c>
      <c r="B260" s="62">
        <v>0</v>
      </c>
      <c r="C260" s="62">
        <v>0</v>
      </c>
      <c r="D260" s="62">
        <v>6</v>
      </c>
      <c r="E260" s="62">
        <v>4</v>
      </c>
      <c r="F260" s="62">
        <v>0</v>
      </c>
      <c r="G260" s="63">
        <v>6</v>
      </c>
    </row>
    <row r="261" spans="1:7">
      <c r="A261" s="67" t="s">
        <v>159</v>
      </c>
      <c r="B261" s="64">
        <v>0</v>
      </c>
      <c r="C261" s="64">
        <v>0</v>
      </c>
      <c r="D261" s="64">
        <v>7</v>
      </c>
      <c r="E261" s="64">
        <v>1</v>
      </c>
      <c r="F261" s="64">
        <v>0</v>
      </c>
      <c r="G261" s="65">
        <v>5</v>
      </c>
    </row>
    <row r="262" spans="1:7">
      <c r="A262" s="66" t="s">
        <v>159</v>
      </c>
      <c r="B262" s="62">
        <v>0</v>
      </c>
      <c r="C262" s="62">
        <v>0</v>
      </c>
      <c r="D262" s="62">
        <v>8</v>
      </c>
      <c r="E262" s="62">
        <v>2</v>
      </c>
      <c r="F262" s="62">
        <v>0</v>
      </c>
      <c r="G262" s="63">
        <v>3</v>
      </c>
    </row>
    <row r="263" spans="1:7">
      <c r="A263" s="67" t="s">
        <v>159</v>
      </c>
      <c r="B263" s="64">
        <v>0</v>
      </c>
      <c r="C263" s="64">
        <v>0</v>
      </c>
      <c r="D263" s="64">
        <v>9</v>
      </c>
      <c r="E263" s="64">
        <v>1</v>
      </c>
      <c r="F263" s="64">
        <v>0</v>
      </c>
      <c r="G263" s="65">
        <v>2</v>
      </c>
    </row>
    <row r="264" spans="1:7">
      <c r="A264" s="66" t="s">
        <v>159</v>
      </c>
      <c r="B264" s="62">
        <v>0</v>
      </c>
      <c r="C264" s="62">
        <v>1</v>
      </c>
      <c r="D264" s="62">
        <v>0</v>
      </c>
      <c r="E264" s="62">
        <v>25</v>
      </c>
      <c r="F264" s="62">
        <v>2</v>
      </c>
      <c r="G264" s="63">
        <v>11</v>
      </c>
    </row>
    <row r="265" spans="1:7">
      <c r="A265" s="67" t="s">
        <v>159</v>
      </c>
      <c r="B265" s="64">
        <v>0</v>
      </c>
      <c r="C265" s="64">
        <v>1</v>
      </c>
      <c r="D265" s="64">
        <v>1</v>
      </c>
      <c r="E265" s="64">
        <v>14</v>
      </c>
      <c r="F265" s="64">
        <v>1</v>
      </c>
      <c r="G265" s="65">
        <v>15</v>
      </c>
    </row>
    <row r="266" spans="1:7">
      <c r="A266" s="66" t="s">
        <v>159</v>
      </c>
      <c r="B266" s="62">
        <v>0</v>
      </c>
      <c r="C266" s="62">
        <v>1</v>
      </c>
      <c r="D266" s="62">
        <v>3</v>
      </c>
      <c r="E266" s="62">
        <v>3</v>
      </c>
      <c r="F266" s="62">
        <v>0</v>
      </c>
      <c r="G266" s="63">
        <v>12</v>
      </c>
    </row>
    <row r="267" spans="1:7">
      <c r="A267" s="67" t="s">
        <v>159</v>
      </c>
      <c r="B267" s="64">
        <v>0</v>
      </c>
      <c r="C267" s="64">
        <v>1</v>
      </c>
      <c r="D267" s="64">
        <v>4</v>
      </c>
      <c r="E267" s="64">
        <v>1</v>
      </c>
      <c r="F267" s="64">
        <v>0</v>
      </c>
      <c r="G267" s="65">
        <v>11</v>
      </c>
    </row>
    <row r="268" spans="1:7">
      <c r="A268" s="66" t="s">
        <v>159</v>
      </c>
      <c r="B268" s="62">
        <v>0</v>
      </c>
      <c r="C268" s="62">
        <v>1</v>
      </c>
      <c r="D268" s="62">
        <v>5</v>
      </c>
      <c r="E268" s="62">
        <v>1</v>
      </c>
      <c r="F268" s="62">
        <v>0</v>
      </c>
      <c r="G268" s="63">
        <v>10</v>
      </c>
    </row>
    <row r="269" spans="1:7">
      <c r="A269" s="67" t="s">
        <v>159</v>
      </c>
      <c r="B269" s="64">
        <v>0</v>
      </c>
      <c r="C269" s="64">
        <v>1</v>
      </c>
      <c r="D269" s="64">
        <v>6</v>
      </c>
      <c r="E269" s="64">
        <v>2</v>
      </c>
      <c r="F269" s="64">
        <v>0</v>
      </c>
      <c r="G269" s="65">
        <v>8</v>
      </c>
    </row>
    <row r="270" spans="1:7">
      <c r="A270" s="66" t="s">
        <v>159</v>
      </c>
      <c r="B270" s="62">
        <v>0</v>
      </c>
      <c r="C270" s="62">
        <v>1</v>
      </c>
      <c r="D270" s="62">
        <v>7</v>
      </c>
      <c r="E270" s="62">
        <v>3</v>
      </c>
      <c r="F270" s="62">
        <v>0</v>
      </c>
      <c r="G270" s="63">
        <v>5</v>
      </c>
    </row>
    <row r="271" spans="1:7">
      <c r="A271" s="67" t="s">
        <v>159</v>
      </c>
      <c r="B271" s="64">
        <v>0</v>
      </c>
      <c r="C271" s="64">
        <v>1</v>
      </c>
      <c r="D271" s="64">
        <v>8</v>
      </c>
      <c r="E271" s="64">
        <v>2</v>
      </c>
      <c r="F271" s="64">
        <v>0</v>
      </c>
      <c r="G271" s="65">
        <v>3</v>
      </c>
    </row>
    <row r="272" spans="1:7">
      <c r="A272" s="66" t="s">
        <v>159</v>
      </c>
      <c r="B272" s="62">
        <v>0</v>
      </c>
      <c r="C272" s="62">
        <v>2</v>
      </c>
      <c r="D272" s="62">
        <v>2</v>
      </c>
      <c r="E272" s="62">
        <v>20</v>
      </c>
      <c r="F272" s="62">
        <v>2</v>
      </c>
      <c r="G272" s="63">
        <v>16</v>
      </c>
    </row>
    <row r="273" spans="1:7">
      <c r="A273" s="67" t="s">
        <v>159</v>
      </c>
      <c r="B273" s="64">
        <v>0</v>
      </c>
      <c r="C273" s="64">
        <v>2</v>
      </c>
      <c r="D273" s="64">
        <v>3</v>
      </c>
      <c r="E273" s="64">
        <v>20</v>
      </c>
      <c r="F273" s="64">
        <v>1</v>
      </c>
      <c r="G273" s="65">
        <v>14</v>
      </c>
    </row>
    <row r="274" spans="1:7">
      <c r="A274" s="66" t="s">
        <v>159</v>
      </c>
      <c r="B274" s="62">
        <v>0</v>
      </c>
      <c r="C274" s="62">
        <v>2</v>
      </c>
      <c r="D274" s="62">
        <v>4</v>
      </c>
      <c r="E274" s="62">
        <v>9</v>
      </c>
      <c r="F274" s="62">
        <v>0</v>
      </c>
      <c r="G274" s="63">
        <v>5</v>
      </c>
    </row>
    <row r="275" spans="1:7">
      <c r="A275" s="67" t="s">
        <v>159</v>
      </c>
      <c r="B275" s="64">
        <v>0</v>
      </c>
      <c r="C275" s="64">
        <v>2</v>
      </c>
      <c r="D275" s="64">
        <v>5</v>
      </c>
      <c r="E275" s="64">
        <v>6</v>
      </c>
      <c r="F275" s="64">
        <v>1</v>
      </c>
      <c r="G275" s="65">
        <v>17</v>
      </c>
    </row>
    <row r="276" spans="1:7">
      <c r="A276" s="66" t="s">
        <v>159</v>
      </c>
      <c r="B276" s="62">
        <v>0</v>
      </c>
      <c r="C276" s="62">
        <v>2</v>
      </c>
      <c r="D276" s="62">
        <v>6</v>
      </c>
      <c r="E276" s="62">
        <v>11</v>
      </c>
      <c r="F276" s="62">
        <v>0</v>
      </c>
      <c r="G276" s="63">
        <v>6</v>
      </c>
    </row>
    <row r="277" spans="1:7">
      <c r="A277" s="67" t="s">
        <v>159</v>
      </c>
      <c r="B277" s="64">
        <v>0</v>
      </c>
      <c r="C277" s="64">
        <v>2</v>
      </c>
      <c r="D277" s="64">
        <v>7</v>
      </c>
      <c r="E277" s="64">
        <v>8</v>
      </c>
      <c r="F277" s="64">
        <v>1</v>
      </c>
      <c r="G277" s="65">
        <v>16</v>
      </c>
    </row>
    <row r="278" spans="1:7">
      <c r="A278" s="66" t="s">
        <v>159</v>
      </c>
      <c r="B278" s="62">
        <v>0</v>
      </c>
      <c r="C278" s="62">
        <v>2</v>
      </c>
      <c r="D278" s="62">
        <v>8</v>
      </c>
      <c r="E278" s="62">
        <v>7</v>
      </c>
      <c r="F278" s="62">
        <v>0</v>
      </c>
      <c r="G278" s="63">
        <v>9</v>
      </c>
    </row>
    <row r="279" spans="1:7">
      <c r="A279" s="67" t="s">
        <v>159</v>
      </c>
      <c r="B279" s="64">
        <v>0</v>
      </c>
      <c r="C279" s="64">
        <v>2</v>
      </c>
      <c r="D279" s="64">
        <v>9</v>
      </c>
      <c r="E279" s="64">
        <v>8</v>
      </c>
      <c r="F279" s="64">
        <v>0</v>
      </c>
      <c r="G279" s="65">
        <v>1</v>
      </c>
    </row>
    <row r="280" spans="1:7">
      <c r="A280" s="66" t="s">
        <v>159</v>
      </c>
      <c r="B280" s="62">
        <v>1</v>
      </c>
      <c r="C280" s="62">
        <v>0</v>
      </c>
      <c r="D280" s="62">
        <v>4</v>
      </c>
      <c r="E280" s="62">
        <v>30</v>
      </c>
      <c r="F280" s="62">
        <v>2</v>
      </c>
      <c r="G280" s="63">
        <v>6</v>
      </c>
    </row>
    <row r="281" spans="1:7">
      <c r="A281" s="67" t="s">
        <v>159</v>
      </c>
      <c r="B281" s="64">
        <v>1</v>
      </c>
      <c r="C281" s="64">
        <v>0</v>
      </c>
      <c r="D281" s="64">
        <v>5</v>
      </c>
      <c r="E281" s="64">
        <v>4</v>
      </c>
      <c r="F281" s="64">
        <v>0</v>
      </c>
      <c r="G281" s="65">
        <v>2</v>
      </c>
    </row>
    <row r="282" spans="1:7">
      <c r="A282" s="66" t="s">
        <v>159</v>
      </c>
      <c r="B282" s="62">
        <v>1</v>
      </c>
      <c r="C282" s="62">
        <v>0</v>
      </c>
      <c r="D282" s="62">
        <v>7</v>
      </c>
      <c r="E282" s="62">
        <v>6</v>
      </c>
      <c r="F282" s="62">
        <v>1</v>
      </c>
      <c r="G282" s="63">
        <v>14</v>
      </c>
    </row>
    <row r="283" spans="1:7">
      <c r="A283" s="67" t="s">
        <v>159</v>
      </c>
      <c r="B283" s="64">
        <v>1</v>
      </c>
      <c r="C283" s="64">
        <v>0</v>
      </c>
      <c r="D283" s="64">
        <v>9</v>
      </c>
      <c r="E283" s="64">
        <v>1</v>
      </c>
      <c r="F283" s="64">
        <v>0</v>
      </c>
      <c r="G283" s="65">
        <v>13</v>
      </c>
    </row>
    <row r="284" spans="1:7">
      <c r="A284" s="66" t="s">
        <v>159</v>
      </c>
      <c r="B284" s="62">
        <v>1</v>
      </c>
      <c r="C284" s="62">
        <v>1</v>
      </c>
      <c r="D284" s="62">
        <v>5</v>
      </c>
      <c r="E284" s="62">
        <v>12</v>
      </c>
      <c r="F284" s="62">
        <v>1</v>
      </c>
      <c r="G284" s="63">
        <v>6</v>
      </c>
    </row>
    <row r="285" spans="1:7">
      <c r="A285" s="67" t="s">
        <v>159</v>
      </c>
      <c r="B285" s="64">
        <v>1</v>
      </c>
      <c r="C285" s="64">
        <v>1</v>
      </c>
      <c r="D285" s="64">
        <v>6</v>
      </c>
      <c r="E285" s="64">
        <v>15</v>
      </c>
      <c r="F285" s="64">
        <v>1</v>
      </c>
      <c r="G285" s="65">
        <v>9</v>
      </c>
    </row>
    <row r="286" spans="1:7">
      <c r="A286" s="66" t="s">
        <v>159</v>
      </c>
      <c r="B286" s="62">
        <v>1</v>
      </c>
      <c r="C286" s="62">
        <v>1</v>
      </c>
      <c r="D286" s="62">
        <v>7</v>
      </c>
      <c r="E286" s="62">
        <v>16</v>
      </c>
      <c r="F286" s="62">
        <v>1</v>
      </c>
      <c r="G286" s="63">
        <v>11</v>
      </c>
    </row>
    <row r="287" spans="1:7">
      <c r="A287" s="67" t="s">
        <v>159</v>
      </c>
      <c r="B287" s="64">
        <v>1</v>
      </c>
      <c r="C287" s="64">
        <v>1</v>
      </c>
      <c r="D287" s="64">
        <v>8</v>
      </c>
      <c r="E287" s="64">
        <v>2</v>
      </c>
      <c r="F287" s="64">
        <v>0</v>
      </c>
      <c r="G287" s="65">
        <v>9</v>
      </c>
    </row>
    <row r="288" spans="1:7">
      <c r="A288" s="66" t="s">
        <v>159</v>
      </c>
      <c r="B288" s="62">
        <v>1</v>
      </c>
      <c r="C288" s="62">
        <v>1</v>
      </c>
      <c r="D288" s="62">
        <v>9</v>
      </c>
      <c r="E288" s="62">
        <v>2</v>
      </c>
      <c r="F288" s="62">
        <v>0</v>
      </c>
      <c r="G288" s="63">
        <v>7</v>
      </c>
    </row>
    <row r="289" spans="1:7">
      <c r="A289" s="67" t="s">
        <v>159</v>
      </c>
      <c r="B289" s="64">
        <v>1</v>
      </c>
      <c r="C289" s="64">
        <v>2</v>
      </c>
      <c r="D289" s="64">
        <v>7</v>
      </c>
      <c r="E289" s="64">
        <v>51</v>
      </c>
      <c r="F289" s="64">
        <v>3</v>
      </c>
      <c r="G289" s="65">
        <v>3</v>
      </c>
    </row>
    <row r="290" spans="1:7">
      <c r="A290" s="66" t="s">
        <v>159</v>
      </c>
      <c r="B290" s="62">
        <v>1</v>
      </c>
      <c r="C290" s="62">
        <v>2</v>
      </c>
      <c r="D290" s="62">
        <v>8</v>
      </c>
      <c r="E290" s="62">
        <v>15</v>
      </c>
      <c r="F290" s="62">
        <v>1</v>
      </c>
      <c r="G290" s="63">
        <v>6</v>
      </c>
    </row>
    <row r="291" spans="1:7">
      <c r="A291" s="67" t="s">
        <v>159</v>
      </c>
      <c r="B291" s="64">
        <v>1</v>
      </c>
      <c r="C291" s="64">
        <v>2</v>
      </c>
      <c r="D291" s="64">
        <v>9</v>
      </c>
      <c r="E291" s="64">
        <v>7</v>
      </c>
      <c r="F291" s="64">
        <v>1</v>
      </c>
      <c r="G291" s="65">
        <v>17</v>
      </c>
    </row>
    <row r="292" spans="1:7">
      <c r="A292" s="66" t="s">
        <v>159</v>
      </c>
      <c r="B292" s="62">
        <v>2</v>
      </c>
      <c r="C292" s="62">
        <v>0</v>
      </c>
      <c r="D292" s="62">
        <v>8</v>
      </c>
      <c r="E292" s="62">
        <v>4</v>
      </c>
      <c r="F292" s="62">
        <v>1</v>
      </c>
      <c r="G292" s="63">
        <v>14</v>
      </c>
    </row>
    <row r="293" spans="1:7">
      <c r="A293" s="67" t="s">
        <v>159</v>
      </c>
      <c r="B293" s="64">
        <v>2</v>
      </c>
      <c r="C293" s="64">
        <v>0</v>
      </c>
      <c r="D293" s="64">
        <v>9</v>
      </c>
      <c r="E293" s="64">
        <v>12</v>
      </c>
      <c r="F293" s="64">
        <v>0</v>
      </c>
      <c r="G293" s="65">
        <v>2</v>
      </c>
    </row>
    <row r="294" spans="1:7">
      <c r="A294" s="66" t="s">
        <v>159</v>
      </c>
      <c r="B294" s="62">
        <v>2</v>
      </c>
      <c r="C294" s="62">
        <v>1</v>
      </c>
      <c r="D294" s="62">
        <v>8</v>
      </c>
      <c r="E294" s="62">
        <v>24</v>
      </c>
      <c r="F294" s="62">
        <v>2</v>
      </c>
      <c r="G294" s="63">
        <v>12</v>
      </c>
    </row>
    <row r="295" spans="1:7">
      <c r="A295" s="67" t="s">
        <v>159</v>
      </c>
      <c r="B295" s="64">
        <v>2</v>
      </c>
      <c r="C295" s="64">
        <v>1</v>
      </c>
      <c r="D295" s="64">
        <v>9</v>
      </c>
      <c r="E295" s="64">
        <v>8</v>
      </c>
      <c r="F295" s="64">
        <v>0</v>
      </c>
      <c r="G295" s="65">
        <v>4</v>
      </c>
    </row>
    <row r="296" spans="1:7">
      <c r="A296" s="66" t="s">
        <v>159</v>
      </c>
      <c r="B296" s="62">
        <v>2</v>
      </c>
      <c r="C296" s="62">
        <v>2</v>
      </c>
      <c r="D296" s="62">
        <v>9</v>
      </c>
      <c r="E296" s="62">
        <v>54</v>
      </c>
      <c r="F296" s="62">
        <v>3</v>
      </c>
      <c r="G296" s="63">
        <v>0</v>
      </c>
    </row>
    <row r="297" spans="1:7">
      <c r="A297" s="67" t="s">
        <v>159</v>
      </c>
      <c r="B297" s="64">
        <v>3</v>
      </c>
      <c r="C297" s="64">
        <v>0</v>
      </c>
      <c r="D297" s="64">
        <v>9</v>
      </c>
      <c r="E297" s="64">
        <v>30</v>
      </c>
      <c r="F297" s="64">
        <v>2</v>
      </c>
      <c r="G297" s="65">
        <v>6</v>
      </c>
    </row>
    <row r="298" spans="1:7">
      <c r="A298" s="66" t="s">
        <v>160</v>
      </c>
      <c r="B298" s="62">
        <v>0</v>
      </c>
      <c r="C298" s="62">
        <v>0</v>
      </c>
      <c r="D298" s="62">
        <v>0</v>
      </c>
      <c r="E298" s="62">
        <v>18</v>
      </c>
      <c r="F298" s="62">
        <v>1</v>
      </c>
      <c r="G298" s="63">
        <v>0</v>
      </c>
    </row>
    <row r="299" spans="1:7">
      <c r="A299" s="67" t="s">
        <v>160</v>
      </c>
      <c r="B299" s="64">
        <v>0</v>
      </c>
      <c r="C299" s="64">
        <v>0</v>
      </c>
      <c r="D299" s="64">
        <v>1</v>
      </c>
      <c r="E299" s="64">
        <v>3</v>
      </c>
      <c r="F299" s="64">
        <v>1</v>
      </c>
      <c r="G299" s="65">
        <v>15</v>
      </c>
    </row>
    <row r="300" spans="1:7">
      <c r="A300" s="66" t="s">
        <v>160</v>
      </c>
      <c r="B300" s="62">
        <v>0</v>
      </c>
      <c r="C300" s="62">
        <v>0</v>
      </c>
      <c r="D300" s="62">
        <v>2</v>
      </c>
      <c r="E300" s="62">
        <v>4</v>
      </c>
      <c r="F300" s="62">
        <v>0</v>
      </c>
      <c r="G300" s="63">
        <v>11</v>
      </c>
    </row>
    <row r="301" spans="1:7">
      <c r="A301" s="67" t="s">
        <v>160</v>
      </c>
      <c r="B301" s="64">
        <v>0</v>
      </c>
      <c r="C301" s="64">
        <v>0</v>
      </c>
      <c r="D301" s="64">
        <v>3</v>
      </c>
      <c r="E301" s="64">
        <v>0</v>
      </c>
      <c r="F301" s="64">
        <v>0</v>
      </c>
      <c r="G301" s="65">
        <v>11</v>
      </c>
    </row>
    <row r="302" spans="1:7">
      <c r="A302" s="66" t="s">
        <v>160</v>
      </c>
      <c r="B302" s="62">
        <v>0</v>
      </c>
      <c r="C302" s="62">
        <v>0</v>
      </c>
      <c r="D302" s="62">
        <v>4</v>
      </c>
      <c r="E302" s="62">
        <v>0</v>
      </c>
      <c r="F302" s="62">
        <v>0</v>
      </c>
      <c r="G302" s="63">
        <v>11</v>
      </c>
    </row>
    <row r="303" spans="1:7">
      <c r="A303" s="67" t="s">
        <v>160</v>
      </c>
      <c r="B303" s="64">
        <v>0</v>
      </c>
      <c r="C303" s="64">
        <v>0</v>
      </c>
      <c r="D303" s="64">
        <v>5</v>
      </c>
      <c r="E303" s="64">
        <v>0</v>
      </c>
      <c r="F303" s="64">
        <v>0</v>
      </c>
      <c r="G303" s="65">
        <v>11</v>
      </c>
    </row>
    <row r="304" spans="1:7">
      <c r="A304" s="66" t="s">
        <v>160</v>
      </c>
      <c r="B304" s="62">
        <v>0</v>
      </c>
      <c r="C304" s="62">
        <v>0</v>
      </c>
      <c r="D304" s="62">
        <v>6</v>
      </c>
      <c r="E304" s="62">
        <v>0</v>
      </c>
      <c r="F304" s="62">
        <v>0</v>
      </c>
      <c r="G304" s="63">
        <v>11</v>
      </c>
    </row>
    <row r="305" spans="1:7">
      <c r="A305" s="67" t="s">
        <v>160</v>
      </c>
      <c r="B305" s="64">
        <v>0</v>
      </c>
      <c r="C305" s="64">
        <v>0</v>
      </c>
      <c r="D305" s="64">
        <v>7</v>
      </c>
      <c r="E305" s="64">
        <v>0</v>
      </c>
      <c r="F305" s="64">
        <v>0</v>
      </c>
      <c r="G305" s="65">
        <v>11</v>
      </c>
    </row>
    <row r="306" spans="1:7">
      <c r="A306" s="66" t="s">
        <v>160</v>
      </c>
      <c r="B306" s="62">
        <v>0</v>
      </c>
      <c r="C306" s="62">
        <v>0</v>
      </c>
      <c r="D306" s="62">
        <v>8</v>
      </c>
      <c r="E306" s="62">
        <v>0</v>
      </c>
      <c r="F306" s="62">
        <v>0</v>
      </c>
      <c r="G306" s="63">
        <v>11</v>
      </c>
    </row>
    <row r="307" spans="1:7">
      <c r="A307" s="67" t="s">
        <v>160</v>
      </c>
      <c r="B307" s="64">
        <v>0</v>
      </c>
      <c r="C307" s="64">
        <v>0</v>
      </c>
      <c r="D307" s="64">
        <v>9</v>
      </c>
      <c r="E307" s="64">
        <v>0</v>
      </c>
      <c r="F307" s="64">
        <v>0</v>
      </c>
      <c r="G307" s="65">
        <v>11</v>
      </c>
    </row>
    <row r="308" spans="1:7">
      <c r="A308" s="66" t="s">
        <v>160</v>
      </c>
      <c r="B308" s="62">
        <v>0</v>
      </c>
      <c r="C308" s="62">
        <v>1</v>
      </c>
      <c r="D308" s="62">
        <v>0</v>
      </c>
      <c r="E308" s="62">
        <v>35</v>
      </c>
      <c r="F308" s="62">
        <v>2</v>
      </c>
      <c r="G308" s="63">
        <v>1</v>
      </c>
    </row>
    <row r="309" spans="1:7">
      <c r="A309" s="67" t="s">
        <v>160</v>
      </c>
      <c r="B309" s="64">
        <v>0</v>
      </c>
      <c r="C309" s="64">
        <v>1</v>
      </c>
      <c r="D309" s="64">
        <v>1</v>
      </c>
      <c r="E309" s="64">
        <v>11</v>
      </c>
      <c r="F309" s="64">
        <v>1</v>
      </c>
      <c r="G309" s="65">
        <v>8</v>
      </c>
    </row>
    <row r="310" spans="1:7">
      <c r="A310" s="66" t="s">
        <v>160</v>
      </c>
      <c r="B310" s="62">
        <v>0</v>
      </c>
      <c r="C310" s="62">
        <v>1</v>
      </c>
      <c r="D310" s="62">
        <v>2</v>
      </c>
      <c r="E310" s="62">
        <v>1</v>
      </c>
      <c r="F310" s="62">
        <v>0</v>
      </c>
      <c r="G310" s="63">
        <v>7</v>
      </c>
    </row>
    <row r="311" spans="1:7">
      <c r="A311" s="67" t="s">
        <v>160</v>
      </c>
      <c r="B311" s="64">
        <v>0</v>
      </c>
      <c r="C311" s="64">
        <v>1</v>
      </c>
      <c r="D311" s="64">
        <v>3</v>
      </c>
      <c r="E311" s="64">
        <v>8</v>
      </c>
      <c r="F311" s="64">
        <v>1</v>
      </c>
      <c r="G311" s="65">
        <v>17</v>
      </c>
    </row>
    <row r="312" spans="1:7">
      <c r="A312" s="66" t="s">
        <v>160</v>
      </c>
      <c r="B312" s="62">
        <v>0</v>
      </c>
      <c r="C312" s="62">
        <v>1</v>
      </c>
      <c r="D312" s="62">
        <v>4</v>
      </c>
      <c r="E312" s="62">
        <v>7</v>
      </c>
      <c r="F312" s="62">
        <v>0</v>
      </c>
      <c r="G312" s="63">
        <v>10</v>
      </c>
    </row>
    <row r="313" spans="1:7">
      <c r="A313" s="67" t="s">
        <v>160</v>
      </c>
      <c r="B313" s="64">
        <v>0</v>
      </c>
      <c r="C313" s="64">
        <v>1</v>
      </c>
      <c r="D313" s="64">
        <v>5</v>
      </c>
      <c r="E313" s="64">
        <v>13</v>
      </c>
      <c r="F313" s="64">
        <v>1</v>
      </c>
      <c r="G313" s="65">
        <v>15</v>
      </c>
    </row>
    <row r="314" spans="1:7">
      <c r="A314" s="66" t="s">
        <v>160</v>
      </c>
      <c r="B314" s="62">
        <v>0</v>
      </c>
      <c r="C314" s="62">
        <v>1</v>
      </c>
      <c r="D314" s="62">
        <v>6</v>
      </c>
      <c r="E314" s="62">
        <v>1</v>
      </c>
      <c r="F314" s="62">
        <v>0</v>
      </c>
      <c r="G314" s="63">
        <v>14</v>
      </c>
    </row>
    <row r="315" spans="1:7">
      <c r="A315" s="67" t="s">
        <v>160</v>
      </c>
      <c r="B315" s="64">
        <v>0</v>
      </c>
      <c r="C315" s="64">
        <v>1</v>
      </c>
      <c r="D315" s="64">
        <v>7</v>
      </c>
      <c r="E315" s="64">
        <v>1</v>
      </c>
      <c r="F315" s="64">
        <v>0</v>
      </c>
      <c r="G315" s="65">
        <v>13</v>
      </c>
    </row>
    <row r="316" spans="1:7">
      <c r="A316" s="66" t="s">
        <v>160</v>
      </c>
      <c r="B316" s="62">
        <v>0</v>
      </c>
      <c r="C316" s="62">
        <v>1</v>
      </c>
      <c r="D316" s="62">
        <v>8</v>
      </c>
      <c r="E316" s="62">
        <v>1</v>
      </c>
      <c r="F316" s="62">
        <v>0</v>
      </c>
      <c r="G316" s="63">
        <v>12</v>
      </c>
    </row>
    <row r="317" spans="1:7">
      <c r="A317" s="67" t="s">
        <v>160</v>
      </c>
      <c r="B317" s="64">
        <v>0</v>
      </c>
      <c r="C317" s="64">
        <v>2</v>
      </c>
      <c r="D317" s="64">
        <v>2</v>
      </c>
      <c r="E317" s="64">
        <v>17</v>
      </c>
      <c r="F317" s="64">
        <v>1</v>
      </c>
      <c r="G317" s="65">
        <v>1</v>
      </c>
    </row>
    <row r="318" spans="1:7">
      <c r="A318" s="66" t="s">
        <v>160</v>
      </c>
      <c r="B318" s="62">
        <v>0</v>
      </c>
      <c r="C318" s="62">
        <v>2</v>
      </c>
      <c r="D318" s="62">
        <v>3</v>
      </c>
      <c r="E318" s="62">
        <v>22</v>
      </c>
      <c r="F318" s="62">
        <v>2</v>
      </c>
      <c r="G318" s="63">
        <v>15</v>
      </c>
    </row>
    <row r="319" spans="1:7">
      <c r="A319" s="67" t="s">
        <v>160</v>
      </c>
      <c r="B319" s="64">
        <v>0</v>
      </c>
      <c r="C319" s="64">
        <v>2</v>
      </c>
      <c r="D319" s="64">
        <v>4</v>
      </c>
      <c r="E319" s="64">
        <v>4</v>
      </c>
      <c r="F319" s="64">
        <v>0</v>
      </c>
      <c r="G319" s="65">
        <v>11</v>
      </c>
    </row>
    <row r="320" spans="1:7">
      <c r="A320" s="66" t="s">
        <v>160</v>
      </c>
      <c r="B320" s="62">
        <v>0</v>
      </c>
      <c r="C320" s="62">
        <v>2</v>
      </c>
      <c r="D320" s="62">
        <v>6</v>
      </c>
      <c r="E320" s="62">
        <v>5</v>
      </c>
      <c r="F320" s="62">
        <v>0</v>
      </c>
      <c r="G320" s="63">
        <v>6</v>
      </c>
    </row>
    <row r="321" spans="1:7">
      <c r="A321" s="67" t="s">
        <v>160</v>
      </c>
      <c r="B321" s="64">
        <v>0</v>
      </c>
      <c r="C321" s="64">
        <v>2</v>
      </c>
      <c r="D321" s="64">
        <v>7</v>
      </c>
      <c r="E321" s="64">
        <v>12</v>
      </c>
      <c r="F321" s="64">
        <v>1</v>
      </c>
      <c r="G321" s="65">
        <v>12</v>
      </c>
    </row>
    <row r="322" spans="1:7">
      <c r="A322" s="66" t="s">
        <v>160</v>
      </c>
      <c r="B322" s="62">
        <v>0</v>
      </c>
      <c r="C322" s="62">
        <v>2</v>
      </c>
      <c r="D322" s="62">
        <v>8</v>
      </c>
      <c r="E322" s="62">
        <v>3</v>
      </c>
      <c r="F322" s="62">
        <v>0</v>
      </c>
      <c r="G322" s="63">
        <v>9</v>
      </c>
    </row>
    <row r="323" spans="1:7">
      <c r="A323" s="67" t="s">
        <v>160</v>
      </c>
      <c r="B323" s="64">
        <v>1</v>
      </c>
      <c r="C323" s="64">
        <v>0</v>
      </c>
      <c r="D323" s="64">
        <v>4</v>
      </c>
      <c r="E323" s="64">
        <v>30</v>
      </c>
      <c r="F323" s="64">
        <v>2</v>
      </c>
      <c r="G323" s="65">
        <v>6</v>
      </c>
    </row>
    <row r="324" spans="1:7">
      <c r="A324" s="66" t="s">
        <v>160</v>
      </c>
      <c r="B324" s="62">
        <v>1</v>
      </c>
      <c r="C324" s="62">
        <v>0</v>
      </c>
      <c r="D324" s="62">
        <v>5</v>
      </c>
      <c r="E324" s="62">
        <v>5</v>
      </c>
      <c r="F324" s="62">
        <v>0</v>
      </c>
      <c r="G324" s="63">
        <v>1</v>
      </c>
    </row>
    <row r="325" spans="1:7">
      <c r="A325" s="67" t="s">
        <v>160</v>
      </c>
      <c r="B325" s="64">
        <v>1</v>
      </c>
      <c r="C325" s="64">
        <v>1</v>
      </c>
      <c r="D325" s="64">
        <v>5</v>
      </c>
      <c r="E325" s="64">
        <v>12</v>
      </c>
      <c r="F325" s="64">
        <v>1</v>
      </c>
      <c r="G325" s="65">
        <v>6</v>
      </c>
    </row>
    <row r="326" spans="1:7">
      <c r="A326" s="66" t="s">
        <v>160</v>
      </c>
      <c r="B326" s="62">
        <v>1</v>
      </c>
      <c r="C326" s="62">
        <v>1</v>
      </c>
      <c r="D326" s="62">
        <v>6</v>
      </c>
      <c r="E326" s="62">
        <v>22</v>
      </c>
      <c r="F326" s="62">
        <v>1</v>
      </c>
      <c r="G326" s="63">
        <v>2</v>
      </c>
    </row>
    <row r="327" spans="1:7">
      <c r="A327" s="67" t="s">
        <v>160</v>
      </c>
      <c r="B327" s="64">
        <v>1</v>
      </c>
      <c r="C327" s="64">
        <v>1</v>
      </c>
      <c r="D327" s="64">
        <v>7</v>
      </c>
      <c r="E327" s="64">
        <v>9</v>
      </c>
      <c r="F327" s="64">
        <v>1</v>
      </c>
      <c r="G327" s="65">
        <v>11</v>
      </c>
    </row>
    <row r="328" spans="1:7">
      <c r="A328" s="66" t="s">
        <v>160</v>
      </c>
      <c r="B328" s="62">
        <v>1</v>
      </c>
      <c r="C328" s="62">
        <v>1</v>
      </c>
      <c r="D328" s="62">
        <v>8</v>
      </c>
      <c r="E328" s="62">
        <v>18</v>
      </c>
      <c r="F328" s="62">
        <v>1</v>
      </c>
      <c r="G328" s="63">
        <v>11</v>
      </c>
    </row>
    <row r="329" spans="1:7">
      <c r="A329" s="67" t="s">
        <v>160</v>
      </c>
      <c r="B329" s="64">
        <v>1</v>
      </c>
      <c r="C329" s="64">
        <v>1</v>
      </c>
      <c r="D329" s="64">
        <v>9</v>
      </c>
      <c r="E329" s="64">
        <v>11</v>
      </c>
      <c r="F329" s="64">
        <v>0</v>
      </c>
      <c r="G329" s="65">
        <v>0</v>
      </c>
    </row>
    <row r="330" spans="1:7">
      <c r="A330" s="66" t="s">
        <v>160</v>
      </c>
      <c r="B330" s="62">
        <v>1</v>
      </c>
      <c r="C330" s="62">
        <v>2</v>
      </c>
      <c r="D330" s="62">
        <v>7</v>
      </c>
      <c r="E330" s="62">
        <v>58</v>
      </c>
      <c r="F330" s="62">
        <v>4</v>
      </c>
      <c r="G330" s="63">
        <v>14</v>
      </c>
    </row>
    <row r="331" spans="1:7">
      <c r="A331" s="67" t="s">
        <v>160</v>
      </c>
      <c r="B331" s="64">
        <v>1</v>
      </c>
      <c r="C331" s="64">
        <v>2</v>
      </c>
      <c r="D331" s="64">
        <v>8</v>
      </c>
      <c r="E331" s="64">
        <v>3</v>
      </c>
      <c r="F331" s="64">
        <v>0</v>
      </c>
      <c r="G331" s="65">
        <v>11</v>
      </c>
    </row>
    <row r="332" spans="1:7">
      <c r="A332" s="66" t="s">
        <v>160</v>
      </c>
      <c r="B332" s="62">
        <v>2</v>
      </c>
      <c r="C332" s="62">
        <v>0</v>
      </c>
      <c r="D332" s="62">
        <v>8</v>
      </c>
      <c r="E332" s="62">
        <v>10</v>
      </c>
      <c r="F332" s="62">
        <v>1</v>
      </c>
      <c r="G332" s="63">
        <v>8</v>
      </c>
    </row>
    <row r="333" spans="1:7">
      <c r="A333" s="67" t="s">
        <v>160</v>
      </c>
      <c r="B333" s="64">
        <v>2</v>
      </c>
      <c r="C333" s="64">
        <v>0</v>
      </c>
      <c r="D333" s="64">
        <v>9</v>
      </c>
      <c r="E333" s="64">
        <v>2</v>
      </c>
      <c r="F333" s="64">
        <v>0</v>
      </c>
      <c r="G333" s="65">
        <v>6</v>
      </c>
    </row>
    <row r="334" spans="1:7">
      <c r="A334" s="66" t="s">
        <v>160</v>
      </c>
      <c r="B334" s="62">
        <v>2</v>
      </c>
      <c r="C334" s="62">
        <v>1</v>
      </c>
      <c r="D334" s="62">
        <v>8</v>
      </c>
      <c r="E334" s="62">
        <v>24</v>
      </c>
      <c r="F334" s="62">
        <v>2</v>
      </c>
      <c r="G334" s="63">
        <v>12</v>
      </c>
    </row>
    <row r="335" spans="1:7">
      <c r="A335" s="67" t="s">
        <v>160</v>
      </c>
      <c r="B335" s="64">
        <v>2</v>
      </c>
      <c r="C335" s="64">
        <v>1</v>
      </c>
      <c r="D335" s="64">
        <v>9</v>
      </c>
      <c r="E335" s="64">
        <v>10</v>
      </c>
      <c r="F335" s="64">
        <v>0</v>
      </c>
      <c r="G335" s="65">
        <v>2</v>
      </c>
    </row>
    <row r="336" spans="1:7">
      <c r="A336" s="66" t="s">
        <v>160</v>
      </c>
      <c r="B336" s="62">
        <v>2</v>
      </c>
      <c r="C336" s="62">
        <v>2</v>
      </c>
      <c r="D336" s="62">
        <v>9</v>
      </c>
      <c r="E336" s="62">
        <v>75</v>
      </c>
      <c r="F336" s="62">
        <v>5</v>
      </c>
      <c r="G336" s="63">
        <v>15</v>
      </c>
    </row>
    <row r="337" spans="1:7">
      <c r="A337" s="67" t="s">
        <v>160</v>
      </c>
      <c r="B337" s="64">
        <v>3</v>
      </c>
      <c r="C337" s="64">
        <v>0</v>
      </c>
      <c r="D337" s="64">
        <v>9</v>
      </c>
      <c r="E337" s="64">
        <v>30</v>
      </c>
      <c r="F337" s="64">
        <v>2</v>
      </c>
      <c r="G337" s="65">
        <v>6</v>
      </c>
    </row>
    <row r="338" spans="1:7">
      <c r="A338" s="66" t="s">
        <v>161</v>
      </c>
      <c r="B338" s="62">
        <v>0</v>
      </c>
      <c r="C338" s="62">
        <v>0</v>
      </c>
      <c r="D338" s="62">
        <v>0</v>
      </c>
      <c r="E338" s="62">
        <v>19</v>
      </c>
      <c r="F338" s="62">
        <v>2</v>
      </c>
      <c r="G338" s="63">
        <v>17</v>
      </c>
    </row>
    <row r="339" spans="1:7">
      <c r="A339" s="67" t="s">
        <v>161</v>
      </c>
      <c r="B339" s="64">
        <v>0</v>
      </c>
      <c r="C339" s="64">
        <v>0</v>
      </c>
      <c r="D339" s="64">
        <v>1</v>
      </c>
      <c r="E339" s="64">
        <v>1</v>
      </c>
      <c r="F339" s="64">
        <v>0</v>
      </c>
      <c r="G339" s="65">
        <v>16</v>
      </c>
    </row>
    <row r="340" spans="1:7">
      <c r="A340" s="66" t="s">
        <v>161</v>
      </c>
      <c r="B340" s="62">
        <v>0</v>
      </c>
      <c r="C340" s="62">
        <v>0</v>
      </c>
      <c r="D340" s="62">
        <v>2</v>
      </c>
      <c r="E340" s="62">
        <v>2</v>
      </c>
      <c r="F340" s="62">
        <v>0</v>
      </c>
      <c r="G340" s="63">
        <v>14</v>
      </c>
    </row>
    <row r="341" spans="1:7">
      <c r="A341" s="67" t="s">
        <v>161</v>
      </c>
      <c r="B341" s="64">
        <v>0</v>
      </c>
      <c r="C341" s="64">
        <v>0</v>
      </c>
      <c r="D341" s="64">
        <v>3</v>
      </c>
      <c r="E341" s="64">
        <v>0</v>
      </c>
      <c r="F341" s="64">
        <v>0</v>
      </c>
      <c r="G341" s="65">
        <v>14</v>
      </c>
    </row>
    <row r="342" spans="1:7">
      <c r="A342" s="66" t="s">
        <v>161</v>
      </c>
      <c r="B342" s="62">
        <v>0</v>
      </c>
      <c r="C342" s="62">
        <v>0</v>
      </c>
      <c r="D342" s="62">
        <v>4</v>
      </c>
      <c r="E342" s="62">
        <v>0</v>
      </c>
      <c r="F342" s="62">
        <v>0</v>
      </c>
      <c r="G342" s="63">
        <v>14</v>
      </c>
    </row>
    <row r="343" spans="1:7">
      <c r="A343" s="67" t="s">
        <v>161</v>
      </c>
      <c r="B343" s="64">
        <v>0</v>
      </c>
      <c r="C343" s="64">
        <v>0</v>
      </c>
      <c r="D343" s="64">
        <v>5</v>
      </c>
      <c r="E343" s="64">
        <v>0</v>
      </c>
      <c r="F343" s="64">
        <v>0</v>
      </c>
      <c r="G343" s="65">
        <v>14</v>
      </c>
    </row>
    <row r="344" spans="1:7">
      <c r="A344" s="66" t="s">
        <v>161</v>
      </c>
      <c r="B344" s="62">
        <v>0</v>
      </c>
      <c r="C344" s="62">
        <v>0</v>
      </c>
      <c r="D344" s="62">
        <v>6</v>
      </c>
      <c r="E344" s="62">
        <v>0</v>
      </c>
      <c r="F344" s="62">
        <v>0</v>
      </c>
      <c r="G344" s="63">
        <v>14</v>
      </c>
    </row>
    <row r="345" spans="1:7">
      <c r="A345" s="67" t="s">
        <v>161</v>
      </c>
      <c r="B345" s="64">
        <v>0</v>
      </c>
      <c r="C345" s="64">
        <v>0</v>
      </c>
      <c r="D345" s="64">
        <v>7</v>
      </c>
      <c r="E345" s="64">
        <v>0</v>
      </c>
      <c r="F345" s="64">
        <v>0</v>
      </c>
      <c r="G345" s="65">
        <v>14</v>
      </c>
    </row>
    <row r="346" spans="1:7">
      <c r="A346" s="66" t="s">
        <v>161</v>
      </c>
      <c r="B346" s="62">
        <v>0</v>
      </c>
      <c r="C346" s="62">
        <v>0</v>
      </c>
      <c r="D346" s="62">
        <v>8</v>
      </c>
      <c r="E346" s="62">
        <v>0</v>
      </c>
      <c r="F346" s="62">
        <v>0</v>
      </c>
      <c r="G346" s="63">
        <v>14</v>
      </c>
    </row>
    <row r="347" spans="1:7">
      <c r="A347" s="67" t="s">
        <v>161</v>
      </c>
      <c r="B347" s="64">
        <v>0</v>
      </c>
      <c r="C347" s="64">
        <v>0</v>
      </c>
      <c r="D347" s="64">
        <v>9</v>
      </c>
      <c r="E347" s="64">
        <v>0</v>
      </c>
      <c r="F347" s="64">
        <v>0</v>
      </c>
      <c r="G347" s="65">
        <v>14</v>
      </c>
    </row>
    <row r="348" spans="1:7">
      <c r="A348" s="66" t="s">
        <v>161</v>
      </c>
      <c r="B348" s="62">
        <v>0</v>
      </c>
      <c r="C348" s="62">
        <v>1</v>
      </c>
      <c r="D348" s="62">
        <v>0</v>
      </c>
      <c r="E348" s="62">
        <v>6</v>
      </c>
      <c r="F348" s="62">
        <v>1</v>
      </c>
      <c r="G348" s="63">
        <v>12</v>
      </c>
    </row>
    <row r="349" spans="1:7">
      <c r="A349" s="67" t="s">
        <v>161</v>
      </c>
      <c r="B349" s="64">
        <v>0</v>
      </c>
      <c r="C349" s="64">
        <v>1</v>
      </c>
      <c r="D349" s="64">
        <v>1</v>
      </c>
      <c r="E349" s="64">
        <v>3</v>
      </c>
      <c r="F349" s="64">
        <v>0</v>
      </c>
      <c r="G349" s="65">
        <v>9</v>
      </c>
    </row>
    <row r="350" spans="1:7">
      <c r="A350" s="66" t="s">
        <v>161</v>
      </c>
      <c r="B350" s="62">
        <v>0</v>
      </c>
      <c r="C350" s="62">
        <v>1</v>
      </c>
      <c r="D350" s="62">
        <v>2</v>
      </c>
      <c r="E350" s="62">
        <v>1</v>
      </c>
      <c r="F350" s="62">
        <v>0</v>
      </c>
      <c r="G350" s="63">
        <v>8</v>
      </c>
    </row>
    <row r="351" spans="1:7">
      <c r="A351" s="67" t="s">
        <v>161</v>
      </c>
      <c r="B351" s="64">
        <v>0</v>
      </c>
      <c r="C351" s="64">
        <v>1</v>
      </c>
      <c r="D351" s="64">
        <v>3</v>
      </c>
      <c r="E351" s="64">
        <v>1</v>
      </c>
      <c r="F351" s="64">
        <v>0</v>
      </c>
      <c r="G351" s="65">
        <v>7</v>
      </c>
    </row>
    <row r="352" spans="1:7">
      <c r="A352" s="66" t="s">
        <v>161</v>
      </c>
      <c r="B352" s="62">
        <v>0</v>
      </c>
      <c r="C352" s="62">
        <v>1</v>
      </c>
      <c r="D352" s="62">
        <v>4</v>
      </c>
      <c r="E352" s="62">
        <v>1</v>
      </c>
      <c r="F352" s="62">
        <v>0</v>
      </c>
      <c r="G352" s="63">
        <v>6</v>
      </c>
    </row>
    <row r="353" spans="1:7">
      <c r="A353" s="67" t="s">
        <v>161</v>
      </c>
      <c r="B353" s="64">
        <v>0</v>
      </c>
      <c r="C353" s="64">
        <v>1</v>
      </c>
      <c r="D353" s="64">
        <v>5</v>
      </c>
      <c r="E353" s="64">
        <v>1</v>
      </c>
      <c r="F353" s="64">
        <v>0</v>
      </c>
      <c r="G353" s="65">
        <v>5</v>
      </c>
    </row>
    <row r="354" spans="1:7">
      <c r="A354" s="66" t="s">
        <v>161</v>
      </c>
      <c r="B354" s="62">
        <v>0</v>
      </c>
      <c r="C354" s="62">
        <v>1</v>
      </c>
      <c r="D354" s="62">
        <v>6</v>
      </c>
      <c r="E354" s="62">
        <v>1</v>
      </c>
      <c r="F354" s="62">
        <v>0</v>
      </c>
      <c r="G354" s="63">
        <v>4</v>
      </c>
    </row>
    <row r="355" spans="1:7">
      <c r="A355" s="67" t="s">
        <v>161</v>
      </c>
      <c r="B355" s="64">
        <v>0</v>
      </c>
      <c r="C355" s="64">
        <v>1</v>
      </c>
      <c r="D355" s="64">
        <v>7</v>
      </c>
      <c r="E355" s="64">
        <v>1</v>
      </c>
      <c r="F355" s="64">
        <v>0</v>
      </c>
      <c r="G355" s="65">
        <v>3</v>
      </c>
    </row>
    <row r="356" spans="1:7">
      <c r="A356" s="66" t="s">
        <v>161</v>
      </c>
      <c r="B356" s="62">
        <v>0</v>
      </c>
      <c r="C356" s="62">
        <v>1</v>
      </c>
      <c r="D356" s="62">
        <v>8</v>
      </c>
      <c r="E356" s="62">
        <v>1</v>
      </c>
      <c r="F356" s="62">
        <v>0</v>
      </c>
      <c r="G356" s="63">
        <v>2</v>
      </c>
    </row>
    <row r="357" spans="1:7">
      <c r="A357" s="67" t="s">
        <v>161</v>
      </c>
      <c r="B357" s="64">
        <v>0</v>
      </c>
      <c r="C357" s="64">
        <v>2</v>
      </c>
      <c r="D357" s="64">
        <v>2</v>
      </c>
      <c r="E357" s="64">
        <v>3</v>
      </c>
      <c r="F357" s="64">
        <v>1</v>
      </c>
      <c r="G357" s="65">
        <v>15</v>
      </c>
    </row>
    <row r="358" spans="1:7">
      <c r="A358" s="66" t="s">
        <v>161</v>
      </c>
      <c r="B358" s="62">
        <v>0</v>
      </c>
      <c r="C358" s="62">
        <v>2</v>
      </c>
      <c r="D358" s="62">
        <v>3</v>
      </c>
      <c r="E358" s="62">
        <v>10</v>
      </c>
      <c r="F358" s="62">
        <v>0</v>
      </c>
      <c r="G358" s="63">
        <v>5</v>
      </c>
    </row>
    <row r="359" spans="1:7">
      <c r="A359" s="67" t="s">
        <v>161</v>
      </c>
      <c r="B359" s="64">
        <v>0</v>
      </c>
      <c r="C359" s="64">
        <v>2</v>
      </c>
      <c r="D359" s="64">
        <v>4</v>
      </c>
      <c r="E359" s="64">
        <v>9</v>
      </c>
      <c r="F359" s="64">
        <v>1</v>
      </c>
      <c r="G359" s="65">
        <v>14</v>
      </c>
    </row>
    <row r="360" spans="1:7">
      <c r="A360" s="66" t="s">
        <v>161</v>
      </c>
      <c r="B360" s="62">
        <v>0</v>
      </c>
      <c r="C360" s="62">
        <v>2</v>
      </c>
      <c r="D360" s="62">
        <v>5</v>
      </c>
      <c r="E360" s="62">
        <v>3</v>
      </c>
      <c r="F360" s="62">
        <v>0</v>
      </c>
      <c r="G360" s="63">
        <v>11</v>
      </c>
    </row>
    <row r="361" spans="1:7">
      <c r="A361" s="67" t="s">
        <v>161</v>
      </c>
      <c r="B361" s="64">
        <v>0</v>
      </c>
      <c r="C361" s="64">
        <v>2</v>
      </c>
      <c r="D361" s="64">
        <v>6</v>
      </c>
      <c r="E361" s="64">
        <v>3</v>
      </c>
      <c r="F361" s="64">
        <v>0</v>
      </c>
      <c r="G361" s="65">
        <v>8</v>
      </c>
    </row>
    <row r="362" spans="1:7">
      <c r="A362" s="66" t="s">
        <v>161</v>
      </c>
      <c r="B362" s="62">
        <v>0</v>
      </c>
      <c r="C362" s="62">
        <v>2</v>
      </c>
      <c r="D362" s="62">
        <v>7</v>
      </c>
      <c r="E362" s="62">
        <v>4</v>
      </c>
      <c r="F362" s="62">
        <v>0</v>
      </c>
      <c r="G362" s="63">
        <v>4</v>
      </c>
    </row>
    <row r="363" spans="1:7">
      <c r="A363" s="67" t="s">
        <v>161</v>
      </c>
      <c r="B363" s="64">
        <v>0</v>
      </c>
      <c r="C363" s="64">
        <v>2</v>
      </c>
      <c r="D363" s="64">
        <v>9</v>
      </c>
      <c r="E363" s="64">
        <v>2</v>
      </c>
      <c r="F363" s="64">
        <v>0</v>
      </c>
      <c r="G363" s="65">
        <v>2</v>
      </c>
    </row>
    <row r="364" spans="1:7">
      <c r="A364" s="66" t="s">
        <v>161</v>
      </c>
      <c r="B364" s="62">
        <v>1</v>
      </c>
      <c r="C364" s="62">
        <v>0</v>
      </c>
      <c r="D364" s="62">
        <v>5</v>
      </c>
      <c r="E364" s="62">
        <v>11</v>
      </c>
      <c r="F364" s="62">
        <v>1</v>
      </c>
      <c r="G364" s="63">
        <v>7</v>
      </c>
    </row>
    <row r="365" spans="1:7">
      <c r="A365" s="67" t="s">
        <v>161</v>
      </c>
      <c r="B365" s="64">
        <v>1</v>
      </c>
      <c r="C365" s="64">
        <v>0</v>
      </c>
      <c r="D365" s="64">
        <v>6</v>
      </c>
      <c r="E365" s="64">
        <v>5</v>
      </c>
      <c r="F365" s="64">
        <v>0</v>
      </c>
      <c r="G365" s="65">
        <v>2</v>
      </c>
    </row>
    <row r="366" spans="1:7">
      <c r="A366" s="66" t="s">
        <v>161</v>
      </c>
      <c r="B366" s="62">
        <v>1</v>
      </c>
      <c r="C366" s="62">
        <v>0</v>
      </c>
      <c r="D366" s="62">
        <v>7</v>
      </c>
      <c r="E366" s="62">
        <v>7</v>
      </c>
      <c r="F366" s="62">
        <v>1</v>
      </c>
      <c r="G366" s="63">
        <v>13</v>
      </c>
    </row>
    <row r="367" spans="1:7">
      <c r="A367" s="67" t="s">
        <v>161</v>
      </c>
      <c r="B367" s="64">
        <v>1</v>
      </c>
      <c r="C367" s="64">
        <v>0</v>
      </c>
      <c r="D367" s="64">
        <v>8</v>
      </c>
      <c r="E367" s="64">
        <v>7</v>
      </c>
      <c r="F367" s="64">
        <v>0</v>
      </c>
      <c r="G367" s="65">
        <v>6</v>
      </c>
    </row>
    <row r="368" spans="1:7">
      <c r="A368" s="66" t="s">
        <v>161</v>
      </c>
      <c r="B368" s="62">
        <v>1</v>
      </c>
      <c r="C368" s="62">
        <v>0</v>
      </c>
      <c r="D368" s="62">
        <v>9</v>
      </c>
      <c r="E368" s="62">
        <v>2</v>
      </c>
      <c r="F368" s="62">
        <v>0</v>
      </c>
      <c r="G368" s="63">
        <v>4</v>
      </c>
    </row>
    <row r="369" spans="1:7">
      <c r="A369" s="67" t="s">
        <v>161</v>
      </c>
      <c r="B369" s="64">
        <v>1</v>
      </c>
      <c r="C369" s="64">
        <v>1</v>
      </c>
      <c r="D369" s="64">
        <v>6</v>
      </c>
      <c r="E369" s="64">
        <v>10</v>
      </c>
      <c r="F369" s="64">
        <v>1</v>
      </c>
      <c r="G369" s="65">
        <v>8</v>
      </c>
    </row>
    <row r="370" spans="1:7">
      <c r="A370" s="66" t="s">
        <v>161</v>
      </c>
      <c r="B370" s="62">
        <v>1</v>
      </c>
      <c r="C370" s="62">
        <v>1</v>
      </c>
      <c r="D370" s="62">
        <v>7</v>
      </c>
      <c r="E370" s="62">
        <v>5</v>
      </c>
      <c r="F370" s="62">
        <v>0</v>
      </c>
      <c r="G370" s="63">
        <v>3</v>
      </c>
    </row>
    <row r="371" spans="1:7">
      <c r="A371" s="67" t="s">
        <v>161</v>
      </c>
      <c r="B371" s="64">
        <v>1</v>
      </c>
      <c r="C371" s="64">
        <v>1</v>
      </c>
      <c r="D371" s="64">
        <v>8</v>
      </c>
      <c r="E371" s="64">
        <v>9</v>
      </c>
      <c r="F371" s="64">
        <v>1</v>
      </c>
      <c r="G371" s="65">
        <v>12</v>
      </c>
    </row>
    <row r="372" spans="1:7">
      <c r="A372" s="66" t="s">
        <v>161</v>
      </c>
      <c r="B372" s="62">
        <v>1</v>
      </c>
      <c r="C372" s="62">
        <v>2</v>
      </c>
      <c r="D372" s="62">
        <v>7</v>
      </c>
      <c r="E372" s="62">
        <v>6</v>
      </c>
      <c r="F372" s="62">
        <v>1</v>
      </c>
      <c r="G372" s="63">
        <v>12</v>
      </c>
    </row>
    <row r="373" spans="1:7">
      <c r="A373" s="67" t="s">
        <v>161</v>
      </c>
      <c r="B373" s="64">
        <v>1</v>
      </c>
      <c r="C373" s="64">
        <v>2</v>
      </c>
      <c r="D373" s="64">
        <v>9</v>
      </c>
      <c r="E373" s="64">
        <v>5</v>
      </c>
      <c r="F373" s="64">
        <v>0</v>
      </c>
      <c r="G373" s="65">
        <v>7</v>
      </c>
    </row>
    <row r="374" spans="1:7">
      <c r="A374" s="66" t="s">
        <v>161</v>
      </c>
      <c r="B374" s="62">
        <v>2</v>
      </c>
      <c r="C374" s="62">
        <v>0</v>
      </c>
      <c r="D374" s="62">
        <v>8</v>
      </c>
      <c r="E374" s="62">
        <v>8</v>
      </c>
      <c r="F374" s="62">
        <v>1</v>
      </c>
      <c r="G374" s="63">
        <v>10</v>
      </c>
    </row>
    <row r="375" spans="1:7">
      <c r="A375" s="67" t="s">
        <v>161</v>
      </c>
      <c r="B375" s="64">
        <v>2</v>
      </c>
      <c r="C375" s="64">
        <v>0</v>
      </c>
      <c r="D375" s="64">
        <v>9</v>
      </c>
      <c r="E375" s="64">
        <v>3</v>
      </c>
      <c r="F375" s="64">
        <v>0</v>
      </c>
      <c r="G375" s="65">
        <v>7</v>
      </c>
    </row>
    <row r="376" spans="1:7">
      <c r="A376" s="66" t="s">
        <v>161</v>
      </c>
      <c r="B376" s="62">
        <v>2</v>
      </c>
      <c r="C376" s="62">
        <v>1</v>
      </c>
      <c r="D376" s="62">
        <v>8</v>
      </c>
      <c r="E376" s="62">
        <v>4</v>
      </c>
      <c r="F376" s="62">
        <v>1</v>
      </c>
      <c r="G376" s="63">
        <v>14</v>
      </c>
    </row>
    <row r="377" spans="1:7">
      <c r="A377" s="67" t="s">
        <v>161</v>
      </c>
      <c r="B377" s="64">
        <v>2</v>
      </c>
      <c r="C377" s="64">
        <v>1</v>
      </c>
      <c r="D377" s="64">
        <v>9</v>
      </c>
      <c r="E377" s="64">
        <v>8</v>
      </c>
      <c r="F377" s="64">
        <v>0</v>
      </c>
      <c r="G377" s="65">
        <v>6</v>
      </c>
    </row>
    <row r="378" spans="1:7">
      <c r="A378" s="66" t="s">
        <v>161</v>
      </c>
      <c r="B378" s="62">
        <v>2</v>
      </c>
      <c r="C378" s="62">
        <v>2</v>
      </c>
      <c r="D378" s="62">
        <v>9</v>
      </c>
      <c r="E378" s="62">
        <v>31</v>
      </c>
      <c r="F378" s="62">
        <v>2</v>
      </c>
      <c r="G378" s="63">
        <v>5</v>
      </c>
    </row>
    <row r="379" spans="1:7">
      <c r="A379" s="67" t="s">
        <v>162</v>
      </c>
      <c r="B379" s="64">
        <v>0</v>
      </c>
      <c r="C379" s="64">
        <v>0</v>
      </c>
      <c r="D379" s="64">
        <v>0</v>
      </c>
      <c r="E379" s="64">
        <v>27</v>
      </c>
      <c r="F379" s="64">
        <v>2</v>
      </c>
      <c r="G379" s="65">
        <v>9</v>
      </c>
    </row>
    <row r="380" spans="1:7">
      <c r="A380" s="66" t="s">
        <v>162</v>
      </c>
      <c r="B380" s="62">
        <v>0</v>
      </c>
      <c r="C380" s="62">
        <v>0</v>
      </c>
      <c r="D380" s="62">
        <v>1</v>
      </c>
      <c r="E380" s="62">
        <v>2</v>
      </c>
      <c r="F380" s="62">
        <v>0</v>
      </c>
      <c r="G380" s="63">
        <v>7</v>
      </c>
    </row>
    <row r="381" spans="1:7">
      <c r="A381" s="67" t="s">
        <v>162</v>
      </c>
      <c r="B381" s="64">
        <v>0</v>
      </c>
      <c r="C381" s="64">
        <v>0</v>
      </c>
      <c r="D381" s="64">
        <v>2</v>
      </c>
      <c r="E381" s="64">
        <v>5</v>
      </c>
      <c r="F381" s="64">
        <v>0</v>
      </c>
      <c r="G381" s="65">
        <v>2</v>
      </c>
    </row>
    <row r="382" spans="1:7">
      <c r="A382" s="66" t="s">
        <v>162</v>
      </c>
      <c r="B382" s="62">
        <v>0</v>
      </c>
      <c r="C382" s="62">
        <v>0</v>
      </c>
      <c r="D382" s="62">
        <v>3</v>
      </c>
      <c r="E382" s="62">
        <v>4</v>
      </c>
      <c r="F382" s="62">
        <v>1</v>
      </c>
      <c r="G382" s="63">
        <v>16</v>
      </c>
    </row>
    <row r="383" spans="1:7">
      <c r="A383" s="67" t="s">
        <v>162</v>
      </c>
      <c r="B383" s="64">
        <v>0</v>
      </c>
      <c r="C383" s="64">
        <v>0</v>
      </c>
      <c r="D383" s="64">
        <v>4</v>
      </c>
      <c r="E383" s="64">
        <v>5</v>
      </c>
      <c r="F383" s="64">
        <v>0</v>
      </c>
      <c r="G383" s="65">
        <v>11</v>
      </c>
    </row>
    <row r="384" spans="1:7">
      <c r="A384" s="66" t="s">
        <v>162</v>
      </c>
      <c r="B384" s="62">
        <v>0</v>
      </c>
      <c r="C384" s="62">
        <v>0</v>
      </c>
      <c r="D384" s="62">
        <v>5</v>
      </c>
      <c r="E384" s="62">
        <v>3</v>
      </c>
      <c r="F384" s="62">
        <v>0</v>
      </c>
      <c r="G384" s="63">
        <v>8</v>
      </c>
    </row>
    <row r="385" spans="1:7">
      <c r="A385" s="67" t="s">
        <v>162</v>
      </c>
      <c r="B385" s="64">
        <v>0</v>
      </c>
      <c r="C385" s="64">
        <v>0</v>
      </c>
      <c r="D385" s="64">
        <v>6</v>
      </c>
      <c r="E385" s="64">
        <v>3</v>
      </c>
      <c r="F385" s="64">
        <v>0</v>
      </c>
      <c r="G385" s="65">
        <v>5</v>
      </c>
    </row>
    <row r="386" spans="1:7">
      <c r="A386" s="66" t="s">
        <v>162</v>
      </c>
      <c r="B386" s="62">
        <v>0</v>
      </c>
      <c r="C386" s="62">
        <v>0</v>
      </c>
      <c r="D386" s="62">
        <v>7</v>
      </c>
      <c r="E386" s="62">
        <v>3</v>
      </c>
      <c r="F386" s="62">
        <v>0</v>
      </c>
      <c r="G386" s="63">
        <v>2</v>
      </c>
    </row>
    <row r="387" spans="1:7">
      <c r="A387" s="67" t="s">
        <v>162</v>
      </c>
      <c r="B387" s="64">
        <v>0</v>
      </c>
      <c r="C387" s="64">
        <v>0</v>
      </c>
      <c r="D387" s="64">
        <v>8</v>
      </c>
      <c r="E387" s="64">
        <v>2</v>
      </c>
      <c r="F387" s="64">
        <v>0</v>
      </c>
      <c r="G387" s="65">
        <v>0</v>
      </c>
    </row>
    <row r="388" spans="1:7">
      <c r="A388" s="66" t="s">
        <v>162</v>
      </c>
      <c r="B388" s="62">
        <v>0</v>
      </c>
      <c r="C388" s="62">
        <v>0</v>
      </c>
      <c r="D388" s="62">
        <v>9</v>
      </c>
      <c r="E388" s="62">
        <v>1</v>
      </c>
      <c r="F388" s="62">
        <v>1</v>
      </c>
      <c r="G388" s="63">
        <v>17</v>
      </c>
    </row>
    <row r="389" spans="1:7">
      <c r="A389" s="67" t="s">
        <v>162</v>
      </c>
      <c r="B389" s="64">
        <v>0</v>
      </c>
      <c r="C389" s="64">
        <v>1</v>
      </c>
      <c r="D389" s="64">
        <v>1</v>
      </c>
      <c r="E389" s="64">
        <v>1</v>
      </c>
      <c r="F389" s="64">
        <v>1</v>
      </c>
      <c r="G389" s="65">
        <v>17</v>
      </c>
    </row>
    <row r="390" spans="1:7">
      <c r="A390" s="66" t="s">
        <v>162</v>
      </c>
      <c r="B390" s="62">
        <v>0</v>
      </c>
      <c r="C390" s="62">
        <v>1</v>
      </c>
      <c r="D390" s="62">
        <v>2</v>
      </c>
      <c r="E390" s="62">
        <v>1</v>
      </c>
      <c r="F390" s="62">
        <v>0</v>
      </c>
      <c r="G390" s="63">
        <v>16</v>
      </c>
    </row>
    <row r="391" spans="1:7">
      <c r="A391" s="67" t="s">
        <v>162</v>
      </c>
      <c r="B391" s="64">
        <v>0</v>
      </c>
      <c r="C391" s="64">
        <v>1</v>
      </c>
      <c r="D391" s="64">
        <v>3</v>
      </c>
      <c r="E391" s="64">
        <v>6</v>
      </c>
      <c r="F391" s="64">
        <v>0</v>
      </c>
      <c r="G391" s="65">
        <v>10</v>
      </c>
    </row>
    <row r="392" spans="1:7">
      <c r="A392" s="66" t="s">
        <v>162</v>
      </c>
      <c r="B392" s="62">
        <v>0</v>
      </c>
      <c r="C392" s="62">
        <v>1</v>
      </c>
      <c r="D392" s="62">
        <v>4</v>
      </c>
      <c r="E392" s="62">
        <v>9</v>
      </c>
      <c r="F392" s="62">
        <v>0</v>
      </c>
      <c r="G392" s="63">
        <v>1</v>
      </c>
    </row>
    <row r="393" spans="1:7">
      <c r="A393" s="67" t="s">
        <v>162</v>
      </c>
      <c r="B393" s="64">
        <v>0</v>
      </c>
      <c r="C393" s="64">
        <v>1</v>
      </c>
      <c r="D393" s="64">
        <v>5</v>
      </c>
      <c r="E393" s="64">
        <v>7</v>
      </c>
      <c r="F393" s="64">
        <v>1</v>
      </c>
      <c r="G393" s="65">
        <v>12</v>
      </c>
    </row>
    <row r="394" spans="1:7">
      <c r="A394" s="66" t="s">
        <v>162</v>
      </c>
      <c r="B394" s="62">
        <v>0</v>
      </c>
      <c r="C394" s="62">
        <v>1</v>
      </c>
      <c r="D394" s="62">
        <v>6</v>
      </c>
      <c r="E394" s="62">
        <v>5</v>
      </c>
      <c r="F394" s="62">
        <v>0</v>
      </c>
      <c r="G394" s="63">
        <v>7</v>
      </c>
    </row>
    <row r="395" spans="1:7">
      <c r="A395" s="67" t="s">
        <v>162</v>
      </c>
      <c r="B395" s="64">
        <v>0</v>
      </c>
      <c r="C395" s="64">
        <v>1</v>
      </c>
      <c r="D395" s="64">
        <v>7</v>
      </c>
      <c r="E395" s="64">
        <v>2</v>
      </c>
      <c r="F395" s="64">
        <v>0</v>
      </c>
      <c r="G395" s="65">
        <v>5</v>
      </c>
    </row>
    <row r="396" spans="1:7">
      <c r="A396" s="66" t="s">
        <v>162</v>
      </c>
      <c r="B396" s="62">
        <v>0</v>
      </c>
      <c r="C396" s="62">
        <v>1</v>
      </c>
      <c r="D396" s="62">
        <v>8</v>
      </c>
      <c r="E396" s="62">
        <v>3</v>
      </c>
      <c r="F396" s="62">
        <v>0</v>
      </c>
      <c r="G396" s="63">
        <v>2</v>
      </c>
    </row>
    <row r="397" spans="1:7">
      <c r="A397" s="67" t="s">
        <v>162</v>
      </c>
      <c r="B397" s="64">
        <v>0</v>
      </c>
      <c r="C397" s="64">
        <v>1</v>
      </c>
      <c r="D397" s="64">
        <v>9</v>
      </c>
      <c r="E397" s="64">
        <v>5</v>
      </c>
      <c r="F397" s="64">
        <v>1</v>
      </c>
      <c r="G397" s="65">
        <v>15</v>
      </c>
    </row>
    <row r="398" spans="1:7">
      <c r="A398" s="66" t="s">
        <v>162</v>
      </c>
      <c r="B398" s="62">
        <v>0</v>
      </c>
      <c r="C398" s="62">
        <v>2</v>
      </c>
      <c r="D398" s="62">
        <v>5</v>
      </c>
      <c r="E398" s="62">
        <v>2</v>
      </c>
      <c r="F398" s="62">
        <v>1</v>
      </c>
      <c r="G398" s="63">
        <v>16</v>
      </c>
    </row>
    <row r="399" spans="1:7">
      <c r="A399" s="67" t="s">
        <v>162</v>
      </c>
      <c r="B399" s="64">
        <v>0</v>
      </c>
      <c r="C399" s="64">
        <v>2</v>
      </c>
      <c r="D399" s="64">
        <v>6</v>
      </c>
      <c r="E399" s="64">
        <v>8</v>
      </c>
      <c r="F399" s="64">
        <v>0</v>
      </c>
      <c r="G399" s="65">
        <v>8</v>
      </c>
    </row>
    <row r="400" spans="1:7">
      <c r="A400" s="66" t="s">
        <v>162</v>
      </c>
      <c r="B400" s="62">
        <v>0</v>
      </c>
      <c r="C400" s="62">
        <v>2</v>
      </c>
      <c r="D400" s="62">
        <v>7</v>
      </c>
      <c r="E400" s="62">
        <v>15</v>
      </c>
      <c r="F400" s="62">
        <v>1</v>
      </c>
      <c r="G400" s="63">
        <v>11</v>
      </c>
    </row>
    <row r="401" spans="1:7">
      <c r="A401" s="67" t="s">
        <v>162</v>
      </c>
      <c r="B401" s="64">
        <v>0</v>
      </c>
      <c r="C401" s="64">
        <v>2</v>
      </c>
      <c r="D401" s="64">
        <v>8</v>
      </c>
      <c r="E401" s="64">
        <v>22</v>
      </c>
      <c r="F401" s="64">
        <v>1</v>
      </c>
      <c r="G401" s="65">
        <v>7</v>
      </c>
    </row>
    <row r="402" spans="1:7">
      <c r="A402" s="66" t="s">
        <v>162</v>
      </c>
      <c r="B402" s="62">
        <v>1</v>
      </c>
      <c r="C402" s="62">
        <v>0</v>
      </c>
      <c r="D402" s="62">
        <v>6</v>
      </c>
      <c r="E402" s="62">
        <v>2</v>
      </c>
      <c r="F402" s="62">
        <v>1</v>
      </c>
      <c r="G402" s="63">
        <v>16</v>
      </c>
    </row>
    <row r="403" spans="1:7">
      <c r="A403" s="67" t="s">
        <v>162</v>
      </c>
      <c r="B403" s="64">
        <v>1</v>
      </c>
      <c r="C403" s="64">
        <v>0</v>
      </c>
      <c r="D403" s="64">
        <v>7</v>
      </c>
      <c r="E403" s="64">
        <v>8</v>
      </c>
      <c r="F403" s="64">
        <v>0</v>
      </c>
      <c r="G403" s="65">
        <v>8</v>
      </c>
    </row>
    <row r="404" spans="1:7">
      <c r="A404" s="66" t="s">
        <v>162</v>
      </c>
      <c r="B404" s="62">
        <v>1</v>
      </c>
      <c r="C404" s="62">
        <v>0</v>
      </c>
      <c r="D404" s="62">
        <v>9</v>
      </c>
      <c r="E404" s="62">
        <v>10</v>
      </c>
      <c r="F404" s="62">
        <v>1</v>
      </c>
      <c r="G404" s="63">
        <v>16</v>
      </c>
    </row>
    <row r="405" spans="1:7">
      <c r="A405" s="67" t="s">
        <v>162</v>
      </c>
      <c r="B405" s="64">
        <v>1</v>
      </c>
      <c r="C405" s="64">
        <v>1</v>
      </c>
      <c r="D405" s="64">
        <v>8</v>
      </c>
      <c r="E405" s="64">
        <v>10</v>
      </c>
      <c r="F405" s="64">
        <v>1</v>
      </c>
      <c r="G405" s="65">
        <v>8</v>
      </c>
    </row>
    <row r="406" spans="1:7">
      <c r="A406" s="66" t="s">
        <v>162</v>
      </c>
      <c r="B406" s="62">
        <v>1</v>
      </c>
      <c r="C406" s="62">
        <v>1</v>
      </c>
      <c r="D406" s="62">
        <v>9</v>
      </c>
      <c r="E406" s="62">
        <v>8</v>
      </c>
      <c r="F406" s="62">
        <v>0</v>
      </c>
      <c r="G406" s="63">
        <v>0</v>
      </c>
    </row>
    <row r="407" spans="1:7">
      <c r="A407" s="67" t="s">
        <v>162</v>
      </c>
      <c r="B407" s="64">
        <v>2</v>
      </c>
      <c r="C407" s="64">
        <v>0</v>
      </c>
      <c r="D407" s="64">
        <v>9</v>
      </c>
      <c r="E407" s="64">
        <v>5</v>
      </c>
      <c r="F407" s="64">
        <v>1</v>
      </c>
      <c r="G407" s="65">
        <v>13</v>
      </c>
    </row>
    <row r="408" spans="1:7">
      <c r="A408" s="66" t="s">
        <v>162</v>
      </c>
      <c r="B408" s="62">
        <v>2</v>
      </c>
      <c r="C408" s="62">
        <v>1</v>
      </c>
      <c r="D408" s="62">
        <v>9</v>
      </c>
      <c r="E408" s="62">
        <v>14</v>
      </c>
      <c r="F408" s="62">
        <v>1</v>
      </c>
      <c r="G408" s="63">
        <v>4</v>
      </c>
    </row>
    <row r="409" spans="1:7">
      <c r="A409" s="67" t="s">
        <v>163</v>
      </c>
      <c r="B409" s="64">
        <v>0</v>
      </c>
      <c r="C409" s="64">
        <v>0</v>
      </c>
      <c r="D409" s="64">
        <v>0</v>
      </c>
      <c r="E409" s="64">
        <v>22</v>
      </c>
      <c r="F409" s="64">
        <v>2</v>
      </c>
      <c r="G409" s="65">
        <v>14</v>
      </c>
    </row>
    <row r="410" spans="1:7">
      <c r="A410" s="66" t="s">
        <v>163</v>
      </c>
      <c r="B410" s="62">
        <v>0</v>
      </c>
      <c r="C410" s="62">
        <v>0</v>
      </c>
      <c r="D410" s="62">
        <v>1</v>
      </c>
      <c r="E410" s="62">
        <v>1</v>
      </c>
      <c r="F410" s="62">
        <v>0</v>
      </c>
      <c r="G410" s="63">
        <v>13</v>
      </c>
    </row>
    <row r="411" spans="1:7">
      <c r="A411" s="67" t="s">
        <v>163</v>
      </c>
      <c r="B411" s="64">
        <v>0</v>
      </c>
      <c r="C411" s="64">
        <v>0</v>
      </c>
      <c r="D411" s="64">
        <v>2</v>
      </c>
      <c r="E411" s="64">
        <v>2</v>
      </c>
      <c r="F411" s="64">
        <v>0</v>
      </c>
      <c r="G411" s="65">
        <v>11</v>
      </c>
    </row>
    <row r="412" spans="1:7">
      <c r="A412" s="66" t="s">
        <v>163</v>
      </c>
      <c r="B412" s="62">
        <v>0</v>
      </c>
      <c r="C412" s="62">
        <v>0</v>
      </c>
      <c r="D412" s="62">
        <v>3</v>
      </c>
      <c r="E412" s="62">
        <v>0</v>
      </c>
      <c r="F412" s="62">
        <v>0</v>
      </c>
      <c r="G412" s="63">
        <v>11</v>
      </c>
    </row>
    <row r="413" spans="1:7">
      <c r="A413" s="67" t="s">
        <v>163</v>
      </c>
      <c r="B413" s="64">
        <v>0</v>
      </c>
      <c r="C413" s="64">
        <v>0</v>
      </c>
      <c r="D413" s="64">
        <v>4</v>
      </c>
      <c r="E413" s="64">
        <v>0</v>
      </c>
      <c r="F413" s="64">
        <v>0</v>
      </c>
      <c r="G413" s="65">
        <v>11</v>
      </c>
    </row>
    <row r="414" spans="1:7">
      <c r="A414" s="66" t="s">
        <v>163</v>
      </c>
      <c r="B414" s="62">
        <v>0</v>
      </c>
      <c r="C414" s="62">
        <v>0</v>
      </c>
      <c r="D414" s="62">
        <v>5</v>
      </c>
      <c r="E414" s="62">
        <v>0</v>
      </c>
      <c r="F414" s="62">
        <v>0</v>
      </c>
      <c r="G414" s="63">
        <v>11</v>
      </c>
    </row>
    <row r="415" spans="1:7">
      <c r="A415" s="67" t="s">
        <v>163</v>
      </c>
      <c r="B415" s="64">
        <v>0</v>
      </c>
      <c r="C415" s="64">
        <v>0</v>
      </c>
      <c r="D415" s="64">
        <v>6</v>
      </c>
      <c r="E415" s="64">
        <v>0</v>
      </c>
      <c r="F415" s="64">
        <v>0</v>
      </c>
      <c r="G415" s="65">
        <v>11</v>
      </c>
    </row>
    <row r="416" spans="1:7">
      <c r="A416" s="66" t="s">
        <v>163</v>
      </c>
      <c r="B416" s="62">
        <v>0</v>
      </c>
      <c r="C416" s="62">
        <v>0</v>
      </c>
      <c r="D416" s="62">
        <v>7</v>
      </c>
      <c r="E416" s="62">
        <v>0</v>
      </c>
      <c r="F416" s="62">
        <v>0</v>
      </c>
      <c r="G416" s="63">
        <v>11</v>
      </c>
    </row>
    <row r="417" spans="1:7">
      <c r="A417" s="67" t="s">
        <v>163</v>
      </c>
      <c r="B417" s="64">
        <v>0</v>
      </c>
      <c r="C417" s="64">
        <v>0</v>
      </c>
      <c r="D417" s="64">
        <v>8</v>
      </c>
      <c r="E417" s="64">
        <v>0</v>
      </c>
      <c r="F417" s="64">
        <v>0</v>
      </c>
      <c r="G417" s="65">
        <v>11</v>
      </c>
    </row>
    <row r="418" spans="1:7">
      <c r="A418" s="66" t="s">
        <v>163</v>
      </c>
      <c r="B418" s="62">
        <v>0</v>
      </c>
      <c r="C418" s="62">
        <v>0</v>
      </c>
      <c r="D418" s="62">
        <v>9</v>
      </c>
      <c r="E418" s="62">
        <v>0</v>
      </c>
      <c r="F418" s="62">
        <v>0</v>
      </c>
      <c r="G418" s="63">
        <v>11</v>
      </c>
    </row>
    <row r="419" spans="1:7">
      <c r="A419" s="67" t="s">
        <v>163</v>
      </c>
      <c r="B419" s="64">
        <v>0</v>
      </c>
      <c r="C419" s="64">
        <v>1</v>
      </c>
      <c r="D419" s="64">
        <v>0</v>
      </c>
      <c r="E419" s="64">
        <v>17</v>
      </c>
      <c r="F419" s="64">
        <v>1</v>
      </c>
      <c r="G419" s="65">
        <v>1</v>
      </c>
    </row>
    <row r="420" spans="1:7">
      <c r="A420" s="66" t="s">
        <v>163</v>
      </c>
      <c r="B420" s="62">
        <v>0</v>
      </c>
      <c r="C420" s="62">
        <v>1</v>
      </c>
      <c r="D420" s="62">
        <v>1</v>
      </c>
      <c r="E420" s="62">
        <v>6</v>
      </c>
      <c r="F420" s="62">
        <v>1</v>
      </c>
      <c r="G420" s="63">
        <v>13</v>
      </c>
    </row>
    <row r="421" spans="1:7">
      <c r="A421" s="67" t="s">
        <v>163</v>
      </c>
      <c r="B421" s="64">
        <v>0</v>
      </c>
      <c r="C421" s="64">
        <v>1</v>
      </c>
      <c r="D421" s="64">
        <v>2</v>
      </c>
      <c r="E421" s="64">
        <v>2</v>
      </c>
      <c r="F421" s="64">
        <v>0</v>
      </c>
      <c r="G421" s="65">
        <v>11</v>
      </c>
    </row>
    <row r="422" spans="1:7">
      <c r="A422" s="66" t="s">
        <v>163</v>
      </c>
      <c r="B422" s="62">
        <v>0</v>
      </c>
      <c r="C422" s="62">
        <v>1</v>
      </c>
      <c r="D422" s="62">
        <v>3</v>
      </c>
      <c r="E422" s="62">
        <v>5</v>
      </c>
      <c r="F422" s="62">
        <v>0</v>
      </c>
      <c r="G422" s="63">
        <v>6</v>
      </c>
    </row>
    <row r="423" spans="1:7">
      <c r="A423" s="67" t="s">
        <v>163</v>
      </c>
      <c r="B423" s="64">
        <v>0</v>
      </c>
      <c r="C423" s="64">
        <v>1</v>
      </c>
      <c r="D423" s="64">
        <v>4</v>
      </c>
      <c r="E423" s="64">
        <v>5</v>
      </c>
      <c r="F423" s="64">
        <v>0</v>
      </c>
      <c r="G423" s="65">
        <v>1</v>
      </c>
    </row>
    <row r="424" spans="1:7">
      <c r="A424" s="66" t="s">
        <v>163</v>
      </c>
      <c r="B424" s="62">
        <v>0</v>
      </c>
      <c r="C424" s="62">
        <v>1</v>
      </c>
      <c r="D424" s="62">
        <v>5</v>
      </c>
      <c r="E424" s="62">
        <v>4</v>
      </c>
      <c r="F424" s="62">
        <v>1</v>
      </c>
      <c r="G424" s="63">
        <v>15</v>
      </c>
    </row>
    <row r="425" spans="1:7">
      <c r="A425" s="67" t="s">
        <v>163</v>
      </c>
      <c r="B425" s="64">
        <v>0</v>
      </c>
      <c r="C425" s="64">
        <v>1</v>
      </c>
      <c r="D425" s="64">
        <v>6</v>
      </c>
      <c r="E425" s="64">
        <v>1</v>
      </c>
      <c r="F425" s="64">
        <v>0</v>
      </c>
      <c r="G425" s="65">
        <v>14</v>
      </c>
    </row>
    <row r="426" spans="1:7">
      <c r="A426" s="66" t="s">
        <v>163</v>
      </c>
      <c r="B426" s="62">
        <v>0</v>
      </c>
      <c r="C426" s="62">
        <v>1</v>
      </c>
      <c r="D426" s="62">
        <v>7</v>
      </c>
      <c r="E426" s="62">
        <v>2</v>
      </c>
      <c r="F426" s="62">
        <v>0</v>
      </c>
      <c r="G426" s="63">
        <v>12</v>
      </c>
    </row>
    <row r="427" spans="1:7">
      <c r="A427" s="67" t="s">
        <v>163</v>
      </c>
      <c r="B427" s="64">
        <v>0</v>
      </c>
      <c r="C427" s="64">
        <v>1</v>
      </c>
      <c r="D427" s="64">
        <v>8</v>
      </c>
      <c r="E427" s="64">
        <v>1</v>
      </c>
      <c r="F427" s="64">
        <v>0</v>
      </c>
      <c r="G427" s="65">
        <v>11</v>
      </c>
    </row>
    <row r="428" spans="1:7">
      <c r="A428" s="66" t="s">
        <v>163</v>
      </c>
      <c r="B428" s="62">
        <v>0</v>
      </c>
      <c r="C428" s="62">
        <v>1</v>
      </c>
      <c r="D428" s="62">
        <v>9</v>
      </c>
      <c r="E428" s="62">
        <v>1</v>
      </c>
      <c r="F428" s="62">
        <v>0</v>
      </c>
      <c r="G428" s="63">
        <v>10</v>
      </c>
    </row>
    <row r="429" spans="1:7">
      <c r="A429" s="67" t="s">
        <v>163</v>
      </c>
      <c r="B429" s="64">
        <v>0</v>
      </c>
      <c r="C429" s="64">
        <v>2</v>
      </c>
      <c r="D429" s="64">
        <v>2</v>
      </c>
      <c r="E429" s="64">
        <v>5</v>
      </c>
      <c r="F429" s="64">
        <v>1</v>
      </c>
      <c r="G429" s="65">
        <v>13</v>
      </c>
    </row>
    <row r="430" spans="1:7">
      <c r="A430" s="66" t="s">
        <v>163</v>
      </c>
      <c r="B430" s="62">
        <v>0</v>
      </c>
      <c r="C430" s="62">
        <v>2</v>
      </c>
      <c r="D430" s="62">
        <v>3</v>
      </c>
      <c r="E430" s="62">
        <v>11</v>
      </c>
      <c r="F430" s="62">
        <v>0</v>
      </c>
      <c r="G430" s="63">
        <v>2</v>
      </c>
    </row>
    <row r="431" spans="1:7">
      <c r="A431" s="67" t="s">
        <v>163</v>
      </c>
      <c r="B431" s="64">
        <v>0</v>
      </c>
      <c r="C431" s="64">
        <v>2</v>
      </c>
      <c r="D431" s="64">
        <v>4</v>
      </c>
      <c r="E431" s="64">
        <v>15</v>
      </c>
      <c r="F431" s="64">
        <v>1</v>
      </c>
      <c r="G431" s="65">
        <v>5</v>
      </c>
    </row>
    <row r="432" spans="1:7">
      <c r="A432" s="66" t="s">
        <v>163</v>
      </c>
      <c r="B432" s="62">
        <v>0</v>
      </c>
      <c r="C432" s="62">
        <v>2</v>
      </c>
      <c r="D432" s="62">
        <v>5</v>
      </c>
      <c r="E432" s="62">
        <v>6</v>
      </c>
      <c r="F432" s="62">
        <v>1</v>
      </c>
      <c r="G432" s="63">
        <v>17</v>
      </c>
    </row>
    <row r="433" spans="1:7">
      <c r="A433" s="67" t="s">
        <v>163</v>
      </c>
      <c r="B433" s="64">
        <v>0</v>
      </c>
      <c r="C433" s="64">
        <v>2</v>
      </c>
      <c r="D433" s="64">
        <v>6</v>
      </c>
      <c r="E433" s="64">
        <v>7</v>
      </c>
      <c r="F433" s="64">
        <v>0</v>
      </c>
      <c r="G433" s="65">
        <v>10</v>
      </c>
    </row>
    <row r="434" spans="1:7">
      <c r="A434" s="66" t="s">
        <v>163</v>
      </c>
      <c r="B434" s="62">
        <v>0</v>
      </c>
      <c r="C434" s="62">
        <v>2</v>
      </c>
      <c r="D434" s="62">
        <v>7</v>
      </c>
      <c r="E434" s="62">
        <v>2</v>
      </c>
      <c r="F434" s="62">
        <v>0</v>
      </c>
      <c r="G434" s="63">
        <v>8</v>
      </c>
    </row>
    <row r="435" spans="1:7">
      <c r="A435" s="67" t="s">
        <v>163</v>
      </c>
      <c r="B435" s="64">
        <v>0</v>
      </c>
      <c r="C435" s="64">
        <v>2</v>
      </c>
      <c r="D435" s="64">
        <v>8</v>
      </c>
      <c r="E435" s="64">
        <v>7</v>
      </c>
      <c r="F435" s="64">
        <v>0</v>
      </c>
      <c r="G435" s="65">
        <v>1</v>
      </c>
    </row>
    <row r="436" spans="1:7">
      <c r="A436" s="66" t="s">
        <v>163</v>
      </c>
      <c r="B436" s="62">
        <v>1</v>
      </c>
      <c r="C436" s="62">
        <v>0</v>
      </c>
      <c r="D436" s="62">
        <v>5</v>
      </c>
      <c r="E436" s="62">
        <v>7</v>
      </c>
      <c r="F436" s="62">
        <v>1</v>
      </c>
      <c r="G436" s="63">
        <v>11</v>
      </c>
    </row>
    <row r="437" spans="1:7">
      <c r="A437" s="67" t="s">
        <v>163</v>
      </c>
      <c r="B437" s="64">
        <v>1</v>
      </c>
      <c r="C437" s="64">
        <v>0</v>
      </c>
      <c r="D437" s="64">
        <v>6</v>
      </c>
      <c r="E437" s="64">
        <v>4</v>
      </c>
      <c r="F437" s="64">
        <v>0</v>
      </c>
      <c r="G437" s="65">
        <v>7</v>
      </c>
    </row>
    <row r="438" spans="1:7">
      <c r="A438" s="66" t="s">
        <v>163</v>
      </c>
      <c r="B438" s="62">
        <v>1</v>
      </c>
      <c r="C438" s="62">
        <v>1</v>
      </c>
      <c r="D438" s="62">
        <v>5</v>
      </c>
      <c r="E438" s="62">
        <v>4</v>
      </c>
      <c r="F438" s="62">
        <v>1</v>
      </c>
      <c r="G438" s="63">
        <v>14</v>
      </c>
    </row>
    <row r="439" spans="1:7">
      <c r="A439" s="67" t="s">
        <v>163</v>
      </c>
      <c r="B439" s="64">
        <v>1</v>
      </c>
      <c r="C439" s="64">
        <v>1</v>
      </c>
      <c r="D439" s="64">
        <v>6</v>
      </c>
      <c r="E439" s="64">
        <v>15</v>
      </c>
      <c r="F439" s="64">
        <v>1</v>
      </c>
      <c r="G439" s="65">
        <v>17</v>
      </c>
    </row>
    <row r="440" spans="1:7">
      <c r="A440" s="66" t="s">
        <v>163</v>
      </c>
      <c r="B440" s="62">
        <v>1</v>
      </c>
      <c r="C440" s="62">
        <v>1</v>
      </c>
      <c r="D440" s="62">
        <v>7</v>
      </c>
      <c r="E440" s="62">
        <v>2</v>
      </c>
      <c r="F440" s="62">
        <v>0</v>
      </c>
      <c r="G440" s="63">
        <v>15</v>
      </c>
    </row>
    <row r="441" spans="1:7">
      <c r="A441" s="67" t="s">
        <v>163</v>
      </c>
      <c r="B441" s="64">
        <v>1</v>
      </c>
      <c r="C441" s="64">
        <v>1</v>
      </c>
      <c r="D441" s="64">
        <v>9</v>
      </c>
      <c r="E441" s="64">
        <v>1</v>
      </c>
      <c r="F441" s="64">
        <v>0</v>
      </c>
      <c r="G441" s="65">
        <v>14</v>
      </c>
    </row>
    <row r="442" spans="1:7">
      <c r="A442" s="66" t="s">
        <v>163</v>
      </c>
      <c r="B442" s="62">
        <v>1</v>
      </c>
      <c r="C442" s="62">
        <v>2</v>
      </c>
      <c r="D442" s="62">
        <v>7</v>
      </c>
      <c r="E442" s="62">
        <v>35</v>
      </c>
      <c r="F442" s="62">
        <v>2</v>
      </c>
      <c r="G442" s="63">
        <v>1</v>
      </c>
    </row>
    <row r="443" spans="1:7">
      <c r="A443" s="67" t="s">
        <v>163</v>
      </c>
      <c r="B443" s="64">
        <v>1</v>
      </c>
      <c r="C443" s="64">
        <v>2</v>
      </c>
      <c r="D443" s="64">
        <v>8</v>
      </c>
      <c r="E443" s="64">
        <v>3</v>
      </c>
      <c r="F443" s="64">
        <v>1</v>
      </c>
      <c r="G443" s="65">
        <v>16</v>
      </c>
    </row>
    <row r="444" spans="1:7">
      <c r="A444" s="66" t="s">
        <v>163</v>
      </c>
      <c r="B444" s="62">
        <v>2</v>
      </c>
      <c r="C444" s="62">
        <v>0</v>
      </c>
      <c r="D444" s="62">
        <v>8</v>
      </c>
      <c r="E444" s="62">
        <v>11</v>
      </c>
      <c r="F444" s="62">
        <v>1</v>
      </c>
      <c r="G444" s="63">
        <v>7</v>
      </c>
    </row>
    <row r="445" spans="1:7">
      <c r="A445" s="67" t="s">
        <v>163</v>
      </c>
      <c r="B445" s="64">
        <v>2</v>
      </c>
      <c r="C445" s="64">
        <v>0</v>
      </c>
      <c r="D445" s="64">
        <v>9</v>
      </c>
      <c r="E445" s="64">
        <v>4</v>
      </c>
      <c r="F445" s="64">
        <v>0</v>
      </c>
      <c r="G445" s="65">
        <v>3</v>
      </c>
    </row>
    <row r="446" spans="1:7">
      <c r="A446" s="66" t="s">
        <v>163</v>
      </c>
      <c r="B446" s="62">
        <v>2</v>
      </c>
      <c r="C446" s="62">
        <v>1</v>
      </c>
      <c r="D446" s="62">
        <v>8</v>
      </c>
      <c r="E446" s="62">
        <v>22</v>
      </c>
      <c r="F446" s="62">
        <v>2</v>
      </c>
      <c r="G446" s="63">
        <v>14</v>
      </c>
    </row>
    <row r="447" spans="1:7">
      <c r="A447" s="67" t="s">
        <v>163</v>
      </c>
      <c r="B447" s="64">
        <v>2</v>
      </c>
      <c r="C447" s="64">
        <v>1</v>
      </c>
      <c r="D447" s="64">
        <v>9</v>
      </c>
      <c r="E447" s="64">
        <v>7</v>
      </c>
      <c r="F447" s="64">
        <v>0</v>
      </c>
      <c r="G447" s="65">
        <v>7</v>
      </c>
    </row>
    <row r="448" spans="1:7">
      <c r="A448" s="66" t="s">
        <v>163</v>
      </c>
      <c r="B448" s="62">
        <v>2</v>
      </c>
      <c r="C448" s="62">
        <v>2</v>
      </c>
      <c r="D448" s="62">
        <v>9</v>
      </c>
      <c r="E448" s="62">
        <v>54</v>
      </c>
      <c r="F448" s="62">
        <v>3</v>
      </c>
      <c r="G448" s="63">
        <v>0</v>
      </c>
    </row>
    <row r="449" spans="1:7">
      <c r="A449" s="67" t="s">
        <v>164</v>
      </c>
      <c r="B449" s="64">
        <v>0</v>
      </c>
      <c r="C449" s="64">
        <v>0</v>
      </c>
      <c r="D449" s="64">
        <v>0</v>
      </c>
      <c r="E449" s="64">
        <v>29</v>
      </c>
      <c r="F449" s="64">
        <v>2</v>
      </c>
      <c r="G449" s="65">
        <v>7</v>
      </c>
    </row>
    <row r="450" spans="1:7">
      <c r="A450" s="66" t="s">
        <v>164</v>
      </c>
      <c r="B450" s="62">
        <v>0</v>
      </c>
      <c r="C450" s="62">
        <v>0</v>
      </c>
      <c r="D450" s="62">
        <v>1</v>
      </c>
      <c r="E450" s="62">
        <v>6</v>
      </c>
      <c r="F450" s="62">
        <v>0</v>
      </c>
      <c r="G450" s="63">
        <v>1</v>
      </c>
    </row>
    <row r="451" spans="1:7">
      <c r="A451" s="67" t="s">
        <v>164</v>
      </c>
      <c r="B451" s="64">
        <v>0</v>
      </c>
      <c r="C451" s="64">
        <v>0</v>
      </c>
      <c r="D451" s="64">
        <v>2</v>
      </c>
      <c r="E451" s="64">
        <v>2</v>
      </c>
      <c r="F451" s="64">
        <v>1</v>
      </c>
      <c r="G451" s="65">
        <v>17</v>
      </c>
    </row>
    <row r="452" spans="1:7">
      <c r="A452" s="66" t="s">
        <v>164</v>
      </c>
      <c r="B452" s="62">
        <v>0</v>
      </c>
      <c r="C452" s="62">
        <v>0</v>
      </c>
      <c r="D452" s="62">
        <v>3</v>
      </c>
      <c r="E452" s="62">
        <v>2</v>
      </c>
      <c r="F452" s="62">
        <v>0</v>
      </c>
      <c r="G452" s="63">
        <v>15</v>
      </c>
    </row>
    <row r="453" spans="1:7">
      <c r="A453" s="67" t="s">
        <v>164</v>
      </c>
      <c r="B453" s="64">
        <v>0</v>
      </c>
      <c r="C453" s="64">
        <v>0</v>
      </c>
      <c r="D453" s="64">
        <v>4</v>
      </c>
      <c r="E453" s="64">
        <v>2</v>
      </c>
      <c r="F453" s="64">
        <v>0</v>
      </c>
      <c r="G453" s="65">
        <v>13</v>
      </c>
    </row>
    <row r="454" spans="1:7">
      <c r="A454" s="66" t="s">
        <v>164</v>
      </c>
      <c r="B454" s="62">
        <v>0</v>
      </c>
      <c r="C454" s="62">
        <v>0</v>
      </c>
      <c r="D454" s="62">
        <v>5</v>
      </c>
      <c r="E454" s="62">
        <v>1</v>
      </c>
      <c r="F454" s="62">
        <v>0</v>
      </c>
      <c r="G454" s="63">
        <v>12</v>
      </c>
    </row>
    <row r="455" spans="1:7">
      <c r="A455" s="67" t="s">
        <v>164</v>
      </c>
      <c r="B455" s="64">
        <v>0</v>
      </c>
      <c r="C455" s="64">
        <v>0</v>
      </c>
      <c r="D455" s="64">
        <v>6</v>
      </c>
      <c r="E455" s="64">
        <v>0</v>
      </c>
      <c r="F455" s="64">
        <v>0</v>
      </c>
      <c r="G455" s="65">
        <v>12</v>
      </c>
    </row>
    <row r="456" spans="1:7">
      <c r="A456" s="66" t="s">
        <v>164</v>
      </c>
      <c r="B456" s="62">
        <v>0</v>
      </c>
      <c r="C456" s="62">
        <v>0</v>
      </c>
      <c r="D456" s="62">
        <v>7</v>
      </c>
      <c r="E456" s="62">
        <v>2</v>
      </c>
      <c r="F456" s="62">
        <v>0</v>
      </c>
      <c r="G456" s="63">
        <v>10</v>
      </c>
    </row>
    <row r="457" spans="1:7">
      <c r="A457" s="67" t="s">
        <v>164</v>
      </c>
      <c r="B457" s="64">
        <v>0</v>
      </c>
      <c r="C457" s="64">
        <v>0</v>
      </c>
      <c r="D457" s="64">
        <v>8</v>
      </c>
      <c r="E457" s="64">
        <v>0</v>
      </c>
      <c r="F457" s="64">
        <v>0</v>
      </c>
      <c r="G457" s="65">
        <v>10</v>
      </c>
    </row>
    <row r="458" spans="1:7">
      <c r="A458" s="66" t="s">
        <v>164</v>
      </c>
      <c r="B458" s="62">
        <v>0</v>
      </c>
      <c r="C458" s="62">
        <v>0</v>
      </c>
      <c r="D458" s="62">
        <v>9</v>
      </c>
      <c r="E458" s="62">
        <v>1</v>
      </c>
      <c r="F458" s="62">
        <v>0</v>
      </c>
      <c r="G458" s="63">
        <v>9</v>
      </c>
    </row>
    <row r="459" spans="1:7">
      <c r="A459" s="67" t="s">
        <v>164</v>
      </c>
      <c r="B459" s="64">
        <v>0</v>
      </c>
      <c r="C459" s="64">
        <v>1</v>
      </c>
      <c r="D459" s="64">
        <v>1</v>
      </c>
      <c r="E459" s="64">
        <v>3</v>
      </c>
      <c r="F459" s="64">
        <v>1</v>
      </c>
      <c r="G459" s="65">
        <v>15</v>
      </c>
    </row>
    <row r="460" spans="1:7">
      <c r="A460" s="66" t="s">
        <v>164</v>
      </c>
      <c r="B460" s="62">
        <v>0</v>
      </c>
      <c r="C460" s="62">
        <v>1</v>
      </c>
      <c r="D460" s="62">
        <v>3</v>
      </c>
      <c r="E460" s="62">
        <v>7</v>
      </c>
      <c r="F460" s="62">
        <v>0</v>
      </c>
      <c r="G460" s="63">
        <v>8</v>
      </c>
    </row>
    <row r="461" spans="1:7">
      <c r="A461" s="67" t="s">
        <v>164</v>
      </c>
      <c r="B461" s="64">
        <v>0</v>
      </c>
      <c r="C461" s="64">
        <v>1</v>
      </c>
      <c r="D461" s="64">
        <v>4</v>
      </c>
      <c r="E461" s="64">
        <v>9</v>
      </c>
      <c r="F461" s="64">
        <v>1</v>
      </c>
      <c r="G461" s="65">
        <v>17</v>
      </c>
    </row>
    <row r="462" spans="1:7">
      <c r="A462" s="66" t="s">
        <v>164</v>
      </c>
      <c r="B462" s="62">
        <v>0</v>
      </c>
      <c r="C462" s="62">
        <v>1</v>
      </c>
      <c r="D462" s="62">
        <v>5</v>
      </c>
      <c r="E462" s="62">
        <v>6</v>
      </c>
      <c r="F462" s="62">
        <v>0</v>
      </c>
      <c r="G462" s="63">
        <v>11</v>
      </c>
    </row>
    <row r="463" spans="1:7">
      <c r="A463" s="67" t="s">
        <v>164</v>
      </c>
      <c r="B463" s="64">
        <v>0</v>
      </c>
      <c r="C463" s="64">
        <v>1</v>
      </c>
      <c r="D463" s="64">
        <v>6</v>
      </c>
      <c r="E463" s="64">
        <v>5</v>
      </c>
      <c r="F463" s="64">
        <v>0</v>
      </c>
      <c r="G463" s="65">
        <v>6</v>
      </c>
    </row>
    <row r="464" spans="1:7">
      <c r="A464" s="66" t="s">
        <v>164</v>
      </c>
      <c r="B464" s="62">
        <v>0</v>
      </c>
      <c r="C464" s="62">
        <v>1</v>
      </c>
      <c r="D464" s="62">
        <v>7</v>
      </c>
      <c r="E464" s="62">
        <v>8</v>
      </c>
      <c r="F464" s="62">
        <v>1</v>
      </c>
      <c r="G464" s="63">
        <v>16</v>
      </c>
    </row>
    <row r="465" spans="1:7">
      <c r="A465" s="67" t="s">
        <v>164</v>
      </c>
      <c r="B465" s="64">
        <v>0</v>
      </c>
      <c r="C465" s="64">
        <v>1</v>
      </c>
      <c r="D465" s="64">
        <v>8</v>
      </c>
      <c r="E465" s="64">
        <v>5</v>
      </c>
      <c r="F465" s="64">
        <v>0</v>
      </c>
      <c r="G465" s="65">
        <v>11</v>
      </c>
    </row>
    <row r="466" spans="1:7">
      <c r="A466" s="66" t="s">
        <v>164</v>
      </c>
      <c r="B466" s="62">
        <v>0</v>
      </c>
      <c r="C466" s="62">
        <v>1</v>
      </c>
      <c r="D466" s="62">
        <v>9</v>
      </c>
      <c r="E466" s="62">
        <v>6</v>
      </c>
      <c r="F466" s="62">
        <v>0</v>
      </c>
      <c r="G466" s="63">
        <v>5</v>
      </c>
    </row>
    <row r="467" spans="1:7">
      <c r="A467" s="67" t="s">
        <v>164</v>
      </c>
      <c r="B467" s="64">
        <v>0</v>
      </c>
      <c r="C467" s="64">
        <v>2</v>
      </c>
      <c r="D467" s="64">
        <v>2</v>
      </c>
      <c r="E467" s="64">
        <v>2</v>
      </c>
      <c r="F467" s="64">
        <v>1</v>
      </c>
      <c r="G467" s="65">
        <v>16</v>
      </c>
    </row>
    <row r="468" spans="1:7">
      <c r="A468" s="66" t="s">
        <v>164</v>
      </c>
      <c r="B468" s="62">
        <v>0</v>
      </c>
      <c r="C468" s="62">
        <v>2</v>
      </c>
      <c r="D468" s="62">
        <v>3</v>
      </c>
      <c r="E468" s="62">
        <v>5</v>
      </c>
      <c r="F468" s="62">
        <v>0</v>
      </c>
      <c r="G468" s="63">
        <v>11</v>
      </c>
    </row>
    <row r="469" spans="1:7">
      <c r="A469" s="67" t="s">
        <v>164</v>
      </c>
      <c r="B469" s="64">
        <v>0</v>
      </c>
      <c r="C469" s="64">
        <v>2</v>
      </c>
      <c r="D469" s="64">
        <v>4</v>
      </c>
      <c r="E469" s="64">
        <v>4</v>
      </c>
      <c r="F469" s="64">
        <v>0</v>
      </c>
      <c r="G469" s="65">
        <v>7</v>
      </c>
    </row>
    <row r="470" spans="1:7">
      <c r="A470" s="66" t="s">
        <v>164</v>
      </c>
      <c r="B470" s="62">
        <v>0</v>
      </c>
      <c r="C470" s="62">
        <v>2</v>
      </c>
      <c r="D470" s="62">
        <v>5</v>
      </c>
      <c r="E470" s="62">
        <v>2</v>
      </c>
      <c r="F470" s="62">
        <v>0</v>
      </c>
      <c r="G470" s="63">
        <v>5</v>
      </c>
    </row>
    <row r="471" spans="1:7">
      <c r="A471" s="67" t="s">
        <v>164</v>
      </c>
      <c r="B471" s="64">
        <v>0</v>
      </c>
      <c r="C471" s="64">
        <v>2</v>
      </c>
      <c r="D471" s="64">
        <v>6</v>
      </c>
      <c r="E471" s="64">
        <v>15</v>
      </c>
      <c r="F471" s="64">
        <v>1</v>
      </c>
      <c r="G471" s="65">
        <v>8</v>
      </c>
    </row>
    <row r="472" spans="1:7">
      <c r="A472" s="66" t="s">
        <v>164</v>
      </c>
      <c r="B472" s="62">
        <v>0</v>
      </c>
      <c r="C472" s="62">
        <v>2</v>
      </c>
      <c r="D472" s="62">
        <v>7</v>
      </c>
      <c r="E472" s="62">
        <v>10</v>
      </c>
      <c r="F472" s="62">
        <v>1</v>
      </c>
      <c r="G472" s="63">
        <v>16</v>
      </c>
    </row>
    <row r="473" spans="1:7">
      <c r="A473" s="67" t="s">
        <v>164</v>
      </c>
      <c r="B473" s="64">
        <v>0</v>
      </c>
      <c r="C473" s="64">
        <v>2</v>
      </c>
      <c r="D473" s="64">
        <v>8</v>
      </c>
      <c r="E473" s="64">
        <v>2</v>
      </c>
      <c r="F473" s="64">
        <v>0</v>
      </c>
      <c r="G473" s="65">
        <v>14</v>
      </c>
    </row>
    <row r="474" spans="1:7">
      <c r="A474" s="66" t="s">
        <v>164</v>
      </c>
      <c r="B474" s="62">
        <v>1</v>
      </c>
      <c r="C474" s="62">
        <v>0</v>
      </c>
      <c r="D474" s="62">
        <v>5</v>
      </c>
      <c r="E474" s="62">
        <v>7</v>
      </c>
      <c r="F474" s="62">
        <v>1</v>
      </c>
      <c r="G474" s="63">
        <v>11</v>
      </c>
    </row>
    <row r="475" spans="1:7">
      <c r="A475" s="67" t="s">
        <v>164</v>
      </c>
      <c r="B475" s="64">
        <v>1</v>
      </c>
      <c r="C475" s="64">
        <v>0</v>
      </c>
      <c r="D475" s="64">
        <v>8</v>
      </c>
      <c r="E475" s="64">
        <v>12</v>
      </c>
      <c r="F475" s="64">
        <v>1</v>
      </c>
      <c r="G475" s="65">
        <v>17</v>
      </c>
    </row>
    <row r="476" spans="1:7">
      <c r="A476" s="66" t="s">
        <v>164</v>
      </c>
      <c r="B476" s="62">
        <v>1</v>
      </c>
      <c r="C476" s="62">
        <v>0</v>
      </c>
      <c r="D476" s="62">
        <v>9</v>
      </c>
      <c r="E476" s="62">
        <v>8</v>
      </c>
      <c r="F476" s="62">
        <v>0</v>
      </c>
      <c r="G476" s="63">
        <v>9</v>
      </c>
    </row>
    <row r="477" spans="1:7">
      <c r="A477" s="67" t="s">
        <v>164</v>
      </c>
      <c r="B477" s="64">
        <v>1</v>
      </c>
      <c r="C477" s="64">
        <v>1</v>
      </c>
      <c r="D477" s="64">
        <v>6</v>
      </c>
      <c r="E477" s="64">
        <v>8</v>
      </c>
      <c r="F477" s="64">
        <v>1</v>
      </c>
      <c r="G477" s="65">
        <v>10</v>
      </c>
    </row>
    <row r="478" spans="1:7">
      <c r="A478" s="66" t="s">
        <v>164</v>
      </c>
      <c r="B478" s="62">
        <v>1</v>
      </c>
      <c r="C478" s="62">
        <v>1</v>
      </c>
      <c r="D478" s="62">
        <v>7</v>
      </c>
      <c r="E478" s="62">
        <v>1</v>
      </c>
      <c r="F478" s="62">
        <v>0</v>
      </c>
      <c r="G478" s="63">
        <v>9</v>
      </c>
    </row>
    <row r="479" spans="1:7">
      <c r="A479" s="67" t="s">
        <v>164</v>
      </c>
      <c r="B479" s="64">
        <v>1</v>
      </c>
      <c r="C479" s="64">
        <v>1</v>
      </c>
      <c r="D479" s="64">
        <v>8</v>
      </c>
      <c r="E479" s="64">
        <v>4</v>
      </c>
      <c r="F479" s="64">
        <v>0</v>
      </c>
      <c r="G479" s="65">
        <v>5</v>
      </c>
    </row>
    <row r="480" spans="1:7">
      <c r="A480" s="66" t="s">
        <v>164</v>
      </c>
      <c r="B480" s="62">
        <v>1</v>
      </c>
      <c r="C480" s="62">
        <v>1</v>
      </c>
      <c r="D480" s="62">
        <v>9</v>
      </c>
      <c r="E480" s="62">
        <v>2</v>
      </c>
      <c r="F480" s="62">
        <v>0</v>
      </c>
      <c r="G480" s="63">
        <v>3</v>
      </c>
    </row>
    <row r="481" spans="1:7">
      <c r="A481" s="67" t="s">
        <v>164</v>
      </c>
      <c r="B481" s="64">
        <v>1</v>
      </c>
      <c r="C481" s="64">
        <v>2</v>
      </c>
      <c r="D481" s="64">
        <v>7</v>
      </c>
      <c r="E481" s="64">
        <v>9</v>
      </c>
      <c r="F481" s="64">
        <v>1</v>
      </c>
      <c r="G481" s="65">
        <v>9</v>
      </c>
    </row>
    <row r="482" spans="1:7">
      <c r="A482" s="66" t="s">
        <v>164</v>
      </c>
      <c r="B482" s="62">
        <v>1</v>
      </c>
      <c r="C482" s="62">
        <v>2</v>
      </c>
      <c r="D482" s="62">
        <v>8</v>
      </c>
      <c r="E482" s="62">
        <v>3</v>
      </c>
      <c r="F482" s="62">
        <v>0</v>
      </c>
      <c r="G482" s="63">
        <v>6</v>
      </c>
    </row>
    <row r="483" spans="1:7">
      <c r="A483" s="67" t="s">
        <v>164</v>
      </c>
      <c r="B483" s="64">
        <v>1</v>
      </c>
      <c r="C483" s="64">
        <v>2</v>
      </c>
      <c r="D483" s="64">
        <v>9</v>
      </c>
      <c r="E483" s="64">
        <v>6</v>
      </c>
      <c r="F483" s="64">
        <v>0</v>
      </c>
      <c r="G483" s="65">
        <v>0</v>
      </c>
    </row>
    <row r="484" spans="1:7">
      <c r="A484" s="66" t="s">
        <v>164</v>
      </c>
      <c r="B484" s="62">
        <v>2</v>
      </c>
      <c r="C484" s="62">
        <v>0</v>
      </c>
      <c r="D484" s="62">
        <v>8</v>
      </c>
      <c r="E484" s="62">
        <v>20</v>
      </c>
      <c r="F484" s="62">
        <v>2</v>
      </c>
      <c r="G484" s="63">
        <v>16</v>
      </c>
    </row>
    <row r="485" spans="1:7">
      <c r="A485" s="67" t="s">
        <v>164</v>
      </c>
      <c r="B485" s="64">
        <v>2</v>
      </c>
      <c r="C485" s="64">
        <v>1</v>
      </c>
      <c r="D485" s="64">
        <v>9</v>
      </c>
      <c r="E485" s="64">
        <v>5</v>
      </c>
      <c r="F485" s="64">
        <v>1</v>
      </c>
      <c r="G485" s="65">
        <v>13</v>
      </c>
    </row>
    <row r="486" spans="1:7">
      <c r="A486" s="66" t="s">
        <v>164</v>
      </c>
      <c r="B486" s="62">
        <v>2</v>
      </c>
      <c r="C486" s="62">
        <v>2</v>
      </c>
      <c r="D486" s="62">
        <v>9</v>
      </c>
      <c r="E486" s="62">
        <v>20</v>
      </c>
      <c r="F486" s="62">
        <v>2</v>
      </c>
      <c r="G486" s="63">
        <v>16</v>
      </c>
    </row>
    <row r="487" spans="1:7">
      <c r="A487" s="67" t="s">
        <v>165</v>
      </c>
      <c r="B487" s="64">
        <v>0</v>
      </c>
      <c r="C487" s="64">
        <v>0</v>
      </c>
      <c r="D487" s="64">
        <v>0</v>
      </c>
      <c r="E487" s="64">
        <v>7</v>
      </c>
      <c r="F487" s="64">
        <v>1</v>
      </c>
      <c r="G487" s="65">
        <v>11</v>
      </c>
    </row>
    <row r="488" spans="1:7">
      <c r="A488" s="66" t="s">
        <v>165</v>
      </c>
      <c r="B488" s="62">
        <v>0</v>
      </c>
      <c r="C488" s="62">
        <v>0</v>
      </c>
      <c r="D488" s="62">
        <v>1</v>
      </c>
      <c r="E488" s="62">
        <v>1</v>
      </c>
      <c r="F488" s="62">
        <v>0</v>
      </c>
      <c r="G488" s="63">
        <v>10</v>
      </c>
    </row>
    <row r="489" spans="1:7">
      <c r="A489" s="67" t="s">
        <v>165</v>
      </c>
      <c r="B489" s="64">
        <v>0</v>
      </c>
      <c r="C489" s="64">
        <v>0</v>
      </c>
      <c r="D489" s="64">
        <v>2</v>
      </c>
      <c r="E489" s="64">
        <v>2</v>
      </c>
      <c r="F489" s="64">
        <v>0</v>
      </c>
      <c r="G489" s="65">
        <v>8</v>
      </c>
    </row>
    <row r="490" spans="1:7">
      <c r="A490" s="66" t="s">
        <v>165</v>
      </c>
      <c r="B490" s="62">
        <v>0</v>
      </c>
      <c r="C490" s="62">
        <v>0</v>
      </c>
      <c r="D490" s="62">
        <v>3</v>
      </c>
      <c r="E490" s="62">
        <v>1</v>
      </c>
      <c r="F490" s="62">
        <v>0</v>
      </c>
      <c r="G490" s="63">
        <v>7</v>
      </c>
    </row>
    <row r="491" spans="1:7">
      <c r="A491" s="67" t="s">
        <v>165</v>
      </c>
      <c r="B491" s="64">
        <v>0</v>
      </c>
      <c r="C491" s="64">
        <v>0</v>
      </c>
      <c r="D491" s="64">
        <v>4</v>
      </c>
      <c r="E491" s="64">
        <v>3</v>
      </c>
      <c r="F491" s="64">
        <v>0</v>
      </c>
      <c r="G491" s="65">
        <v>4</v>
      </c>
    </row>
    <row r="492" spans="1:7">
      <c r="A492" s="66" t="s">
        <v>165</v>
      </c>
      <c r="B492" s="62">
        <v>0</v>
      </c>
      <c r="C492" s="62">
        <v>0</v>
      </c>
      <c r="D492" s="62">
        <v>5</v>
      </c>
      <c r="E492" s="62">
        <v>3</v>
      </c>
      <c r="F492" s="62">
        <v>0</v>
      </c>
      <c r="G492" s="63">
        <v>1</v>
      </c>
    </row>
    <row r="493" spans="1:7">
      <c r="A493" s="67" t="s">
        <v>165</v>
      </c>
      <c r="B493" s="64">
        <v>0</v>
      </c>
      <c r="C493" s="64">
        <v>0</v>
      </c>
      <c r="D493" s="64">
        <v>6</v>
      </c>
      <c r="E493" s="64">
        <v>1</v>
      </c>
      <c r="F493" s="64">
        <v>0</v>
      </c>
      <c r="G493" s="65">
        <v>0</v>
      </c>
    </row>
    <row r="494" spans="1:7">
      <c r="A494" s="66" t="s">
        <v>165</v>
      </c>
      <c r="B494" s="62">
        <v>0</v>
      </c>
      <c r="C494" s="62">
        <v>0</v>
      </c>
      <c r="D494" s="62">
        <v>7</v>
      </c>
      <c r="E494" s="62">
        <v>0</v>
      </c>
      <c r="F494" s="62">
        <v>0</v>
      </c>
      <c r="G494" s="63">
        <v>0</v>
      </c>
    </row>
    <row r="495" spans="1:7">
      <c r="A495" s="67" t="s">
        <v>165</v>
      </c>
      <c r="B495" s="64">
        <v>0</v>
      </c>
      <c r="C495" s="64">
        <v>0</v>
      </c>
      <c r="D495" s="64">
        <v>8</v>
      </c>
      <c r="E495" s="64">
        <v>0</v>
      </c>
      <c r="F495" s="64">
        <v>0</v>
      </c>
      <c r="G495" s="65">
        <v>0</v>
      </c>
    </row>
    <row r="496" spans="1:7">
      <c r="A496" s="66" t="s">
        <v>165</v>
      </c>
      <c r="B496" s="62">
        <v>0</v>
      </c>
      <c r="C496" s="62">
        <v>0</v>
      </c>
      <c r="D496" s="62">
        <v>9</v>
      </c>
      <c r="E496" s="62">
        <v>0</v>
      </c>
      <c r="F496" s="62">
        <v>0</v>
      </c>
      <c r="G496" s="63">
        <v>0</v>
      </c>
    </row>
    <row r="497" spans="1:7">
      <c r="A497" s="67" t="s">
        <v>165</v>
      </c>
      <c r="B497" s="64">
        <v>0</v>
      </c>
      <c r="C497" s="64">
        <v>1</v>
      </c>
      <c r="D497" s="64">
        <v>6</v>
      </c>
      <c r="E497" s="64">
        <v>4</v>
      </c>
      <c r="F497" s="64">
        <v>1</v>
      </c>
      <c r="G497" s="65">
        <v>14</v>
      </c>
    </row>
    <row r="498" spans="1:7">
      <c r="A498" s="66" t="s">
        <v>165</v>
      </c>
      <c r="B498" s="62">
        <v>0</v>
      </c>
      <c r="C498" s="62">
        <v>1</v>
      </c>
      <c r="D498" s="62">
        <v>7</v>
      </c>
      <c r="E498" s="62">
        <v>1</v>
      </c>
      <c r="F498" s="62">
        <v>0</v>
      </c>
      <c r="G498" s="63">
        <v>13</v>
      </c>
    </row>
    <row r="499" spans="1:7">
      <c r="A499" s="67" t="s">
        <v>165</v>
      </c>
      <c r="B499" s="64">
        <v>0</v>
      </c>
      <c r="C499" s="64">
        <v>1</v>
      </c>
      <c r="D499" s="64">
        <v>8</v>
      </c>
      <c r="E499" s="64">
        <v>2</v>
      </c>
      <c r="F499" s="64">
        <v>0</v>
      </c>
      <c r="G499" s="65">
        <v>11</v>
      </c>
    </row>
    <row r="500" spans="1:7">
      <c r="A500" s="66" t="s">
        <v>165</v>
      </c>
      <c r="B500" s="62">
        <v>0</v>
      </c>
      <c r="C500" s="62">
        <v>1</v>
      </c>
      <c r="D500" s="62">
        <v>9</v>
      </c>
      <c r="E500" s="62">
        <v>2</v>
      </c>
      <c r="F500" s="62">
        <v>0</v>
      </c>
      <c r="G500" s="63">
        <v>9</v>
      </c>
    </row>
    <row r="501" spans="1:7">
      <c r="A501" s="67" t="s">
        <v>165</v>
      </c>
      <c r="B501" s="64">
        <v>0</v>
      </c>
      <c r="C501" s="64">
        <v>2</v>
      </c>
      <c r="D501" s="64">
        <v>7</v>
      </c>
      <c r="E501" s="64">
        <v>3</v>
      </c>
      <c r="F501" s="64">
        <v>1</v>
      </c>
      <c r="G501" s="65">
        <v>15</v>
      </c>
    </row>
    <row r="502" spans="1:7">
      <c r="A502" s="66" t="s">
        <v>165</v>
      </c>
      <c r="B502" s="62">
        <v>0</v>
      </c>
      <c r="C502" s="62">
        <v>2</v>
      </c>
      <c r="D502" s="62">
        <v>8</v>
      </c>
      <c r="E502" s="62">
        <v>8</v>
      </c>
      <c r="F502" s="62">
        <v>0</v>
      </c>
      <c r="G502" s="63">
        <v>7</v>
      </c>
    </row>
    <row r="503" spans="1:7">
      <c r="A503" s="67" t="s">
        <v>165</v>
      </c>
      <c r="B503" s="64">
        <v>0</v>
      </c>
      <c r="C503" s="64">
        <v>2</v>
      </c>
      <c r="D503" s="64">
        <v>9</v>
      </c>
      <c r="E503" s="64">
        <v>6</v>
      </c>
      <c r="F503" s="64">
        <v>0</v>
      </c>
      <c r="G503" s="65">
        <v>1</v>
      </c>
    </row>
    <row r="504" spans="1:7">
      <c r="A504" s="66" t="s">
        <v>165</v>
      </c>
      <c r="B504" s="62">
        <v>1</v>
      </c>
      <c r="C504" s="62">
        <v>1</v>
      </c>
      <c r="D504" s="62">
        <v>9</v>
      </c>
      <c r="E504" s="62">
        <v>1</v>
      </c>
      <c r="F504" s="62">
        <v>1</v>
      </c>
      <c r="G504" s="63">
        <v>17</v>
      </c>
    </row>
    <row r="505" spans="1:7">
      <c r="A505" s="67" t="s">
        <v>166</v>
      </c>
      <c r="B505" s="64">
        <v>0</v>
      </c>
      <c r="C505" s="64">
        <v>0</v>
      </c>
      <c r="D505" s="64">
        <v>0</v>
      </c>
      <c r="E505" s="64">
        <v>21</v>
      </c>
      <c r="F505" s="64">
        <v>2</v>
      </c>
      <c r="G505" s="65">
        <v>15</v>
      </c>
    </row>
    <row r="506" spans="1:7">
      <c r="A506" s="66" t="s">
        <v>166</v>
      </c>
      <c r="B506" s="62">
        <v>0</v>
      </c>
      <c r="C506" s="62">
        <v>0</v>
      </c>
      <c r="D506" s="62">
        <v>1</v>
      </c>
      <c r="E506" s="62">
        <v>4</v>
      </c>
      <c r="F506" s="62">
        <v>0</v>
      </c>
      <c r="G506" s="63">
        <v>11</v>
      </c>
    </row>
    <row r="507" spans="1:7">
      <c r="A507" s="67" t="s">
        <v>166</v>
      </c>
      <c r="B507" s="64">
        <v>0</v>
      </c>
      <c r="C507" s="64">
        <v>0</v>
      </c>
      <c r="D507" s="64">
        <v>2</v>
      </c>
      <c r="E507" s="64">
        <v>5</v>
      </c>
      <c r="F507" s="64">
        <v>0</v>
      </c>
      <c r="G507" s="65">
        <v>6</v>
      </c>
    </row>
    <row r="508" spans="1:7">
      <c r="A508" s="66" t="s">
        <v>166</v>
      </c>
      <c r="B508" s="62">
        <v>0</v>
      </c>
      <c r="C508" s="62">
        <v>0</v>
      </c>
      <c r="D508" s="62">
        <v>3</v>
      </c>
      <c r="E508" s="62">
        <v>1</v>
      </c>
      <c r="F508" s="62">
        <v>0</v>
      </c>
      <c r="G508" s="63">
        <v>5</v>
      </c>
    </row>
    <row r="509" spans="1:7">
      <c r="A509" s="67" t="s">
        <v>166</v>
      </c>
      <c r="B509" s="64">
        <v>0</v>
      </c>
      <c r="C509" s="64">
        <v>0</v>
      </c>
      <c r="D509" s="64">
        <v>4</v>
      </c>
      <c r="E509" s="64">
        <v>2</v>
      </c>
      <c r="F509" s="64">
        <v>0</v>
      </c>
      <c r="G509" s="65">
        <v>3</v>
      </c>
    </row>
    <row r="510" spans="1:7">
      <c r="A510" s="66" t="s">
        <v>166</v>
      </c>
      <c r="B510" s="62">
        <v>0</v>
      </c>
      <c r="C510" s="62">
        <v>0</v>
      </c>
      <c r="D510" s="62">
        <v>5</v>
      </c>
      <c r="E510" s="62">
        <v>1</v>
      </c>
      <c r="F510" s="62">
        <v>0</v>
      </c>
      <c r="G510" s="63">
        <v>2</v>
      </c>
    </row>
    <row r="511" spans="1:7">
      <c r="A511" s="67" t="s">
        <v>166</v>
      </c>
      <c r="B511" s="64">
        <v>0</v>
      </c>
      <c r="C511" s="64">
        <v>0</v>
      </c>
      <c r="D511" s="64">
        <v>6</v>
      </c>
      <c r="E511" s="64">
        <v>1</v>
      </c>
      <c r="F511" s="64">
        <v>0</v>
      </c>
      <c r="G511" s="65">
        <v>1</v>
      </c>
    </row>
    <row r="512" spans="1:7">
      <c r="A512" s="66" t="s">
        <v>166</v>
      </c>
      <c r="B512" s="62">
        <v>0</v>
      </c>
      <c r="C512" s="62">
        <v>0</v>
      </c>
      <c r="D512" s="62">
        <v>7</v>
      </c>
      <c r="E512" s="62">
        <v>2</v>
      </c>
      <c r="F512" s="62">
        <v>1</v>
      </c>
      <c r="G512" s="63">
        <v>17</v>
      </c>
    </row>
    <row r="513" spans="1:7">
      <c r="A513" s="67" t="s">
        <v>166</v>
      </c>
      <c r="B513" s="64">
        <v>0</v>
      </c>
      <c r="C513" s="64">
        <v>0</v>
      </c>
      <c r="D513" s="64">
        <v>8</v>
      </c>
      <c r="E513" s="64">
        <v>2</v>
      </c>
      <c r="F513" s="64">
        <v>0</v>
      </c>
      <c r="G513" s="65">
        <v>15</v>
      </c>
    </row>
    <row r="514" spans="1:7">
      <c r="A514" s="66" t="s">
        <v>166</v>
      </c>
      <c r="B514" s="62">
        <v>0</v>
      </c>
      <c r="C514" s="62">
        <v>0</v>
      </c>
      <c r="D514" s="62">
        <v>9</v>
      </c>
      <c r="E514" s="62">
        <v>0</v>
      </c>
      <c r="F514" s="62">
        <v>0</v>
      </c>
      <c r="G514" s="63">
        <v>15</v>
      </c>
    </row>
    <row r="515" spans="1:7">
      <c r="A515" s="67" t="s">
        <v>166</v>
      </c>
      <c r="B515" s="64">
        <v>0</v>
      </c>
      <c r="C515" s="64">
        <v>1</v>
      </c>
      <c r="D515" s="64">
        <v>0</v>
      </c>
      <c r="E515" s="64">
        <v>5</v>
      </c>
      <c r="F515" s="64">
        <v>1</v>
      </c>
      <c r="G515" s="65">
        <v>13</v>
      </c>
    </row>
    <row r="516" spans="1:7">
      <c r="A516" s="66" t="s">
        <v>166</v>
      </c>
      <c r="B516" s="62">
        <v>0</v>
      </c>
      <c r="C516" s="62">
        <v>1</v>
      </c>
      <c r="D516" s="62">
        <v>2</v>
      </c>
      <c r="E516" s="62">
        <v>2</v>
      </c>
      <c r="F516" s="62">
        <v>0</v>
      </c>
      <c r="G516" s="63">
        <v>11</v>
      </c>
    </row>
    <row r="517" spans="1:7">
      <c r="A517" s="67" t="s">
        <v>166</v>
      </c>
      <c r="B517" s="64">
        <v>0</v>
      </c>
      <c r="C517" s="64">
        <v>1</v>
      </c>
      <c r="D517" s="64">
        <v>3</v>
      </c>
      <c r="E517" s="64">
        <v>2</v>
      </c>
      <c r="F517" s="64">
        <v>0</v>
      </c>
      <c r="G517" s="65">
        <v>9</v>
      </c>
    </row>
    <row r="518" spans="1:7">
      <c r="A518" s="66" t="s">
        <v>166</v>
      </c>
      <c r="B518" s="62">
        <v>0</v>
      </c>
      <c r="C518" s="62">
        <v>1</v>
      </c>
      <c r="D518" s="62">
        <v>4</v>
      </c>
      <c r="E518" s="62">
        <v>9</v>
      </c>
      <c r="F518" s="62">
        <v>0</v>
      </c>
      <c r="G518" s="63">
        <v>0</v>
      </c>
    </row>
    <row r="519" spans="1:7">
      <c r="A519" s="67" t="s">
        <v>166</v>
      </c>
      <c r="B519" s="64">
        <v>0</v>
      </c>
      <c r="C519" s="64">
        <v>1</v>
      </c>
      <c r="D519" s="64">
        <v>5</v>
      </c>
      <c r="E519" s="64">
        <v>11</v>
      </c>
      <c r="F519" s="64">
        <v>1</v>
      </c>
      <c r="G519" s="65">
        <v>7</v>
      </c>
    </row>
    <row r="520" spans="1:7">
      <c r="A520" s="66" t="s">
        <v>166</v>
      </c>
      <c r="B520" s="62">
        <v>0</v>
      </c>
      <c r="C520" s="62">
        <v>1</v>
      </c>
      <c r="D520" s="62">
        <v>6</v>
      </c>
      <c r="E520" s="62">
        <v>3</v>
      </c>
      <c r="F520" s="62">
        <v>0</v>
      </c>
      <c r="G520" s="63">
        <v>4</v>
      </c>
    </row>
    <row r="521" spans="1:7">
      <c r="A521" s="67" t="s">
        <v>166</v>
      </c>
      <c r="B521" s="64">
        <v>0</v>
      </c>
      <c r="C521" s="64">
        <v>1</v>
      </c>
      <c r="D521" s="64">
        <v>8</v>
      </c>
      <c r="E521" s="64">
        <v>1</v>
      </c>
      <c r="F521" s="64">
        <v>0</v>
      </c>
      <c r="G521" s="65">
        <v>3</v>
      </c>
    </row>
    <row r="522" spans="1:7">
      <c r="A522" s="66" t="s">
        <v>166</v>
      </c>
      <c r="B522" s="62">
        <v>0</v>
      </c>
      <c r="C522" s="62">
        <v>2</v>
      </c>
      <c r="D522" s="62">
        <v>3</v>
      </c>
      <c r="E522" s="62">
        <v>4</v>
      </c>
      <c r="F522" s="62">
        <v>1</v>
      </c>
      <c r="G522" s="63">
        <v>14</v>
      </c>
    </row>
    <row r="523" spans="1:7">
      <c r="A523" s="67" t="s">
        <v>166</v>
      </c>
      <c r="B523" s="64">
        <v>0</v>
      </c>
      <c r="C523" s="64">
        <v>2</v>
      </c>
      <c r="D523" s="64">
        <v>4</v>
      </c>
      <c r="E523" s="64">
        <v>1</v>
      </c>
      <c r="F523" s="64">
        <v>0</v>
      </c>
      <c r="G523" s="65">
        <v>13</v>
      </c>
    </row>
    <row r="524" spans="1:7">
      <c r="A524" s="66" t="s">
        <v>166</v>
      </c>
      <c r="B524" s="62">
        <v>0</v>
      </c>
      <c r="C524" s="62">
        <v>2</v>
      </c>
      <c r="D524" s="62">
        <v>6</v>
      </c>
      <c r="E524" s="62">
        <v>16</v>
      </c>
      <c r="F524" s="62">
        <v>1</v>
      </c>
      <c r="G524" s="63">
        <v>15</v>
      </c>
    </row>
    <row r="525" spans="1:7">
      <c r="A525" s="67" t="s">
        <v>166</v>
      </c>
      <c r="B525" s="64">
        <v>0</v>
      </c>
      <c r="C525" s="64">
        <v>2</v>
      </c>
      <c r="D525" s="64">
        <v>7</v>
      </c>
      <c r="E525" s="64">
        <v>15</v>
      </c>
      <c r="F525" s="64">
        <v>0</v>
      </c>
      <c r="G525" s="65">
        <v>0</v>
      </c>
    </row>
    <row r="526" spans="1:7">
      <c r="A526" s="66" t="s">
        <v>166</v>
      </c>
      <c r="B526" s="62">
        <v>0</v>
      </c>
      <c r="C526" s="62">
        <v>2</v>
      </c>
      <c r="D526" s="62">
        <v>8</v>
      </c>
      <c r="E526" s="62">
        <v>8</v>
      </c>
      <c r="F526" s="62">
        <v>1</v>
      </c>
      <c r="G526" s="63">
        <v>10</v>
      </c>
    </row>
    <row r="527" spans="1:7">
      <c r="A527" s="67" t="s">
        <v>166</v>
      </c>
      <c r="B527" s="64">
        <v>0</v>
      </c>
      <c r="C527" s="64">
        <v>2</v>
      </c>
      <c r="D527" s="64">
        <v>9</v>
      </c>
      <c r="E527" s="64">
        <v>1</v>
      </c>
      <c r="F527" s="64">
        <v>0</v>
      </c>
      <c r="G527" s="65">
        <v>9</v>
      </c>
    </row>
    <row r="528" spans="1:7">
      <c r="A528" s="66" t="s">
        <v>166</v>
      </c>
      <c r="B528" s="62">
        <v>1</v>
      </c>
      <c r="C528" s="62">
        <v>0</v>
      </c>
      <c r="D528" s="62">
        <v>8</v>
      </c>
      <c r="E528" s="62">
        <v>8</v>
      </c>
      <c r="F528" s="62">
        <v>1</v>
      </c>
      <c r="G528" s="63">
        <v>10</v>
      </c>
    </row>
    <row r="529" spans="1:7">
      <c r="A529" s="67" t="s">
        <v>166</v>
      </c>
      <c r="B529" s="64">
        <v>1</v>
      </c>
      <c r="C529" s="64">
        <v>0</v>
      </c>
      <c r="D529" s="64">
        <v>9</v>
      </c>
      <c r="E529" s="64">
        <v>9</v>
      </c>
      <c r="F529" s="64">
        <v>0</v>
      </c>
      <c r="G529" s="65">
        <v>1</v>
      </c>
    </row>
    <row r="530" spans="1:7">
      <c r="A530" s="66" t="s">
        <v>166</v>
      </c>
      <c r="B530" s="62">
        <v>1</v>
      </c>
      <c r="C530" s="62">
        <v>1</v>
      </c>
      <c r="D530" s="62">
        <v>6</v>
      </c>
      <c r="E530" s="62">
        <v>4</v>
      </c>
      <c r="F530" s="62">
        <v>1</v>
      </c>
      <c r="G530" s="63">
        <v>14</v>
      </c>
    </row>
    <row r="531" spans="1:7">
      <c r="A531" s="67" t="s">
        <v>166</v>
      </c>
      <c r="B531" s="64">
        <v>1</v>
      </c>
      <c r="C531" s="64">
        <v>1</v>
      </c>
      <c r="D531" s="64">
        <v>8</v>
      </c>
      <c r="E531" s="64">
        <v>2</v>
      </c>
      <c r="F531" s="64">
        <v>0</v>
      </c>
      <c r="G531" s="65">
        <v>12</v>
      </c>
    </row>
    <row r="532" spans="1:7">
      <c r="A532" s="66" t="s">
        <v>166</v>
      </c>
      <c r="B532" s="62">
        <v>1</v>
      </c>
      <c r="C532" s="62">
        <v>2</v>
      </c>
      <c r="D532" s="62">
        <v>8</v>
      </c>
      <c r="E532" s="62">
        <v>6</v>
      </c>
      <c r="F532" s="62">
        <v>1</v>
      </c>
      <c r="G532" s="63">
        <v>12</v>
      </c>
    </row>
    <row r="533" spans="1:7">
      <c r="A533" s="67" t="s">
        <v>166</v>
      </c>
      <c r="B533" s="64">
        <v>1</v>
      </c>
      <c r="C533" s="64">
        <v>2</v>
      </c>
      <c r="D533" s="64">
        <v>9</v>
      </c>
      <c r="E533" s="64">
        <v>16</v>
      </c>
      <c r="F533" s="64">
        <v>1</v>
      </c>
      <c r="G533" s="65">
        <v>14</v>
      </c>
    </row>
    <row r="534" spans="1:7">
      <c r="A534" s="66" t="s">
        <v>166</v>
      </c>
      <c r="B534" s="62">
        <v>2</v>
      </c>
      <c r="C534" s="62">
        <v>0</v>
      </c>
      <c r="D534" s="62">
        <v>8</v>
      </c>
      <c r="E534" s="62">
        <v>6</v>
      </c>
      <c r="F534" s="62">
        <v>1</v>
      </c>
      <c r="G534" s="63">
        <v>12</v>
      </c>
    </row>
    <row r="535" spans="1:7">
      <c r="A535" s="67" t="s">
        <v>166</v>
      </c>
      <c r="B535" s="64">
        <v>2</v>
      </c>
      <c r="C535" s="64">
        <v>1</v>
      </c>
      <c r="D535" s="64">
        <v>9</v>
      </c>
      <c r="E535" s="64">
        <v>6</v>
      </c>
      <c r="F535" s="64">
        <v>1</v>
      </c>
      <c r="G535" s="65">
        <v>12</v>
      </c>
    </row>
    <row r="536" spans="1:7">
      <c r="A536" s="66" t="s">
        <v>166</v>
      </c>
      <c r="B536" s="62">
        <v>2</v>
      </c>
      <c r="C536" s="62">
        <v>2</v>
      </c>
      <c r="D536" s="62">
        <v>9</v>
      </c>
      <c r="E536" s="62">
        <v>10</v>
      </c>
      <c r="F536" s="62">
        <v>1</v>
      </c>
      <c r="G536" s="63">
        <v>8</v>
      </c>
    </row>
    <row r="537" spans="1:7">
      <c r="A537" s="67" t="s">
        <v>167</v>
      </c>
      <c r="B537" s="64">
        <v>0</v>
      </c>
      <c r="C537" s="64">
        <v>0</v>
      </c>
      <c r="D537" s="64">
        <v>0</v>
      </c>
      <c r="E537" s="64">
        <v>22</v>
      </c>
      <c r="F537" s="64">
        <v>2</v>
      </c>
      <c r="G537" s="65">
        <v>14</v>
      </c>
    </row>
    <row r="538" spans="1:7">
      <c r="A538" s="66" t="s">
        <v>167</v>
      </c>
      <c r="B538" s="62">
        <v>0</v>
      </c>
      <c r="C538" s="62">
        <v>0</v>
      </c>
      <c r="D538" s="62">
        <v>1</v>
      </c>
      <c r="E538" s="62">
        <v>3</v>
      </c>
      <c r="F538" s="62">
        <v>0</v>
      </c>
      <c r="G538" s="63">
        <v>11</v>
      </c>
    </row>
    <row r="539" spans="1:7">
      <c r="A539" s="67" t="s">
        <v>167</v>
      </c>
      <c r="B539" s="64">
        <v>0</v>
      </c>
      <c r="C539" s="64">
        <v>0</v>
      </c>
      <c r="D539" s="64">
        <v>2</v>
      </c>
      <c r="E539" s="64">
        <v>3</v>
      </c>
      <c r="F539" s="64">
        <v>0</v>
      </c>
      <c r="G539" s="65">
        <v>8</v>
      </c>
    </row>
    <row r="540" spans="1:7">
      <c r="A540" s="66" t="s">
        <v>167</v>
      </c>
      <c r="B540" s="62">
        <v>0</v>
      </c>
      <c r="C540" s="62">
        <v>0</v>
      </c>
      <c r="D540" s="62">
        <v>3</v>
      </c>
      <c r="E540" s="62">
        <v>0</v>
      </c>
      <c r="F540" s="62">
        <v>0</v>
      </c>
      <c r="G540" s="63">
        <v>8</v>
      </c>
    </row>
    <row r="541" spans="1:7">
      <c r="A541" s="67" t="s">
        <v>167</v>
      </c>
      <c r="B541" s="64">
        <v>0</v>
      </c>
      <c r="C541" s="64">
        <v>0</v>
      </c>
      <c r="D541" s="64">
        <v>4</v>
      </c>
      <c r="E541" s="64">
        <v>1</v>
      </c>
      <c r="F541" s="64">
        <v>0</v>
      </c>
      <c r="G541" s="65">
        <v>7</v>
      </c>
    </row>
    <row r="542" spans="1:7">
      <c r="A542" s="66" t="s">
        <v>167</v>
      </c>
      <c r="B542" s="62">
        <v>0</v>
      </c>
      <c r="C542" s="62">
        <v>0</v>
      </c>
      <c r="D542" s="62">
        <v>5</v>
      </c>
      <c r="E542" s="62">
        <v>0</v>
      </c>
      <c r="F542" s="62">
        <v>0</v>
      </c>
      <c r="G542" s="63">
        <v>7</v>
      </c>
    </row>
    <row r="543" spans="1:7">
      <c r="A543" s="67" t="s">
        <v>167</v>
      </c>
      <c r="B543" s="64">
        <v>0</v>
      </c>
      <c r="C543" s="64">
        <v>0</v>
      </c>
      <c r="D543" s="64">
        <v>6</v>
      </c>
      <c r="E543" s="64">
        <v>1</v>
      </c>
      <c r="F543" s="64">
        <v>0</v>
      </c>
      <c r="G543" s="65">
        <v>6</v>
      </c>
    </row>
    <row r="544" spans="1:7">
      <c r="A544" s="66" t="s">
        <v>167</v>
      </c>
      <c r="B544" s="62">
        <v>0</v>
      </c>
      <c r="C544" s="62">
        <v>0</v>
      </c>
      <c r="D544" s="62">
        <v>7</v>
      </c>
      <c r="E544" s="62">
        <v>1</v>
      </c>
      <c r="F544" s="62">
        <v>0</v>
      </c>
      <c r="G544" s="63">
        <v>5</v>
      </c>
    </row>
    <row r="545" spans="1:7">
      <c r="A545" s="67" t="s">
        <v>167</v>
      </c>
      <c r="B545" s="64">
        <v>0</v>
      </c>
      <c r="C545" s="64">
        <v>0</v>
      </c>
      <c r="D545" s="64">
        <v>8</v>
      </c>
      <c r="E545" s="64">
        <v>2</v>
      </c>
      <c r="F545" s="64">
        <v>0</v>
      </c>
      <c r="G545" s="65">
        <v>3</v>
      </c>
    </row>
    <row r="546" spans="1:7">
      <c r="A546" s="66" t="s">
        <v>167</v>
      </c>
      <c r="B546" s="62">
        <v>0</v>
      </c>
      <c r="C546" s="62">
        <v>0</v>
      </c>
      <c r="D546" s="62">
        <v>9</v>
      </c>
      <c r="E546" s="62">
        <v>1</v>
      </c>
      <c r="F546" s="62">
        <v>0</v>
      </c>
      <c r="G546" s="63">
        <v>2</v>
      </c>
    </row>
    <row r="547" spans="1:7">
      <c r="A547" s="67" t="s">
        <v>167</v>
      </c>
      <c r="B547" s="64">
        <v>0</v>
      </c>
      <c r="C547" s="64">
        <v>1</v>
      </c>
      <c r="D547" s="64">
        <v>0</v>
      </c>
      <c r="E547" s="64">
        <v>5</v>
      </c>
      <c r="F547" s="64">
        <v>1</v>
      </c>
      <c r="G547" s="65">
        <v>13</v>
      </c>
    </row>
    <row r="548" spans="1:7">
      <c r="A548" s="66" t="s">
        <v>167</v>
      </c>
      <c r="B548" s="62">
        <v>0</v>
      </c>
      <c r="C548" s="62">
        <v>1</v>
      </c>
      <c r="D548" s="62">
        <v>1</v>
      </c>
      <c r="E548" s="62">
        <v>6</v>
      </c>
      <c r="F548" s="62">
        <v>0</v>
      </c>
      <c r="G548" s="63">
        <v>7</v>
      </c>
    </row>
    <row r="549" spans="1:7">
      <c r="A549" s="67" t="s">
        <v>167</v>
      </c>
      <c r="B549" s="64">
        <v>0</v>
      </c>
      <c r="C549" s="64">
        <v>1</v>
      </c>
      <c r="D549" s="64">
        <v>3</v>
      </c>
      <c r="E549" s="64">
        <v>4</v>
      </c>
      <c r="F549" s="64">
        <v>0</v>
      </c>
      <c r="G549" s="65">
        <v>3</v>
      </c>
    </row>
    <row r="550" spans="1:7">
      <c r="A550" s="66" t="s">
        <v>167</v>
      </c>
      <c r="B550" s="62">
        <v>0</v>
      </c>
      <c r="C550" s="62">
        <v>1</v>
      </c>
      <c r="D550" s="62">
        <v>4</v>
      </c>
      <c r="E550" s="62">
        <v>5</v>
      </c>
      <c r="F550" s="62">
        <v>1</v>
      </c>
      <c r="G550" s="63">
        <v>16</v>
      </c>
    </row>
    <row r="551" spans="1:7">
      <c r="A551" s="67" t="s">
        <v>167</v>
      </c>
      <c r="B551" s="64">
        <v>0</v>
      </c>
      <c r="C551" s="64">
        <v>1</v>
      </c>
      <c r="D551" s="64">
        <v>5</v>
      </c>
      <c r="E551" s="64">
        <v>10</v>
      </c>
      <c r="F551" s="64">
        <v>0</v>
      </c>
      <c r="G551" s="65">
        <v>6</v>
      </c>
    </row>
    <row r="552" spans="1:7">
      <c r="A552" s="66" t="s">
        <v>167</v>
      </c>
      <c r="B552" s="62">
        <v>0</v>
      </c>
      <c r="C552" s="62">
        <v>1</v>
      </c>
      <c r="D552" s="62">
        <v>7</v>
      </c>
      <c r="E552" s="62">
        <v>1</v>
      </c>
      <c r="F552" s="62">
        <v>0</v>
      </c>
      <c r="G552" s="63">
        <v>5</v>
      </c>
    </row>
    <row r="553" spans="1:7">
      <c r="A553" s="67" t="s">
        <v>167</v>
      </c>
      <c r="B553" s="64">
        <v>0</v>
      </c>
      <c r="C553" s="64">
        <v>1</v>
      </c>
      <c r="D553" s="64">
        <v>9</v>
      </c>
      <c r="E553" s="64">
        <v>1</v>
      </c>
      <c r="F553" s="64">
        <v>0</v>
      </c>
      <c r="G553" s="65">
        <v>4</v>
      </c>
    </row>
    <row r="554" spans="1:7">
      <c r="A554" s="66" t="s">
        <v>167</v>
      </c>
      <c r="B554" s="62">
        <v>0</v>
      </c>
      <c r="C554" s="62">
        <v>2</v>
      </c>
      <c r="D554" s="62">
        <v>2</v>
      </c>
      <c r="E554" s="62">
        <v>4</v>
      </c>
      <c r="F554" s="62">
        <v>1</v>
      </c>
      <c r="G554" s="63">
        <v>14</v>
      </c>
    </row>
    <row r="555" spans="1:7">
      <c r="A555" s="67" t="s">
        <v>167</v>
      </c>
      <c r="B555" s="64">
        <v>0</v>
      </c>
      <c r="C555" s="64">
        <v>2</v>
      </c>
      <c r="D555" s="64">
        <v>3</v>
      </c>
      <c r="E555" s="64">
        <v>6</v>
      </c>
      <c r="F555" s="64">
        <v>0</v>
      </c>
      <c r="G555" s="65">
        <v>8</v>
      </c>
    </row>
    <row r="556" spans="1:7">
      <c r="A556" s="66" t="s">
        <v>167</v>
      </c>
      <c r="B556" s="62">
        <v>0</v>
      </c>
      <c r="C556" s="62">
        <v>2</v>
      </c>
      <c r="D556" s="62">
        <v>4</v>
      </c>
      <c r="E556" s="62">
        <v>8</v>
      </c>
      <c r="F556" s="62">
        <v>0</v>
      </c>
      <c r="G556" s="63">
        <v>0</v>
      </c>
    </row>
    <row r="557" spans="1:7">
      <c r="A557" s="67" t="s">
        <v>167</v>
      </c>
      <c r="B557" s="64">
        <v>0</v>
      </c>
      <c r="C557" s="64">
        <v>2</v>
      </c>
      <c r="D557" s="64">
        <v>6</v>
      </c>
      <c r="E557" s="64">
        <v>2</v>
      </c>
      <c r="F557" s="64">
        <v>1</v>
      </c>
      <c r="G557" s="65">
        <v>16</v>
      </c>
    </row>
    <row r="558" spans="1:7">
      <c r="A558" s="66" t="s">
        <v>167</v>
      </c>
      <c r="B558" s="62">
        <v>0</v>
      </c>
      <c r="C558" s="62">
        <v>2</v>
      </c>
      <c r="D558" s="62">
        <v>7</v>
      </c>
      <c r="E558" s="62">
        <v>6</v>
      </c>
      <c r="F558" s="62">
        <v>0</v>
      </c>
      <c r="G558" s="63">
        <v>10</v>
      </c>
    </row>
    <row r="559" spans="1:7">
      <c r="A559" s="67" t="s">
        <v>167</v>
      </c>
      <c r="B559" s="64">
        <v>0</v>
      </c>
      <c r="C559" s="64">
        <v>2</v>
      </c>
      <c r="D559" s="64">
        <v>8</v>
      </c>
      <c r="E559" s="64">
        <v>5</v>
      </c>
      <c r="F559" s="64">
        <v>0</v>
      </c>
      <c r="G559" s="65">
        <v>5</v>
      </c>
    </row>
    <row r="560" spans="1:7">
      <c r="A560" s="66" t="s">
        <v>167</v>
      </c>
      <c r="B560" s="62">
        <v>0</v>
      </c>
      <c r="C560" s="62">
        <v>2</v>
      </c>
      <c r="D560" s="62">
        <v>9</v>
      </c>
      <c r="E560" s="62">
        <v>3</v>
      </c>
      <c r="F560" s="62">
        <v>0</v>
      </c>
      <c r="G560" s="63">
        <v>2</v>
      </c>
    </row>
    <row r="561" spans="1:7">
      <c r="A561" s="67" t="s">
        <v>167</v>
      </c>
      <c r="B561" s="64">
        <v>1</v>
      </c>
      <c r="C561" s="64">
        <v>0</v>
      </c>
      <c r="D561" s="64">
        <v>5</v>
      </c>
      <c r="E561" s="64">
        <v>9</v>
      </c>
      <c r="F561" s="64">
        <v>1</v>
      </c>
      <c r="G561" s="65">
        <v>9</v>
      </c>
    </row>
    <row r="562" spans="1:7">
      <c r="A562" s="66" t="s">
        <v>167</v>
      </c>
      <c r="B562" s="62">
        <v>1</v>
      </c>
      <c r="C562" s="62">
        <v>1</v>
      </c>
      <c r="D562" s="62">
        <v>6</v>
      </c>
      <c r="E562" s="62">
        <v>13</v>
      </c>
      <c r="F562" s="62">
        <v>1</v>
      </c>
      <c r="G562" s="63">
        <v>5</v>
      </c>
    </row>
    <row r="563" spans="1:7">
      <c r="A563" s="67" t="s">
        <v>167</v>
      </c>
      <c r="B563" s="64">
        <v>1</v>
      </c>
      <c r="C563" s="64">
        <v>1</v>
      </c>
      <c r="D563" s="64">
        <v>7</v>
      </c>
      <c r="E563" s="64">
        <v>5</v>
      </c>
      <c r="F563" s="64">
        <v>0</v>
      </c>
      <c r="G563" s="65">
        <v>0</v>
      </c>
    </row>
    <row r="564" spans="1:7">
      <c r="A564" s="66" t="s">
        <v>167</v>
      </c>
      <c r="B564" s="62">
        <v>1</v>
      </c>
      <c r="C564" s="62">
        <v>1</v>
      </c>
      <c r="D564" s="62">
        <v>8</v>
      </c>
      <c r="E564" s="62">
        <v>13</v>
      </c>
      <c r="F564" s="62">
        <v>1</v>
      </c>
      <c r="G564" s="63">
        <v>5</v>
      </c>
    </row>
    <row r="565" spans="1:7">
      <c r="A565" s="67" t="s">
        <v>167</v>
      </c>
      <c r="B565" s="64">
        <v>1</v>
      </c>
      <c r="C565" s="64">
        <v>1</v>
      </c>
      <c r="D565" s="64">
        <v>9</v>
      </c>
      <c r="E565" s="64">
        <v>5</v>
      </c>
      <c r="F565" s="64">
        <v>0</v>
      </c>
      <c r="G565" s="65">
        <v>0</v>
      </c>
    </row>
    <row r="566" spans="1:7">
      <c r="A566" s="66" t="s">
        <v>167</v>
      </c>
      <c r="B566" s="62">
        <v>1</v>
      </c>
      <c r="C566" s="62">
        <v>2</v>
      </c>
      <c r="D566" s="62">
        <v>7</v>
      </c>
      <c r="E566" s="62">
        <v>15</v>
      </c>
      <c r="F566" s="62">
        <v>1</v>
      </c>
      <c r="G566" s="63">
        <v>3</v>
      </c>
    </row>
    <row r="567" spans="1:7">
      <c r="A567" s="67" t="s">
        <v>167</v>
      </c>
      <c r="B567" s="64">
        <v>2</v>
      </c>
      <c r="C567" s="64">
        <v>0</v>
      </c>
      <c r="D567" s="64">
        <v>8</v>
      </c>
      <c r="E567" s="64">
        <v>14</v>
      </c>
      <c r="F567" s="64">
        <v>1</v>
      </c>
      <c r="G567" s="65">
        <v>4</v>
      </c>
    </row>
    <row r="568" spans="1:7">
      <c r="A568" s="66" t="s">
        <v>167</v>
      </c>
      <c r="B568" s="62">
        <v>2</v>
      </c>
      <c r="C568" s="62">
        <v>0</v>
      </c>
      <c r="D568" s="62">
        <v>9</v>
      </c>
      <c r="E568" s="62">
        <v>1</v>
      </c>
      <c r="F568" s="62">
        <v>0</v>
      </c>
      <c r="G568" s="63">
        <v>3</v>
      </c>
    </row>
    <row r="569" spans="1:7">
      <c r="A569" s="67" t="s">
        <v>167</v>
      </c>
      <c r="B569" s="64">
        <v>2</v>
      </c>
      <c r="C569" s="64">
        <v>1</v>
      </c>
      <c r="D569" s="64">
        <v>9</v>
      </c>
      <c r="E569" s="64">
        <v>5</v>
      </c>
      <c r="F569" s="64">
        <v>1</v>
      </c>
      <c r="G569" s="65">
        <v>13</v>
      </c>
    </row>
    <row r="570" spans="1:7">
      <c r="A570" s="66" t="s">
        <v>167</v>
      </c>
      <c r="B570" s="62">
        <v>2</v>
      </c>
      <c r="C570" s="62">
        <v>2</v>
      </c>
      <c r="D570" s="62">
        <v>9</v>
      </c>
      <c r="E570" s="62">
        <v>32</v>
      </c>
      <c r="F570" s="62">
        <v>2</v>
      </c>
      <c r="G570" s="63">
        <v>4</v>
      </c>
    </row>
    <row r="571" spans="1:7">
      <c r="A571" s="67" t="s">
        <v>168</v>
      </c>
      <c r="B571" s="64">
        <v>0</v>
      </c>
      <c r="C571" s="64">
        <v>0</v>
      </c>
      <c r="D571" s="64">
        <v>0</v>
      </c>
      <c r="E571" s="64">
        <v>33</v>
      </c>
      <c r="F571" s="64">
        <v>2</v>
      </c>
      <c r="G571" s="65">
        <v>3</v>
      </c>
    </row>
    <row r="572" spans="1:7">
      <c r="A572" s="66" t="s">
        <v>168</v>
      </c>
      <c r="B572" s="62">
        <v>0</v>
      </c>
      <c r="C572" s="62">
        <v>0</v>
      </c>
      <c r="D572" s="62">
        <v>1</v>
      </c>
      <c r="E572" s="62">
        <v>3</v>
      </c>
      <c r="F572" s="62">
        <v>0</v>
      </c>
      <c r="G572" s="63">
        <v>0</v>
      </c>
    </row>
    <row r="573" spans="1:7">
      <c r="A573" s="67" t="s">
        <v>168</v>
      </c>
      <c r="B573" s="64">
        <v>0</v>
      </c>
      <c r="C573" s="64">
        <v>0</v>
      </c>
      <c r="D573" s="64">
        <v>2</v>
      </c>
      <c r="E573" s="64">
        <v>5</v>
      </c>
      <c r="F573" s="64">
        <v>1</v>
      </c>
      <c r="G573" s="65">
        <v>13</v>
      </c>
    </row>
    <row r="574" spans="1:7">
      <c r="A574" s="66" t="s">
        <v>168</v>
      </c>
      <c r="B574" s="62">
        <v>0</v>
      </c>
      <c r="C574" s="62">
        <v>0</v>
      </c>
      <c r="D574" s="62">
        <v>3</v>
      </c>
      <c r="E574" s="62">
        <v>1</v>
      </c>
      <c r="F574" s="62">
        <v>0</v>
      </c>
      <c r="G574" s="63">
        <v>12</v>
      </c>
    </row>
    <row r="575" spans="1:7">
      <c r="A575" s="67" t="s">
        <v>168</v>
      </c>
      <c r="B575" s="64">
        <v>0</v>
      </c>
      <c r="C575" s="64">
        <v>0</v>
      </c>
      <c r="D575" s="64">
        <v>4</v>
      </c>
      <c r="E575" s="64">
        <v>0</v>
      </c>
      <c r="F575" s="64">
        <v>0</v>
      </c>
      <c r="G575" s="65">
        <v>12</v>
      </c>
    </row>
    <row r="576" spans="1:7">
      <c r="A576" s="66" t="s">
        <v>168</v>
      </c>
      <c r="B576" s="62">
        <v>0</v>
      </c>
      <c r="C576" s="62">
        <v>0</v>
      </c>
      <c r="D576" s="62">
        <v>5</v>
      </c>
      <c r="E576" s="62">
        <v>1</v>
      </c>
      <c r="F576" s="62">
        <v>0</v>
      </c>
      <c r="G576" s="63">
        <v>11</v>
      </c>
    </row>
    <row r="577" spans="1:7">
      <c r="A577" s="67" t="s">
        <v>168</v>
      </c>
      <c r="B577" s="64">
        <v>0</v>
      </c>
      <c r="C577" s="64">
        <v>0</v>
      </c>
      <c r="D577" s="64">
        <v>6</v>
      </c>
      <c r="E577" s="64">
        <v>0</v>
      </c>
      <c r="F577" s="64">
        <v>0</v>
      </c>
      <c r="G577" s="65">
        <v>11</v>
      </c>
    </row>
    <row r="578" spans="1:7">
      <c r="A578" s="66" t="s">
        <v>168</v>
      </c>
      <c r="B578" s="62">
        <v>0</v>
      </c>
      <c r="C578" s="62">
        <v>0</v>
      </c>
      <c r="D578" s="62">
        <v>7</v>
      </c>
      <c r="E578" s="62">
        <v>0</v>
      </c>
      <c r="F578" s="62">
        <v>0</v>
      </c>
      <c r="G578" s="63">
        <v>11</v>
      </c>
    </row>
    <row r="579" spans="1:7">
      <c r="A579" s="67" t="s">
        <v>168</v>
      </c>
      <c r="B579" s="64">
        <v>0</v>
      </c>
      <c r="C579" s="64">
        <v>0</v>
      </c>
      <c r="D579" s="64">
        <v>8</v>
      </c>
      <c r="E579" s="64">
        <v>2</v>
      </c>
      <c r="F579" s="64">
        <v>0</v>
      </c>
      <c r="G579" s="65">
        <v>9</v>
      </c>
    </row>
    <row r="580" spans="1:7">
      <c r="A580" s="66" t="s">
        <v>168</v>
      </c>
      <c r="B580" s="62">
        <v>0</v>
      </c>
      <c r="C580" s="62">
        <v>0</v>
      </c>
      <c r="D580" s="62">
        <v>9</v>
      </c>
      <c r="E580" s="62">
        <v>0</v>
      </c>
      <c r="F580" s="62">
        <v>0</v>
      </c>
      <c r="G580" s="63">
        <v>9</v>
      </c>
    </row>
    <row r="581" spans="1:7">
      <c r="A581" s="67" t="s">
        <v>168</v>
      </c>
      <c r="B581" s="64">
        <v>0</v>
      </c>
      <c r="C581" s="64">
        <v>1</v>
      </c>
      <c r="D581" s="64">
        <v>1</v>
      </c>
      <c r="E581" s="64">
        <v>4</v>
      </c>
      <c r="F581" s="64">
        <v>1</v>
      </c>
      <c r="G581" s="65">
        <v>14</v>
      </c>
    </row>
    <row r="582" spans="1:7">
      <c r="A582" s="66" t="s">
        <v>168</v>
      </c>
      <c r="B582" s="62">
        <v>0</v>
      </c>
      <c r="C582" s="62">
        <v>1</v>
      </c>
      <c r="D582" s="62">
        <v>3</v>
      </c>
      <c r="E582" s="62">
        <v>7</v>
      </c>
      <c r="F582" s="62">
        <v>0</v>
      </c>
      <c r="G582" s="63">
        <v>7</v>
      </c>
    </row>
    <row r="583" spans="1:7">
      <c r="A583" s="67" t="s">
        <v>168</v>
      </c>
      <c r="B583" s="64">
        <v>0</v>
      </c>
      <c r="C583" s="64">
        <v>1</v>
      </c>
      <c r="D583" s="64">
        <v>4</v>
      </c>
      <c r="E583" s="64">
        <v>13</v>
      </c>
      <c r="F583" s="64">
        <v>1</v>
      </c>
      <c r="G583" s="65">
        <v>12</v>
      </c>
    </row>
    <row r="584" spans="1:7">
      <c r="A584" s="66" t="s">
        <v>168</v>
      </c>
      <c r="B584" s="62">
        <v>0</v>
      </c>
      <c r="C584" s="62">
        <v>1</v>
      </c>
      <c r="D584" s="62">
        <v>5</v>
      </c>
      <c r="E584" s="62">
        <v>8</v>
      </c>
      <c r="F584" s="62">
        <v>0</v>
      </c>
      <c r="G584" s="63">
        <v>4</v>
      </c>
    </row>
    <row r="585" spans="1:7">
      <c r="A585" s="67" t="s">
        <v>168</v>
      </c>
      <c r="B585" s="64">
        <v>0</v>
      </c>
      <c r="C585" s="64">
        <v>1</v>
      </c>
      <c r="D585" s="64">
        <v>6</v>
      </c>
      <c r="E585" s="64">
        <v>5</v>
      </c>
      <c r="F585" s="64">
        <v>1</v>
      </c>
      <c r="G585" s="65">
        <v>17</v>
      </c>
    </row>
    <row r="586" spans="1:7">
      <c r="A586" s="66" t="s">
        <v>168</v>
      </c>
      <c r="B586" s="62">
        <v>0</v>
      </c>
      <c r="C586" s="62">
        <v>1</v>
      </c>
      <c r="D586" s="62">
        <v>7</v>
      </c>
      <c r="E586" s="62">
        <v>6</v>
      </c>
      <c r="F586" s="62">
        <v>0</v>
      </c>
      <c r="G586" s="63">
        <v>11</v>
      </c>
    </row>
    <row r="587" spans="1:7">
      <c r="A587" s="67" t="s">
        <v>168</v>
      </c>
      <c r="B587" s="64">
        <v>0</v>
      </c>
      <c r="C587" s="64">
        <v>1</v>
      </c>
      <c r="D587" s="64">
        <v>8</v>
      </c>
      <c r="E587" s="64">
        <v>4</v>
      </c>
      <c r="F587" s="64">
        <v>0</v>
      </c>
      <c r="G587" s="65">
        <v>7</v>
      </c>
    </row>
    <row r="588" spans="1:7">
      <c r="A588" s="66" t="s">
        <v>168</v>
      </c>
      <c r="B588" s="62">
        <v>0</v>
      </c>
      <c r="C588" s="62">
        <v>1</v>
      </c>
      <c r="D588" s="62">
        <v>9</v>
      </c>
      <c r="E588" s="62">
        <v>6</v>
      </c>
      <c r="F588" s="62">
        <v>0</v>
      </c>
      <c r="G588" s="63">
        <v>1</v>
      </c>
    </row>
    <row r="589" spans="1:7">
      <c r="A589" s="67" t="s">
        <v>168</v>
      </c>
      <c r="B589" s="64">
        <v>0</v>
      </c>
      <c r="C589" s="64">
        <v>2</v>
      </c>
      <c r="D589" s="64">
        <v>2</v>
      </c>
      <c r="E589" s="64">
        <v>3</v>
      </c>
      <c r="F589" s="64">
        <v>1</v>
      </c>
      <c r="G589" s="65">
        <v>15</v>
      </c>
    </row>
    <row r="590" spans="1:7">
      <c r="A590" s="66" t="s">
        <v>168</v>
      </c>
      <c r="B590" s="62">
        <v>0</v>
      </c>
      <c r="C590" s="62">
        <v>2</v>
      </c>
      <c r="D590" s="62">
        <v>3</v>
      </c>
      <c r="E590" s="62">
        <v>5</v>
      </c>
      <c r="F590" s="62">
        <v>0</v>
      </c>
      <c r="G590" s="63">
        <v>10</v>
      </c>
    </row>
    <row r="591" spans="1:7">
      <c r="A591" s="67" t="s">
        <v>168</v>
      </c>
      <c r="B591" s="64">
        <v>0</v>
      </c>
      <c r="C591" s="64">
        <v>2</v>
      </c>
      <c r="D591" s="64">
        <v>4</v>
      </c>
      <c r="E591" s="64">
        <v>8</v>
      </c>
      <c r="F591" s="64">
        <v>0</v>
      </c>
      <c r="G591" s="65">
        <v>2</v>
      </c>
    </row>
    <row r="592" spans="1:7">
      <c r="A592" s="66" t="s">
        <v>168</v>
      </c>
      <c r="B592" s="62">
        <v>0</v>
      </c>
      <c r="C592" s="62">
        <v>2</v>
      </c>
      <c r="D592" s="62">
        <v>6</v>
      </c>
      <c r="E592" s="62">
        <v>15</v>
      </c>
      <c r="F592" s="62">
        <v>1</v>
      </c>
      <c r="G592" s="63">
        <v>5</v>
      </c>
    </row>
    <row r="593" spans="1:7">
      <c r="A593" s="67" t="s">
        <v>168</v>
      </c>
      <c r="B593" s="64">
        <v>0</v>
      </c>
      <c r="C593" s="64">
        <v>2</v>
      </c>
      <c r="D593" s="64">
        <v>7</v>
      </c>
      <c r="E593" s="64">
        <v>23</v>
      </c>
      <c r="F593" s="64">
        <v>1</v>
      </c>
      <c r="G593" s="65">
        <v>0</v>
      </c>
    </row>
    <row r="594" spans="1:7">
      <c r="A594" s="66" t="s">
        <v>168</v>
      </c>
      <c r="B594" s="62">
        <v>0</v>
      </c>
      <c r="C594" s="62">
        <v>2</v>
      </c>
      <c r="D594" s="62">
        <v>8</v>
      </c>
      <c r="E594" s="62">
        <v>10</v>
      </c>
      <c r="F594" s="62">
        <v>1</v>
      </c>
      <c r="G594" s="63">
        <v>8</v>
      </c>
    </row>
    <row r="595" spans="1:7">
      <c r="A595" s="67" t="s">
        <v>168</v>
      </c>
      <c r="B595" s="64">
        <v>0</v>
      </c>
      <c r="C595" s="64">
        <v>2</v>
      </c>
      <c r="D595" s="64">
        <v>9</v>
      </c>
      <c r="E595" s="64">
        <v>1</v>
      </c>
      <c r="F595" s="64">
        <v>0</v>
      </c>
      <c r="G595" s="65">
        <v>7</v>
      </c>
    </row>
    <row r="596" spans="1:7">
      <c r="A596" s="66" t="s">
        <v>168</v>
      </c>
      <c r="B596" s="62">
        <v>1</v>
      </c>
      <c r="C596" s="62">
        <v>0</v>
      </c>
      <c r="D596" s="62">
        <v>5</v>
      </c>
      <c r="E596" s="62">
        <v>7</v>
      </c>
      <c r="F596" s="62">
        <v>1</v>
      </c>
      <c r="G596" s="63">
        <v>11</v>
      </c>
    </row>
    <row r="597" spans="1:7">
      <c r="A597" s="67" t="s">
        <v>168</v>
      </c>
      <c r="B597" s="64">
        <v>1</v>
      </c>
      <c r="C597" s="64">
        <v>1</v>
      </c>
      <c r="D597" s="64">
        <v>6</v>
      </c>
      <c r="E597" s="64">
        <v>9</v>
      </c>
      <c r="F597" s="64">
        <v>1</v>
      </c>
      <c r="G597" s="65">
        <v>9</v>
      </c>
    </row>
    <row r="598" spans="1:7">
      <c r="A598" s="66" t="s">
        <v>168</v>
      </c>
      <c r="B598" s="62">
        <v>1</v>
      </c>
      <c r="C598" s="62">
        <v>1</v>
      </c>
      <c r="D598" s="62">
        <v>8</v>
      </c>
      <c r="E598" s="62">
        <v>5</v>
      </c>
      <c r="F598" s="62">
        <v>0</v>
      </c>
      <c r="G598" s="63">
        <v>4</v>
      </c>
    </row>
    <row r="599" spans="1:7">
      <c r="A599" s="67" t="s">
        <v>168</v>
      </c>
      <c r="B599" s="64">
        <v>1</v>
      </c>
      <c r="C599" s="64">
        <v>1</v>
      </c>
      <c r="D599" s="64">
        <v>9</v>
      </c>
      <c r="E599" s="64">
        <v>17</v>
      </c>
      <c r="F599" s="64">
        <v>1</v>
      </c>
      <c r="G599" s="65">
        <v>5</v>
      </c>
    </row>
    <row r="600" spans="1:7">
      <c r="A600" s="66" t="s">
        <v>168</v>
      </c>
      <c r="B600" s="62">
        <v>1</v>
      </c>
      <c r="C600" s="62">
        <v>2</v>
      </c>
      <c r="D600" s="62">
        <v>7</v>
      </c>
      <c r="E600" s="62">
        <v>14</v>
      </c>
      <c r="F600" s="62">
        <v>1</v>
      </c>
      <c r="G600" s="63">
        <v>4</v>
      </c>
    </row>
    <row r="601" spans="1:7">
      <c r="A601" s="67" t="s">
        <v>168</v>
      </c>
      <c r="B601" s="64">
        <v>2</v>
      </c>
      <c r="C601" s="64">
        <v>0</v>
      </c>
      <c r="D601" s="64">
        <v>8</v>
      </c>
      <c r="E601" s="64">
        <v>20</v>
      </c>
      <c r="F601" s="64">
        <v>2</v>
      </c>
      <c r="G601" s="65">
        <v>16</v>
      </c>
    </row>
    <row r="602" spans="1:7">
      <c r="A602" s="66" t="s">
        <v>168</v>
      </c>
      <c r="B602" s="62">
        <v>2</v>
      </c>
      <c r="C602" s="62">
        <v>0</v>
      </c>
      <c r="D602" s="62">
        <v>9</v>
      </c>
      <c r="E602" s="62">
        <v>1</v>
      </c>
      <c r="F602" s="62">
        <v>0</v>
      </c>
      <c r="G602" s="63">
        <v>15</v>
      </c>
    </row>
    <row r="603" spans="1:7">
      <c r="A603" s="67" t="s">
        <v>168</v>
      </c>
      <c r="B603" s="64">
        <v>2</v>
      </c>
      <c r="C603" s="64">
        <v>1</v>
      </c>
      <c r="D603" s="64">
        <v>9</v>
      </c>
      <c r="E603" s="64">
        <v>22</v>
      </c>
      <c r="F603" s="64">
        <v>2</v>
      </c>
      <c r="G603" s="65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 tint="0.79998168889431442"/>
  </sheetPr>
  <dimension ref="A1:G590"/>
  <sheetViews>
    <sheetView workbookViewId="0">
      <selection activeCell="I12" sqref="I12"/>
    </sheetView>
  </sheetViews>
  <sheetFormatPr defaultRowHeight="14.45"/>
  <cols>
    <col min="1" max="1" width="16.285156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>
      <c r="A2" s="66" t="s">
        <v>169</v>
      </c>
      <c r="B2" s="62">
        <v>0</v>
      </c>
      <c r="C2" s="62">
        <v>0</v>
      </c>
      <c r="D2" s="62">
        <v>0</v>
      </c>
      <c r="E2" s="62">
        <v>45</v>
      </c>
      <c r="F2" s="62">
        <v>3</v>
      </c>
      <c r="G2" s="63">
        <v>9</v>
      </c>
    </row>
    <row r="3" spans="1:7">
      <c r="A3" s="67" t="s">
        <v>169</v>
      </c>
      <c r="B3" s="64">
        <v>0</v>
      </c>
      <c r="C3" s="64">
        <v>0</v>
      </c>
      <c r="D3" s="64">
        <v>1</v>
      </c>
      <c r="E3" s="64">
        <v>4</v>
      </c>
      <c r="F3" s="64">
        <v>0</v>
      </c>
      <c r="G3" s="65">
        <v>5</v>
      </c>
    </row>
    <row r="4" spans="1:7">
      <c r="A4" s="66" t="s">
        <v>169</v>
      </c>
      <c r="B4" s="62">
        <v>0</v>
      </c>
      <c r="C4" s="62">
        <v>0</v>
      </c>
      <c r="D4" s="62">
        <v>2</v>
      </c>
      <c r="E4" s="62">
        <v>3</v>
      </c>
      <c r="F4" s="62">
        <v>0</v>
      </c>
      <c r="G4" s="63">
        <v>2</v>
      </c>
    </row>
    <row r="5" spans="1:7">
      <c r="A5" s="67" t="s">
        <v>169</v>
      </c>
      <c r="B5" s="64">
        <v>0</v>
      </c>
      <c r="C5" s="64">
        <v>0</v>
      </c>
      <c r="D5" s="64">
        <v>3</v>
      </c>
      <c r="E5" s="64">
        <v>3</v>
      </c>
      <c r="F5" s="64">
        <v>1</v>
      </c>
      <c r="G5" s="65">
        <v>17</v>
      </c>
    </row>
    <row r="6" spans="1:7">
      <c r="A6" s="66" t="s">
        <v>169</v>
      </c>
      <c r="B6" s="62">
        <v>0</v>
      </c>
      <c r="C6" s="62">
        <v>0</v>
      </c>
      <c r="D6" s="62">
        <v>4</v>
      </c>
      <c r="E6" s="62">
        <v>2</v>
      </c>
      <c r="F6" s="62">
        <v>0</v>
      </c>
      <c r="G6" s="63">
        <v>15</v>
      </c>
    </row>
    <row r="7" spans="1:7">
      <c r="A7" s="67" t="s">
        <v>169</v>
      </c>
      <c r="B7" s="64">
        <v>0</v>
      </c>
      <c r="C7" s="64">
        <v>0</v>
      </c>
      <c r="D7" s="64">
        <v>5</v>
      </c>
      <c r="E7" s="64">
        <v>1</v>
      </c>
      <c r="F7" s="64">
        <v>0</v>
      </c>
      <c r="G7" s="65">
        <v>14</v>
      </c>
    </row>
    <row r="8" spans="1:7">
      <c r="A8" s="66" t="s">
        <v>169</v>
      </c>
      <c r="B8" s="62">
        <v>0</v>
      </c>
      <c r="C8" s="62">
        <v>0</v>
      </c>
      <c r="D8" s="62">
        <v>6</v>
      </c>
      <c r="E8" s="62">
        <v>1</v>
      </c>
      <c r="F8" s="62">
        <v>0</v>
      </c>
      <c r="G8" s="63">
        <v>13</v>
      </c>
    </row>
    <row r="9" spans="1:7">
      <c r="A9" s="67" t="s">
        <v>169</v>
      </c>
      <c r="B9" s="64">
        <v>0</v>
      </c>
      <c r="C9" s="64">
        <v>0</v>
      </c>
      <c r="D9" s="64">
        <v>7</v>
      </c>
      <c r="E9" s="64">
        <v>1</v>
      </c>
      <c r="F9" s="64">
        <v>0</v>
      </c>
      <c r="G9" s="65">
        <v>12</v>
      </c>
    </row>
    <row r="10" spans="1:7">
      <c r="A10" s="66" t="s">
        <v>169</v>
      </c>
      <c r="B10" s="62">
        <v>0</v>
      </c>
      <c r="C10" s="62">
        <v>0</v>
      </c>
      <c r="D10" s="62">
        <v>8</v>
      </c>
      <c r="E10" s="62">
        <v>1</v>
      </c>
      <c r="F10" s="62">
        <v>0</v>
      </c>
      <c r="G10" s="63">
        <v>11</v>
      </c>
    </row>
    <row r="11" spans="1:7">
      <c r="A11" s="67" t="s">
        <v>169</v>
      </c>
      <c r="B11" s="64">
        <v>0</v>
      </c>
      <c r="C11" s="64">
        <v>0</v>
      </c>
      <c r="D11" s="64">
        <v>9</v>
      </c>
      <c r="E11" s="64">
        <v>2</v>
      </c>
      <c r="F11" s="64">
        <v>0</v>
      </c>
      <c r="G11" s="65">
        <v>9</v>
      </c>
    </row>
    <row r="12" spans="1:7">
      <c r="A12" s="66" t="s">
        <v>169</v>
      </c>
      <c r="B12" s="62">
        <v>0</v>
      </c>
      <c r="C12" s="62">
        <v>1</v>
      </c>
      <c r="D12" s="62">
        <v>1</v>
      </c>
      <c r="E12" s="62">
        <v>2</v>
      </c>
      <c r="F12" s="62">
        <v>1</v>
      </c>
      <c r="G12" s="63">
        <v>16</v>
      </c>
    </row>
    <row r="13" spans="1:7">
      <c r="A13" s="67" t="s">
        <v>169</v>
      </c>
      <c r="B13" s="64">
        <v>0</v>
      </c>
      <c r="C13" s="64">
        <v>1</v>
      </c>
      <c r="D13" s="64">
        <v>2</v>
      </c>
      <c r="E13" s="64">
        <v>5</v>
      </c>
      <c r="F13" s="64">
        <v>0</v>
      </c>
      <c r="G13" s="65">
        <v>11</v>
      </c>
    </row>
    <row r="14" spans="1:7">
      <c r="A14" s="66" t="s">
        <v>169</v>
      </c>
      <c r="B14" s="62">
        <v>0</v>
      </c>
      <c r="C14" s="62">
        <v>1</v>
      </c>
      <c r="D14" s="62">
        <v>3</v>
      </c>
      <c r="E14" s="62">
        <v>8</v>
      </c>
      <c r="F14" s="62">
        <v>0</v>
      </c>
      <c r="G14" s="63">
        <v>3</v>
      </c>
    </row>
    <row r="15" spans="1:7">
      <c r="A15" s="67" t="s">
        <v>169</v>
      </c>
      <c r="B15" s="64">
        <v>0</v>
      </c>
      <c r="C15" s="64">
        <v>1</v>
      </c>
      <c r="D15" s="64">
        <v>4</v>
      </c>
      <c r="E15" s="64">
        <v>16</v>
      </c>
      <c r="F15" s="64">
        <v>1</v>
      </c>
      <c r="G15" s="65">
        <v>5</v>
      </c>
    </row>
    <row r="16" spans="1:7">
      <c r="A16" s="66" t="s">
        <v>169</v>
      </c>
      <c r="B16" s="62">
        <v>0</v>
      </c>
      <c r="C16" s="62">
        <v>1</v>
      </c>
      <c r="D16" s="62">
        <v>5</v>
      </c>
      <c r="E16" s="62">
        <v>15</v>
      </c>
      <c r="F16" s="62">
        <v>1</v>
      </c>
      <c r="G16" s="63">
        <v>8</v>
      </c>
    </row>
    <row r="17" spans="1:7">
      <c r="A17" s="67" t="s">
        <v>169</v>
      </c>
      <c r="B17" s="64">
        <v>0</v>
      </c>
      <c r="C17" s="64">
        <v>1</v>
      </c>
      <c r="D17" s="64">
        <v>6</v>
      </c>
      <c r="E17" s="64">
        <v>3</v>
      </c>
      <c r="F17" s="64">
        <v>0</v>
      </c>
      <c r="G17" s="65">
        <v>5</v>
      </c>
    </row>
    <row r="18" spans="1:7">
      <c r="A18" s="66" t="s">
        <v>169</v>
      </c>
      <c r="B18" s="62">
        <v>0</v>
      </c>
      <c r="C18" s="62">
        <v>1</v>
      </c>
      <c r="D18" s="62">
        <v>7</v>
      </c>
      <c r="E18" s="62">
        <v>4</v>
      </c>
      <c r="F18" s="62">
        <v>0</v>
      </c>
      <c r="G18" s="63">
        <v>1</v>
      </c>
    </row>
    <row r="19" spans="1:7">
      <c r="A19" s="67" t="s">
        <v>169</v>
      </c>
      <c r="B19" s="64">
        <v>0</v>
      </c>
      <c r="C19" s="64">
        <v>1</v>
      </c>
      <c r="D19" s="64">
        <v>9</v>
      </c>
      <c r="E19" s="64">
        <v>2</v>
      </c>
      <c r="F19" s="64">
        <v>1</v>
      </c>
      <c r="G19" s="65">
        <v>17</v>
      </c>
    </row>
    <row r="20" spans="1:7">
      <c r="A20" s="66" t="s">
        <v>169</v>
      </c>
      <c r="B20" s="62">
        <v>0</v>
      </c>
      <c r="C20" s="62">
        <v>2</v>
      </c>
      <c r="D20" s="62">
        <v>2</v>
      </c>
      <c r="E20" s="62">
        <v>2</v>
      </c>
      <c r="F20" s="62">
        <v>1</v>
      </c>
      <c r="G20" s="63">
        <v>16</v>
      </c>
    </row>
    <row r="21" spans="1:7">
      <c r="A21" s="67" t="s">
        <v>169</v>
      </c>
      <c r="B21" s="64">
        <v>0</v>
      </c>
      <c r="C21" s="64">
        <v>2</v>
      </c>
      <c r="D21" s="64">
        <v>3</v>
      </c>
      <c r="E21" s="64">
        <v>1</v>
      </c>
      <c r="F21" s="64">
        <v>0</v>
      </c>
      <c r="G21" s="65">
        <v>15</v>
      </c>
    </row>
    <row r="22" spans="1:7">
      <c r="A22" s="66" t="s">
        <v>169</v>
      </c>
      <c r="B22" s="62">
        <v>0</v>
      </c>
      <c r="C22" s="62">
        <v>2</v>
      </c>
      <c r="D22" s="62">
        <v>4</v>
      </c>
      <c r="E22" s="62">
        <v>4</v>
      </c>
      <c r="F22" s="62">
        <v>0</v>
      </c>
      <c r="G22" s="63">
        <v>11</v>
      </c>
    </row>
    <row r="23" spans="1:7">
      <c r="A23" s="67" t="s">
        <v>169</v>
      </c>
      <c r="B23" s="64">
        <v>0</v>
      </c>
      <c r="C23" s="64">
        <v>2</v>
      </c>
      <c r="D23" s="64">
        <v>5</v>
      </c>
      <c r="E23" s="64">
        <v>24</v>
      </c>
      <c r="F23" s="64">
        <v>1</v>
      </c>
      <c r="G23" s="65">
        <v>5</v>
      </c>
    </row>
    <row r="24" spans="1:7">
      <c r="A24" s="66" t="s">
        <v>169</v>
      </c>
      <c r="B24" s="62">
        <v>0</v>
      </c>
      <c r="C24" s="62">
        <v>2</v>
      </c>
      <c r="D24" s="62">
        <v>6</v>
      </c>
      <c r="E24" s="62">
        <v>36</v>
      </c>
      <c r="F24" s="62">
        <v>2</v>
      </c>
      <c r="G24" s="63">
        <v>5</v>
      </c>
    </row>
    <row r="25" spans="1:7">
      <c r="A25" s="67" t="s">
        <v>169</v>
      </c>
      <c r="B25" s="64">
        <v>0</v>
      </c>
      <c r="C25" s="64">
        <v>2</v>
      </c>
      <c r="D25" s="64">
        <v>7</v>
      </c>
      <c r="E25" s="64">
        <v>24</v>
      </c>
      <c r="F25" s="64">
        <v>2</v>
      </c>
      <c r="G25" s="65">
        <v>17</v>
      </c>
    </row>
    <row r="26" spans="1:7">
      <c r="A26" s="66" t="s">
        <v>169</v>
      </c>
      <c r="B26" s="62">
        <v>0</v>
      </c>
      <c r="C26" s="62">
        <v>2</v>
      </c>
      <c r="D26" s="62">
        <v>8</v>
      </c>
      <c r="E26" s="62">
        <v>22</v>
      </c>
      <c r="F26" s="62">
        <v>1</v>
      </c>
      <c r="G26" s="63">
        <v>13</v>
      </c>
    </row>
    <row r="27" spans="1:7">
      <c r="A27" s="67" t="s">
        <v>169</v>
      </c>
      <c r="B27" s="64">
        <v>0</v>
      </c>
      <c r="C27" s="64">
        <v>2</v>
      </c>
      <c r="D27" s="64">
        <v>9</v>
      </c>
      <c r="E27" s="64">
        <v>6</v>
      </c>
      <c r="F27" s="64">
        <v>0</v>
      </c>
      <c r="G27" s="65">
        <v>7</v>
      </c>
    </row>
    <row r="28" spans="1:7">
      <c r="A28" s="66" t="s">
        <v>169</v>
      </c>
      <c r="B28" s="62">
        <v>1</v>
      </c>
      <c r="C28" s="62">
        <v>0</v>
      </c>
      <c r="D28" s="62">
        <v>5</v>
      </c>
      <c r="E28" s="62">
        <v>1</v>
      </c>
      <c r="F28" s="62">
        <v>1</v>
      </c>
      <c r="G28" s="63">
        <v>17</v>
      </c>
    </row>
    <row r="29" spans="1:7">
      <c r="A29" s="67" t="s">
        <v>169</v>
      </c>
      <c r="B29" s="64">
        <v>1</v>
      </c>
      <c r="C29" s="64">
        <v>0</v>
      </c>
      <c r="D29" s="64">
        <v>6</v>
      </c>
      <c r="E29" s="64">
        <v>4</v>
      </c>
      <c r="F29" s="64">
        <v>0</v>
      </c>
      <c r="G29" s="65">
        <v>13</v>
      </c>
    </row>
    <row r="30" spans="1:7">
      <c r="A30" s="66" t="s">
        <v>169</v>
      </c>
      <c r="B30" s="62">
        <v>1</v>
      </c>
      <c r="C30" s="62">
        <v>0</v>
      </c>
      <c r="D30" s="62">
        <v>7</v>
      </c>
      <c r="E30" s="62">
        <v>20</v>
      </c>
      <c r="F30" s="62">
        <v>1</v>
      </c>
      <c r="G30" s="63">
        <v>11</v>
      </c>
    </row>
    <row r="31" spans="1:7">
      <c r="A31" s="67" t="s">
        <v>169</v>
      </c>
      <c r="B31" s="64">
        <v>1</v>
      </c>
      <c r="C31" s="64">
        <v>0</v>
      </c>
      <c r="D31" s="64">
        <v>8</v>
      </c>
      <c r="E31" s="64">
        <v>1</v>
      </c>
      <c r="F31" s="64">
        <v>0</v>
      </c>
      <c r="G31" s="65">
        <v>10</v>
      </c>
    </row>
    <row r="32" spans="1:7">
      <c r="A32" s="66" t="s">
        <v>169</v>
      </c>
      <c r="B32" s="62">
        <v>1</v>
      </c>
      <c r="C32" s="62">
        <v>1</v>
      </c>
      <c r="D32" s="62">
        <v>5</v>
      </c>
      <c r="E32" s="62">
        <v>4</v>
      </c>
      <c r="F32" s="62">
        <v>1</v>
      </c>
      <c r="G32" s="63">
        <v>14</v>
      </c>
    </row>
    <row r="33" spans="1:7">
      <c r="A33" s="67" t="s">
        <v>169</v>
      </c>
      <c r="B33" s="64">
        <v>1</v>
      </c>
      <c r="C33" s="64">
        <v>1</v>
      </c>
      <c r="D33" s="64">
        <v>6</v>
      </c>
      <c r="E33" s="64">
        <v>5</v>
      </c>
      <c r="F33" s="64">
        <v>0</v>
      </c>
      <c r="G33" s="65">
        <v>9</v>
      </c>
    </row>
    <row r="34" spans="1:7">
      <c r="A34" s="66" t="s">
        <v>169</v>
      </c>
      <c r="B34" s="62">
        <v>1</v>
      </c>
      <c r="C34" s="62">
        <v>1</v>
      </c>
      <c r="D34" s="62">
        <v>8</v>
      </c>
      <c r="E34" s="62">
        <v>44</v>
      </c>
      <c r="F34" s="62">
        <v>2</v>
      </c>
      <c r="G34" s="63">
        <v>1</v>
      </c>
    </row>
    <row r="35" spans="1:7">
      <c r="A35" s="67" t="s">
        <v>169</v>
      </c>
      <c r="B35" s="64">
        <v>1</v>
      </c>
      <c r="C35" s="64">
        <v>1</v>
      </c>
      <c r="D35" s="64">
        <v>9</v>
      </c>
      <c r="E35" s="64">
        <v>9</v>
      </c>
      <c r="F35" s="64">
        <v>1</v>
      </c>
      <c r="G35" s="65">
        <v>10</v>
      </c>
    </row>
    <row r="36" spans="1:7">
      <c r="A36" s="66" t="s">
        <v>169</v>
      </c>
      <c r="B36" s="62">
        <v>1</v>
      </c>
      <c r="C36" s="62">
        <v>2</v>
      </c>
      <c r="D36" s="62">
        <v>7</v>
      </c>
      <c r="E36" s="62">
        <v>10</v>
      </c>
      <c r="F36" s="62">
        <v>1</v>
      </c>
      <c r="G36" s="63">
        <v>8</v>
      </c>
    </row>
    <row r="37" spans="1:7">
      <c r="A37" s="67" t="s">
        <v>169</v>
      </c>
      <c r="B37" s="64">
        <v>1</v>
      </c>
      <c r="C37" s="64">
        <v>2</v>
      </c>
      <c r="D37" s="64">
        <v>9</v>
      </c>
      <c r="E37" s="64">
        <v>84</v>
      </c>
      <c r="F37" s="64">
        <v>5</v>
      </c>
      <c r="G37" s="65">
        <v>14</v>
      </c>
    </row>
    <row r="38" spans="1:7">
      <c r="A38" s="66" t="s">
        <v>169</v>
      </c>
      <c r="B38" s="62">
        <v>2</v>
      </c>
      <c r="C38" s="62">
        <v>0</v>
      </c>
      <c r="D38" s="62">
        <v>7</v>
      </c>
      <c r="E38" s="62">
        <v>2</v>
      </c>
      <c r="F38" s="62">
        <v>1</v>
      </c>
      <c r="G38" s="63">
        <v>16</v>
      </c>
    </row>
    <row r="39" spans="1:7">
      <c r="A39" s="67" t="s">
        <v>169</v>
      </c>
      <c r="B39" s="64">
        <v>2</v>
      </c>
      <c r="C39" s="64">
        <v>0</v>
      </c>
      <c r="D39" s="64">
        <v>8</v>
      </c>
      <c r="E39" s="64">
        <v>9</v>
      </c>
      <c r="F39" s="64">
        <v>0</v>
      </c>
      <c r="G39" s="65">
        <v>7</v>
      </c>
    </row>
    <row r="40" spans="1:7">
      <c r="A40" s="66" t="s">
        <v>169</v>
      </c>
      <c r="B40" s="62">
        <v>2</v>
      </c>
      <c r="C40" s="62">
        <v>1</v>
      </c>
      <c r="D40" s="62">
        <v>9</v>
      </c>
      <c r="E40" s="62">
        <v>1</v>
      </c>
      <c r="F40" s="62">
        <v>1</v>
      </c>
      <c r="G40" s="63">
        <v>17</v>
      </c>
    </row>
    <row r="41" spans="1:7">
      <c r="A41" s="67" t="s">
        <v>169</v>
      </c>
      <c r="B41" s="64">
        <v>2</v>
      </c>
      <c r="C41" s="64">
        <v>2</v>
      </c>
      <c r="D41" s="64">
        <v>9</v>
      </c>
      <c r="E41" s="64">
        <v>10</v>
      </c>
      <c r="F41" s="64">
        <v>1</v>
      </c>
      <c r="G41" s="65">
        <v>8</v>
      </c>
    </row>
    <row r="42" spans="1:7">
      <c r="A42" s="66" t="s">
        <v>170</v>
      </c>
      <c r="B42" s="62">
        <v>0</v>
      </c>
      <c r="C42" s="62">
        <v>0</v>
      </c>
      <c r="D42" s="62">
        <v>0</v>
      </c>
      <c r="E42" s="62">
        <v>30</v>
      </c>
      <c r="F42" s="62">
        <v>2</v>
      </c>
      <c r="G42" s="63">
        <v>6</v>
      </c>
    </row>
    <row r="43" spans="1:7">
      <c r="A43" s="67" t="s">
        <v>170</v>
      </c>
      <c r="B43" s="64">
        <v>0</v>
      </c>
      <c r="C43" s="64">
        <v>0</v>
      </c>
      <c r="D43" s="64">
        <v>1</v>
      </c>
      <c r="E43" s="64">
        <v>2</v>
      </c>
      <c r="F43" s="64">
        <v>0</v>
      </c>
      <c r="G43" s="65">
        <v>4</v>
      </c>
    </row>
    <row r="44" spans="1:7">
      <c r="A44" s="66" t="s">
        <v>170</v>
      </c>
      <c r="B44" s="62">
        <v>0</v>
      </c>
      <c r="C44" s="62">
        <v>0</v>
      </c>
      <c r="D44" s="62">
        <v>2</v>
      </c>
      <c r="E44" s="62">
        <v>3</v>
      </c>
      <c r="F44" s="62">
        <v>0</v>
      </c>
      <c r="G44" s="63">
        <v>1</v>
      </c>
    </row>
    <row r="45" spans="1:7">
      <c r="A45" s="67" t="s">
        <v>170</v>
      </c>
      <c r="B45" s="64">
        <v>0</v>
      </c>
      <c r="C45" s="64">
        <v>0</v>
      </c>
      <c r="D45" s="64">
        <v>3</v>
      </c>
      <c r="E45" s="64">
        <v>1</v>
      </c>
      <c r="F45" s="64">
        <v>0</v>
      </c>
      <c r="G45" s="65">
        <v>0</v>
      </c>
    </row>
    <row r="46" spans="1:7">
      <c r="A46" s="66" t="s">
        <v>170</v>
      </c>
      <c r="B46" s="62">
        <v>0</v>
      </c>
      <c r="C46" s="62">
        <v>0</v>
      </c>
      <c r="D46" s="62">
        <v>4</v>
      </c>
      <c r="E46" s="62">
        <v>1</v>
      </c>
      <c r="F46" s="62">
        <v>1</v>
      </c>
      <c r="G46" s="63">
        <v>17</v>
      </c>
    </row>
    <row r="47" spans="1:7">
      <c r="A47" s="67" t="s">
        <v>170</v>
      </c>
      <c r="B47" s="64">
        <v>0</v>
      </c>
      <c r="C47" s="64">
        <v>0</v>
      </c>
      <c r="D47" s="64">
        <v>5</v>
      </c>
      <c r="E47" s="64">
        <v>0</v>
      </c>
      <c r="F47" s="64">
        <v>0</v>
      </c>
      <c r="G47" s="65">
        <v>17</v>
      </c>
    </row>
    <row r="48" spans="1:7">
      <c r="A48" s="66" t="s">
        <v>170</v>
      </c>
      <c r="B48" s="62">
        <v>0</v>
      </c>
      <c r="C48" s="62">
        <v>0</v>
      </c>
      <c r="D48" s="62">
        <v>6</v>
      </c>
      <c r="E48" s="62">
        <v>2</v>
      </c>
      <c r="F48" s="62">
        <v>0</v>
      </c>
      <c r="G48" s="63">
        <v>15</v>
      </c>
    </row>
    <row r="49" spans="1:7">
      <c r="A49" s="67" t="s">
        <v>170</v>
      </c>
      <c r="B49" s="64">
        <v>0</v>
      </c>
      <c r="C49" s="64">
        <v>0</v>
      </c>
      <c r="D49" s="64">
        <v>7</v>
      </c>
      <c r="E49" s="64">
        <v>2</v>
      </c>
      <c r="F49" s="64">
        <v>0</v>
      </c>
      <c r="G49" s="65">
        <v>13</v>
      </c>
    </row>
    <row r="50" spans="1:7">
      <c r="A50" s="66" t="s">
        <v>170</v>
      </c>
      <c r="B50" s="62">
        <v>0</v>
      </c>
      <c r="C50" s="62">
        <v>0</v>
      </c>
      <c r="D50" s="62">
        <v>8</v>
      </c>
      <c r="E50" s="62">
        <v>1</v>
      </c>
      <c r="F50" s="62">
        <v>0</v>
      </c>
      <c r="G50" s="63">
        <v>12</v>
      </c>
    </row>
    <row r="51" spans="1:7">
      <c r="A51" s="67" t="s">
        <v>170</v>
      </c>
      <c r="B51" s="64">
        <v>0</v>
      </c>
      <c r="C51" s="64">
        <v>0</v>
      </c>
      <c r="D51" s="64">
        <v>9</v>
      </c>
      <c r="E51" s="64">
        <v>1</v>
      </c>
      <c r="F51" s="64">
        <v>0</v>
      </c>
      <c r="G51" s="65">
        <v>11</v>
      </c>
    </row>
    <row r="52" spans="1:7">
      <c r="A52" s="66" t="s">
        <v>170</v>
      </c>
      <c r="B52" s="62">
        <v>0</v>
      </c>
      <c r="C52" s="62">
        <v>1</v>
      </c>
      <c r="D52" s="62">
        <v>0</v>
      </c>
      <c r="E52" s="62">
        <v>3</v>
      </c>
      <c r="F52" s="62">
        <v>1</v>
      </c>
      <c r="G52" s="63">
        <v>15</v>
      </c>
    </row>
    <row r="53" spans="1:7">
      <c r="A53" s="67" t="s">
        <v>170</v>
      </c>
      <c r="B53" s="64">
        <v>0</v>
      </c>
      <c r="C53" s="64">
        <v>1</v>
      </c>
      <c r="D53" s="64">
        <v>2</v>
      </c>
      <c r="E53" s="64">
        <v>5</v>
      </c>
      <c r="F53" s="64">
        <v>0</v>
      </c>
      <c r="G53" s="65">
        <v>10</v>
      </c>
    </row>
    <row r="54" spans="1:7">
      <c r="A54" s="66" t="s">
        <v>170</v>
      </c>
      <c r="B54" s="62">
        <v>0</v>
      </c>
      <c r="C54" s="62">
        <v>1</v>
      </c>
      <c r="D54" s="62">
        <v>3</v>
      </c>
      <c r="E54" s="62">
        <v>9</v>
      </c>
      <c r="F54" s="62">
        <v>0</v>
      </c>
      <c r="G54" s="63">
        <v>1</v>
      </c>
    </row>
    <row r="55" spans="1:7">
      <c r="A55" s="67" t="s">
        <v>170</v>
      </c>
      <c r="B55" s="64">
        <v>0</v>
      </c>
      <c r="C55" s="64">
        <v>1</v>
      </c>
      <c r="D55" s="64">
        <v>4</v>
      </c>
      <c r="E55" s="64">
        <v>6</v>
      </c>
      <c r="F55" s="64">
        <v>1</v>
      </c>
      <c r="G55" s="65">
        <v>13</v>
      </c>
    </row>
    <row r="56" spans="1:7">
      <c r="A56" s="66" t="s">
        <v>170</v>
      </c>
      <c r="B56" s="62">
        <v>0</v>
      </c>
      <c r="C56" s="62">
        <v>1</v>
      </c>
      <c r="D56" s="62">
        <v>5</v>
      </c>
      <c r="E56" s="62">
        <v>16</v>
      </c>
      <c r="F56" s="62">
        <v>1</v>
      </c>
      <c r="G56" s="63">
        <v>15</v>
      </c>
    </row>
    <row r="57" spans="1:7">
      <c r="A57" s="67" t="s">
        <v>170</v>
      </c>
      <c r="B57" s="64">
        <v>0</v>
      </c>
      <c r="C57" s="64">
        <v>1</v>
      </c>
      <c r="D57" s="64">
        <v>6</v>
      </c>
      <c r="E57" s="64">
        <v>7</v>
      </c>
      <c r="F57" s="64">
        <v>0</v>
      </c>
      <c r="G57" s="65">
        <v>8</v>
      </c>
    </row>
    <row r="58" spans="1:7">
      <c r="A58" s="66" t="s">
        <v>170</v>
      </c>
      <c r="B58" s="62">
        <v>0</v>
      </c>
      <c r="C58" s="62">
        <v>1</v>
      </c>
      <c r="D58" s="62">
        <v>7</v>
      </c>
      <c r="E58" s="62">
        <v>6</v>
      </c>
      <c r="F58" s="62">
        <v>0</v>
      </c>
      <c r="G58" s="63">
        <v>2</v>
      </c>
    </row>
    <row r="59" spans="1:7">
      <c r="A59" s="67" t="s">
        <v>170</v>
      </c>
      <c r="B59" s="64">
        <v>0</v>
      </c>
      <c r="C59" s="64">
        <v>1</v>
      </c>
      <c r="D59" s="64">
        <v>8</v>
      </c>
      <c r="E59" s="64">
        <v>8</v>
      </c>
      <c r="F59" s="64">
        <v>1</v>
      </c>
      <c r="G59" s="65">
        <v>12</v>
      </c>
    </row>
    <row r="60" spans="1:7">
      <c r="A60" s="66" t="s">
        <v>170</v>
      </c>
      <c r="B60" s="62">
        <v>0</v>
      </c>
      <c r="C60" s="62">
        <v>1</v>
      </c>
      <c r="D60" s="62">
        <v>9</v>
      </c>
      <c r="E60" s="62">
        <v>4</v>
      </c>
      <c r="F60" s="62">
        <v>0</v>
      </c>
      <c r="G60" s="63">
        <v>8</v>
      </c>
    </row>
    <row r="61" spans="1:7">
      <c r="A61" s="67" t="s">
        <v>170</v>
      </c>
      <c r="B61" s="64">
        <v>0</v>
      </c>
      <c r="C61" s="64">
        <v>2</v>
      </c>
      <c r="D61" s="64">
        <v>4</v>
      </c>
      <c r="E61" s="64">
        <v>2</v>
      </c>
      <c r="F61" s="64">
        <v>1</v>
      </c>
      <c r="G61" s="65">
        <v>16</v>
      </c>
    </row>
    <row r="62" spans="1:7">
      <c r="A62" s="66" t="s">
        <v>170</v>
      </c>
      <c r="B62" s="62">
        <v>0</v>
      </c>
      <c r="C62" s="62">
        <v>2</v>
      </c>
      <c r="D62" s="62">
        <v>5</v>
      </c>
      <c r="E62" s="62">
        <v>4</v>
      </c>
      <c r="F62" s="62">
        <v>0</v>
      </c>
      <c r="G62" s="63">
        <v>12</v>
      </c>
    </row>
    <row r="63" spans="1:7">
      <c r="A63" s="67" t="s">
        <v>170</v>
      </c>
      <c r="B63" s="64">
        <v>0</v>
      </c>
      <c r="C63" s="64">
        <v>2</v>
      </c>
      <c r="D63" s="64">
        <v>6</v>
      </c>
      <c r="E63" s="64">
        <v>9</v>
      </c>
      <c r="F63" s="64">
        <v>0</v>
      </c>
      <c r="G63" s="65">
        <v>3</v>
      </c>
    </row>
    <row r="64" spans="1:7">
      <c r="A64" s="66" t="s">
        <v>170</v>
      </c>
      <c r="B64" s="62">
        <v>0</v>
      </c>
      <c r="C64" s="62">
        <v>2</v>
      </c>
      <c r="D64" s="62">
        <v>7</v>
      </c>
      <c r="E64" s="62">
        <v>22</v>
      </c>
      <c r="F64" s="62">
        <v>2</v>
      </c>
      <c r="G64" s="63">
        <v>17</v>
      </c>
    </row>
    <row r="65" spans="1:7">
      <c r="A65" s="67" t="s">
        <v>170</v>
      </c>
      <c r="B65" s="64">
        <v>0</v>
      </c>
      <c r="C65" s="64">
        <v>2</v>
      </c>
      <c r="D65" s="64">
        <v>8</v>
      </c>
      <c r="E65" s="64">
        <v>29</v>
      </c>
      <c r="F65" s="64">
        <v>1</v>
      </c>
      <c r="G65" s="65">
        <v>6</v>
      </c>
    </row>
    <row r="66" spans="1:7">
      <c r="A66" s="66" t="s">
        <v>170</v>
      </c>
      <c r="B66" s="62">
        <v>0</v>
      </c>
      <c r="C66" s="62">
        <v>2</v>
      </c>
      <c r="D66" s="62">
        <v>9</v>
      </c>
      <c r="E66" s="62">
        <v>20</v>
      </c>
      <c r="F66" s="62">
        <v>1</v>
      </c>
      <c r="G66" s="63">
        <v>4</v>
      </c>
    </row>
    <row r="67" spans="1:7">
      <c r="A67" s="67" t="s">
        <v>170</v>
      </c>
      <c r="B67" s="64">
        <v>1</v>
      </c>
      <c r="C67" s="64">
        <v>0</v>
      </c>
      <c r="D67" s="64">
        <v>7</v>
      </c>
      <c r="E67" s="64">
        <v>6</v>
      </c>
      <c r="F67" s="64">
        <v>1</v>
      </c>
      <c r="G67" s="65">
        <v>12</v>
      </c>
    </row>
    <row r="68" spans="1:7">
      <c r="A68" s="66" t="s">
        <v>170</v>
      </c>
      <c r="B68" s="62">
        <v>1</v>
      </c>
      <c r="C68" s="62">
        <v>1</v>
      </c>
      <c r="D68" s="62">
        <v>8</v>
      </c>
      <c r="E68" s="62">
        <v>8</v>
      </c>
      <c r="F68" s="62">
        <v>1</v>
      </c>
      <c r="G68" s="63">
        <v>10</v>
      </c>
    </row>
    <row r="69" spans="1:7">
      <c r="A69" s="67" t="s">
        <v>170</v>
      </c>
      <c r="B69" s="64">
        <v>1</v>
      </c>
      <c r="C69" s="64">
        <v>2</v>
      </c>
      <c r="D69" s="64">
        <v>6</v>
      </c>
      <c r="E69" s="64">
        <v>1</v>
      </c>
      <c r="F69" s="64">
        <v>1</v>
      </c>
      <c r="G69" s="65">
        <v>17</v>
      </c>
    </row>
    <row r="70" spans="1:7">
      <c r="A70" s="66" t="s">
        <v>170</v>
      </c>
      <c r="B70" s="62">
        <v>2</v>
      </c>
      <c r="C70" s="62">
        <v>0</v>
      </c>
      <c r="D70" s="62">
        <v>9</v>
      </c>
      <c r="E70" s="62">
        <v>12</v>
      </c>
      <c r="F70" s="62">
        <v>1</v>
      </c>
      <c r="G70" s="63">
        <v>6</v>
      </c>
    </row>
    <row r="71" spans="1:7">
      <c r="A71" s="67" t="s">
        <v>171</v>
      </c>
      <c r="B71" s="64">
        <v>0</v>
      </c>
      <c r="C71" s="64">
        <v>0</v>
      </c>
      <c r="D71" s="64">
        <v>0</v>
      </c>
      <c r="E71" s="64">
        <v>47</v>
      </c>
      <c r="F71" s="64">
        <v>3</v>
      </c>
      <c r="G71" s="65">
        <v>7</v>
      </c>
    </row>
    <row r="72" spans="1:7">
      <c r="A72" s="66" t="s">
        <v>171</v>
      </c>
      <c r="B72" s="62">
        <v>0</v>
      </c>
      <c r="C72" s="62">
        <v>0</v>
      </c>
      <c r="D72" s="62">
        <v>1</v>
      </c>
      <c r="E72" s="62">
        <v>5</v>
      </c>
      <c r="F72" s="62">
        <v>0</v>
      </c>
      <c r="G72" s="63">
        <v>2</v>
      </c>
    </row>
    <row r="73" spans="1:7">
      <c r="A73" s="67" t="s">
        <v>171</v>
      </c>
      <c r="B73" s="64">
        <v>0</v>
      </c>
      <c r="C73" s="64">
        <v>0</v>
      </c>
      <c r="D73" s="64">
        <v>2</v>
      </c>
      <c r="E73" s="64">
        <v>13</v>
      </c>
      <c r="F73" s="64">
        <v>1</v>
      </c>
      <c r="G73" s="65">
        <v>7</v>
      </c>
    </row>
    <row r="74" spans="1:7">
      <c r="A74" s="66" t="s">
        <v>171</v>
      </c>
      <c r="B74" s="62">
        <v>0</v>
      </c>
      <c r="C74" s="62">
        <v>0</v>
      </c>
      <c r="D74" s="62">
        <v>3</v>
      </c>
      <c r="E74" s="62">
        <v>0</v>
      </c>
      <c r="F74" s="62">
        <v>0</v>
      </c>
      <c r="G74" s="63">
        <v>7</v>
      </c>
    </row>
    <row r="75" spans="1:7">
      <c r="A75" s="67" t="s">
        <v>171</v>
      </c>
      <c r="B75" s="64">
        <v>0</v>
      </c>
      <c r="C75" s="64">
        <v>0</v>
      </c>
      <c r="D75" s="64">
        <v>4</v>
      </c>
      <c r="E75" s="64">
        <v>0</v>
      </c>
      <c r="F75" s="64">
        <v>0</v>
      </c>
      <c r="G75" s="65">
        <v>7</v>
      </c>
    </row>
    <row r="76" spans="1:7">
      <c r="A76" s="66" t="s">
        <v>171</v>
      </c>
      <c r="B76" s="62">
        <v>0</v>
      </c>
      <c r="C76" s="62">
        <v>0</v>
      </c>
      <c r="D76" s="62">
        <v>5</v>
      </c>
      <c r="E76" s="62">
        <v>0</v>
      </c>
      <c r="F76" s="62">
        <v>0</v>
      </c>
      <c r="G76" s="63">
        <v>7</v>
      </c>
    </row>
    <row r="77" spans="1:7">
      <c r="A77" s="67" t="s">
        <v>171</v>
      </c>
      <c r="B77" s="64">
        <v>0</v>
      </c>
      <c r="C77" s="64">
        <v>0</v>
      </c>
      <c r="D77" s="64">
        <v>6</v>
      </c>
      <c r="E77" s="64">
        <v>0</v>
      </c>
      <c r="F77" s="64">
        <v>0</v>
      </c>
      <c r="G77" s="65">
        <v>7</v>
      </c>
    </row>
    <row r="78" spans="1:7">
      <c r="A78" s="66" t="s">
        <v>171</v>
      </c>
      <c r="B78" s="62">
        <v>0</v>
      </c>
      <c r="C78" s="62">
        <v>0</v>
      </c>
      <c r="D78" s="62">
        <v>7</v>
      </c>
      <c r="E78" s="62">
        <v>0</v>
      </c>
      <c r="F78" s="62">
        <v>0</v>
      </c>
      <c r="G78" s="63">
        <v>7</v>
      </c>
    </row>
    <row r="79" spans="1:7">
      <c r="A79" s="67" t="s">
        <v>171</v>
      </c>
      <c r="B79" s="64">
        <v>0</v>
      </c>
      <c r="C79" s="64">
        <v>0</v>
      </c>
      <c r="D79" s="64">
        <v>8</v>
      </c>
      <c r="E79" s="64">
        <v>0</v>
      </c>
      <c r="F79" s="64">
        <v>0</v>
      </c>
      <c r="G79" s="65">
        <v>7</v>
      </c>
    </row>
    <row r="80" spans="1:7">
      <c r="A80" s="66" t="s">
        <v>171</v>
      </c>
      <c r="B80" s="62">
        <v>0</v>
      </c>
      <c r="C80" s="62">
        <v>0</v>
      </c>
      <c r="D80" s="62">
        <v>9</v>
      </c>
      <c r="E80" s="62">
        <v>0</v>
      </c>
      <c r="F80" s="62">
        <v>0</v>
      </c>
      <c r="G80" s="63">
        <v>7</v>
      </c>
    </row>
    <row r="81" spans="1:7">
      <c r="A81" s="67" t="s">
        <v>171</v>
      </c>
      <c r="B81" s="64">
        <v>0</v>
      </c>
      <c r="C81" s="64">
        <v>1</v>
      </c>
      <c r="D81" s="64">
        <v>3</v>
      </c>
      <c r="E81" s="64">
        <v>10</v>
      </c>
      <c r="F81" s="64">
        <v>1</v>
      </c>
      <c r="G81" s="65">
        <v>8</v>
      </c>
    </row>
    <row r="82" spans="1:7">
      <c r="A82" s="66" t="s">
        <v>171</v>
      </c>
      <c r="B82" s="62">
        <v>0</v>
      </c>
      <c r="C82" s="62">
        <v>1</v>
      </c>
      <c r="D82" s="62">
        <v>4</v>
      </c>
      <c r="E82" s="62">
        <v>17</v>
      </c>
      <c r="F82" s="62">
        <v>1</v>
      </c>
      <c r="G82" s="63">
        <v>9</v>
      </c>
    </row>
    <row r="83" spans="1:7">
      <c r="A83" s="67" t="s">
        <v>171</v>
      </c>
      <c r="B83" s="64">
        <v>0</v>
      </c>
      <c r="C83" s="64">
        <v>1</v>
      </c>
      <c r="D83" s="64">
        <v>5</v>
      </c>
      <c r="E83" s="64">
        <v>25</v>
      </c>
      <c r="F83" s="64">
        <v>1</v>
      </c>
      <c r="G83" s="65">
        <v>2</v>
      </c>
    </row>
    <row r="84" spans="1:7">
      <c r="A84" s="66" t="s">
        <v>171</v>
      </c>
      <c r="B84" s="62">
        <v>0</v>
      </c>
      <c r="C84" s="62">
        <v>1</v>
      </c>
      <c r="D84" s="62">
        <v>6</v>
      </c>
      <c r="E84" s="62">
        <v>25</v>
      </c>
      <c r="F84" s="62">
        <v>2</v>
      </c>
      <c r="G84" s="63">
        <v>13</v>
      </c>
    </row>
    <row r="85" spans="1:7">
      <c r="A85" s="67" t="s">
        <v>171</v>
      </c>
      <c r="B85" s="64">
        <v>0</v>
      </c>
      <c r="C85" s="64">
        <v>1</v>
      </c>
      <c r="D85" s="64">
        <v>7</v>
      </c>
      <c r="E85" s="64">
        <v>4</v>
      </c>
      <c r="F85" s="64">
        <v>0</v>
      </c>
      <c r="G85" s="65">
        <v>9</v>
      </c>
    </row>
    <row r="86" spans="1:7">
      <c r="A86" s="66" t="s">
        <v>171</v>
      </c>
      <c r="B86" s="62">
        <v>0</v>
      </c>
      <c r="C86" s="62">
        <v>1</v>
      </c>
      <c r="D86" s="62">
        <v>8</v>
      </c>
      <c r="E86" s="62">
        <v>2</v>
      </c>
      <c r="F86" s="62">
        <v>0</v>
      </c>
      <c r="G86" s="63">
        <v>7</v>
      </c>
    </row>
    <row r="87" spans="1:7">
      <c r="A87" s="67" t="s">
        <v>171</v>
      </c>
      <c r="B87" s="64">
        <v>0</v>
      </c>
      <c r="C87" s="64">
        <v>1</v>
      </c>
      <c r="D87" s="64">
        <v>9</v>
      </c>
      <c r="E87" s="64">
        <v>1</v>
      </c>
      <c r="F87" s="64">
        <v>0</v>
      </c>
      <c r="G87" s="65">
        <v>6</v>
      </c>
    </row>
    <row r="88" spans="1:7">
      <c r="A88" s="66" t="s">
        <v>171</v>
      </c>
      <c r="B88" s="62">
        <v>0</v>
      </c>
      <c r="C88" s="62">
        <v>2</v>
      </c>
      <c r="D88" s="62">
        <v>3</v>
      </c>
      <c r="E88" s="62">
        <v>9</v>
      </c>
      <c r="F88" s="62">
        <v>1</v>
      </c>
      <c r="G88" s="63">
        <v>9</v>
      </c>
    </row>
    <row r="89" spans="1:7">
      <c r="A89" s="67" t="s">
        <v>171</v>
      </c>
      <c r="B89" s="64">
        <v>0</v>
      </c>
      <c r="C89" s="64">
        <v>2</v>
      </c>
      <c r="D89" s="64">
        <v>4</v>
      </c>
      <c r="E89" s="64">
        <v>4</v>
      </c>
      <c r="F89" s="64">
        <v>0</v>
      </c>
      <c r="G89" s="65">
        <v>5</v>
      </c>
    </row>
    <row r="90" spans="1:7">
      <c r="A90" s="66" t="s">
        <v>171</v>
      </c>
      <c r="B90" s="62">
        <v>0</v>
      </c>
      <c r="C90" s="62">
        <v>2</v>
      </c>
      <c r="D90" s="62">
        <v>6</v>
      </c>
      <c r="E90" s="62">
        <v>6</v>
      </c>
      <c r="F90" s="62">
        <v>1</v>
      </c>
      <c r="G90" s="63">
        <v>17</v>
      </c>
    </row>
    <row r="91" spans="1:7">
      <c r="A91" s="67" t="s">
        <v>171</v>
      </c>
      <c r="B91" s="64">
        <v>0</v>
      </c>
      <c r="C91" s="64">
        <v>2</v>
      </c>
      <c r="D91" s="64">
        <v>7</v>
      </c>
      <c r="E91" s="64">
        <v>1</v>
      </c>
      <c r="F91" s="64">
        <v>0</v>
      </c>
      <c r="G91" s="65">
        <v>16</v>
      </c>
    </row>
    <row r="92" spans="1:7">
      <c r="A92" s="66" t="s">
        <v>171</v>
      </c>
      <c r="B92" s="62">
        <v>0</v>
      </c>
      <c r="C92" s="62">
        <v>2</v>
      </c>
      <c r="D92" s="62">
        <v>8</v>
      </c>
      <c r="E92" s="62">
        <v>4</v>
      </c>
      <c r="F92" s="62">
        <v>0</v>
      </c>
      <c r="G92" s="63">
        <v>12</v>
      </c>
    </row>
    <row r="93" spans="1:7">
      <c r="A93" s="67" t="s">
        <v>171</v>
      </c>
      <c r="B93" s="64">
        <v>0</v>
      </c>
      <c r="C93" s="64">
        <v>2</v>
      </c>
      <c r="D93" s="64">
        <v>9</v>
      </c>
      <c r="E93" s="64">
        <v>8</v>
      </c>
      <c r="F93" s="64">
        <v>0</v>
      </c>
      <c r="G93" s="65">
        <v>4</v>
      </c>
    </row>
    <row r="94" spans="1:7">
      <c r="A94" s="66" t="s">
        <v>171</v>
      </c>
      <c r="B94" s="62">
        <v>1</v>
      </c>
      <c r="C94" s="62">
        <v>0</v>
      </c>
      <c r="D94" s="62">
        <v>5</v>
      </c>
      <c r="E94" s="62">
        <v>5</v>
      </c>
      <c r="F94" s="62">
        <v>1</v>
      </c>
      <c r="G94" s="63">
        <v>13</v>
      </c>
    </row>
    <row r="95" spans="1:7">
      <c r="A95" s="67" t="s">
        <v>171</v>
      </c>
      <c r="B95" s="64">
        <v>1</v>
      </c>
      <c r="C95" s="64">
        <v>0</v>
      </c>
      <c r="D95" s="64">
        <v>7</v>
      </c>
      <c r="E95" s="64">
        <v>8</v>
      </c>
      <c r="F95" s="64">
        <v>0</v>
      </c>
      <c r="G95" s="65">
        <v>5</v>
      </c>
    </row>
    <row r="96" spans="1:7">
      <c r="A96" s="66" t="s">
        <v>171</v>
      </c>
      <c r="B96" s="62">
        <v>1</v>
      </c>
      <c r="C96" s="62">
        <v>0</v>
      </c>
      <c r="D96" s="62">
        <v>8</v>
      </c>
      <c r="E96" s="62">
        <v>10</v>
      </c>
      <c r="F96" s="62">
        <v>1</v>
      </c>
      <c r="G96" s="63">
        <v>13</v>
      </c>
    </row>
    <row r="97" spans="1:7">
      <c r="A97" s="67" t="s">
        <v>171</v>
      </c>
      <c r="B97" s="64">
        <v>1</v>
      </c>
      <c r="C97" s="64">
        <v>1</v>
      </c>
      <c r="D97" s="64">
        <v>6</v>
      </c>
      <c r="E97" s="64">
        <v>6</v>
      </c>
      <c r="F97" s="64">
        <v>1</v>
      </c>
      <c r="G97" s="65">
        <v>12</v>
      </c>
    </row>
    <row r="98" spans="1:7">
      <c r="A98" s="66" t="s">
        <v>171</v>
      </c>
      <c r="B98" s="62">
        <v>1</v>
      </c>
      <c r="C98" s="62">
        <v>1</v>
      </c>
      <c r="D98" s="62">
        <v>9</v>
      </c>
      <c r="E98" s="62">
        <v>4</v>
      </c>
      <c r="F98" s="62">
        <v>0</v>
      </c>
      <c r="G98" s="63">
        <v>8</v>
      </c>
    </row>
    <row r="99" spans="1:7">
      <c r="A99" s="67" t="s">
        <v>171</v>
      </c>
      <c r="B99" s="64">
        <v>1</v>
      </c>
      <c r="C99" s="64">
        <v>2</v>
      </c>
      <c r="D99" s="64">
        <v>6</v>
      </c>
      <c r="E99" s="64">
        <v>6</v>
      </c>
      <c r="F99" s="64">
        <v>1</v>
      </c>
      <c r="G99" s="65">
        <v>12</v>
      </c>
    </row>
    <row r="100" spans="1:7">
      <c r="A100" s="66" t="s">
        <v>171</v>
      </c>
      <c r="B100" s="62">
        <v>1</v>
      </c>
      <c r="C100" s="62">
        <v>2</v>
      </c>
      <c r="D100" s="62">
        <v>7</v>
      </c>
      <c r="E100" s="62">
        <v>7</v>
      </c>
      <c r="F100" s="62">
        <v>0</v>
      </c>
      <c r="G100" s="63">
        <v>5</v>
      </c>
    </row>
    <row r="101" spans="1:7">
      <c r="A101" s="67" t="s">
        <v>171</v>
      </c>
      <c r="B101" s="64">
        <v>1</v>
      </c>
      <c r="C101" s="64">
        <v>2</v>
      </c>
      <c r="D101" s="64">
        <v>9</v>
      </c>
      <c r="E101" s="64">
        <v>20</v>
      </c>
      <c r="F101" s="64">
        <v>1</v>
      </c>
      <c r="G101" s="65">
        <v>3</v>
      </c>
    </row>
    <row r="102" spans="1:7">
      <c r="A102" s="66" t="s">
        <v>171</v>
      </c>
      <c r="B102" s="62">
        <v>2</v>
      </c>
      <c r="C102" s="62">
        <v>0</v>
      </c>
      <c r="D102" s="62">
        <v>7</v>
      </c>
      <c r="E102" s="62">
        <v>42</v>
      </c>
      <c r="F102" s="62">
        <v>3</v>
      </c>
      <c r="G102" s="63">
        <v>12</v>
      </c>
    </row>
    <row r="103" spans="1:7">
      <c r="A103" s="67" t="s">
        <v>171</v>
      </c>
      <c r="B103" s="64">
        <v>2</v>
      </c>
      <c r="C103" s="64">
        <v>0</v>
      </c>
      <c r="D103" s="64">
        <v>8</v>
      </c>
      <c r="E103" s="64">
        <v>7</v>
      </c>
      <c r="F103" s="64">
        <v>0</v>
      </c>
      <c r="G103" s="65">
        <v>5</v>
      </c>
    </row>
    <row r="104" spans="1:7">
      <c r="A104" s="66" t="s">
        <v>171</v>
      </c>
      <c r="B104" s="62">
        <v>2</v>
      </c>
      <c r="C104" s="62">
        <v>1</v>
      </c>
      <c r="D104" s="62">
        <v>8</v>
      </c>
      <c r="E104" s="62">
        <v>14</v>
      </c>
      <c r="F104" s="62">
        <v>1</v>
      </c>
      <c r="G104" s="63">
        <v>4</v>
      </c>
    </row>
    <row r="105" spans="1:7">
      <c r="A105" s="67" t="s">
        <v>171</v>
      </c>
      <c r="B105" s="64">
        <v>2</v>
      </c>
      <c r="C105" s="64">
        <v>1</v>
      </c>
      <c r="D105" s="64">
        <v>9</v>
      </c>
      <c r="E105" s="64">
        <v>6</v>
      </c>
      <c r="F105" s="64">
        <v>1</v>
      </c>
      <c r="G105" s="65">
        <v>16</v>
      </c>
    </row>
    <row r="106" spans="1:7">
      <c r="A106" s="66" t="s">
        <v>171</v>
      </c>
      <c r="B106" s="62">
        <v>2</v>
      </c>
      <c r="C106" s="62">
        <v>2</v>
      </c>
      <c r="D106" s="62">
        <v>8</v>
      </c>
      <c r="E106" s="62">
        <v>30</v>
      </c>
      <c r="F106" s="62">
        <v>2</v>
      </c>
      <c r="G106" s="63">
        <v>6</v>
      </c>
    </row>
    <row r="107" spans="1:7">
      <c r="A107" s="67" t="s">
        <v>171</v>
      </c>
      <c r="B107" s="64">
        <v>2</v>
      </c>
      <c r="C107" s="64">
        <v>2</v>
      </c>
      <c r="D107" s="64">
        <v>9</v>
      </c>
      <c r="E107" s="64">
        <v>64</v>
      </c>
      <c r="F107" s="64">
        <v>4</v>
      </c>
      <c r="G107" s="65">
        <v>14</v>
      </c>
    </row>
    <row r="108" spans="1:7">
      <c r="A108" s="66" t="s">
        <v>172</v>
      </c>
      <c r="B108" s="62">
        <v>0</v>
      </c>
      <c r="C108" s="62">
        <v>0</v>
      </c>
      <c r="D108" s="62">
        <v>0</v>
      </c>
      <c r="E108" s="62">
        <v>51</v>
      </c>
      <c r="F108" s="62">
        <v>3</v>
      </c>
      <c r="G108" s="63">
        <v>3</v>
      </c>
    </row>
    <row r="109" spans="1:7">
      <c r="A109" s="67" t="s">
        <v>172</v>
      </c>
      <c r="B109" s="64">
        <v>0</v>
      </c>
      <c r="C109" s="64">
        <v>0</v>
      </c>
      <c r="D109" s="64">
        <v>1</v>
      </c>
      <c r="E109" s="64">
        <v>5</v>
      </c>
      <c r="F109" s="64">
        <v>1</v>
      </c>
      <c r="G109" s="65">
        <v>16</v>
      </c>
    </row>
    <row r="110" spans="1:7">
      <c r="A110" s="66" t="s">
        <v>172</v>
      </c>
      <c r="B110" s="62">
        <v>0</v>
      </c>
      <c r="C110" s="62">
        <v>0</v>
      </c>
      <c r="D110" s="62">
        <v>2</v>
      </c>
      <c r="E110" s="62">
        <v>4</v>
      </c>
      <c r="F110" s="62">
        <v>0</v>
      </c>
      <c r="G110" s="63">
        <v>12</v>
      </c>
    </row>
    <row r="111" spans="1:7">
      <c r="A111" s="67" t="s">
        <v>172</v>
      </c>
      <c r="B111" s="64">
        <v>0</v>
      </c>
      <c r="C111" s="64">
        <v>0</v>
      </c>
      <c r="D111" s="64">
        <v>3</v>
      </c>
      <c r="E111" s="64">
        <v>3</v>
      </c>
      <c r="F111" s="64">
        <v>0</v>
      </c>
      <c r="G111" s="65">
        <v>9</v>
      </c>
    </row>
    <row r="112" spans="1:7">
      <c r="A112" s="66" t="s">
        <v>172</v>
      </c>
      <c r="B112" s="62">
        <v>0</v>
      </c>
      <c r="C112" s="62">
        <v>0</v>
      </c>
      <c r="D112" s="62">
        <v>4</v>
      </c>
      <c r="E112" s="62">
        <v>2</v>
      </c>
      <c r="F112" s="62">
        <v>0</v>
      </c>
      <c r="G112" s="63">
        <v>7</v>
      </c>
    </row>
    <row r="113" spans="1:7">
      <c r="A113" s="67" t="s">
        <v>172</v>
      </c>
      <c r="B113" s="64">
        <v>0</v>
      </c>
      <c r="C113" s="64">
        <v>0</v>
      </c>
      <c r="D113" s="64">
        <v>5</v>
      </c>
      <c r="E113" s="64">
        <v>1</v>
      </c>
      <c r="F113" s="64">
        <v>0</v>
      </c>
      <c r="G113" s="65">
        <v>6</v>
      </c>
    </row>
    <row r="114" spans="1:7">
      <c r="A114" s="66" t="s">
        <v>172</v>
      </c>
      <c r="B114" s="62">
        <v>0</v>
      </c>
      <c r="C114" s="62">
        <v>0</v>
      </c>
      <c r="D114" s="62">
        <v>6</v>
      </c>
      <c r="E114" s="62">
        <v>1</v>
      </c>
      <c r="F114" s="62">
        <v>0</v>
      </c>
      <c r="G114" s="63">
        <v>5</v>
      </c>
    </row>
    <row r="115" spans="1:7">
      <c r="A115" s="67" t="s">
        <v>172</v>
      </c>
      <c r="B115" s="64">
        <v>0</v>
      </c>
      <c r="C115" s="64">
        <v>0</v>
      </c>
      <c r="D115" s="64">
        <v>7</v>
      </c>
      <c r="E115" s="64">
        <v>0</v>
      </c>
      <c r="F115" s="64">
        <v>0</v>
      </c>
      <c r="G115" s="65">
        <v>5</v>
      </c>
    </row>
    <row r="116" spans="1:7">
      <c r="A116" s="66" t="s">
        <v>172</v>
      </c>
      <c r="B116" s="62">
        <v>0</v>
      </c>
      <c r="C116" s="62">
        <v>0</v>
      </c>
      <c r="D116" s="62">
        <v>8</v>
      </c>
      <c r="E116" s="62">
        <v>1</v>
      </c>
      <c r="F116" s="62">
        <v>0</v>
      </c>
      <c r="G116" s="63">
        <v>4</v>
      </c>
    </row>
    <row r="117" spans="1:7">
      <c r="A117" s="67" t="s">
        <v>172</v>
      </c>
      <c r="B117" s="64">
        <v>0</v>
      </c>
      <c r="C117" s="64">
        <v>0</v>
      </c>
      <c r="D117" s="64">
        <v>9</v>
      </c>
      <c r="E117" s="64">
        <v>1</v>
      </c>
      <c r="F117" s="64">
        <v>0</v>
      </c>
      <c r="G117" s="65">
        <v>3</v>
      </c>
    </row>
    <row r="118" spans="1:7">
      <c r="A118" s="66" t="s">
        <v>172</v>
      </c>
      <c r="B118" s="62">
        <v>0</v>
      </c>
      <c r="C118" s="62">
        <v>1</v>
      </c>
      <c r="D118" s="62">
        <v>0</v>
      </c>
      <c r="E118" s="62">
        <v>30</v>
      </c>
      <c r="F118" s="62">
        <v>2</v>
      </c>
      <c r="G118" s="63">
        <v>6</v>
      </c>
    </row>
    <row r="119" spans="1:7">
      <c r="A119" s="67" t="s">
        <v>172</v>
      </c>
      <c r="B119" s="64">
        <v>0</v>
      </c>
      <c r="C119" s="64">
        <v>1</v>
      </c>
      <c r="D119" s="64">
        <v>1</v>
      </c>
      <c r="E119" s="64">
        <v>10</v>
      </c>
      <c r="F119" s="64">
        <v>1</v>
      </c>
      <c r="G119" s="65">
        <v>14</v>
      </c>
    </row>
    <row r="120" spans="1:7">
      <c r="A120" s="66" t="s">
        <v>172</v>
      </c>
      <c r="B120" s="62">
        <v>0</v>
      </c>
      <c r="C120" s="62">
        <v>1</v>
      </c>
      <c r="D120" s="62">
        <v>2</v>
      </c>
      <c r="E120" s="62">
        <v>2</v>
      </c>
      <c r="F120" s="62">
        <v>0</v>
      </c>
      <c r="G120" s="63">
        <v>12</v>
      </c>
    </row>
    <row r="121" spans="1:7">
      <c r="A121" s="67" t="s">
        <v>172</v>
      </c>
      <c r="B121" s="64">
        <v>0</v>
      </c>
      <c r="C121" s="64">
        <v>1</v>
      </c>
      <c r="D121" s="64">
        <v>3</v>
      </c>
      <c r="E121" s="64">
        <v>2</v>
      </c>
      <c r="F121" s="64">
        <v>0</v>
      </c>
      <c r="G121" s="65">
        <v>10</v>
      </c>
    </row>
    <row r="122" spans="1:7">
      <c r="A122" s="66" t="s">
        <v>172</v>
      </c>
      <c r="B122" s="62">
        <v>0</v>
      </c>
      <c r="C122" s="62">
        <v>1</v>
      </c>
      <c r="D122" s="62">
        <v>4</v>
      </c>
      <c r="E122" s="62">
        <v>4</v>
      </c>
      <c r="F122" s="62">
        <v>0</v>
      </c>
      <c r="G122" s="63">
        <v>6</v>
      </c>
    </row>
    <row r="123" spans="1:7">
      <c r="A123" s="67" t="s">
        <v>172</v>
      </c>
      <c r="B123" s="64">
        <v>0</v>
      </c>
      <c r="C123" s="64">
        <v>1</v>
      </c>
      <c r="D123" s="64">
        <v>5</v>
      </c>
      <c r="E123" s="64">
        <v>11</v>
      </c>
      <c r="F123" s="64">
        <v>1</v>
      </c>
      <c r="G123" s="65">
        <v>13</v>
      </c>
    </row>
    <row r="124" spans="1:7">
      <c r="A124" s="66" t="s">
        <v>172</v>
      </c>
      <c r="B124" s="62">
        <v>0</v>
      </c>
      <c r="C124" s="62">
        <v>1</v>
      </c>
      <c r="D124" s="62">
        <v>6</v>
      </c>
      <c r="E124" s="62">
        <v>2</v>
      </c>
      <c r="F124" s="62">
        <v>0</v>
      </c>
      <c r="G124" s="63">
        <v>11</v>
      </c>
    </row>
    <row r="125" spans="1:7">
      <c r="A125" s="67" t="s">
        <v>172</v>
      </c>
      <c r="B125" s="64">
        <v>0</v>
      </c>
      <c r="C125" s="64">
        <v>1</v>
      </c>
      <c r="D125" s="64">
        <v>7</v>
      </c>
      <c r="E125" s="64">
        <v>3</v>
      </c>
      <c r="F125" s="64">
        <v>0</v>
      </c>
      <c r="G125" s="65">
        <v>8</v>
      </c>
    </row>
    <row r="126" spans="1:7">
      <c r="A126" s="66" t="s">
        <v>172</v>
      </c>
      <c r="B126" s="62">
        <v>0</v>
      </c>
      <c r="C126" s="62">
        <v>2</v>
      </c>
      <c r="D126" s="62">
        <v>1</v>
      </c>
      <c r="E126" s="62">
        <v>10</v>
      </c>
      <c r="F126" s="62">
        <v>1</v>
      </c>
      <c r="G126" s="63">
        <v>8</v>
      </c>
    </row>
    <row r="127" spans="1:7">
      <c r="A127" s="67" t="s">
        <v>172</v>
      </c>
      <c r="B127" s="64">
        <v>0</v>
      </c>
      <c r="C127" s="64">
        <v>2</v>
      </c>
      <c r="D127" s="64">
        <v>2</v>
      </c>
      <c r="E127" s="64">
        <v>21</v>
      </c>
      <c r="F127" s="64">
        <v>1</v>
      </c>
      <c r="G127" s="65">
        <v>5</v>
      </c>
    </row>
    <row r="128" spans="1:7">
      <c r="A128" s="66" t="s">
        <v>172</v>
      </c>
      <c r="B128" s="62">
        <v>0</v>
      </c>
      <c r="C128" s="62">
        <v>2</v>
      </c>
      <c r="D128" s="62">
        <v>3</v>
      </c>
      <c r="E128" s="62">
        <v>21</v>
      </c>
      <c r="F128" s="62">
        <v>1</v>
      </c>
      <c r="G128" s="63">
        <v>2</v>
      </c>
    </row>
    <row r="129" spans="1:7">
      <c r="A129" s="67" t="s">
        <v>172</v>
      </c>
      <c r="B129" s="64">
        <v>0</v>
      </c>
      <c r="C129" s="64">
        <v>2</v>
      </c>
      <c r="D129" s="64">
        <v>4</v>
      </c>
      <c r="E129" s="64">
        <v>27</v>
      </c>
      <c r="F129" s="64">
        <v>2</v>
      </c>
      <c r="G129" s="65">
        <v>11</v>
      </c>
    </row>
    <row r="130" spans="1:7">
      <c r="A130" s="66" t="s">
        <v>172</v>
      </c>
      <c r="B130" s="62">
        <v>0</v>
      </c>
      <c r="C130" s="62">
        <v>2</v>
      </c>
      <c r="D130" s="62">
        <v>6</v>
      </c>
      <c r="E130" s="62">
        <v>13</v>
      </c>
      <c r="F130" s="62">
        <v>1</v>
      </c>
      <c r="G130" s="63">
        <v>16</v>
      </c>
    </row>
    <row r="131" spans="1:7">
      <c r="A131" s="67" t="s">
        <v>172</v>
      </c>
      <c r="B131" s="64">
        <v>0</v>
      </c>
      <c r="C131" s="64">
        <v>2</v>
      </c>
      <c r="D131" s="64">
        <v>7</v>
      </c>
      <c r="E131" s="64">
        <v>10</v>
      </c>
      <c r="F131" s="64">
        <v>0</v>
      </c>
      <c r="G131" s="65">
        <v>6</v>
      </c>
    </row>
    <row r="132" spans="1:7">
      <c r="A132" s="66" t="s">
        <v>172</v>
      </c>
      <c r="B132" s="62">
        <v>0</v>
      </c>
      <c r="C132" s="62">
        <v>2</v>
      </c>
      <c r="D132" s="62">
        <v>8</v>
      </c>
      <c r="E132" s="62">
        <v>18</v>
      </c>
      <c r="F132" s="62">
        <v>1</v>
      </c>
      <c r="G132" s="63">
        <v>6</v>
      </c>
    </row>
    <row r="133" spans="1:7">
      <c r="A133" s="67" t="s">
        <v>172</v>
      </c>
      <c r="B133" s="64">
        <v>0</v>
      </c>
      <c r="C133" s="64">
        <v>2</v>
      </c>
      <c r="D133" s="64">
        <v>9</v>
      </c>
      <c r="E133" s="64">
        <v>13</v>
      </c>
      <c r="F133" s="64">
        <v>1</v>
      </c>
      <c r="G133" s="65">
        <v>11</v>
      </c>
    </row>
    <row r="134" spans="1:7">
      <c r="A134" s="66" t="s">
        <v>172</v>
      </c>
      <c r="B134" s="62">
        <v>1</v>
      </c>
      <c r="C134" s="62">
        <v>0</v>
      </c>
      <c r="D134" s="62">
        <v>5</v>
      </c>
      <c r="E134" s="62">
        <v>36</v>
      </c>
      <c r="F134" s="62">
        <v>2</v>
      </c>
      <c r="G134" s="63">
        <v>0</v>
      </c>
    </row>
    <row r="135" spans="1:7">
      <c r="A135" s="67" t="s">
        <v>172</v>
      </c>
      <c r="B135" s="64">
        <v>1</v>
      </c>
      <c r="C135" s="64">
        <v>0</v>
      </c>
      <c r="D135" s="64">
        <v>6</v>
      </c>
      <c r="E135" s="64">
        <v>3</v>
      </c>
      <c r="F135" s="64">
        <v>1</v>
      </c>
      <c r="G135" s="65">
        <v>15</v>
      </c>
    </row>
    <row r="136" spans="1:7">
      <c r="A136" s="66" t="s">
        <v>172</v>
      </c>
      <c r="B136" s="62">
        <v>1</v>
      </c>
      <c r="C136" s="62">
        <v>0</v>
      </c>
      <c r="D136" s="62">
        <v>7</v>
      </c>
      <c r="E136" s="62">
        <v>7</v>
      </c>
      <c r="F136" s="62">
        <v>0</v>
      </c>
      <c r="G136" s="63">
        <v>8</v>
      </c>
    </row>
    <row r="137" spans="1:7">
      <c r="A137" s="67" t="s">
        <v>172</v>
      </c>
      <c r="B137" s="64">
        <v>1</v>
      </c>
      <c r="C137" s="64">
        <v>0</v>
      </c>
      <c r="D137" s="64">
        <v>8</v>
      </c>
      <c r="E137" s="64">
        <v>10</v>
      </c>
      <c r="F137" s="64">
        <v>1</v>
      </c>
      <c r="G137" s="65">
        <v>16</v>
      </c>
    </row>
    <row r="138" spans="1:7">
      <c r="A138" s="66" t="s">
        <v>172</v>
      </c>
      <c r="B138" s="62">
        <v>1</v>
      </c>
      <c r="C138" s="62">
        <v>1</v>
      </c>
      <c r="D138" s="62">
        <v>6</v>
      </c>
      <c r="E138" s="62">
        <v>49</v>
      </c>
      <c r="F138" s="62">
        <v>3</v>
      </c>
      <c r="G138" s="63">
        <v>5</v>
      </c>
    </row>
    <row r="139" spans="1:7">
      <c r="A139" s="67" t="s">
        <v>172</v>
      </c>
      <c r="B139" s="64">
        <v>1</v>
      </c>
      <c r="C139" s="64">
        <v>1</v>
      </c>
      <c r="D139" s="64">
        <v>8</v>
      </c>
      <c r="E139" s="64">
        <v>5</v>
      </c>
      <c r="F139" s="64">
        <v>0</v>
      </c>
      <c r="G139" s="65">
        <v>0</v>
      </c>
    </row>
    <row r="140" spans="1:7">
      <c r="A140" s="66" t="s">
        <v>172</v>
      </c>
      <c r="B140" s="62">
        <v>1</v>
      </c>
      <c r="C140" s="62">
        <v>1</v>
      </c>
      <c r="D140" s="62">
        <v>9</v>
      </c>
      <c r="E140" s="62">
        <v>5</v>
      </c>
      <c r="F140" s="62">
        <v>1</v>
      </c>
      <c r="G140" s="63">
        <v>13</v>
      </c>
    </row>
    <row r="141" spans="1:7">
      <c r="A141" s="67" t="s">
        <v>172</v>
      </c>
      <c r="B141" s="64">
        <v>1</v>
      </c>
      <c r="C141" s="64">
        <v>2</v>
      </c>
      <c r="D141" s="64">
        <v>7</v>
      </c>
      <c r="E141" s="64">
        <v>78</v>
      </c>
      <c r="F141" s="64">
        <v>5</v>
      </c>
      <c r="G141" s="65">
        <v>12</v>
      </c>
    </row>
    <row r="142" spans="1:7">
      <c r="A142" s="66" t="s">
        <v>172</v>
      </c>
      <c r="B142" s="62">
        <v>1</v>
      </c>
      <c r="C142" s="62">
        <v>2</v>
      </c>
      <c r="D142" s="62">
        <v>8</v>
      </c>
      <c r="E142" s="62">
        <v>5</v>
      </c>
      <c r="F142" s="62">
        <v>0</v>
      </c>
      <c r="G142" s="63">
        <v>7</v>
      </c>
    </row>
    <row r="143" spans="1:7">
      <c r="A143" s="67" t="s">
        <v>172</v>
      </c>
      <c r="B143" s="64">
        <v>1</v>
      </c>
      <c r="C143" s="64">
        <v>2</v>
      </c>
      <c r="D143" s="64">
        <v>9</v>
      </c>
      <c r="E143" s="64">
        <v>2</v>
      </c>
      <c r="F143" s="64">
        <v>0</v>
      </c>
      <c r="G143" s="65">
        <v>5</v>
      </c>
    </row>
    <row r="144" spans="1:7">
      <c r="A144" s="66" t="s">
        <v>172</v>
      </c>
      <c r="B144" s="62">
        <v>2</v>
      </c>
      <c r="C144" s="62">
        <v>0</v>
      </c>
      <c r="D144" s="62">
        <v>8</v>
      </c>
      <c r="E144" s="62">
        <v>1</v>
      </c>
      <c r="F144" s="62">
        <v>1</v>
      </c>
      <c r="G144" s="63">
        <v>17</v>
      </c>
    </row>
    <row r="145" spans="1:7">
      <c r="A145" s="67" t="s">
        <v>172</v>
      </c>
      <c r="B145" s="64">
        <v>2</v>
      </c>
      <c r="C145" s="64">
        <v>0</v>
      </c>
      <c r="D145" s="64">
        <v>9</v>
      </c>
      <c r="E145" s="64">
        <v>4</v>
      </c>
      <c r="F145" s="64">
        <v>0</v>
      </c>
      <c r="G145" s="65">
        <v>13</v>
      </c>
    </row>
    <row r="146" spans="1:7">
      <c r="A146" s="66" t="s">
        <v>172</v>
      </c>
      <c r="B146" s="62">
        <v>2</v>
      </c>
      <c r="C146" s="62">
        <v>1</v>
      </c>
      <c r="D146" s="62">
        <v>8</v>
      </c>
      <c r="E146" s="62">
        <v>49</v>
      </c>
      <c r="F146" s="62">
        <v>3</v>
      </c>
      <c r="G146" s="63">
        <v>5</v>
      </c>
    </row>
    <row r="147" spans="1:7">
      <c r="A147" s="67" t="s">
        <v>172</v>
      </c>
      <c r="B147" s="64">
        <v>2</v>
      </c>
      <c r="C147" s="64">
        <v>1</v>
      </c>
      <c r="D147" s="64">
        <v>9</v>
      </c>
      <c r="E147" s="64">
        <v>15</v>
      </c>
      <c r="F147" s="64">
        <v>1</v>
      </c>
      <c r="G147" s="65">
        <v>8</v>
      </c>
    </row>
    <row r="148" spans="1:7">
      <c r="A148" s="66" t="s">
        <v>172</v>
      </c>
      <c r="B148" s="62">
        <v>2</v>
      </c>
      <c r="C148" s="62">
        <v>2</v>
      </c>
      <c r="D148" s="62">
        <v>8</v>
      </c>
      <c r="E148" s="62">
        <v>49</v>
      </c>
      <c r="F148" s="62">
        <v>3</v>
      </c>
      <c r="G148" s="63">
        <v>5</v>
      </c>
    </row>
    <row r="149" spans="1:7">
      <c r="A149" s="67" t="s">
        <v>172</v>
      </c>
      <c r="B149" s="64">
        <v>3</v>
      </c>
      <c r="C149" s="64">
        <v>0</v>
      </c>
      <c r="D149" s="64">
        <v>9</v>
      </c>
      <c r="E149" s="64">
        <v>48</v>
      </c>
      <c r="F149" s="64">
        <v>3</v>
      </c>
      <c r="G149" s="65">
        <v>6</v>
      </c>
    </row>
    <row r="150" spans="1:7">
      <c r="A150" s="66" t="s">
        <v>172</v>
      </c>
      <c r="B150" s="62">
        <v>3</v>
      </c>
      <c r="C150" s="62">
        <v>1</v>
      </c>
      <c r="D150" s="62">
        <v>9</v>
      </c>
      <c r="E150" s="62">
        <v>48</v>
      </c>
      <c r="F150" s="62">
        <v>3</v>
      </c>
      <c r="G150" s="63">
        <v>6</v>
      </c>
    </row>
    <row r="151" spans="1:7">
      <c r="A151" s="67" t="s">
        <v>173</v>
      </c>
      <c r="B151" s="64">
        <v>0</v>
      </c>
      <c r="C151" s="64">
        <v>0</v>
      </c>
      <c r="D151" s="64">
        <v>0</v>
      </c>
      <c r="E151" s="64">
        <v>52</v>
      </c>
      <c r="F151" s="64">
        <v>3</v>
      </c>
      <c r="G151" s="65">
        <v>2</v>
      </c>
    </row>
    <row r="152" spans="1:7">
      <c r="A152" s="66" t="s">
        <v>173</v>
      </c>
      <c r="B152" s="62">
        <v>0</v>
      </c>
      <c r="C152" s="62">
        <v>0</v>
      </c>
      <c r="D152" s="62">
        <v>1</v>
      </c>
      <c r="E152" s="62">
        <v>2</v>
      </c>
      <c r="F152" s="62">
        <v>0</v>
      </c>
      <c r="G152" s="63">
        <v>0</v>
      </c>
    </row>
    <row r="153" spans="1:7">
      <c r="A153" s="67" t="s">
        <v>173</v>
      </c>
      <c r="B153" s="64">
        <v>0</v>
      </c>
      <c r="C153" s="64">
        <v>0</v>
      </c>
      <c r="D153" s="64">
        <v>2</v>
      </c>
      <c r="E153" s="64">
        <v>9</v>
      </c>
      <c r="F153" s="64">
        <v>1</v>
      </c>
      <c r="G153" s="65">
        <v>9</v>
      </c>
    </row>
    <row r="154" spans="1:7">
      <c r="A154" s="66" t="s">
        <v>173</v>
      </c>
      <c r="B154" s="62">
        <v>0</v>
      </c>
      <c r="C154" s="62">
        <v>0</v>
      </c>
      <c r="D154" s="62">
        <v>3</v>
      </c>
      <c r="E154" s="62">
        <v>0</v>
      </c>
      <c r="F154" s="62">
        <v>0</v>
      </c>
      <c r="G154" s="63">
        <v>9</v>
      </c>
    </row>
    <row r="155" spans="1:7">
      <c r="A155" s="67" t="s">
        <v>173</v>
      </c>
      <c r="B155" s="64">
        <v>0</v>
      </c>
      <c r="C155" s="64">
        <v>0</v>
      </c>
      <c r="D155" s="64">
        <v>4</v>
      </c>
      <c r="E155" s="64">
        <v>0</v>
      </c>
      <c r="F155" s="64">
        <v>0</v>
      </c>
      <c r="G155" s="65">
        <v>9</v>
      </c>
    </row>
    <row r="156" spans="1:7">
      <c r="A156" s="66" t="s">
        <v>173</v>
      </c>
      <c r="B156" s="62">
        <v>0</v>
      </c>
      <c r="C156" s="62">
        <v>0</v>
      </c>
      <c r="D156" s="62">
        <v>5</v>
      </c>
      <c r="E156" s="62">
        <v>0</v>
      </c>
      <c r="F156" s="62">
        <v>0</v>
      </c>
      <c r="G156" s="63">
        <v>9</v>
      </c>
    </row>
    <row r="157" spans="1:7">
      <c r="A157" s="67" t="s">
        <v>173</v>
      </c>
      <c r="B157" s="64">
        <v>0</v>
      </c>
      <c r="C157" s="64">
        <v>0</v>
      </c>
      <c r="D157" s="64">
        <v>6</v>
      </c>
      <c r="E157" s="64">
        <v>0</v>
      </c>
      <c r="F157" s="64">
        <v>0</v>
      </c>
      <c r="G157" s="65">
        <v>9</v>
      </c>
    </row>
    <row r="158" spans="1:7">
      <c r="A158" s="66" t="s">
        <v>173</v>
      </c>
      <c r="B158" s="62">
        <v>0</v>
      </c>
      <c r="C158" s="62">
        <v>0</v>
      </c>
      <c r="D158" s="62">
        <v>7</v>
      </c>
      <c r="E158" s="62">
        <v>0</v>
      </c>
      <c r="F158" s="62">
        <v>0</v>
      </c>
      <c r="G158" s="63">
        <v>9</v>
      </c>
    </row>
    <row r="159" spans="1:7">
      <c r="A159" s="67" t="s">
        <v>173</v>
      </c>
      <c r="B159" s="64">
        <v>0</v>
      </c>
      <c r="C159" s="64">
        <v>0</v>
      </c>
      <c r="D159" s="64">
        <v>8</v>
      </c>
      <c r="E159" s="64">
        <v>0</v>
      </c>
      <c r="F159" s="64">
        <v>0</v>
      </c>
      <c r="G159" s="65">
        <v>9</v>
      </c>
    </row>
    <row r="160" spans="1:7">
      <c r="A160" s="66" t="s">
        <v>173</v>
      </c>
      <c r="B160" s="62">
        <v>0</v>
      </c>
      <c r="C160" s="62">
        <v>0</v>
      </c>
      <c r="D160" s="62">
        <v>9</v>
      </c>
      <c r="E160" s="62">
        <v>0</v>
      </c>
      <c r="F160" s="62">
        <v>0</v>
      </c>
      <c r="G160" s="63">
        <v>9</v>
      </c>
    </row>
    <row r="161" spans="1:7">
      <c r="A161" s="67" t="s">
        <v>173</v>
      </c>
      <c r="B161" s="64">
        <v>0</v>
      </c>
      <c r="C161" s="64">
        <v>1</v>
      </c>
      <c r="D161" s="64">
        <v>0</v>
      </c>
      <c r="E161" s="64">
        <v>41</v>
      </c>
      <c r="F161" s="64">
        <v>3</v>
      </c>
      <c r="G161" s="65">
        <v>13</v>
      </c>
    </row>
    <row r="162" spans="1:7">
      <c r="A162" s="66" t="s">
        <v>173</v>
      </c>
      <c r="B162" s="62">
        <v>0</v>
      </c>
      <c r="C162" s="62">
        <v>1</v>
      </c>
      <c r="D162" s="62">
        <v>1</v>
      </c>
      <c r="E162" s="62">
        <v>13</v>
      </c>
      <c r="F162" s="62">
        <v>0</v>
      </c>
      <c r="G162" s="63">
        <v>0</v>
      </c>
    </row>
    <row r="163" spans="1:7">
      <c r="A163" s="67" t="s">
        <v>173</v>
      </c>
      <c r="B163" s="64">
        <v>0</v>
      </c>
      <c r="C163" s="64">
        <v>1</v>
      </c>
      <c r="D163" s="64">
        <v>3</v>
      </c>
      <c r="E163" s="64">
        <v>10</v>
      </c>
      <c r="F163" s="64">
        <v>1</v>
      </c>
      <c r="G163" s="65">
        <v>8</v>
      </c>
    </row>
    <row r="164" spans="1:7">
      <c r="A164" s="66" t="s">
        <v>173</v>
      </c>
      <c r="B164" s="62">
        <v>0</v>
      </c>
      <c r="C164" s="62">
        <v>1</v>
      </c>
      <c r="D164" s="62">
        <v>4</v>
      </c>
      <c r="E164" s="62">
        <v>12</v>
      </c>
      <c r="F164" s="62">
        <v>1</v>
      </c>
      <c r="G164" s="63">
        <v>14</v>
      </c>
    </row>
    <row r="165" spans="1:7">
      <c r="A165" s="67" t="s">
        <v>173</v>
      </c>
      <c r="B165" s="64">
        <v>0</v>
      </c>
      <c r="C165" s="64">
        <v>1</v>
      </c>
      <c r="D165" s="64">
        <v>5</v>
      </c>
      <c r="E165" s="64">
        <v>25</v>
      </c>
      <c r="F165" s="64">
        <v>1</v>
      </c>
      <c r="G165" s="65">
        <v>7</v>
      </c>
    </row>
    <row r="166" spans="1:7">
      <c r="A166" s="66" t="s">
        <v>173</v>
      </c>
      <c r="B166" s="62">
        <v>0</v>
      </c>
      <c r="C166" s="62">
        <v>1</v>
      </c>
      <c r="D166" s="62">
        <v>6</v>
      </c>
      <c r="E166" s="62">
        <v>18</v>
      </c>
      <c r="F166" s="62">
        <v>1</v>
      </c>
      <c r="G166" s="63">
        <v>7</v>
      </c>
    </row>
    <row r="167" spans="1:7">
      <c r="A167" s="67" t="s">
        <v>173</v>
      </c>
      <c r="B167" s="64">
        <v>0</v>
      </c>
      <c r="C167" s="64">
        <v>1</v>
      </c>
      <c r="D167" s="64">
        <v>7</v>
      </c>
      <c r="E167" s="64">
        <v>1</v>
      </c>
      <c r="F167" s="64">
        <v>0</v>
      </c>
      <c r="G167" s="65">
        <v>6</v>
      </c>
    </row>
    <row r="168" spans="1:7">
      <c r="A168" s="66" t="s">
        <v>173</v>
      </c>
      <c r="B168" s="62">
        <v>0</v>
      </c>
      <c r="C168" s="62">
        <v>2</v>
      </c>
      <c r="D168" s="62">
        <v>1</v>
      </c>
      <c r="E168" s="62">
        <v>10</v>
      </c>
      <c r="F168" s="62">
        <v>1</v>
      </c>
      <c r="G168" s="63">
        <v>8</v>
      </c>
    </row>
    <row r="169" spans="1:7">
      <c r="A169" s="67" t="s">
        <v>173</v>
      </c>
      <c r="B169" s="64">
        <v>0</v>
      </c>
      <c r="C169" s="64">
        <v>2</v>
      </c>
      <c r="D169" s="64">
        <v>2</v>
      </c>
      <c r="E169" s="64">
        <v>23</v>
      </c>
      <c r="F169" s="64">
        <v>1</v>
      </c>
      <c r="G169" s="65">
        <v>3</v>
      </c>
    </row>
    <row r="170" spans="1:7">
      <c r="A170" s="66" t="s">
        <v>173</v>
      </c>
      <c r="B170" s="62">
        <v>0</v>
      </c>
      <c r="C170" s="62">
        <v>2</v>
      </c>
      <c r="D170" s="62">
        <v>3</v>
      </c>
      <c r="E170" s="62">
        <v>22</v>
      </c>
      <c r="F170" s="62">
        <v>2</v>
      </c>
      <c r="G170" s="63">
        <v>17</v>
      </c>
    </row>
    <row r="171" spans="1:7">
      <c r="A171" s="67" t="s">
        <v>173</v>
      </c>
      <c r="B171" s="64">
        <v>0</v>
      </c>
      <c r="C171" s="64">
        <v>2</v>
      </c>
      <c r="D171" s="64">
        <v>4</v>
      </c>
      <c r="E171" s="64">
        <v>28</v>
      </c>
      <c r="F171" s="64">
        <v>1</v>
      </c>
      <c r="G171" s="65">
        <v>7</v>
      </c>
    </row>
    <row r="172" spans="1:7">
      <c r="A172" s="66" t="s">
        <v>173</v>
      </c>
      <c r="B172" s="62">
        <v>0</v>
      </c>
      <c r="C172" s="62">
        <v>2</v>
      </c>
      <c r="D172" s="62">
        <v>7</v>
      </c>
      <c r="E172" s="62">
        <v>2</v>
      </c>
      <c r="F172" s="62">
        <v>0</v>
      </c>
      <c r="G172" s="63">
        <v>5</v>
      </c>
    </row>
    <row r="173" spans="1:7">
      <c r="A173" s="67" t="s">
        <v>173</v>
      </c>
      <c r="B173" s="64">
        <v>0</v>
      </c>
      <c r="C173" s="64">
        <v>2</v>
      </c>
      <c r="D173" s="64">
        <v>8</v>
      </c>
      <c r="E173" s="64">
        <v>1</v>
      </c>
      <c r="F173" s="64">
        <v>0</v>
      </c>
      <c r="G173" s="65">
        <v>4</v>
      </c>
    </row>
    <row r="174" spans="1:7">
      <c r="A174" s="66" t="s">
        <v>173</v>
      </c>
      <c r="B174" s="62">
        <v>0</v>
      </c>
      <c r="C174" s="62">
        <v>2</v>
      </c>
      <c r="D174" s="62">
        <v>9</v>
      </c>
      <c r="E174" s="62">
        <v>1</v>
      </c>
      <c r="F174" s="62">
        <v>0</v>
      </c>
      <c r="G174" s="63">
        <v>3</v>
      </c>
    </row>
    <row r="175" spans="1:7">
      <c r="A175" s="67" t="s">
        <v>173</v>
      </c>
      <c r="B175" s="64">
        <v>1</v>
      </c>
      <c r="C175" s="64">
        <v>0</v>
      </c>
      <c r="D175" s="64">
        <v>4</v>
      </c>
      <c r="E175" s="64">
        <v>3</v>
      </c>
      <c r="F175" s="64">
        <v>1</v>
      </c>
      <c r="G175" s="65">
        <v>15</v>
      </c>
    </row>
    <row r="176" spans="1:7">
      <c r="A176" s="66" t="s">
        <v>173</v>
      </c>
      <c r="B176" s="62">
        <v>1</v>
      </c>
      <c r="C176" s="62">
        <v>0</v>
      </c>
      <c r="D176" s="62">
        <v>5</v>
      </c>
      <c r="E176" s="62">
        <v>41</v>
      </c>
      <c r="F176" s="62">
        <v>2</v>
      </c>
      <c r="G176" s="63">
        <v>10</v>
      </c>
    </row>
    <row r="177" spans="1:7">
      <c r="A177" s="67" t="s">
        <v>173</v>
      </c>
      <c r="B177" s="64">
        <v>1</v>
      </c>
      <c r="C177" s="64">
        <v>1</v>
      </c>
      <c r="D177" s="64">
        <v>6</v>
      </c>
      <c r="E177" s="64">
        <v>55</v>
      </c>
      <c r="F177" s="64">
        <v>4</v>
      </c>
      <c r="G177" s="65">
        <v>17</v>
      </c>
    </row>
    <row r="178" spans="1:7">
      <c r="A178" s="66" t="s">
        <v>173</v>
      </c>
      <c r="B178" s="62">
        <v>1</v>
      </c>
      <c r="C178" s="62">
        <v>2</v>
      </c>
      <c r="D178" s="62">
        <v>6</v>
      </c>
      <c r="E178" s="62">
        <v>13</v>
      </c>
      <c r="F178" s="62">
        <v>1</v>
      </c>
      <c r="G178" s="63">
        <v>5</v>
      </c>
    </row>
    <row r="179" spans="1:7">
      <c r="A179" s="67" t="s">
        <v>173</v>
      </c>
      <c r="B179" s="64">
        <v>1</v>
      </c>
      <c r="C179" s="64">
        <v>2</v>
      </c>
      <c r="D179" s="64">
        <v>7</v>
      </c>
      <c r="E179" s="64">
        <v>84</v>
      </c>
      <c r="F179" s="64">
        <v>5</v>
      </c>
      <c r="G179" s="65">
        <v>11</v>
      </c>
    </row>
    <row r="180" spans="1:7">
      <c r="A180" s="66" t="s">
        <v>173</v>
      </c>
      <c r="B180" s="62">
        <v>1</v>
      </c>
      <c r="C180" s="62">
        <v>2</v>
      </c>
      <c r="D180" s="62">
        <v>8</v>
      </c>
      <c r="E180" s="62">
        <v>1</v>
      </c>
      <c r="F180" s="62">
        <v>0</v>
      </c>
      <c r="G180" s="63">
        <v>10</v>
      </c>
    </row>
    <row r="181" spans="1:7">
      <c r="A181" s="67" t="s">
        <v>173</v>
      </c>
      <c r="B181" s="64">
        <v>2</v>
      </c>
      <c r="C181" s="64">
        <v>0</v>
      </c>
      <c r="D181" s="64">
        <v>7</v>
      </c>
      <c r="E181" s="64">
        <v>52</v>
      </c>
      <c r="F181" s="64">
        <v>3</v>
      </c>
      <c r="G181" s="65">
        <v>2</v>
      </c>
    </row>
    <row r="182" spans="1:7">
      <c r="A182" s="66" t="s">
        <v>173</v>
      </c>
      <c r="B182" s="62">
        <v>2</v>
      </c>
      <c r="C182" s="62">
        <v>0</v>
      </c>
      <c r="D182" s="62">
        <v>8</v>
      </c>
      <c r="E182" s="62">
        <v>5</v>
      </c>
      <c r="F182" s="62">
        <v>1</v>
      </c>
      <c r="G182" s="63">
        <v>15</v>
      </c>
    </row>
    <row r="183" spans="1:7">
      <c r="A183" s="67" t="s">
        <v>173</v>
      </c>
      <c r="B183" s="64">
        <v>2</v>
      </c>
      <c r="C183" s="64">
        <v>1</v>
      </c>
      <c r="D183" s="64">
        <v>8</v>
      </c>
      <c r="E183" s="64">
        <v>65</v>
      </c>
      <c r="F183" s="64">
        <v>4</v>
      </c>
      <c r="G183" s="65">
        <v>7</v>
      </c>
    </row>
    <row r="184" spans="1:7">
      <c r="A184" s="66" t="s">
        <v>173</v>
      </c>
      <c r="B184" s="62">
        <v>2</v>
      </c>
      <c r="C184" s="62">
        <v>1</v>
      </c>
      <c r="D184" s="62">
        <v>9</v>
      </c>
      <c r="E184" s="62">
        <v>7</v>
      </c>
      <c r="F184" s="62">
        <v>0</v>
      </c>
      <c r="G184" s="63">
        <v>0</v>
      </c>
    </row>
    <row r="185" spans="1:7">
      <c r="A185" s="67" t="s">
        <v>173</v>
      </c>
      <c r="B185" s="64">
        <v>2</v>
      </c>
      <c r="C185" s="64">
        <v>2</v>
      </c>
      <c r="D185" s="64">
        <v>8</v>
      </c>
      <c r="E185" s="64">
        <v>83</v>
      </c>
      <c r="F185" s="64">
        <v>5</v>
      </c>
      <c r="G185" s="65">
        <v>7</v>
      </c>
    </row>
    <row r="186" spans="1:7">
      <c r="A186" s="66" t="s">
        <v>173</v>
      </c>
      <c r="B186" s="62">
        <v>2</v>
      </c>
      <c r="C186" s="62">
        <v>2</v>
      </c>
      <c r="D186" s="62">
        <v>9</v>
      </c>
      <c r="E186" s="62">
        <v>64</v>
      </c>
      <c r="F186" s="62">
        <v>4</v>
      </c>
      <c r="G186" s="63">
        <v>15</v>
      </c>
    </row>
    <row r="187" spans="1:7">
      <c r="A187" s="67" t="s">
        <v>173</v>
      </c>
      <c r="B187" s="64">
        <v>3</v>
      </c>
      <c r="C187" s="64">
        <v>0</v>
      </c>
      <c r="D187" s="64">
        <v>9</v>
      </c>
      <c r="E187" s="64">
        <v>48</v>
      </c>
      <c r="F187" s="64">
        <v>3</v>
      </c>
      <c r="G187" s="65">
        <v>6</v>
      </c>
    </row>
    <row r="188" spans="1:7">
      <c r="A188" s="66" t="s">
        <v>173</v>
      </c>
      <c r="B188" s="62">
        <v>3</v>
      </c>
      <c r="C188" s="62">
        <v>1</v>
      </c>
      <c r="D188" s="62">
        <v>9</v>
      </c>
      <c r="E188" s="62">
        <v>48</v>
      </c>
      <c r="F188" s="62">
        <v>3</v>
      </c>
      <c r="G188" s="63">
        <v>6</v>
      </c>
    </row>
    <row r="189" spans="1:7">
      <c r="A189" s="67" t="s">
        <v>174</v>
      </c>
      <c r="B189" s="64">
        <v>0</v>
      </c>
      <c r="C189" s="64">
        <v>0</v>
      </c>
      <c r="D189" s="64">
        <v>0</v>
      </c>
      <c r="E189" s="64">
        <v>26</v>
      </c>
      <c r="F189" s="64">
        <v>2</v>
      </c>
      <c r="G189" s="65">
        <v>10</v>
      </c>
    </row>
    <row r="190" spans="1:7">
      <c r="A190" s="66" t="s">
        <v>174</v>
      </c>
      <c r="B190" s="62">
        <v>0</v>
      </c>
      <c r="C190" s="62">
        <v>0</v>
      </c>
      <c r="D190" s="62">
        <v>1</v>
      </c>
      <c r="E190" s="62">
        <v>4</v>
      </c>
      <c r="F190" s="62">
        <v>0</v>
      </c>
      <c r="G190" s="63">
        <v>6</v>
      </c>
    </row>
    <row r="191" spans="1:7">
      <c r="A191" s="67" t="s">
        <v>174</v>
      </c>
      <c r="B191" s="64">
        <v>0</v>
      </c>
      <c r="C191" s="64">
        <v>0</v>
      </c>
      <c r="D191" s="64">
        <v>2</v>
      </c>
      <c r="E191" s="64">
        <v>4</v>
      </c>
      <c r="F191" s="64">
        <v>0</v>
      </c>
      <c r="G191" s="65">
        <v>2</v>
      </c>
    </row>
    <row r="192" spans="1:7">
      <c r="A192" s="66" t="s">
        <v>174</v>
      </c>
      <c r="B192" s="62">
        <v>0</v>
      </c>
      <c r="C192" s="62">
        <v>0</v>
      </c>
      <c r="D192" s="62">
        <v>3</v>
      </c>
      <c r="E192" s="62">
        <v>7</v>
      </c>
      <c r="F192" s="62">
        <v>1</v>
      </c>
      <c r="G192" s="63">
        <v>13</v>
      </c>
    </row>
    <row r="193" spans="1:7">
      <c r="A193" s="67" t="s">
        <v>174</v>
      </c>
      <c r="B193" s="64">
        <v>0</v>
      </c>
      <c r="C193" s="64">
        <v>0</v>
      </c>
      <c r="D193" s="64">
        <v>4</v>
      </c>
      <c r="E193" s="64">
        <v>3</v>
      </c>
      <c r="F193" s="64">
        <v>0</v>
      </c>
      <c r="G193" s="65">
        <v>10</v>
      </c>
    </row>
    <row r="194" spans="1:7">
      <c r="A194" s="66" t="s">
        <v>174</v>
      </c>
      <c r="B194" s="62">
        <v>0</v>
      </c>
      <c r="C194" s="62">
        <v>0</v>
      </c>
      <c r="D194" s="62">
        <v>5</v>
      </c>
      <c r="E194" s="62">
        <v>0</v>
      </c>
      <c r="F194" s="62">
        <v>0</v>
      </c>
      <c r="G194" s="63">
        <v>10</v>
      </c>
    </row>
    <row r="195" spans="1:7">
      <c r="A195" s="67" t="s">
        <v>174</v>
      </c>
      <c r="B195" s="64">
        <v>0</v>
      </c>
      <c r="C195" s="64">
        <v>0</v>
      </c>
      <c r="D195" s="64">
        <v>6</v>
      </c>
      <c r="E195" s="64">
        <v>0</v>
      </c>
      <c r="F195" s="64">
        <v>0</v>
      </c>
      <c r="G195" s="65">
        <v>10</v>
      </c>
    </row>
    <row r="196" spans="1:7">
      <c r="A196" s="66" t="s">
        <v>174</v>
      </c>
      <c r="B196" s="62">
        <v>0</v>
      </c>
      <c r="C196" s="62">
        <v>0</v>
      </c>
      <c r="D196" s="62">
        <v>7</v>
      </c>
      <c r="E196" s="62">
        <v>0</v>
      </c>
      <c r="F196" s="62">
        <v>0</v>
      </c>
      <c r="G196" s="63">
        <v>10</v>
      </c>
    </row>
    <row r="197" spans="1:7">
      <c r="A197" s="67" t="s">
        <v>174</v>
      </c>
      <c r="B197" s="64">
        <v>0</v>
      </c>
      <c r="C197" s="64">
        <v>0</v>
      </c>
      <c r="D197" s="64">
        <v>8</v>
      </c>
      <c r="E197" s="64">
        <v>0</v>
      </c>
      <c r="F197" s="64">
        <v>0</v>
      </c>
      <c r="G197" s="65">
        <v>10</v>
      </c>
    </row>
    <row r="198" spans="1:7">
      <c r="A198" s="66" t="s">
        <v>174</v>
      </c>
      <c r="B198" s="62">
        <v>0</v>
      </c>
      <c r="C198" s="62">
        <v>0</v>
      </c>
      <c r="D198" s="62">
        <v>9</v>
      </c>
      <c r="E198" s="62">
        <v>1</v>
      </c>
      <c r="F198" s="62">
        <v>0</v>
      </c>
      <c r="G198" s="63">
        <v>9</v>
      </c>
    </row>
    <row r="199" spans="1:7">
      <c r="A199" s="67" t="s">
        <v>174</v>
      </c>
      <c r="B199" s="64">
        <v>0</v>
      </c>
      <c r="C199" s="64">
        <v>1</v>
      </c>
      <c r="D199" s="64">
        <v>0</v>
      </c>
      <c r="E199" s="64">
        <v>5</v>
      </c>
      <c r="F199" s="64">
        <v>1</v>
      </c>
      <c r="G199" s="65">
        <v>13</v>
      </c>
    </row>
    <row r="200" spans="1:7">
      <c r="A200" s="66" t="s">
        <v>174</v>
      </c>
      <c r="B200" s="62">
        <v>0</v>
      </c>
      <c r="C200" s="62">
        <v>1</v>
      </c>
      <c r="D200" s="62">
        <v>2</v>
      </c>
      <c r="E200" s="62">
        <v>1</v>
      </c>
      <c r="F200" s="62">
        <v>0</v>
      </c>
      <c r="G200" s="63">
        <v>12</v>
      </c>
    </row>
    <row r="201" spans="1:7">
      <c r="A201" s="67" t="s">
        <v>174</v>
      </c>
      <c r="B201" s="64">
        <v>0</v>
      </c>
      <c r="C201" s="64">
        <v>1</v>
      </c>
      <c r="D201" s="64">
        <v>3</v>
      </c>
      <c r="E201" s="64">
        <v>1</v>
      </c>
      <c r="F201" s="64">
        <v>0</v>
      </c>
      <c r="G201" s="65">
        <v>11</v>
      </c>
    </row>
    <row r="202" spans="1:7">
      <c r="A202" s="66" t="s">
        <v>174</v>
      </c>
      <c r="B202" s="62">
        <v>0</v>
      </c>
      <c r="C202" s="62">
        <v>1</v>
      </c>
      <c r="D202" s="62">
        <v>4</v>
      </c>
      <c r="E202" s="62">
        <v>1</v>
      </c>
      <c r="F202" s="62">
        <v>0</v>
      </c>
      <c r="G202" s="63">
        <v>10</v>
      </c>
    </row>
    <row r="203" spans="1:7">
      <c r="A203" s="67" t="s">
        <v>174</v>
      </c>
      <c r="B203" s="64">
        <v>0</v>
      </c>
      <c r="C203" s="64">
        <v>1</v>
      </c>
      <c r="D203" s="64">
        <v>5</v>
      </c>
      <c r="E203" s="64">
        <v>2</v>
      </c>
      <c r="F203" s="64">
        <v>0</v>
      </c>
      <c r="G203" s="65">
        <v>8</v>
      </c>
    </row>
    <row r="204" spans="1:7">
      <c r="A204" s="66" t="s">
        <v>174</v>
      </c>
      <c r="B204" s="62">
        <v>0</v>
      </c>
      <c r="C204" s="62">
        <v>1</v>
      </c>
      <c r="D204" s="62">
        <v>6</v>
      </c>
      <c r="E204" s="62">
        <v>1</v>
      </c>
      <c r="F204" s="62">
        <v>0</v>
      </c>
      <c r="G204" s="63">
        <v>7</v>
      </c>
    </row>
    <row r="205" spans="1:7">
      <c r="A205" s="67" t="s">
        <v>174</v>
      </c>
      <c r="B205" s="64">
        <v>0</v>
      </c>
      <c r="C205" s="64">
        <v>1</v>
      </c>
      <c r="D205" s="64">
        <v>7</v>
      </c>
      <c r="E205" s="64">
        <v>1</v>
      </c>
      <c r="F205" s="64">
        <v>0</v>
      </c>
      <c r="G205" s="65">
        <v>6</v>
      </c>
    </row>
    <row r="206" spans="1:7">
      <c r="A206" s="66" t="s">
        <v>174</v>
      </c>
      <c r="B206" s="62">
        <v>0</v>
      </c>
      <c r="C206" s="62">
        <v>1</v>
      </c>
      <c r="D206" s="62">
        <v>8</v>
      </c>
      <c r="E206" s="62">
        <v>1</v>
      </c>
      <c r="F206" s="62">
        <v>0</v>
      </c>
      <c r="G206" s="63">
        <v>5</v>
      </c>
    </row>
    <row r="207" spans="1:7">
      <c r="A207" s="67" t="s">
        <v>174</v>
      </c>
      <c r="B207" s="64">
        <v>0</v>
      </c>
      <c r="C207" s="64">
        <v>1</v>
      </c>
      <c r="D207" s="64">
        <v>9</v>
      </c>
      <c r="E207" s="64">
        <v>2</v>
      </c>
      <c r="F207" s="64">
        <v>0</v>
      </c>
      <c r="G207" s="65">
        <v>3</v>
      </c>
    </row>
    <row r="208" spans="1:7">
      <c r="A208" s="66" t="s">
        <v>174</v>
      </c>
      <c r="B208" s="62">
        <v>0</v>
      </c>
      <c r="C208" s="62">
        <v>2</v>
      </c>
      <c r="D208" s="62">
        <v>4</v>
      </c>
      <c r="E208" s="62">
        <v>8</v>
      </c>
      <c r="F208" s="62">
        <v>1</v>
      </c>
      <c r="G208" s="63">
        <v>10</v>
      </c>
    </row>
    <row r="209" spans="1:7">
      <c r="A209" s="67" t="s">
        <v>174</v>
      </c>
      <c r="B209" s="64">
        <v>0</v>
      </c>
      <c r="C209" s="64">
        <v>2</v>
      </c>
      <c r="D209" s="64">
        <v>5</v>
      </c>
      <c r="E209" s="64">
        <v>16</v>
      </c>
      <c r="F209" s="64">
        <v>1</v>
      </c>
      <c r="G209" s="65">
        <v>12</v>
      </c>
    </row>
    <row r="210" spans="1:7">
      <c r="A210" s="66" t="s">
        <v>174</v>
      </c>
      <c r="B210" s="62">
        <v>0</v>
      </c>
      <c r="C210" s="62">
        <v>2</v>
      </c>
      <c r="D210" s="62">
        <v>6</v>
      </c>
      <c r="E210" s="62">
        <v>16</v>
      </c>
      <c r="F210" s="62">
        <v>1</v>
      </c>
      <c r="G210" s="63">
        <v>14</v>
      </c>
    </row>
    <row r="211" spans="1:7">
      <c r="A211" s="67" t="s">
        <v>174</v>
      </c>
      <c r="B211" s="64">
        <v>0</v>
      </c>
      <c r="C211" s="64">
        <v>2</v>
      </c>
      <c r="D211" s="64">
        <v>7</v>
      </c>
      <c r="E211" s="64">
        <v>6</v>
      </c>
      <c r="F211" s="64">
        <v>0</v>
      </c>
      <c r="G211" s="65">
        <v>8</v>
      </c>
    </row>
    <row r="212" spans="1:7">
      <c r="A212" s="66" t="s">
        <v>174</v>
      </c>
      <c r="B212" s="62">
        <v>0</v>
      </c>
      <c r="C212" s="62">
        <v>2</v>
      </c>
      <c r="D212" s="62">
        <v>8</v>
      </c>
      <c r="E212" s="62">
        <v>7</v>
      </c>
      <c r="F212" s="62">
        <v>0</v>
      </c>
      <c r="G212" s="63">
        <v>1</v>
      </c>
    </row>
    <row r="213" spans="1:7">
      <c r="A213" s="67" t="s">
        <v>174</v>
      </c>
      <c r="B213" s="64">
        <v>0</v>
      </c>
      <c r="C213" s="64">
        <v>2</v>
      </c>
      <c r="D213" s="64">
        <v>9</v>
      </c>
      <c r="E213" s="64">
        <v>3</v>
      </c>
      <c r="F213" s="64">
        <v>1</v>
      </c>
      <c r="G213" s="65">
        <v>16</v>
      </c>
    </row>
    <row r="214" spans="1:7">
      <c r="A214" s="66" t="s">
        <v>174</v>
      </c>
      <c r="B214" s="62">
        <v>1</v>
      </c>
      <c r="C214" s="62">
        <v>0</v>
      </c>
      <c r="D214" s="62">
        <v>7</v>
      </c>
      <c r="E214" s="62">
        <v>18</v>
      </c>
      <c r="F214" s="62">
        <v>1</v>
      </c>
      <c r="G214" s="63">
        <v>0</v>
      </c>
    </row>
    <row r="215" spans="1:7">
      <c r="A215" s="67" t="s">
        <v>174</v>
      </c>
      <c r="B215" s="64">
        <v>1</v>
      </c>
      <c r="C215" s="64">
        <v>0</v>
      </c>
      <c r="D215" s="64">
        <v>8</v>
      </c>
      <c r="E215" s="64">
        <v>2</v>
      </c>
      <c r="F215" s="64">
        <v>1</v>
      </c>
      <c r="G215" s="65">
        <v>16</v>
      </c>
    </row>
    <row r="216" spans="1:7">
      <c r="A216" s="66" t="s">
        <v>174</v>
      </c>
      <c r="B216" s="62">
        <v>1</v>
      </c>
      <c r="C216" s="62">
        <v>0</v>
      </c>
      <c r="D216" s="62">
        <v>9</v>
      </c>
      <c r="E216" s="62">
        <v>1</v>
      </c>
      <c r="F216" s="62">
        <v>0</v>
      </c>
      <c r="G216" s="63">
        <v>15</v>
      </c>
    </row>
    <row r="217" spans="1:7">
      <c r="A217" s="67" t="s">
        <v>174</v>
      </c>
      <c r="B217" s="64">
        <v>1</v>
      </c>
      <c r="C217" s="64">
        <v>1</v>
      </c>
      <c r="D217" s="64">
        <v>8</v>
      </c>
      <c r="E217" s="64">
        <v>20</v>
      </c>
      <c r="F217" s="64">
        <v>2</v>
      </c>
      <c r="G217" s="65">
        <v>16</v>
      </c>
    </row>
    <row r="218" spans="1:7">
      <c r="A218" s="66" t="s">
        <v>174</v>
      </c>
      <c r="B218" s="62">
        <v>1</v>
      </c>
      <c r="C218" s="62">
        <v>1</v>
      </c>
      <c r="D218" s="62">
        <v>9</v>
      </c>
      <c r="E218" s="62">
        <v>12</v>
      </c>
      <c r="F218" s="62">
        <v>0</v>
      </c>
      <c r="G218" s="63">
        <v>4</v>
      </c>
    </row>
    <row r="219" spans="1:7">
      <c r="A219" s="67" t="s">
        <v>174</v>
      </c>
      <c r="B219" s="64">
        <v>2</v>
      </c>
      <c r="C219" s="64">
        <v>0</v>
      </c>
      <c r="D219" s="64">
        <v>8</v>
      </c>
      <c r="E219" s="64">
        <v>8</v>
      </c>
      <c r="F219" s="64">
        <v>1</v>
      </c>
      <c r="G219" s="65">
        <v>10</v>
      </c>
    </row>
    <row r="220" spans="1:7">
      <c r="A220" s="66" t="s">
        <v>174</v>
      </c>
      <c r="B220" s="62">
        <v>2</v>
      </c>
      <c r="C220" s="62">
        <v>0</v>
      </c>
      <c r="D220" s="62">
        <v>9</v>
      </c>
      <c r="E220" s="62">
        <v>8</v>
      </c>
      <c r="F220" s="62">
        <v>0</v>
      </c>
      <c r="G220" s="63">
        <v>2</v>
      </c>
    </row>
    <row r="221" spans="1:7">
      <c r="A221" s="67" t="s">
        <v>174</v>
      </c>
      <c r="B221" s="64">
        <v>2</v>
      </c>
      <c r="C221" s="64">
        <v>1</v>
      </c>
      <c r="D221" s="64">
        <v>9</v>
      </c>
      <c r="E221" s="64">
        <v>9</v>
      </c>
      <c r="F221" s="64">
        <v>1</v>
      </c>
      <c r="G221" s="65">
        <v>9</v>
      </c>
    </row>
    <row r="222" spans="1:7">
      <c r="A222" s="66" t="s">
        <v>174</v>
      </c>
      <c r="B222" s="62">
        <v>2</v>
      </c>
      <c r="C222" s="62">
        <v>2</v>
      </c>
      <c r="D222" s="62">
        <v>9</v>
      </c>
      <c r="E222" s="62">
        <v>6</v>
      </c>
      <c r="F222" s="62">
        <v>1</v>
      </c>
      <c r="G222" s="63">
        <v>12</v>
      </c>
    </row>
    <row r="223" spans="1:7">
      <c r="A223" s="67" t="s">
        <v>175</v>
      </c>
      <c r="B223" s="64">
        <v>0</v>
      </c>
      <c r="C223" s="64">
        <v>0</v>
      </c>
      <c r="D223" s="64">
        <v>0</v>
      </c>
      <c r="E223" s="64">
        <v>19</v>
      </c>
      <c r="F223" s="64">
        <v>2</v>
      </c>
      <c r="G223" s="65">
        <v>17</v>
      </c>
    </row>
    <row r="224" spans="1:7">
      <c r="A224" s="66" t="s">
        <v>175</v>
      </c>
      <c r="B224" s="62">
        <v>0</v>
      </c>
      <c r="C224" s="62">
        <v>0</v>
      </c>
      <c r="D224" s="62">
        <v>1</v>
      </c>
      <c r="E224" s="62">
        <v>3</v>
      </c>
      <c r="F224" s="62">
        <v>0</v>
      </c>
      <c r="G224" s="63">
        <v>14</v>
      </c>
    </row>
    <row r="225" spans="1:7">
      <c r="A225" s="67" t="s">
        <v>175</v>
      </c>
      <c r="B225" s="64">
        <v>0</v>
      </c>
      <c r="C225" s="64">
        <v>0</v>
      </c>
      <c r="D225" s="64">
        <v>2</v>
      </c>
      <c r="E225" s="64">
        <v>4</v>
      </c>
      <c r="F225" s="64">
        <v>0</v>
      </c>
      <c r="G225" s="65">
        <v>10</v>
      </c>
    </row>
    <row r="226" spans="1:7">
      <c r="A226" s="66" t="s">
        <v>175</v>
      </c>
      <c r="B226" s="62">
        <v>0</v>
      </c>
      <c r="C226" s="62">
        <v>0</v>
      </c>
      <c r="D226" s="62">
        <v>3</v>
      </c>
      <c r="E226" s="62">
        <v>4</v>
      </c>
      <c r="F226" s="62">
        <v>0</v>
      </c>
      <c r="G226" s="63">
        <v>6</v>
      </c>
    </row>
    <row r="227" spans="1:7">
      <c r="A227" s="67" t="s">
        <v>175</v>
      </c>
      <c r="B227" s="64">
        <v>0</v>
      </c>
      <c r="C227" s="64">
        <v>0</v>
      </c>
      <c r="D227" s="64">
        <v>4</v>
      </c>
      <c r="E227" s="64">
        <v>0</v>
      </c>
      <c r="F227" s="64">
        <v>0</v>
      </c>
      <c r="G227" s="65">
        <v>6</v>
      </c>
    </row>
    <row r="228" spans="1:7">
      <c r="A228" s="66" t="s">
        <v>175</v>
      </c>
      <c r="B228" s="62">
        <v>0</v>
      </c>
      <c r="C228" s="62">
        <v>0</v>
      </c>
      <c r="D228" s="62">
        <v>5</v>
      </c>
      <c r="E228" s="62">
        <v>0</v>
      </c>
      <c r="F228" s="62">
        <v>0</v>
      </c>
      <c r="G228" s="63">
        <v>6</v>
      </c>
    </row>
    <row r="229" spans="1:7">
      <c r="A229" s="67" t="s">
        <v>175</v>
      </c>
      <c r="B229" s="64">
        <v>0</v>
      </c>
      <c r="C229" s="64">
        <v>0</v>
      </c>
      <c r="D229" s="64">
        <v>6</v>
      </c>
      <c r="E229" s="64">
        <v>0</v>
      </c>
      <c r="F229" s="64">
        <v>0</v>
      </c>
      <c r="G229" s="65">
        <v>6</v>
      </c>
    </row>
    <row r="230" spans="1:7">
      <c r="A230" s="66" t="s">
        <v>175</v>
      </c>
      <c r="B230" s="62">
        <v>0</v>
      </c>
      <c r="C230" s="62">
        <v>0</v>
      </c>
      <c r="D230" s="62">
        <v>7</v>
      </c>
      <c r="E230" s="62">
        <v>0</v>
      </c>
      <c r="F230" s="62">
        <v>0</v>
      </c>
      <c r="G230" s="63">
        <v>6</v>
      </c>
    </row>
    <row r="231" spans="1:7">
      <c r="A231" s="67" t="s">
        <v>175</v>
      </c>
      <c r="B231" s="64">
        <v>0</v>
      </c>
      <c r="C231" s="64">
        <v>0</v>
      </c>
      <c r="D231" s="64">
        <v>8</v>
      </c>
      <c r="E231" s="64">
        <v>0</v>
      </c>
      <c r="F231" s="64">
        <v>0</v>
      </c>
      <c r="G231" s="65">
        <v>6</v>
      </c>
    </row>
    <row r="232" spans="1:7">
      <c r="A232" s="66" t="s">
        <v>175</v>
      </c>
      <c r="B232" s="62">
        <v>0</v>
      </c>
      <c r="C232" s="62">
        <v>0</v>
      </c>
      <c r="D232" s="62">
        <v>9</v>
      </c>
      <c r="E232" s="62">
        <v>0</v>
      </c>
      <c r="F232" s="62">
        <v>0</v>
      </c>
      <c r="G232" s="63">
        <v>6</v>
      </c>
    </row>
    <row r="233" spans="1:7">
      <c r="A233" s="67" t="s">
        <v>175</v>
      </c>
      <c r="B233" s="64">
        <v>0</v>
      </c>
      <c r="C233" s="64">
        <v>1</v>
      </c>
      <c r="D233" s="64">
        <v>0</v>
      </c>
      <c r="E233" s="64">
        <v>5</v>
      </c>
      <c r="F233" s="64">
        <v>1</v>
      </c>
      <c r="G233" s="65">
        <v>13</v>
      </c>
    </row>
    <row r="234" spans="1:7">
      <c r="A234" s="66" t="s">
        <v>175</v>
      </c>
      <c r="B234" s="62">
        <v>0</v>
      </c>
      <c r="C234" s="62">
        <v>1</v>
      </c>
      <c r="D234" s="62">
        <v>1</v>
      </c>
      <c r="E234" s="62">
        <v>1</v>
      </c>
      <c r="F234" s="62">
        <v>0</v>
      </c>
      <c r="G234" s="63">
        <v>12</v>
      </c>
    </row>
    <row r="235" spans="1:7">
      <c r="A235" s="67" t="s">
        <v>175</v>
      </c>
      <c r="B235" s="64">
        <v>0</v>
      </c>
      <c r="C235" s="64">
        <v>1</v>
      </c>
      <c r="D235" s="64">
        <v>2</v>
      </c>
      <c r="E235" s="64">
        <v>3</v>
      </c>
      <c r="F235" s="64">
        <v>0</v>
      </c>
      <c r="G235" s="65">
        <v>9</v>
      </c>
    </row>
    <row r="236" spans="1:7">
      <c r="A236" s="66" t="s">
        <v>175</v>
      </c>
      <c r="B236" s="62">
        <v>0</v>
      </c>
      <c r="C236" s="62">
        <v>1</v>
      </c>
      <c r="D236" s="62">
        <v>3</v>
      </c>
      <c r="E236" s="62">
        <v>2</v>
      </c>
      <c r="F236" s="62">
        <v>0</v>
      </c>
      <c r="G236" s="63">
        <v>7</v>
      </c>
    </row>
    <row r="237" spans="1:7">
      <c r="A237" s="67" t="s">
        <v>175</v>
      </c>
      <c r="B237" s="64">
        <v>0</v>
      </c>
      <c r="C237" s="64">
        <v>1</v>
      </c>
      <c r="D237" s="64">
        <v>4</v>
      </c>
      <c r="E237" s="64">
        <v>7</v>
      </c>
      <c r="F237" s="64">
        <v>0</v>
      </c>
      <c r="G237" s="65">
        <v>0</v>
      </c>
    </row>
    <row r="238" spans="1:7">
      <c r="A238" s="66" t="s">
        <v>175</v>
      </c>
      <c r="B238" s="62">
        <v>0</v>
      </c>
      <c r="C238" s="62">
        <v>1</v>
      </c>
      <c r="D238" s="62">
        <v>5</v>
      </c>
      <c r="E238" s="62">
        <v>13</v>
      </c>
      <c r="F238" s="62">
        <v>1</v>
      </c>
      <c r="G238" s="63">
        <v>5</v>
      </c>
    </row>
    <row r="239" spans="1:7">
      <c r="A239" s="67" t="s">
        <v>175</v>
      </c>
      <c r="B239" s="64">
        <v>0</v>
      </c>
      <c r="C239" s="64">
        <v>1</v>
      </c>
      <c r="D239" s="64">
        <v>6</v>
      </c>
      <c r="E239" s="64">
        <v>8</v>
      </c>
      <c r="F239" s="64">
        <v>1</v>
      </c>
      <c r="G239" s="65">
        <v>15</v>
      </c>
    </row>
    <row r="240" spans="1:7">
      <c r="A240" s="66" t="s">
        <v>175</v>
      </c>
      <c r="B240" s="62">
        <v>0</v>
      </c>
      <c r="C240" s="62">
        <v>1</v>
      </c>
      <c r="D240" s="62">
        <v>7</v>
      </c>
      <c r="E240" s="62">
        <v>9</v>
      </c>
      <c r="F240" s="62">
        <v>0</v>
      </c>
      <c r="G240" s="63">
        <v>6</v>
      </c>
    </row>
    <row r="241" spans="1:7">
      <c r="A241" s="67" t="s">
        <v>175</v>
      </c>
      <c r="B241" s="64">
        <v>0</v>
      </c>
      <c r="C241" s="64">
        <v>1</v>
      </c>
      <c r="D241" s="64">
        <v>8</v>
      </c>
      <c r="E241" s="64">
        <v>13</v>
      </c>
      <c r="F241" s="64">
        <v>1</v>
      </c>
      <c r="G241" s="65">
        <v>11</v>
      </c>
    </row>
    <row r="242" spans="1:7">
      <c r="A242" s="66" t="s">
        <v>175</v>
      </c>
      <c r="B242" s="62">
        <v>0</v>
      </c>
      <c r="C242" s="62">
        <v>1</v>
      </c>
      <c r="D242" s="62">
        <v>9</v>
      </c>
      <c r="E242" s="62">
        <v>11</v>
      </c>
      <c r="F242" s="62">
        <v>0</v>
      </c>
      <c r="G242" s="63">
        <v>0</v>
      </c>
    </row>
    <row r="243" spans="1:7">
      <c r="A243" s="67" t="s">
        <v>175</v>
      </c>
      <c r="B243" s="64">
        <v>0</v>
      </c>
      <c r="C243" s="64">
        <v>2</v>
      </c>
      <c r="D243" s="64">
        <v>3</v>
      </c>
      <c r="E243" s="64">
        <v>2</v>
      </c>
      <c r="F243" s="64">
        <v>1</v>
      </c>
      <c r="G243" s="65">
        <v>16</v>
      </c>
    </row>
    <row r="244" spans="1:7">
      <c r="A244" s="66" t="s">
        <v>175</v>
      </c>
      <c r="B244" s="62">
        <v>0</v>
      </c>
      <c r="C244" s="62">
        <v>2</v>
      </c>
      <c r="D244" s="62">
        <v>6</v>
      </c>
      <c r="E244" s="62">
        <v>8</v>
      </c>
      <c r="F244" s="62">
        <v>0</v>
      </c>
      <c r="G244" s="63">
        <v>8</v>
      </c>
    </row>
    <row r="245" spans="1:7">
      <c r="A245" s="67" t="s">
        <v>175</v>
      </c>
      <c r="B245" s="64">
        <v>0</v>
      </c>
      <c r="C245" s="64">
        <v>2</v>
      </c>
      <c r="D245" s="64">
        <v>7</v>
      </c>
      <c r="E245" s="64">
        <v>7</v>
      </c>
      <c r="F245" s="64">
        <v>0</v>
      </c>
      <c r="G245" s="65">
        <v>1</v>
      </c>
    </row>
    <row r="246" spans="1:7">
      <c r="A246" s="66" t="s">
        <v>175</v>
      </c>
      <c r="B246" s="62">
        <v>0</v>
      </c>
      <c r="C246" s="62">
        <v>2</v>
      </c>
      <c r="D246" s="62">
        <v>8</v>
      </c>
      <c r="E246" s="62">
        <v>2</v>
      </c>
      <c r="F246" s="62">
        <v>1</v>
      </c>
      <c r="G246" s="63">
        <v>17</v>
      </c>
    </row>
    <row r="247" spans="1:7">
      <c r="A247" s="67" t="s">
        <v>175</v>
      </c>
      <c r="B247" s="64">
        <v>0</v>
      </c>
      <c r="C247" s="64">
        <v>2</v>
      </c>
      <c r="D247" s="64">
        <v>9</v>
      </c>
      <c r="E247" s="64">
        <v>8</v>
      </c>
      <c r="F247" s="64">
        <v>0</v>
      </c>
      <c r="G247" s="65">
        <v>9</v>
      </c>
    </row>
    <row r="248" spans="1:7">
      <c r="A248" s="66" t="s">
        <v>175</v>
      </c>
      <c r="B248" s="62">
        <v>1</v>
      </c>
      <c r="C248" s="62">
        <v>0</v>
      </c>
      <c r="D248" s="62">
        <v>7</v>
      </c>
      <c r="E248" s="62">
        <v>6</v>
      </c>
      <c r="F248" s="62">
        <v>1</v>
      </c>
      <c r="G248" s="63">
        <v>12</v>
      </c>
    </row>
    <row r="249" spans="1:7">
      <c r="A249" s="67" t="s">
        <v>175</v>
      </c>
      <c r="B249" s="64">
        <v>1</v>
      </c>
      <c r="C249" s="64">
        <v>0</v>
      </c>
      <c r="D249" s="64">
        <v>8</v>
      </c>
      <c r="E249" s="64">
        <v>2</v>
      </c>
      <c r="F249" s="64">
        <v>0</v>
      </c>
      <c r="G249" s="65">
        <v>10</v>
      </c>
    </row>
    <row r="250" spans="1:7">
      <c r="A250" s="66" t="s">
        <v>175</v>
      </c>
      <c r="B250" s="62">
        <v>1</v>
      </c>
      <c r="C250" s="62">
        <v>1</v>
      </c>
      <c r="D250" s="62">
        <v>8</v>
      </c>
      <c r="E250" s="62">
        <v>8</v>
      </c>
      <c r="F250" s="62">
        <v>1</v>
      </c>
      <c r="G250" s="63">
        <v>10</v>
      </c>
    </row>
    <row r="251" spans="1:7">
      <c r="A251" s="67" t="s">
        <v>175</v>
      </c>
      <c r="B251" s="64">
        <v>1</v>
      </c>
      <c r="C251" s="64">
        <v>2</v>
      </c>
      <c r="D251" s="64">
        <v>8</v>
      </c>
      <c r="E251" s="64">
        <v>8</v>
      </c>
      <c r="F251" s="64">
        <v>1</v>
      </c>
      <c r="G251" s="65">
        <v>10</v>
      </c>
    </row>
    <row r="252" spans="1:7">
      <c r="A252" s="66" t="s">
        <v>175</v>
      </c>
      <c r="B252" s="62">
        <v>1</v>
      </c>
      <c r="C252" s="62">
        <v>2</v>
      </c>
      <c r="D252" s="62">
        <v>9</v>
      </c>
      <c r="E252" s="62">
        <v>14</v>
      </c>
      <c r="F252" s="62">
        <v>1</v>
      </c>
      <c r="G252" s="63">
        <v>14</v>
      </c>
    </row>
    <row r="253" spans="1:7">
      <c r="A253" s="67" t="s">
        <v>175</v>
      </c>
      <c r="B253" s="64">
        <v>2</v>
      </c>
      <c r="C253" s="64">
        <v>0</v>
      </c>
      <c r="D253" s="64">
        <v>9</v>
      </c>
      <c r="E253" s="64">
        <v>6</v>
      </c>
      <c r="F253" s="64">
        <v>1</v>
      </c>
      <c r="G253" s="65">
        <v>12</v>
      </c>
    </row>
    <row r="254" spans="1:7">
      <c r="A254" s="66" t="s">
        <v>175</v>
      </c>
      <c r="B254" s="62">
        <v>2</v>
      </c>
      <c r="C254" s="62">
        <v>1</v>
      </c>
      <c r="D254" s="62">
        <v>9</v>
      </c>
      <c r="E254" s="62">
        <v>4</v>
      </c>
      <c r="F254" s="62">
        <v>1</v>
      </c>
      <c r="G254" s="63">
        <v>14</v>
      </c>
    </row>
    <row r="255" spans="1:7">
      <c r="A255" s="67" t="s">
        <v>176</v>
      </c>
      <c r="B255" s="64">
        <v>0</v>
      </c>
      <c r="C255" s="64">
        <v>0</v>
      </c>
      <c r="D255" s="64">
        <v>0</v>
      </c>
      <c r="E255" s="64">
        <v>42</v>
      </c>
      <c r="F255" s="64">
        <v>3</v>
      </c>
      <c r="G255" s="65">
        <v>12</v>
      </c>
    </row>
    <row r="256" spans="1:7">
      <c r="A256" s="66" t="s">
        <v>176</v>
      </c>
      <c r="B256" s="62">
        <v>0</v>
      </c>
      <c r="C256" s="62">
        <v>0</v>
      </c>
      <c r="D256" s="62">
        <v>1</v>
      </c>
      <c r="E256" s="62">
        <v>6</v>
      </c>
      <c r="F256" s="62">
        <v>0</v>
      </c>
      <c r="G256" s="63">
        <v>6</v>
      </c>
    </row>
    <row r="257" spans="1:7">
      <c r="A257" s="67" t="s">
        <v>176</v>
      </c>
      <c r="B257" s="64">
        <v>0</v>
      </c>
      <c r="C257" s="64">
        <v>0</v>
      </c>
      <c r="D257" s="64">
        <v>2</v>
      </c>
      <c r="E257" s="64">
        <v>4</v>
      </c>
      <c r="F257" s="64">
        <v>0</v>
      </c>
      <c r="G257" s="65">
        <v>2</v>
      </c>
    </row>
    <row r="258" spans="1:7">
      <c r="A258" s="66" t="s">
        <v>176</v>
      </c>
      <c r="B258" s="62">
        <v>0</v>
      </c>
      <c r="C258" s="62">
        <v>0</v>
      </c>
      <c r="D258" s="62">
        <v>3</v>
      </c>
      <c r="E258" s="62">
        <v>3</v>
      </c>
      <c r="F258" s="62">
        <v>1</v>
      </c>
      <c r="G258" s="63">
        <v>17</v>
      </c>
    </row>
    <row r="259" spans="1:7">
      <c r="A259" s="67" t="s">
        <v>176</v>
      </c>
      <c r="B259" s="64">
        <v>0</v>
      </c>
      <c r="C259" s="64">
        <v>0</v>
      </c>
      <c r="D259" s="64">
        <v>4</v>
      </c>
      <c r="E259" s="64">
        <v>4</v>
      </c>
      <c r="F259" s="64">
        <v>0</v>
      </c>
      <c r="G259" s="65">
        <v>13</v>
      </c>
    </row>
    <row r="260" spans="1:7">
      <c r="A260" s="66" t="s">
        <v>176</v>
      </c>
      <c r="B260" s="62">
        <v>0</v>
      </c>
      <c r="C260" s="62">
        <v>0</v>
      </c>
      <c r="D260" s="62">
        <v>5</v>
      </c>
      <c r="E260" s="62">
        <v>3</v>
      </c>
      <c r="F260" s="62">
        <v>0</v>
      </c>
      <c r="G260" s="63">
        <v>10</v>
      </c>
    </row>
    <row r="261" spans="1:7">
      <c r="A261" s="67" t="s">
        <v>176</v>
      </c>
      <c r="B261" s="64">
        <v>0</v>
      </c>
      <c r="C261" s="64">
        <v>0</v>
      </c>
      <c r="D261" s="64">
        <v>6</v>
      </c>
      <c r="E261" s="64">
        <v>3</v>
      </c>
      <c r="F261" s="64">
        <v>0</v>
      </c>
      <c r="G261" s="65">
        <v>7</v>
      </c>
    </row>
    <row r="262" spans="1:7">
      <c r="A262" s="66" t="s">
        <v>176</v>
      </c>
      <c r="B262" s="62">
        <v>0</v>
      </c>
      <c r="C262" s="62">
        <v>0</v>
      </c>
      <c r="D262" s="62">
        <v>7</v>
      </c>
      <c r="E262" s="62">
        <v>0</v>
      </c>
      <c r="F262" s="62">
        <v>0</v>
      </c>
      <c r="G262" s="63">
        <v>7</v>
      </c>
    </row>
    <row r="263" spans="1:7">
      <c r="A263" s="67" t="s">
        <v>176</v>
      </c>
      <c r="B263" s="64">
        <v>0</v>
      </c>
      <c r="C263" s="64">
        <v>0</v>
      </c>
      <c r="D263" s="64">
        <v>8</v>
      </c>
      <c r="E263" s="64">
        <v>1</v>
      </c>
      <c r="F263" s="64">
        <v>0</v>
      </c>
      <c r="G263" s="65">
        <v>6</v>
      </c>
    </row>
    <row r="264" spans="1:7">
      <c r="A264" s="66" t="s">
        <v>176</v>
      </c>
      <c r="B264" s="62">
        <v>0</v>
      </c>
      <c r="C264" s="62">
        <v>0</v>
      </c>
      <c r="D264" s="62">
        <v>9</v>
      </c>
      <c r="E264" s="62">
        <v>1</v>
      </c>
      <c r="F264" s="62">
        <v>0</v>
      </c>
      <c r="G264" s="63">
        <v>5</v>
      </c>
    </row>
    <row r="265" spans="1:7">
      <c r="A265" s="67" t="s">
        <v>176</v>
      </c>
      <c r="B265" s="64">
        <v>0</v>
      </c>
      <c r="C265" s="64">
        <v>1</v>
      </c>
      <c r="D265" s="64">
        <v>2</v>
      </c>
      <c r="E265" s="64">
        <v>6</v>
      </c>
      <c r="F265" s="64">
        <v>1</v>
      </c>
      <c r="G265" s="65">
        <v>12</v>
      </c>
    </row>
    <row r="266" spans="1:7">
      <c r="A266" s="66" t="s">
        <v>176</v>
      </c>
      <c r="B266" s="62">
        <v>0</v>
      </c>
      <c r="C266" s="62">
        <v>1</v>
      </c>
      <c r="D266" s="62">
        <v>3</v>
      </c>
      <c r="E266" s="62">
        <v>7</v>
      </c>
      <c r="F266" s="62">
        <v>0</v>
      </c>
      <c r="G266" s="63">
        <v>5</v>
      </c>
    </row>
    <row r="267" spans="1:7">
      <c r="A267" s="67" t="s">
        <v>176</v>
      </c>
      <c r="B267" s="64">
        <v>0</v>
      </c>
      <c r="C267" s="64">
        <v>1</v>
      </c>
      <c r="D267" s="64">
        <v>4</v>
      </c>
      <c r="E267" s="64">
        <v>18</v>
      </c>
      <c r="F267" s="64">
        <v>1</v>
      </c>
      <c r="G267" s="65">
        <v>5</v>
      </c>
    </row>
    <row r="268" spans="1:7">
      <c r="A268" s="66" t="s">
        <v>176</v>
      </c>
      <c r="B268" s="62">
        <v>0</v>
      </c>
      <c r="C268" s="62">
        <v>1</v>
      </c>
      <c r="D268" s="62">
        <v>5</v>
      </c>
      <c r="E268" s="62">
        <v>11</v>
      </c>
      <c r="F268" s="62">
        <v>1</v>
      </c>
      <c r="G268" s="63">
        <v>12</v>
      </c>
    </row>
    <row r="269" spans="1:7">
      <c r="A269" s="67" t="s">
        <v>176</v>
      </c>
      <c r="B269" s="64">
        <v>0</v>
      </c>
      <c r="C269" s="64">
        <v>1</v>
      </c>
      <c r="D269" s="64">
        <v>8</v>
      </c>
      <c r="E269" s="64">
        <v>7</v>
      </c>
      <c r="F269" s="64">
        <v>0</v>
      </c>
      <c r="G269" s="65">
        <v>5</v>
      </c>
    </row>
    <row r="270" spans="1:7">
      <c r="A270" s="66" t="s">
        <v>176</v>
      </c>
      <c r="B270" s="62">
        <v>0</v>
      </c>
      <c r="C270" s="62">
        <v>1</v>
      </c>
      <c r="D270" s="62">
        <v>9</v>
      </c>
      <c r="E270" s="62">
        <v>5</v>
      </c>
      <c r="F270" s="62">
        <v>0</v>
      </c>
      <c r="G270" s="63">
        <v>0</v>
      </c>
    </row>
    <row r="271" spans="1:7">
      <c r="A271" s="67" t="s">
        <v>176</v>
      </c>
      <c r="B271" s="64">
        <v>0</v>
      </c>
      <c r="C271" s="64">
        <v>2</v>
      </c>
      <c r="D271" s="64">
        <v>5</v>
      </c>
      <c r="E271" s="64">
        <v>24</v>
      </c>
      <c r="F271" s="64">
        <v>2</v>
      </c>
      <c r="G271" s="65">
        <v>12</v>
      </c>
    </row>
    <row r="272" spans="1:7">
      <c r="A272" s="66" t="s">
        <v>176</v>
      </c>
      <c r="B272" s="62">
        <v>0</v>
      </c>
      <c r="C272" s="62">
        <v>2</v>
      </c>
      <c r="D272" s="62">
        <v>6</v>
      </c>
      <c r="E272" s="62">
        <v>38</v>
      </c>
      <c r="F272" s="62">
        <v>2</v>
      </c>
      <c r="G272" s="63">
        <v>10</v>
      </c>
    </row>
    <row r="273" spans="1:7">
      <c r="A273" s="67" t="s">
        <v>176</v>
      </c>
      <c r="B273" s="64">
        <v>0</v>
      </c>
      <c r="C273" s="64">
        <v>2</v>
      </c>
      <c r="D273" s="64">
        <v>7</v>
      </c>
      <c r="E273" s="64">
        <v>34</v>
      </c>
      <c r="F273" s="64">
        <v>2</v>
      </c>
      <c r="G273" s="65">
        <v>12</v>
      </c>
    </row>
    <row r="274" spans="1:7">
      <c r="A274" s="66" t="s">
        <v>176</v>
      </c>
      <c r="B274" s="62">
        <v>0</v>
      </c>
      <c r="C274" s="62">
        <v>2</v>
      </c>
      <c r="D274" s="62">
        <v>8</v>
      </c>
      <c r="E274" s="62">
        <v>22</v>
      </c>
      <c r="F274" s="62">
        <v>1</v>
      </c>
      <c r="G274" s="63">
        <v>8</v>
      </c>
    </row>
    <row r="275" spans="1:7">
      <c r="A275" s="67" t="s">
        <v>176</v>
      </c>
      <c r="B275" s="64">
        <v>0</v>
      </c>
      <c r="C275" s="64">
        <v>2</v>
      </c>
      <c r="D275" s="64">
        <v>9</v>
      </c>
      <c r="E275" s="64">
        <v>15</v>
      </c>
      <c r="F275" s="64">
        <v>1</v>
      </c>
      <c r="G275" s="65">
        <v>11</v>
      </c>
    </row>
    <row r="276" spans="1:7">
      <c r="A276" s="66" t="s">
        <v>176</v>
      </c>
      <c r="B276" s="62">
        <v>1</v>
      </c>
      <c r="C276" s="62">
        <v>0</v>
      </c>
      <c r="D276" s="62">
        <v>5</v>
      </c>
      <c r="E276" s="62">
        <v>1</v>
      </c>
      <c r="F276" s="62">
        <v>1</v>
      </c>
      <c r="G276" s="63">
        <v>17</v>
      </c>
    </row>
    <row r="277" spans="1:7">
      <c r="A277" s="67" t="s">
        <v>176</v>
      </c>
      <c r="B277" s="64">
        <v>1</v>
      </c>
      <c r="C277" s="64">
        <v>0</v>
      </c>
      <c r="D277" s="64">
        <v>6</v>
      </c>
      <c r="E277" s="64">
        <v>3</v>
      </c>
      <c r="F277" s="64">
        <v>0</v>
      </c>
      <c r="G277" s="65">
        <v>14</v>
      </c>
    </row>
    <row r="278" spans="1:7">
      <c r="A278" s="66" t="s">
        <v>176</v>
      </c>
      <c r="B278" s="62">
        <v>1</v>
      </c>
      <c r="C278" s="62">
        <v>0</v>
      </c>
      <c r="D278" s="62">
        <v>7</v>
      </c>
      <c r="E278" s="62">
        <v>15</v>
      </c>
      <c r="F278" s="62">
        <v>1</v>
      </c>
      <c r="G278" s="63">
        <v>17</v>
      </c>
    </row>
    <row r="279" spans="1:7">
      <c r="A279" s="67" t="s">
        <v>176</v>
      </c>
      <c r="B279" s="64">
        <v>1</v>
      </c>
      <c r="C279" s="64">
        <v>0</v>
      </c>
      <c r="D279" s="64">
        <v>8</v>
      </c>
      <c r="E279" s="64">
        <v>4</v>
      </c>
      <c r="F279" s="64">
        <v>0</v>
      </c>
      <c r="G279" s="65">
        <v>13</v>
      </c>
    </row>
    <row r="280" spans="1:7">
      <c r="A280" s="66" t="s">
        <v>176</v>
      </c>
      <c r="B280" s="62">
        <v>1</v>
      </c>
      <c r="C280" s="62">
        <v>1</v>
      </c>
      <c r="D280" s="62">
        <v>6</v>
      </c>
      <c r="E280" s="62">
        <v>1</v>
      </c>
      <c r="F280" s="62">
        <v>1</v>
      </c>
      <c r="G280" s="63">
        <v>17</v>
      </c>
    </row>
    <row r="281" spans="1:7">
      <c r="A281" s="67" t="s">
        <v>176</v>
      </c>
      <c r="B281" s="64">
        <v>1</v>
      </c>
      <c r="C281" s="64">
        <v>1</v>
      </c>
      <c r="D281" s="64">
        <v>8</v>
      </c>
      <c r="E281" s="64">
        <v>41</v>
      </c>
      <c r="F281" s="64">
        <v>2</v>
      </c>
      <c r="G281" s="65">
        <v>12</v>
      </c>
    </row>
    <row r="282" spans="1:7">
      <c r="A282" s="66" t="s">
        <v>176</v>
      </c>
      <c r="B282" s="62">
        <v>1</v>
      </c>
      <c r="C282" s="62">
        <v>2</v>
      </c>
      <c r="D282" s="62">
        <v>9</v>
      </c>
      <c r="E282" s="62">
        <v>80</v>
      </c>
      <c r="F282" s="62">
        <v>5</v>
      </c>
      <c r="G282" s="63">
        <v>10</v>
      </c>
    </row>
    <row r="283" spans="1:7">
      <c r="A283" s="67" t="s">
        <v>176</v>
      </c>
      <c r="B283" s="64">
        <v>2</v>
      </c>
      <c r="C283" s="64">
        <v>0</v>
      </c>
      <c r="D283" s="64">
        <v>8</v>
      </c>
      <c r="E283" s="64">
        <v>2</v>
      </c>
      <c r="F283" s="64">
        <v>1</v>
      </c>
      <c r="G283" s="65">
        <v>16</v>
      </c>
    </row>
    <row r="284" spans="1:7">
      <c r="A284" s="66" t="s">
        <v>176</v>
      </c>
      <c r="B284" s="62">
        <v>2</v>
      </c>
      <c r="C284" s="62">
        <v>2</v>
      </c>
      <c r="D284" s="62">
        <v>9</v>
      </c>
      <c r="E284" s="62">
        <v>1</v>
      </c>
      <c r="F284" s="62">
        <v>1</v>
      </c>
      <c r="G284" s="63">
        <v>17</v>
      </c>
    </row>
    <row r="285" spans="1:7">
      <c r="A285" s="67" t="s">
        <v>177</v>
      </c>
      <c r="B285" s="64">
        <v>0</v>
      </c>
      <c r="C285" s="64">
        <v>0</v>
      </c>
      <c r="D285" s="64">
        <v>0</v>
      </c>
      <c r="E285" s="64">
        <v>43</v>
      </c>
      <c r="F285" s="64">
        <v>3</v>
      </c>
      <c r="G285" s="65">
        <v>11</v>
      </c>
    </row>
    <row r="286" spans="1:7">
      <c r="A286" s="66" t="s">
        <v>177</v>
      </c>
      <c r="B286" s="62">
        <v>0</v>
      </c>
      <c r="C286" s="62">
        <v>0</v>
      </c>
      <c r="D286" s="62">
        <v>1</v>
      </c>
      <c r="E286" s="62">
        <v>5</v>
      </c>
      <c r="F286" s="62">
        <v>0</v>
      </c>
      <c r="G286" s="63">
        <v>6</v>
      </c>
    </row>
    <row r="287" spans="1:7">
      <c r="A287" s="67" t="s">
        <v>177</v>
      </c>
      <c r="B287" s="64">
        <v>0</v>
      </c>
      <c r="C287" s="64">
        <v>0</v>
      </c>
      <c r="D287" s="64">
        <v>2</v>
      </c>
      <c r="E287" s="64">
        <v>7</v>
      </c>
      <c r="F287" s="64">
        <v>1</v>
      </c>
      <c r="G287" s="65">
        <v>17</v>
      </c>
    </row>
    <row r="288" spans="1:7">
      <c r="A288" s="66" t="s">
        <v>177</v>
      </c>
      <c r="B288" s="62">
        <v>0</v>
      </c>
      <c r="C288" s="62">
        <v>0</v>
      </c>
      <c r="D288" s="62">
        <v>3</v>
      </c>
      <c r="E288" s="62">
        <v>4</v>
      </c>
      <c r="F288" s="62">
        <v>0</v>
      </c>
      <c r="G288" s="63">
        <v>13</v>
      </c>
    </row>
    <row r="289" spans="1:7">
      <c r="A289" s="67" t="s">
        <v>177</v>
      </c>
      <c r="B289" s="64">
        <v>0</v>
      </c>
      <c r="C289" s="64">
        <v>0</v>
      </c>
      <c r="D289" s="64">
        <v>4</v>
      </c>
      <c r="E289" s="64">
        <v>2</v>
      </c>
      <c r="F289" s="64">
        <v>0</v>
      </c>
      <c r="G289" s="65">
        <v>11</v>
      </c>
    </row>
    <row r="290" spans="1:7">
      <c r="A290" s="66" t="s">
        <v>177</v>
      </c>
      <c r="B290" s="62">
        <v>0</v>
      </c>
      <c r="C290" s="62">
        <v>0</v>
      </c>
      <c r="D290" s="62">
        <v>5</v>
      </c>
      <c r="E290" s="62">
        <v>4</v>
      </c>
      <c r="F290" s="62">
        <v>0</v>
      </c>
      <c r="G290" s="63">
        <v>7</v>
      </c>
    </row>
    <row r="291" spans="1:7">
      <c r="A291" s="67" t="s">
        <v>177</v>
      </c>
      <c r="B291" s="64">
        <v>0</v>
      </c>
      <c r="C291" s="64">
        <v>0</v>
      </c>
      <c r="D291" s="64">
        <v>6</v>
      </c>
      <c r="E291" s="64">
        <v>1</v>
      </c>
      <c r="F291" s="64">
        <v>0</v>
      </c>
      <c r="G291" s="65">
        <v>6</v>
      </c>
    </row>
    <row r="292" spans="1:7">
      <c r="A292" s="66" t="s">
        <v>177</v>
      </c>
      <c r="B292" s="62">
        <v>0</v>
      </c>
      <c r="C292" s="62">
        <v>0</v>
      </c>
      <c r="D292" s="62">
        <v>7</v>
      </c>
      <c r="E292" s="62">
        <v>3</v>
      </c>
      <c r="F292" s="62">
        <v>0</v>
      </c>
      <c r="G292" s="63">
        <v>3</v>
      </c>
    </row>
    <row r="293" spans="1:7">
      <c r="A293" s="67" t="s">
        <v>177</v>
      </c>
      <c r="B293" s="64">
        <v>0</v>
      </c>
      <c r="C293" s="64">
        <v>0</v>
      </c>
      <c r="D293" s="64">
        <v>8</v>
      </c>
      <c r="E293" s="64">
        <v>3</v>
      </c>
      <c r="F293" s="64">
        <v>0</v>
      </c>
      <c r="G293" s="65">
        <v>0</v>
      </c>
    </row>
    <row r="294" spans="1:7">
      <c r="A294" s="66" t="s">
        <v>177</v>
      </c>
      <c r="B294" s="62">
        <v>0</v>
      </c>
      <c r="C294" s="62">
        <v>0</v>
      </c>
      <c r="D294" s="62">
        <v>9</v>
      </c>
      <c r="E294" s="62">
        <v>2</v>
      </c>
      <c r="F294" s="62">
        <v>1</v>
      </c>
      <c r="G294" s="63">
        <v>16</v>
      </c>
    </row>
    <row r="295" spans="1:7">
      <c r="A295" s="67" t="s">
        <v>177</v>
      </c>
      <c r="B295" s="64">
        <v>0</v>
      </c>
      <c r="C295" s="64">
        <v>1</v>
      </c>
      <c r="D295" s="64">
        <v>0</v>
      </c>
      <c r="E295" s="64">
        <v>1</v>
      </c>
      <c r="F295" s="64">
        <v>1</v>
      </c>
      <c r="G295" s="65">
        <v>17</v>
      </c>
    </row>
    <row r="296" spans="1:7">
      <c r="A296" s="66" t="s">
        <v>177</v>
      </c>
      <c r="B296" s="62">
        <v>0</v>
      </c>
      <c r="C296" s="62">
        <v>1</v>
      </c>
      <c r="D296" s="62">
        <v>2</v>
      </c>
      <c r="E296" s="62">
        <v>4</v>
      </c>
      <c r="F296" s="62">
        <v>0</v>
      </c>
      <c r="G296" s="63">
        <v>13</v>
      </c>
    </row>
    <row r="297" spans="1:7">
      <c r="A297" s="67" t="s">
        <v>177</v>
      </c>
      <c r="B297" s="64">
        <v>0</v>
      </c>
      <c r="C297" s="64">
        <v>1</v>
      </c>
      <c r="D297" s="64">
        <v>3</v>
      </c>
      <c r="E297" s="64">
        <v>3</v>
      </c>
      <c r="F297" s="64">
        <v>0</v>
      </c>
      <c r="G297" s="65">
        <v>10</v>
      </c>
    </row>
    <row r="298" spans="1:7">
      <c r="A298" s="66" t="s">
        <v>177</v>
      </c>
      <c r="B298" s="62">
        <v>0</v>
      </c>
      <c r="C298" s="62">
        <v>1</v>
      </c>
      <c r="D298" s="62">
        <v>4</v>
      </c>
      <c r="E298" s="62">
        <v>3</v>
      </c>
      <c r="F298" s="62">
        <v>0</v>
      </c>
      <c r="G298" s="63">
        <v>7</v>
      </c>
    </row>
    <row r="299" spans="1:7">
      <c r="A299" s="67" t="s">
        <v>177</v>
      </c>
      <c r="B299" s="64">
        <v>0</v>
      </c>
      <c r="C299" s="64">
        <v>1</v>
      </c>
      <c r="D299" s="64">
        <v>5</v>
      </c>
      <c r="E299" s="64">
        <v>21</v>
      </c>
      <c r="F299" s="64">
        <v>1</v>
      </c>
      <c r="G299" s="65">
        <v>4</v>
      </c>
    </row>
    <row r="300" spans="1:7">
      <c r="A300" s="66" t="s">
        <v>177</v>
      </c>
      <c r="B300" s="62">
        <v>0</v>
      </c>
      <c r="C300" s="62">
        <v>1</v>
      </c>
      <c r="D300" s="62">
        <v>6</v>
      </c>
      <c r="E300" s="62">
        <v>14</v>
      </c>
      <c r="F300" s="62">
        <v>1</v>
      </c>
      <c r="G300" s="63">
        <v>8</v>
      </c>
    </row>
    <row r="301" spans="1:7">
      <c r="A301" s="67" t="s">
        <v>177</v>
      </c>
      <c r="B301" s="64">
        <v>0</v>
      </c>
      <c r="C301" s="64">
        <v>1</v>
      </c>
      <c r="D301" s="64">
        <v>7</v>
      </c>
      <c r="E301" s="64">
        <v>6</v>
      </c>
      <c r="F301" s="64">
        <v>0</v>
      </c>
      <c r="G301" s="65">
        <v>2</v>
      </c>
    </row>
    <row r="302" spans="1:7">
      <c r="A302" s="66" t="s">
        <v>177</v>
      </c>
      <c r="B302" s="62">
        <v>0</v>
      </c>
      <c r="C302" s="62">
        <v>1</v>
      </c>
      <c r="D302" s="62">
        <v>8</v>
      </c>
      <c r="E302" s="62">
        <v>10</v>
      </c>
      <c r="F302" s="62">
        <v>1</v>
      </c>
      <c r="G302" s="63">
        <v>10</v>
      </c>
    </row>
    <row r="303" spans="1:7">
      <c r="A303" s="67" t="s">
        <v>177</v>
      </c>
      <c r="B303" s="64">
        <v>0</v>
      </c>
      <c r="C303" s="64">
        <v>1</v>
      </c>
      <c r="D303" s="64">
        <v>9</v>
      </c>
      <c r="E303" s="64">
        <v>2</v>
      </c>
      <c r="F303" s="64">
        <v>0</v>
      </c>
      <c r="G303" s="65">
        <v>8</v>
      </c>
    </row>
    <row r="304" spans="1:7">
      <c r="A304" s="66" t="s">
        <v>177</v>
      </c>
      <c r="B304" s="62">
        <v>0</v>
      </c>
      <c r="C304" s="62">
        <v>2</v>
      </c>
      <c r="D304" s="62">
        <v>2</v>
      </c>
      <c r="E304" s="62">
        <v>2</v>
      </c>
      <c r="F304" s="62">
        <v>1</v>
      </c>
      <c r="G304" s="63">
        <v>16</v>
      </c>
    </row>
    <row r="305" spans="1:7">
      <c r="A305" s="67" t="s">
        <v>177</v>
      </c>
      <c r="B305" s="64">
        <v>0</v>
      </c>
      <c r="C305" s="64">
        <v>2</v>
      </c>
      <c r="D305" s="64">
        <v>3</v>
      </c>
      <c r="E305" s="64">
        <v>5</v>
      </c>
      <c r="F305" s="64">
        <v>0</v>
      </c>
      <c r="G305" s="65">
        <v>11</v>
      </c>
    </row>
    <row r="306" spans="1:7">
      <c r="A306" s="66" t="s">
        <v>177</v>
      </c>
      <c r="B306" s="62">
        <v>0</v>
      </c>
      <c r="C306" s="62">
        <v>2</v>
      </c>
      <c r="D306" s="62">
        <v>4</v>
      </c>
      <c r="E306" s="62">
        <v>15</v>
      </c>
      <c r="F306" s="62">
        <v>1</v>
      </c>
      <c r="G306" s="63">
        <v>14</v>
      </c>
    </row>
    <row r="307" spans="1:7">
      <c r="A307" s="67" t="s">
        <v>177</v>
      </c>
      <c r="B307" s="64">
        <v>0</v>
      </c>
      <c r="C307" s="64">
        <v>2</v>
      </c>
      <c r="D307" s="64">
        <v>6</v>
      </c>
      <c r="E307" s="64">
        <v>8</v>
      </c>
      <c r="F307" s="64">
        <v>0</v>
      </c>
      <c r="G307" s="65">
        <v>6</v>
      </c>
    </row>
    <row r="308" spans="1:7">
      <c r="A308" s="66" t="s">
        <v>177</v>
      </c>
      <c r="B308" s="62">
        <v>0</v>
      </c>
      <c r="C308" s="62">
        <v>2</v>
      </c>
      <c r="D308" s="62">
        <v>7</v>
      </c>
      <c r="E308" s="62">
        <v>5</v>
      </c>
      <c r="F308" s="62">
        <v>0</v>
      </c>
      <c r="G308" s="63">
        <v>1</v>
      </c>
    </row>
    <row r="309" spans="1:7">
      <c r="A309" s="67" t="s">
        <v>177</v>
      </c>
      <c r="B309" s="64">
        <v>0</v>
      </c>
      <c r="C309" s="64">
        <v>2</v>
      </c>
      <c r="D309" s="64">
        <v>8</v>
      </c>
      <c r="E309" s="64">
        <v>7</v>
      </c>
      <c r="F309" s="64">
        <v>1</v>
      </c>
      <c r="G309" s="65">
        <v>12</v>
      </c>
    </row>
    <row r="310" spans="1:7">
      <c r="A310" s="66" t="s">
        <v>177</v>
      </c>
      <c r="B310" s="62">
        <v>0</v>
      </c>
      <c r="C310" s="62">
        <v>2</v>
      </c>
      <c r="D310" s="62">
        <v>9</v>
      </c>
      <c r="E310" s="62">
        <v>7</v>
      </c>
      <c r="F310" s="62">
        <v>0</v>
      </c>
      <c r="G310" s="63">
        <v>5</v>
      </c>
    </row>
    <row r="311" spans="1:7">
      <c r="A311" s="67" t="s">
        <v>177</v>
      </c>
      <c r="B311" s="64">
        <v>1</v>
      </c>
      <c r="C311" s="64">
        <v>0</v>
      </c>
      <c r="D311" s="64">
        <v>6</v>
      </c>
      <c r="E311" s="64">
        <v>3</v>
      </c>
      <c r="F311" s="64">
        <v>1</v>
      </c>
      <c r="G311" s="65">
        <v>15</v>
      </c>
    </row>
    <row r="312" spans="1:7">
      <c r="A312" s="66" t="s">
        <v>177</v>
      </c>
      <c r="B312" s="62">
        <v>1</v>
      </c>
      <c r="C312" s="62">
        <v>0</v>
      </c>
      <c r="D312" s="62">
        <v>7</v>
      </c>
      <c r="E312" s="62">
        <v>15</v>
      </c>
      <c r="F312" s="62">
        <v>0</v>
      </c>
      <c r="G312" s="63">
        <v>0</v>
      </c>
    </row>
    <row r="313" spans="1:7">
      <c r="A313" s="67" t="s">
        <v>177</v>
      </c>
      <c r="B313" s="64">
        <v>1</v>
      </c>
      <c r="C313" s="64">
        <v>1</v>
      </c>
      <c r="D313" s="64">
        <v>7</v>
      </c>
      <c r="E313" s="64">
        <v>6</v>
      </c>
      <c r="F313" s="64">
        <v>1</v>
      </c>
      <c r="G313" s="65">
        <v>12</v>
      </c>
    </row>
    <row r="314" spans="1:7">
      <c r="A314" s="66" t="s">
        <v>177</v>
      </c>
      <c r="B314" s="62">
        <v>1</v>
      </c>
      <c r="C314" s="62">
        <v>1</v>
      </c>
      <c r="D314" s="62">
        <v>8</v>
      </c>
      <c r="E314" s="62">
        <v>30</v>
      </c>
      <c r="F314" s="62">
        <v>1</v>
      </c>
      <c r="G314" s="63">
        <v>0</v>
      </c>
    </row>
    <row r="315" spans="1:7">
      <c r="A315" s="67" t="s">
        <v>177</v>
      </c>
      <c r="B315" s="64">
        <v>1</v>
      </c>
      <c r="C315" s="64">
        <v>2</v>
      </c>
      <c r="D315" s="64">
        <v>7</v>
      </c>
      <c r="E315" s="64">
        <v>5</v>
      </c>
      <c r="F315" s="64">
        <v>1</v>
      </c>
      <c r="G315" s="65">
        <v>13</v>
      </c>
    </row>
    <row r="316" spans="1:7">
      <c r="A316" s="66" t="s">
        <v>177</v>
      </c>
      <c r="B316" s="62">
        <v>1</v>
      </c>
      <c r="C316" s="62">
        <v>2</v>
      </c>
      <c r="D316" s="62">
        <v>8</v>
      </c>
      <c r="E316" s="62">
        <v>5</v>
      </c>
      <c r="F316" s="62">
        <v>0</v>
      </c>
      <c r="G316" s="63">
        <v>8</v>
      </c>
    </row>
    <row r="317" spans="1:7">
      <c r="A317" s="67" t="s">
        <v>177</v>
      </c>
      <c r="B317" s="64">
        <v>1</v>
      </c>
      <c r="C317" s="64">
        <v>2</v>
      </c>
      <c r="D317" s="64">
        <v>9</v>
      </c>
      <c r="E317" s="64">
        <v>5</v>
      </c>
      <c r="F317" s="64">
        <v>0</v>
      </c>
      <c r="G317" s="65">
        <v>3</v>
      </c>
    </row>
    <row r="318" spans="1:7">
      <c r="A318" s="66" t="s">
        <v>177</v>
      </c>
      <c r="B318" s="62">
        <v>2</v>
      </c>
      <c r="C318" s="62">
        <v>0</v>
      </c>
      <c r="D318" s="62">
        <v>8</v>
      </c>
      <c r="E318" s="62">
        <v>3</v>
      </c>
      <c r="F318" s="62">
        <v>1</v>
      </c>
      <c r="G318" s="63">
        <v>15</v>
      </c>
    </row>
    <row r="319" spans="1:7">
      <c r="A319" s="67" t="s">
        <v>177</v>
      </c>
      <c r="B319" s="64">
        <v>2</v>
      </c>
      <c r="C319" s="64">
        <v>0</v>
      </c>
      <c r="D319" s="64">
        <v>9</v>
      </c>
      <c r="E319" s="64">
        <v>16</v>
      </c>
      <c r="F319" s="64">
        <v>1</v>
      </c>
      <c r="G319" s="65">
        <v>17</v>
      </c>
    </row>
    <row r="320" spans="1:7">
      <c r="A320" s="66" t="s">
        <v>177</v>
      </c>
      <c r="B320" s="62">
        <v>2</v>
      </c>
      <c r="C320" s="62">
        <v>1</v>
      </c>
      <c r="D320" s="62">
        <v>9</v>
      </c>
      <c r="E320" s="62">
        <v>36</v>
      </c>
      <c r="F320" s="62">
        <v>2</v>
      </c>
      <c r="G320" s="63">
        <v>0</v>
      </c>
    </row>
    <row r="321" spans="1:7">
      <c r="A321" s="67" t="s">
        <v>177</v>
      </c>
      <c r="B321" s="64">
        <v>2</v>
      </c>
      <c r="C321" s="64">
        <v>2</v>
      </c>
      <c r="D321" s="64">
        <v>9</v>
      </c>
      <c r="E321" s="64">
        <v>4</v>
      </c>
      <c r="F321" s="64">
        <v>1</v>
      </c>
      <c r="G321" s="65">
        <v>14</v>
      </c>
    </row>
    <row r="322" spans="1:7">
      <c r="A322" s="66" t="s">
        <v>178</v>
      </c>
      <c r="B322" s="62">
        <v>0</v>
      </c>
      <c r="C322" s="62">
        <v>0</v>
      </c>
      <c r="D322" s="62">
        <v>0</v>
      </c>
      <c r="E322" s="62">
        <v>28</v>
      </c>
      <c r="F322" s="62">
        <v>2</v>
      </c>
      <c r="G322" s="63">
        <v>8</v>
      </c>
    </row>
    <row r="323" spans="1:7">
      <c r="A323" s="67" t="s">
        <v>178</v>
      </c>
      <c r="B323" s="64">
        <v>0</v>
      </c>
      <c r="C323" s="64">
        <v>0</v>
      </c>
      <c r="D323" s="64">
        <v>1</v>
      </c>
      <c r="E323" s="64">
        <v>2</v>
      </c>
      <c r="F323" s="64">
        <v>0</v>
      </c>
      <c r="G323" s="65">
        <v>6</v>
      </c>
    </row>
    <row r="324" spans="1:7">
      <c r="A324" s="66" t="s">
        <v>178</v>
      </c>
      <c r="B324" s="62">
        <v>0</v>
      </c>
      <c r="C324" s="62">
        <v>0</v>
      </c>
      <c r="D324" s="62">
        <v>2</v>
      </c>
      <c r="E324" s="62">
        <v>4</v>
      </c>
      <c r="F324" s="62">
        <v>0</v>
      </c>
      <c r="G324" s="63">
        <v>2</v>
      </c>
    </row>
    <row r="325" spans="1:7">
      <c r="A325" s="67" t="s">
        <v>178</v>
      </c>
      <c r="B325" s="64">
        <v>0</v>
      </c>
      <c r="C325" s="64">
        <v>0</v>
      </c>
      <c r="D325" s="64">
        <v>3</v>
      </c>
      <c r="E325" s="64">
        <v>6</v>
      </c>
      <c r="F325" s="64">
        <v>1</v>
      </c>
      <c r="G325" s="65">
        <v>14</v>
      </c>
    </row>
    <row r="326" spans="1:7">
      <c r="A326" s="66" t="s">
        <v>178</v>
      </c>
      <c r="B326" s="62">
        <v>0</v>
      </c>
      <c r="C326" s="62">
        <v>0</v>
      </c>
      <c r="D326" s="62">
        <v>4</v>
      </c>
      <c r="E326" s="62">
        <v>4</v>
      </c>
      <c r="F326" s="62">
        <v>0</v>
      </c>
      <c r="G326" s="63">
        <v>10</v>
      </c>
    </row>
    <row r="327" spans="1:7">
      <c r="A327" s="67" t="s">
        <v>178</v>
      </c>
      <c r="B327" s="64">
        <v>0</v>
      </c>
      <c r="C327" s="64">
        <v>0</v>
      </c>
      <c r="D327" s="64">
        <v>5</v>
      </c>
      <c r="E327" s="64">
        <v>0</v>
      </c>
      <c r="F327" s="64">
        <v>0</v>
      </c>
      <c r="G327" s="65">
        <v>10</v>
      </c>
    </row>
    <row r="328" spans="1:7">
      <c r="A328" s="66" t="s">
        <v>178</v>
      </c>
      <c r="B328" s="62">
        <v>0</v>
      </c>
      <c r="C328" s="62">
        <v>0</v>
      </c>
      <c r="D328" s="62">
        <v>6</v>
      </c>
      <c r="E328" s="62">
        <v>2</v>
      </c>
      <c r="F328" s="62">
        <v>0</v>
      </c>
      <c r="G328" s="63">
        <v>8</v>
      </c>
    </row>
    <row r="329" spans="1:7">
      <c r="A329" s="67" t="s">
        <v>178</v>
      </c>
      <c r="B329" s="64">
        <v>0</v>
      </c>
      <c r="C329" s="64">
        <v>0</v>
      </c>
      <c r="D329" s="64">
        <v>7</v>
      </c>
      <c r="E329" s="64">
        <v>1</v>
      </c>
      <c r="F329" s="64">
        <v>0</v>
      </c>
      <c r="G329" s="65">
        <v>7</v>
      </c>
    </row>
    <row r="330" spans="1:7">
      <c r="A330" s="66" t="s">
        <v>178</v>
      </c>
      <c r="B330" s="62">
        <v>0</v>
      </c>
      <c r="C330" s="62">
        <v>0</v>
      </c>
      <c r="D330" s="62">
        <v>8</v>
      </c>
      <c r="E330" s="62">
        <v>1</v>
      </c>
      <c r="F330" s="62">
        <v>0</v>
      </c>
      <c r="G330" s="63">
        <v>6</v>
      </c>
    </row>
    <row r="331" spans="1:7">
      <c r="A331" s="67" t="s">
        <v>178</v>
      </c>
      <c r="B331" s="64">
        <v>0</v>
      </c>
      <c r="C331" s="64">
        <v>0</v>
      </c>
      <c r="D331" s="64">
        <v>9</v>
      </c>
      <c r="E331" s="64">
        <v>0</v>
      </c>
      <c r="F331" s="64">
        <v>0</v>
      </c>
      <c r="G331" s="65">
        <v>6</v>
      </c>
    </row>
    <row r="332" spans="1:7">
      <c r="A332" s="66" t="s">
        <v>178</v>
      </c>
      <c r="B332" s="62">
        <v>0</v>
      </c>
      <c r="C332" s="62">
        <v>1</v>
      </c>
      <c r="D332" s="62">
        <v>1</v>
      </c>
      <c r="E332" s="62">
        <v>1</v>
      </c>
      <c r="F332" s="62">
        <v>1</v>
      </c>
      <c r="G332" s="63">
        <v>17</v>
      </c>
    </row>
    <row r="333" spans="1:7">
      <c r="A333" s="67" t="s">
        <v>178</v>
      </c>
      <c r="B333" s="64">
        <v>0</v>
      </c>
      <c r="C333" s="64">
        <v>1</v>
      </c>
      <c r="D333" s="64">
        <v>2</v>
      </c>
      <c r="E333" s="64">
        <v>1</v>
      </c>
      <c r="F333" s="64">
        <v>0</v>
      </c>
      <c r="G333" s="65">
        <v>16</v>
      </c>
    </row>
    <row r="334" spans="1:7">
      <c r="A334" s="66" t="s">
        <v>178</v>
      </c>
      <c r="B334" s="62">
        <v>0</v>
      </c>
      <c r="C334" s="62">
        <v>1</v>
      </c>
      <c r="D334" s="62">
        <v>3</v>
      </c>
      <c r="E334" s="62">
        <v>1</v>
      </c>
      <c r="F334" s="62">
        <v>0</v>
      </c>
      <c r="G334" s="63">
        <v>15</v>
      </c>
    </row>
    <row r="335" spans="1:7">
      <c r="A335" s="67" t="s">
        <v>178</v>
      </c>
      <c r="B335" s="64">
        <v>0</v>
      </c>
      <c r="C335" s="64">
        <v>1</v>
      </c>
      <c r="D335" s="64">
        <v>4</v>
      </c>
      <c r="E335" s="64">
        <v>7</v>
      </c>
      <c r="F335" s="64">
        <v>0</v>
      </c>
      <c r="G335" s="65">
        <v>8</v>
      </c>
    </row>
    <row r="336" spans="1:7">
      <c r="A336" s="66" t="s">
        <v>178</v>
      </c>
      <c r="B336" s="62">
        <v>0</v>
      </c>
      <c r="C336" s="62">
        <v>1</v>
      </c>
      <c r="D336" s="62">
        <v>5</v>
      </c>
      <c r="E336" s="62">
        <v>12</v>
      </c>
      <c r="F336" s="62">
        <v>1</v>
      </c>
      <c r="G336" s="63">
        <v>14</v>
      </c>
    </row>
    <row r="337" spans="1:7">
      <c r="A337" s="67" t="s">
        <v>178</v>
      </c>
      <c r="B337" s="64">
        <v>0</v>
      </c>
      <c r="C337" s="64">
        <v>1</v>
      </c>
      <c r="D337" s="64">
        <v>6</v>
      </c>
      <c r="E337" s="64">
        <v>12</v>
      </c>
      <c r="F337" s="64">
        <v>0</v>
      </c>
      <c r="G337" s="65">
        <v>2</v>
      </c>
    </row>
    <row r="338" spans="1:7">
      <c r="A338" s="66" t="s">
        <v>178</v>
      </c>
      <c r="B338" s="62">
        <v>0</v>
      </c>
      <c r="C338" s="62">
        <v>1</v>
      </c>
      <c r="D338" s="62">
        <v>7</v>
      </c>
      <c r="E338" s="62">
        <v>17</v>
      </c>
      <c r="F338" s="62">
        <v>1</v>
      </c>
      <c r="G338" s="63">
        <v>3</v>
      </c>
    </row>
    <row r="339" spans="1:7">
      <c r="A339" s="67" t="s">
        <v>178</v>
      </c>
      <c r="B339" s="64">
        <v>0</v>
      </c>
      <c r="C339" s="64">
        <v>1</v>
      </c>
      <c r="D339" s="64">
        <v>8</v>
      </c>
      <c r="E339" s="64">
        <v>13</v>
      </c>
      <c r="F339" s="64">
        <v>1</v>
      </c>
      <c r="G339" s="65">
        <v>8</v>
      </c>
    </row>
    <row r="340" spans="1:7">
      <c r="A340" s="66" t="s">
        <v>178</v>
      </c>
      <c r="B340" s="62">
        <v>0</v>
      </c>
      <c r="C340" s="62">
        <v>1</v>
      </c>
      <c r="D340" s="62">
        <v>9</v>
      </c>
      <c r="E340" s="62">
        <v>14</v>
      </c>
      <c r="F340" s="62">
        <v>1</v>
      </c>
      <c r="G340" s="63">
        <v>12</v>
      </c>
    </row>
    <row r="341" spans="1:7">
      <c r="A341" s="67" t="s">
        <v>178</v>
      </c>
      <c r="B341" s="64">
        <v>0</v>
      </c>
      <c r="C341" s="64">
        <v>2</v>
      </c>
      <c r="D341" s="64">
        <v>8</v>
      </c>
      <c r="E341" s="64">
        <v>14</v>
      </c>
      <c r="F341" s="64">
        <v>1</v>
      </c>
      <c r="G341" s="65">
        <v>4</v>
      </c>
    </row>
    <row r="342" spans="1:7">
      <c r="A342" s="66" t="s">
        <v>178</v>
      </c>
      <c r="B342" s="62">
        <v>0</v>
      </c>
      <c r="C342" s="62">
        <v>2</v>
      </c>
      <c r="D342" s="62">
        <v>9</v>
      </c>
      <c r="E342" s="62">
        <v>23</v>
      </c>
      <c r="F342" s="62">
        <v>2</v>
      </c>
      <c r="G342" s="63">
        <v>17</v>
      </c>
    </row>
    <row r="343" spans="1:7">
      <c r="A343" s="67" t="s">
        <v>178</v>
      </c>
      <c r="B343" s="64">
        <v>1</v>
      </c>
      <c r="C343" s="64">
        <v>0</v>
      </c>
      <c r="D343" s="64">
        <v>6</v>
      </c>
      <c r="E343" s="64">
        <v>4</v>
      </c>
      <c r="F343" s="64">
        <v>1</v>
      </c>
      <c r="G343" s="65">
        <v>14</v>
      </c>
    </row>
    <row r="344" spans="1:7">
      <c r="A344" s="66" t="s">
        <v>178</v>
      </c>
      <c r="B344" s="62">
        <v>1</v>
      </c>
      <c r="C344" s="62">
        <v>0</v>
      </c>
      <c r="D344" s="62">
        <v>7</v>
      </c>
      <c r="E344" s="62">
        <v>2</v>
      </c>
      <c r="F344" s="62">
        <v>0</v>
      </c>
      <c r="G344" s="63">
        <v>12</v>
      </c>
    </row>
    <row r="345" spans="1:7">
      <c r="A345" s="67" t="s">
        <v>178</v>
      </c>
      <c r="B345" s="64">
        <v>1</v>
      </c>
      <c r="C345" s="64">
        <v>0</v>
      </c>
      <c r="D345" s="64">
        <v>9</v>
      </c>
      <c r="E345" s="64">
        <v>1</v>
      </c>
      <c r="F345" s="64">
        <v>0</v>
      </c>
      <c r="G345" s="65">
        <v>11</v>
      </c>
    </row>
    <row r="346" spans="1:7">
      <c r="A346" s="66" t="s">
        <v>178</v>
      </c>
      <c r="B346" s="62">
        <v>1</v>
      </c>
      <c r="C346" s="62">
        <v>1</v>
      </c>
      <c r="D346" s="62">
        <v>8</v>
      </c>
      <c r="E346" s="62">
        <v>5</v>
      </c>
      <c r="F346" s="62">
        <v>1</v>
      </c>
      <c r="G346" s="63">
        <v>13</v>
      </c>
    </row>
    <row r="347" spans="1:7">
      <c r="A347" s="67" t="s">
        <v>178</v>
      </c>
      <c r="B347" s="64">
        <v>1</v>
      </c>
      <c r="C347" s="64">
        <v>1</v>
      </c>
      <c r="D347" s="64">
        <v>9</v>
      </c>
      <c r="E347" s="64">
        <v>8</v>
      </c>
      <c r="F347" s="64">
        <v>0</v>
      </c>
      <c r="G347" s="65">
        <v>5</v>
      </c>
    </row>
    <row r="348" spans="1:7">
      <c r="A348" s="66" t="s">
        <v>142</v>
      </c>
      <c r="B348" s="62">
        <v>0</v>
      </c>
      <c r="C348" s="62">
        <v>0</v>
      </c>
      <c r="D348" s="62">
        <v>0</v>
      </c>
      <c r="E348" s="62">
        <v>16</v>
      </c>
      <c r="F348" s="62">
        <v>1</v>
      </c>
      <c r="G348" s="63">
        <v>2</v>
      </c>
    </row>
    <row r="349" spans="1:7">
      <c r="A349" s="67" t="s">
        <v>142</v>
      </c>
      <c r="B349" s="64">
        <v>0</v>
      </c>
      <c r="C349" s="64">
        <v>0</v>
      </c>
      <c r="D349" s="64">
        <v>1</v>
      </c>
      <c r="E349" s="64">
        <v>3</v>
      </c>
      <c r="F349" s="64">
        <v>1</v>
      </c>
      <c r="G349" s="65">
        <v>17</v>
      </c>
    </row>
    <row r="350" spans="1:7">
      <c r="A350" s="66" t="s">
        <v>142</v>
      </c>
      <c r="B350" s="62">
        <v>0</v>
      </c>
      <c r="C350" s="62">
        <v>0</v>
      </c>
      <c r="D350" s="62">
        <v>2</v>
      </c>
      <c r="E350" s="62">
        <v>1</v>
      </c>
      <c r="F350" s="62">
        <v>0</v>
      </c>
      <c r="G350" s="63">
        <v>16</v>
      </c>
    </row>
    <row r="351" spans="1:7">
      <c r="A351" s="67" t="s">
        <v>142</v>
      </c>
      <c r="B351" s="64">
        <v>0</v>
      </c>
      <c r="C351" s="64">
        <v>0</v>
      </c>
      <c r="D351" s="64">
        <v>3</v>
      </c>
      <c r="E351" s="64">
        <v>2</v>
      </c>
      <c r="F351" s="64">
        <v>0</v>
      </c>
      <c r="G351" s="65">
        <v>14</v>
      </c>
    </row>
    <row r="352" spans="1:7">
      <c r="A352" s="66" t="s">
        <v>142</v>
      </c>
      <c r="B352" s="62">
        <v>0</v>
      </c>
      <c r="C352" s="62">
        <v>0</v>
      </c>
      <c r="D352" s="62">
        <v>4</v>
      </c>
      <c r="E352" s="62">
        <v>2</v>
      </c>
      <c r="F352" s="62">
        <v>0</v>
      </c>
      <c r="G352" s="63">
        <v>12</v>
      </c>
    </row>
    <row r="353" spans="1:7">
      <c r="A353" s="67" t="s">
        <v>142</v>
      </c>
      <c r="B353" s="64">
        <v>0</v>
      </c>
      <c r="C353" s="64">
        <v>0</v>
      </c>
      <c r="D353" s="64">
        <v>5</v>
      </c>
      <c r="E353" s="64">
        <v>1</v>
      </c>
      <c r="F353" s="64">
        <v>0</v>
      </c>
      <c r="G353" s="65">
        <v>11</v>
      </c>
    </row>
    <row r="354" spans="1:7">
      <c r="A354" s="66" t="s">
        <v>142</v>
      </c>
      <c r="B354" s="62">
        <v>0</v>
      </c>
      <c r="C354" s="62">
        <v>0</v>
      </c>
      <c r="D354" s="62">
        <v>6</v>
      </c>
      <c r="E354" s="62">
        <v>1</v>
      </c>
      <c r="F354" s="62">
        <v>0</v>
      </c>
      <c r="G354" s="63">
        <v>10</v>
      </c>
    </row>
    <row r="355" spans="1:7">
      <c r="A355" s="67" t="s">
        <v>142</v>
      </c>
      <c r="B355" s="64">
        <v>0</v>
      </c>
      <c r="C355" s="64">
        <v>0</v>
      </c>
      <c r="D355" s="64">
        <v>7</v>
      </c>
      <c r="E355" s="64">
        <v>1</v>
      </c>
      <c r="F355" s="64">
        <v>0</v>
      </c>
      <c r="G355" s="65">
        <v>9</v>
      </c>
    </row>
    <row r="356" spans="1:7">
      <c r="A356" s="66" t="s">
        <v>142</v>
      </c>
      <c r="B356" s="62">
        <v>0</v>
      </c>
      <c r="C356" s="62">
        <v>0</v>
      </c>
      <c r="D356" s="62">
        <v>8</v>
      </c>
      <c r="E356" s="62">
        <v>1</v>
      </c>
      <c r="F356" s="62">
        <v>0</v>
      </c>
      <c r="G356" s="63">
        <v>8</v>
      </c>
    </row>
    <row r="357" spans="1:7">
      <c r="A357" s="67" t="s">
        <v>142</v>
      </c>
      <c r="B357" s="64">
        <v>0</v>
      </c>
      <c r="C357" s="64">
        <v>0</v>
      </c>
      <c r="D357" s="64">
        <v>9</v>
      </c>
      <c r="E357" s="64">
        <v>1</v>
      </c>
      <c r="F357" s="64">
        <v>0</v>
      </c>
      <c r="G357" s="65">
        <v>7</v>
      </c>
    </row>
    <row r="358" spans="1:7">
      <c r="A358" s="66" t="s">
        <v>142</v>
      </c>
      <c r="B358" s="62">
        <v>0</v>
      </c>
      <c r="C358" s="62">
        <v>1</v>
      </c>
      <c r="D358" s="62">
        <v>0</v>
      </c>
      <c r="E358" s="62">
        <v>5</v>
      </c>
      <c r="F358" s="62">
        <v>1</v>
      </c>
      <c r="G358" s="63">
        <v>13</v>
      </c>
    </row>
    <row r="359" spans="1:7">
      <c r="A359" s="67" t="s">
        <v>142</v>
      </c>
      <c r="B359" s="64">
        <v>0</v>
      </c>
      <c r="C359" s="64">
        <v>1</v>
      </c>
      <c r="D359" s="64">
        <v>1</v>
      </c>
      <c r="E359" s="64">
        <v>1</v>
      </c>
      <c r="F359" s="64">
        <v>0</v>
      </c>
      <c r="G359" s="65">
        <v>12</v>
      </c>
    </row>
    <row r="360" spans="1:7">
      <c r="A360" s="66" t="s">
        <v>142</v>
      </c>
      <c r="B360" s="62">
        <v>0</v>
      </c>
      <c r="C360" s="62">
        <v>2</v>
      </c>
      <c r="D360" s="62">
        <v>2</v>
      </c>
      <c r="E360" s="62">
        <v>1</v>
      </c>
      <c r="F360" s="62">
        <v>1</v>
      </c>
      <c r="G360" s="63">
        <v>17</v>
      </c>
    </row>
    <row r="361" spans="1:7">
      <c r="A361" s="67" t="s">
        <v>142</v>
      </c>
      <c r="B361" s="64">
        <v>0</v>
      </c>
      <c r="C361" s="64">
        <v>2</v>
      </c>
      <c r="D361" s="64">
        <v>3</v>
      </c>
      <c r="E361" s="64">
        <v>3</v>
      </c>
      <c r="F361" s="64">
        <v>0</v>
      </c>
      <c r="G361" s="65">
        <v>14</v>
      </c>
    </row>
    <row r="362" spans="1:7">
      <c r="A362" s="66" t="s">
        <v>142</v>
      </c>
      <c r="B362" s="62">
        <v>0</v>
      </c>
      <c r="C362" s="62">
        <v>2</v>
      </c>
      <c r="D362" s="62">
        <v>4</v>
      </c>
      <c r="E362" s="62">
        <v>2</v>
      </c>
      <c r="F362" s="62">
        <v>0</v>
      </c>
      <c r="G362" s="63">
        <v>12</v>
      </c>
    </row>
    <row r="363" spans="1:7">
      <c r="A363" s="67" t="s">
        <v>142</v>
      </c>
      <c r="B363" s="64">
        <v>0</v>
      </c>
      <c r="C363" s="64">
        <v>2</v>
      </c>
      <c r="D363" s="64">
        <v>5</v>
      </c>
      <c r="E363" s="64">
        <v>1</v>
      </c>
      <c r="F363" s="64">
        <v>0</v>
      </c>
      <c r="G363" s="65">
        <v>11</v>
      </c>
    </row>
    <row r="364" spans="1:7">
      <c r="A364" s="66" t="s">
        <v>142</v>
      </c>
      <c r="B364" s="62">
        <v>0</v>
      </c>
      <c r="C364" s="62">
        <v>2</v>
      </c>
      <c r="D364" s="62">
        <v>6</v>
      </c>
      <c r="E364" s="62">
        <v>2</v>
      </c>
      <c r="F364" s="62">
        <v>0</v>
      </c>
      <c r="G364" s="63">
        <v>9</v>
      </c>
    </row>
    <row r="365" spans="1:7">
      <c r="A365" s="67" t="s">
        <v>142</v>
      </c>
      <c r="B365" s="64">
        <v>0</v>
      </c>
      <c r="C365" s="64">
        <v>2</v>
      </c>
      <c r="D365" s="64">
        <v>7</v>
      </c>
      <c r="E365" s="64">
        <v>2</v>
      </c>
      <c r="F365" s="64">
        <v>0</v>
      </c>
      <c r="G365" s="65">
        <v>7</v>
      </c>
    </row>
    <row r="366" spans="1:7">
      <c r="A366" s="66" t="s">
        <v>142</v>
      </c>
      <c r="B366" s="62">
        <v>0</v>
      </c>
      <c r="C366" s="62">
        <v>2</v>
      </c>
      <c r="D366" s="62">
        <v>8</v>
      </c>
      <c r="E366" s="62">
        <v>4</v>
      </c>
      <c r="F366" s="62">
        <v>0</v>
      </c>
      <c r="G366" s="63">
        <v>3</v>
      </c>
    </row>
    <row r="367" spans="1:7">
      <c r="A367" s="67" t="s">
        <v>142</v>
      </c>
      <c r="B367" s="64">
        <v>0</v>
      </c>
      <c r="C367" s="64">
        <v>2</v>
      </c>
      <c r="D367" s="64">
        <v>9</v>
      </c>
      <c r="E367" s="64">
        <v>2</v>
      </c>
      <c r="F367" s="64">
        <v>0</v>
      </c>
      <c r="G367" s="65">
        <v>1</v>
      </c>
    </row>
    <row r="368" spans="1:7">
      <c r="A368" s="66" t="s">
        <v>142</v>
      </c>
      <c r="B368" s="62">
        <v>1</v>
      </c>
      <c r="C368" s="62">
        <v>0</v>
      </c>
      <c r="D368" s="62">
        <v>4</v>
      </c>
      <c r="E368" s="62">
        <v>3</v>
      </c>
      <c r="F368" s="62">
        <v>1</v>
      </c>
      <c r="G368" s="63">
        <v>15</v>
      </c>
    </row>
    <row r="369" spans="1:7">
      <c r="A369" s="67" t="s">
        <v>142</v>
      </c>
      <c r="B369" s="64">
        <v>1</v>
      </c>
      <c r="C369" s="64">
        <v>0</v>
      </c>
      <c r="D369" s="64">
        <v>5</v>
      </c>
      <c r="E369" s="64">
        <v>4</v>
      </c>
      <c r="F369" s="64">
        <v>0</v>
      </c>
      <c r="G369" s="65">
        <v>11</v>
      </c>
    </row>
    <row r="370" spans="1:7">
      <c r="A370" s="66" t="s">
        <v>142</v>
      </c>
      <c r="B370" s="62">
        <v>1</v>
      </c>
      <c r="C370" s="62">
        <v>0</v>
      </c>
      <c r="D370" s="62">
        <v>6</v>
      </c>
      <c r="E370" s="62">
        <v>1</v>
      </c>
      <c r="F370" s="62">
        <v>0</v>
      </c>
      <c r="G370" s="63">
        <v>10</v>
      </c>
    </row>
    <row r="371" spans="1:7">
      <c r="A371" s="67" t="s">
        <v>142</v>
      </c>
      <c r="B371" s="64">
        <v>1</v>
      </c>
      <c r="C371" s="64">
        <v>0</v>
      </c>
      <c r="D371" s="64">
        <v>7</v>
      </c>
      <c r="E371" s="64">
        <v>1</v>
      </c>
      <c r="F371" s="64">
        <v>0</v>
      </c>
      <c r="G371" s="65">
        <v>9</v>
      </c>
    </row>
    <row r="372" spans="1:7">
      <c r="A372" s="66" t="s">
        <v>142</v>
      </c>
      <c r="B372" s="62">
        <v>1</v>
      </c>
      <c r="C372" s="62">
        <v>0</v>
      </c>
      <c r="D372" s="62">
        <v>8</v>
      </c>
      <c r="E372" s="62">
        <v>1</v>
      </c>
      <c r="F372" s="62">
        <v>0</v>
      </c>
      <c r="G372" s="63">
        <v>8</v>
      </c>
    </row>
    <row r="373" spans="1:7">
      <c r="A373" s="67" t="s">
        <v>142</v>
      </c>
      <c r="B373" s="64">
        <v>1</v>
      </c>
      <c r="C373" s="64">
        <v>1</v>
      </c>
      <c r="D373" s="64">
        <v>6</v>
      </c>
      <c r="E373" s="64">
        <v>8</v>
      </c>
      <c r="F373" s="64">
        <v>1</v>
      </c>
      <c r="G373" s="65">
        <v>10</v>
      </c>
    </row>
    <row r="374" spans="1:7">
      <c r="A374" s="66" t="s">
        <v>142</v>
      </c>
      <c r="B374" s="62">
        <v>1</v>
      </c>
      <c r="C374" s="62">
        <v>2</v>
      </c>
      <c r="D374" s="62">
        <v>7</v>
      </c>
      <c r="E374" s="62">
        <v>5</v>
      </c>
      <c r="F374" s="62">
        <v>1</v>
      </c>
      <c r="G374" s="63">
        <v>13</v>
      </c>
    </row>
    <row r="375" spans="1:7">
      <c r="A375" s="67" t="s">
        <v>142</v>
      </c>
      <c r="B375" s="64">
        <v>2</v>
      </c>
      <c r="C375" s="64">
        <v>0</v>
      </c>
      <c r="D375" s="64">
        <v>7</v>
      </c>
      <c r="E375" s="64">
        <v>8</v>
      </c>
      <c r="F375" s="64">
        <v>1</v>
      </c>
      <c r="G375" s="65">
        <v>10</v>
      </c>
    </row>
    <row r="376" spans="1:7">
      <c r="A376" s="66" t="s">
        <v>142</v>
      </c>
      <c r="B376" s="62">
        <v>2</v>
      </c>
      <c r="C376" s="62">
        <v>0</v>
      </c>
      <c r="D376" s="62">
        <v>8</v>
      </c>
      <c r="E376" s="62">
        <v>4</v>
      </c>
      <c r="F376" s="62">
        <v>0</v>
      </c>
      <c r="G376" s="63">
        <v>6</v>
      </c>
    </row>
    <row r="377" spans="1:7">
      <c r="A377" s="67" t="s">
        <v>142</v>
      </c>
      <c r="B377" s="64">
        <v>2</v>
      </c>
      <c r="C377" s="64">
        <v>0</v>
      </c>
      <c r="D377" s="64">
        <v>9</v>
      </c>
      <c r="E377" s="64">
        <v>2</v>
      </c>
      <c r="F377" s="64">
        <v>0</v>
      </c>
      <c r="G377" s="65">
        <v>4</v>
      </c>
    </row>
    <row r="378" spans="1:7">
      <c r="A378" s="66" t="s">
        <v>142</v>
      </c>
      <c r="B378" s="62">
        <v>2</v>
      </c>
      <c r="C378" s="62">
        <v>1</v>
      </c>
      <c r="D378" s="62">
        <v>8</v>
      </c>
      <c r="E378" s="62">
        <v>14</v>
      </c>
      <c r="F378" s="62">
        <v>1</v>
      </c>
      <c r="G378" s="63">
        <v>4</v>
      </c>
    </row>
    <row r="379" spans="1:7">
      <c r="A379" s="67" t="s">
        <v>142</v>
      </c>
      <c r="B379" s="64">
        <v>2</v>
      </c>
      <c r="C379" s="64">
        <v>1</v>
      </c>
      <c r="D379" s="64">
        <v>9</v>
      </c>
      <c r="E379" s="64">
        <v>3</v>
      </c>
      <c r="F379" s="64">
        <v>0</v>
      </c>
      <c r="G379" s="65">
        <v>1</v>
      </c>
    </row>
    <row r="380" spans="1:7">
      <c r="A380" s="66" t="s">
        <v>142</v>
      </c>
      <c r="B380" s="62">
        <v>2</v>
      </c>
      <c r="C380" s="62">
        <v>2</v>
      </c>
      <c r="D380" s="62">
        <v>9</v>
      </c>
      <c r="E380" s="62">
        <v>23</v>
      </c>
      <c r="F380" s="62">
        <v>2</v>
      </c>
      <c r="G380" s="63">
        <v>13</v>
      </c>
    </row>
    <row r="381" spans="1:7">
      <c r="A381" s="67" t="s">
        <v>179</v>
      </c>
      <c r="B381" s="64">
        <v>0</v>
      </c>
      <c r="C381" s="64">
        <v>0</v>
      </c>
      <c r="D381" s="64">
        <v>0</v>
      </c>
      <c r="E381" s="64">
        <v>42</v>
      </c>
      <c r="F381" s="64">
        <v>3</v>
      </c>
      <c r="G381" s="65">
        <v>12</v>
      </c>
    </row>
    <row r="382" spans="1:7">
      <c r="A382" s="66" t="s">
        <v>179</v>
      </c>
      <c r="B382" s="62">
        <v>0</v>
      </c>
      <c r="C382" s="62">
        <v>0</v>
      </c>
      <c r="D382" s="62">
        <v>1</v>
      </c>
      <c r="E382" s="62">
        <v>4</v>
      </c>
      <c r="F382" s="62">
        <v>0</v>
      </c>
      <c r="G382" s="63">
        <v>8</v>
      </c>
    </row>
    <row r="383" spans="1:7">
      <c r="A383" s="67" t="s">
        <v>179</v>
      </c>
      <c r="B383" s="64">
        <v>0</v>
      </c>
      <c r="C383" s="64">
        <v>0</v>
      </c>
      <c r="D383" s="64">
        <v>2</v>
      </c>
      <c r="E383" s="64">
        <v>3</v>
      </c>
      <c r="F383" s="64">
        <v>0</v>
      </c>
      <c r="G383" s="65">
        <v>5</v>
      </c>
    </row>
    <row r="384" spans="1:7">
      <c r="A384" s="66" t="s">
        <v>179</v>
      </c>
      <c r="B384" s="62">
        <v>0</v>
      </c>
      <c r="C384" s="62">
        <v>0</v>
      </c>
      <c r="D384" s="62">
        <v>3</v>
      </c>
      <c r="E384" s="62">
        <v>6</v>
      </c>
      <c r="F384" s="62">
        <v>1</v>
      </c>
      <c r="G384" s="63">
        <v>17</v>
      </c>
    </row>
    <row r="385" spans="1:7">
      <c r="A385" s="67" t="s">
        <v>179</v>
      </c>
      <c r="B385" s="64">
        <v>0</v>
      </c>
      <c r="C385" s="64">
        <v>0</v>
      </c>
      <c r="D385" s="64">
        <v>4</v>
      </c>
      <c r="E385" s="64">
        <v>1</v>
      </c>
      <c r="F385" s="64">
        <v>0</v>
      </c>
      <c r="G385" s="65">
        <v>16</v>
      </c>
    </row>
    <row r="386" spans="1:7">
      <c r="A386" s="66" t="s">
        <v>179</v>
      </c>
      <c r="B386" s="62">
        <v>0</v>
      </c>
      <c r="C386" s="62">
        <v>0</v>
      </c>
      <c r="D386" s="62">
        <v>5</v>
      </c>
      <c r="E386" s="62">
        <v>2</v>
      </c>
      <c r="F386" s="62">
        <v>0</v>
      </c>
      <c r="G386" s="63">
        <v>14</v>
      </c>
    </row>
    <row r="387" spans="1:7">
      <c r="A387" s="67" t="s">
        <v>179</v>
      </c>
      <c r="B387" s="64">
        <v>0</v>
      </c>
      <c r="C387" s="64">
        <v>0</v>
      </c>
      <c r="D387" s="64">
        <v>6</v>
      </c>
      <c r="E387" s="64">
        <v>0</v>
      </c>
      <c r="F387" s="64">
        <v>0</v>
      </c>
      <c r="G387" s="65">
        <v>14</v>
      </c>
    </row>
    <row r="388" spans="1:7">
      <c r="A388" s="66" t="s">
        <v>179</v>
      </c>
      <c r="B388" s="62">
        <v>0</v>
      </c>
      <c r="C388" s="62">
        <v>0</v>
      </c>
      <c r="D388" s="62">
        <v>7</v>
      </c>
      <c r="E388" s="62">
        <v>0</v>
      </c>
      <c r="F388" s="62">
        <v>0</v>
      </c>
      <c r="G388" s="63">
        <v>14</v>
      </c>
    </row>
    <row r="389" spans="1:7">
      <c r="A389" s="67" t="s">
        <v>179</v>
      </c>
      <c r="B389" s="64">
        <v>0</v>
      </c>
      <c r="C389" s="64">
        <v>0</v>
      </c>
      <c r="D389" s="64">
        <v>8</v>
      </c>
      <c r="E389" s="64">
        <v>0</v>
      </c>
      <c r="F389" s="64">
        <v>0</v>
      </c>
      <c r="G389" s="65">
        <v>14</v>
      </c>
    </row>
    <row r="390" spans="1:7">
      <c r="A390" s="66" t="s">
        <v>179</v>
      </c>
      <c r="B390" s="62">
        <v>0</v>
      </c>
      <c r="C390" s="62">
        <v>0</v>
      </c>
      <c r="D390" s="62">
        <v>9</v>
      </c>
      <c r="E390" s="62">
        <v>1</v>
      </c>
      <c r="F390" s="62">
        <v>0</v>
      </c>
      <c r="G390" s="63">
        <v>13</v>
      </c>
    </row>
    <row r="391" spans="1:7">
      <c r="A391" s="67" t="s">
        <v>179</v>
      </c>
      <c r="B391" s="64">
        <v>0</v>
      </c>
      <c r="C391" s="64">
        <v>1</v>
      </c>
      <c r="D391" s="64">
        <v>1</v>
      </c>
      <c r="E391" s="64">
        <v>4</v>
      </c>
      <c r="F391" s="64">
        <v>1</v>
      </c>
      <c r="G391" s="65">
        <v>14</v>
      </c>
    </row>
    <row r="392" spans="1:7">
      <c r="A392" s="66" t="s">
        <v>179</v>
      </c>
      <c r="B392" s="62">
        <v>0</v>
      </c>
      <c r="C392" s="62">
        <v>1</v>
      </c>
      <c r="D392" s="62">
        <v>2</v>
      </c>
      <c r="E392" s="62">
        <v>7</v>
      </c>
      <c r="F392" s="62">
        <v>0</v>
      </c>
      <c r="G392" s="63">
        <v>7</v>
      </c>
    </row>
    <row r="393" spans="1:7">
      <c r="A393" s="67" t="s">
        <v>179</v>
      </c>
      <c r="B393" s="64">
        <v>0</v>
      </c>
      <c r="C393" s="64">
        <v>1</v>
      </c>
      <c r="D393" s="64">
        <v>3</v>
      </c>
      <c r="E393" s="64">
        <v>5</v>
      </c>
      <c r="F393" s="64">
        <v>0</v>
      </c>
      <c r="G393" s="65">
        <v>2</v>
      </c>
    </row>
    <row r="394" spans="1:7">
      <c r="A394" s="66" t="s">
        <v>179</v>
      </c>
      <c r="B394" s="62">
        <v>0</v>
      </c>
      <c r="C394" s="62">
        <v>1</v>
      </c>
      <c r="D394" s="62">
        <v>4</v>
      </c>
      <c r="E394" s="62">
        <v>15</v>
      </c>
      <c r="F394" s="62">
        <v>1</v>
      </c>
      <c r="G394" s="63">
        <v>5</v>
      </c>
    </row>
    <row r="395" spans="1:7">
      <c r="A395" s="67" t="s">
        <v>179</v>
      </c>
      <c r="B395" s="64">
        <v>0</v>
      </c>
      <c r="C395" s="64">
        <v>1</v>
      </c>
      <c r="D395" s="64">
        <v>5</v>
      </c>
      <c r="E395" s="64">
        <v>14</v>
      </c>
      <c r="F395" s="64">
        <v>1</v>
      </c>
      <c r="G395" s="65">
        <v>9</v>
      </c>
    </row>
    <row r="396" spans="1:7">
      <c r="A396" s="66" t="s">
        <v>179</v>
      </c>
      <c r="B396" s="62">
        <v>0</v>
      </c>
      <c r="C396" s="62">
        <v>1</v>
      </c>
      <c r="D396" s="62">
        <v>6</v>
      </c>
      <c r="E396" s="62">
        <v>4</v>
      </c>
      <c r="F396" s="62">
        <v>0</v>
      </c>
      <c r="G396" s="63">
        <v>5</v>
      </c>
    </row>
    <row r="397" spans="1:7">
      <c r="A397" s="67" t="s">
        <v>179</v>
      </c>
      <c r="B397" s="64">
        <v>0</v>
      </c>
      <c r="C397" s="64">
        <v>1</v>
      </c>
      <c r="D397" s="64">
        <v>7</v>
      </c>
      <c r="E397" s="64">
        <v>2</v>
      </c>
      <c r="F397" s="64">
        <v>0</v>
      </c>
      <c r="G397" s="65">
        <v>3</v>
      </c>
    </row>
    <row r="398" spans="1:7">
      <c r="A398" s="66" t="s">
        <v>179</v>
      </c>
      <c r="B398" s="62">
        <v>0</v>
      </c>
      <c r="C398" s="62">
        <v>1</v>
      </c>
      <c r="D398" s="62">
        <v>8</v>
      </c>
      <c r="E398" s="62">
        <v>7</v>
      </c>
      <c r="F398" s="62">
        <v>1</v>
      </c>
      <c r="G398" s="63">
        <v>14</v>
      </c>
    </row>
    <row r="399" spans="1:7">
      <c r="A399" s="67" t="s">
        <v>179</v>
      </c>
      <c r="B399" s="64">
        <v>0</v>
      </c>
      <c r="C399" s="64">
        <v>1</v>
      </c>
      <c r="D399" s="64">
        <v>9</v>
      </c>
      <c r="E399" s="64">
        <v>3</v>
      </c>
      <c r="F399" s="64">
        <v>0</v>
      </c>
      <c r="G399" s="65">
        <v>11</v>
      </c>
    </row>
    <row r="400" spans="1:7">
      <c r="A400" s="66" t="s">
        <v>179</v>
      </c>
      <c r="B400" s="62">
        <v>0</v>
      </c>
      <c r="C400" s="62">
        <v>2</v>
      </c>
      <c r="D400" s="62">
        <v>2</v>
      </c>
      <c r="E400" s="62">
        <v>1</v>
      </c>
      <c r="F400" s="62">
        <v>1</v>
      </c>
      <c r="G400" s="63">
        <v>17</v>
      </c>
    </row>
    <row r="401" spans="1:7">
      <c r="A401" s="67" t="s">
        <v>179</v>
      </c>
      <c r="B401" s="64">
        <v>0</v>
      </c>
      <c r="C401" s="64">
        <v>2</v>
      </c>
      <c r="D401" s="64">
        <v>3</v>
      </c>
      <c r="E401" s="64">
        <v>3</v>
      </c>
      <c r="F401" s="64">
        <v>0</v>
      </c>
      <c r="G401" s="65">
        <v>14</v>
      </c>
    </row>
    <row r="402" spans="1:7">
      <c r="A402" s="66" t="s">
        <v>179</v>
      </c>
      <c r="B402" s="62">
        <v>0</v>
      </c>
      <c r="C402" s="62">
        <v>2</v>
      </c>
      <c r="D402" s="62">
        <v>4</v>
      </c>
      <c r="E402" s="62">
        <v>5</v>
      </c>
      <c r="F402" s="62">
        <v>0</v>
      </c>
      <c r="G402" s="63">
        <v>9</v>
      </c>
    </row>
    <row r="403" spans="1:7">
      <c r="A403" s="67" t="s">
        <v>179</v>
      </c>
      <c r="B403" s="64">
        <v>0</v>
      </c>
      <c r="C403" s="64">
        <v>2</v>
      </c>
      <c r="D403" s="64">
        <v>5</v>
      </c>
      <c r="E403" s="64">
        <v>3</v>
      </c>
      <c r="F403" s="64">
        <v>0</v>
      </c>
      <c r="G403" s="65">
        <v>6</v>
      </c>
    </row>
    <row r="404" spans="1:7">
      <c r="A404" s="66" t="s">
        <v>179</v>
      </c>
      <c r="B404" s="62">
        <v>0</v>
      </c>
      <c r="C404" s="62">
        <v>2</v>
      </c>
      <c r="D404" s="62">
        <v>6</v>
      </c>
      <c r="E404" s="62">
        <v>14</v>
      </c>
      <c r="F404" s="62">
        <v>1</v>
      </c>
      <c r="G404" s="63">
        <v>10</v>
      </c>
    </row>
    <row r="405" spans="1:7">
      <c r="A405" s="67" t="s">
        <v>179</v>
      </c>
      <c r="B405" s="64">
        <v>0</v>
      </c>
      <c r="C405" s="64">
        <v>2</v>
      </c>
      <c r="D405" s="64">
        <v>7</v>
      </c>
      <c r="E405" s="64">
        <v>8</v>
      </c>
      <c r="F405" s="64">
        <v>0</v>
      </c>
      <c r="G405" s="65">
        <v>2</v>
      </c>
    </row>
    <row r="406" spans="1:7">
      <c r="A406" s="66" t="s">
        <v>179</v>
      </c>
      <c r="B406" s="62">
        <v>0</v>
      </c>
      <c r="C406" s="62">
        <v>2</v>
      </c>
      <c r="D406" s="62">
        <v>8</v>
      </c>
      <c r="E406" s="62">
        <v>7</v>
      </c>
      <c r="F406" s="62">
        <v>1</v>
      </c>
      <c r="G406" s="63">
        <v>13</v>
      </c>
    </row>
    <row r="407" spans="1:7">
      <c r="A407" s="67" t="s">
        <v>179</v>
      </c>
      <c r="B407" s="64">
        <v>0</v>
      </c>
      <c r="C407" s="64">
        <v>2</v>
      </c>
      <c r="D407" s="64">
        <v>9</v>
      </c>
      <c r="E407" s="64">
        <v>7</v>
      </c>
      <c r="F407" s="64">
        <v>0</v>
      </c>
      <c r="G407" s="65">
        <v>6</v>
      </c>
    </row>
    <row r="408" spans="1:7">
      <c r="A408" s="66" t="s">
        <v>179</v>
      </c>
      <c r="B408" s="62">
        <v>1</v>
      </c>
      <c r="C408" s="62">
        <v>0</v>
      </c>
      <c r="D408" s="62">
        <v>5</v>
      </c>
      <c r="E408" s="62">
        <v>1</v>
      </c>
      <c r="F408" s="62">
        <v>1</v>
      </c>
      <c r="G408" s="63">
        <v>17</v>
      </c>
    </row>
    <row r="409" spans="1:7">
      <c r="A409" s="67" t="s">
        <v>179</v>
      </c>
      <c r="B409" s="64">
        <v>1</v>
      </c>
      <c r="C409" s="64">
        <v>0</v>
      </c>
      <c r="D409" s="64">
        <v>6</v>
      </c>
      <c r="E409" s="64">
        <v>4</v>
      </c>
      <c r="F409" s="64">
        <v>0</v>
      </c>
      <c r="G409" s="65">
        <v>13</v>
      </c>
    </row>
    <row r="410" spans="1:7">
      <c r="A410" s="66" t="s">
        <v>179</v>
      </c>
      <c r="B410" s="62">
        <v>1</v>
      </c>
      <c r="C410" s="62">
        <v>0</v>
      </c>
      <c r="D410" s="62">
        <v>7</v>
      </c>
      <c r="E410" s="62">
        <v>1</v>
      </c>
      <c r="F410" s="62">
        <v>0</v>
      </c>
      <c r="G410" s="63">
        <v>12</v>
      </c>
    </row>
    <row r="411" spans="1:7">
      <c r="A411" s="67" t="s">
        <v>179</v>
      </c>
      <c r="B411" s="64">
        <v>1</v>
      </c>
      <c r="C411" s="64">
        <v>0</v>
      </c>
      <c r="D411" s="64">
        <v>8</v>
      </c>
      <c r="E411" s="64">
        <v>2</v>
      </c>
      <c r="F411" s="64">
        <v>0</v>
      </c>
      <c r="G411" s="65">
        <v>10</v>
      </c>
    </row>
    <row r="412" spans="1:7">
      <c r="A412" s="66" t="s">
        <v>179</v>
      </c>
      <c r="B412" s="62">
        <v>1</v>
      </c>
      <c r="C412" s="62">
        <v>1</v>
      </c>
      <c r="D412" s="62">
        <v>6</v>
      </c>
      <c r="E412" s="62">
        <v>9</v>
      </c>
      <c r="F412" s="62">
        <v>1</v>
      </c>
      <c r="G412" s="63">
        <v>9</v>
      </c>
    </row>
    <row r="413" spans="1:7">
      <c r="A413" s="67" t="s">
        <v>179</v>
      </c>
      <c r="B413" s="64">
        <v>1</v>
      </c>
      <c r="C413" s="64">
        <v>1</v>
      </c>
      <c r="D413" s="64">
        <v>7</v>
      </c>
      <c r="E413" s="64">
        <v>11</v>
      </c>
      <c r="F413" s="64">
        <v>1</v>
      </c>
      <c r="G413" s="65">
        <v>16</v>
      </c>
    </row>
    <row r="414" spans="1:7">
      <c r="A414" s="66" t="s">
        <v>179</v>
      </c>
      <c r="B414" s="62">
        <v>1</v>
      </c>
      <c r="C414" s="62">
        <v>1</v>
      </c>
      <c r="D414" s="62">
        <v>8</v>
      </c>
      <c r="E414" s="62">
        <v>20</v>
      </c>
      <c r="F414" s="62">
        <v>1</v>
      </c>
      <c r="G414" s="63">
        <v>14</v>
      </c>
    </row>
    <row r="415" spans="1:7">
      <c r="A415" s="67" t="s">
        <v>179</v>
      </c>
      <c r="B415" s="64">
        <v>1</v>
      </c>
      <c r="C415" s="64">
        <v>1</v>
      </c>
      <c r="D415" s="64">
        <v>9</v>
      </c>
      <c r="E415" s="64">
        <v>3</v>
      </c>
      <c r="F415" s="64">
        <v>0</v>
      </c>
      <c r="G415" s="65">
        <v>11</v>
      </c>
    </row>
    <row r="416" spans="1:7">
      <c r="A416" s="66" t="s">
        <v>179</v>
      </c>
      <c r="B416" s="62">
        <v>1</v>
      </c>
      <c r="C416" s="62">
        <v>2</v>
      </c>
      <c r="D416" s="62">
        <v>7</v>
      </c>
      <c r="E416" s="62">
        <v>17</v>
      </c>
      <c r="F416" s="62">
        <v>1</v>
      </c>
      <c r="G416" s="63">
        <v>1</v>
      </c>
    </row>
    <row r="417" spans="1:7">
      <c r="A417" s="67" t="s">
        <v>179</v>
      </c>
      <c r="B417" s="64">
        <v>1</v>
      </c>
      <c r="C417" s="64">
        <v>2</v>
      </c>
      <c r="D417" s="64">
        <v>9</v>
      </c>
      <c r="E417" s="64">
        <v>6</v>
      </c>
      <c r="F417" s="64">
        <v>1</v>
      </c>
      <c r="G417" s="65">
        <v>13</v>
      </c>
    </row>
    <row r="418" spans="1:7">
      <c r="A418" s="66" t="s">
        <v>179</v>
      </c>
      <c r="B418" s="62">
        <v>2</v>
      </c>
      <c r="C418" s="62">
        <v>0</v>
      </c>
      <c r="D418" s="62">
        <v>8</v>
      </c>
      <c r="E418" s="62">
        <v>13</v>
      </c>
      <c r="F418" s="62">
        <v>1</v>
      </c>
      <c r="G418" s="63">
        <v>5</v>
      </c>
    </row>
    <row r="419" spans="1:7">
      <c r="A419" s="67" t="s">
        <v>179</v>
      </c>
      <c r="B419" s="64">
        <v>2</v>
      </c>
      <c r="C419" s="64">
        <v>0</v>
      </c>
      <c r="D419" s="64">
        <v>9</v>
      </c>
      <c r="E419" s="64">
        <v>16</v>
      </c>
      <c r="F419" s="64">
        <v>1</v>
      </c>
      <c r="G419" s="65">
        <v>7</v>
      </c>
    </row>
    <row r="420" spans="1:7">
      <c r="A420" s="66" t="s">
        <v>179</v>
      </c>
      <c r="B420" s="62">
        <v>2</v>
      </c>
      <c r="C420" s="62">
        <v>1</v>
      </c>
      <c r="D420" s="62">
        <v>9</v>
      </c>
      <c r="E420" s="62">
        <v>28</v>
      </c>
      <c r="F420" s="62">
        <v>2</v>
      </c>
      <c r="G420" s="63">
        <v>8</v>
      </c>
    </row>
    <row r="421" spans="1:7">
      <c r="A421" s="67" t="s">
        <v>179</v>
      </c>
      <c r="B421" s="64">
        <v>2</v>
      </c>
      <c r="C421" s="64">
        <v>2</v>
      </c>
      <c r="D421" s="64">
        <v>9</v>
      </c>
      <c r="E421" s="64">
        <v>7</v>
      </c>
      <c r="F421" s="64">
        <v>1</v>
      </c>
      <c r="G421" s="65">
        <v>11</v>
      </c>
    </row>
    <row r="422" spans="1:7">
      <c r="A422" s="66" t="s">
        <v>180</v>
      </c>
      <c r="B422" s="62">
        <v>0</v>
      </c>
      <c r="C422" s="62">
        <v>0</v>
      </c>
      <c r="D422" s="62">
        <v>0</v>
      </c>
      <c r="E422" s="62">
        <v>41</v>
      </c>
      <c r="F422" s="62">
        <v>3</v>
      </c>
      <c r="G422" s="63">
        <v>13</v>
      </c>
    </row>
    <row r="423" spans="1:7">
      <c r="A423" s="67" t="s">
        <v>180</v>
      </c>
      <c r="B423" s="64">
        <v>0</v>
      </c>
      <c r="C423" s="64">
        <v>0</v>
      </c>
      <c r="D423" s="64">
        <v>1</v>
      </c>
      <c r="E423" s="64">
        <v>7</v>
      </c>
      <c r="F423" s="64">
        <v>0</v>
      </c>
      <c r="G423" s="65">
        <v>6</v>
      </c>
    </row>
    <row r="424" spans="1:7">
      <c r="A424" s="66" t="s">
        <v>180</v>
      </c>
      <c r="B424" s="62">
        <v>0</v>
      </c>
      <c r="C424" s="62">
        <v>0</v>
      </c>
      <c r="D424" s="62">
        <v>2</v>
      </c>
      <c r="E424" s="62">
        <v>6</v>
      </c>
      <c r="F424" s="62">
        <v>0</v>
      </c>
      <c r="G424" s="63">
        <v>0</v>
      </c>
    </row>
    <row r="425" spans="1:7">
      <c r="A425" s="67" t="s">
        <v>180</v>
      </c>
      <c r="B425" s="64">
        <v>0</v>
      </c>
      <c r="C425" s="64">
        <v>0</v>
      </c>
      <c r="D425" s="64">
        <v>3</v>
      </c>
      <c r="E425" s="64">
        <v>8</v>
      </c>
      <c r="F425" s="64">
        <v>1</v>
      </c>
      <c r="G425" s="65">
        <v>10</v>
      </c>
    </row>
    <row r="426" spans="1:7">
      <c r="A426" s="66" t="s">
        <v>180</v>
      </c>
      <c r="B426" s="62">
        <v>0</v>
      </c>
      <c r="C426" s="62">
        <v>0</v>
      </c>
      <c r="D426" s="62">
        <v>4</v>
      </c>
      <c r="E426" s="62">
        <v>2</v>
      </c>
      <c r="F426" s="62">
        <v>0</v>
      </c>
      <c r="G426" s="63">
        <v>8</v>
      </c>
    </row>
    <row r="427" spans="1:7">
      <c r="A427" s="67" t="s">
        <v>180</v>
      </c>
      <c r="B427" s="64">
        <v>0</v>
      </c>
      <c r="C427" s="64">
        <v>0</v>
      </c>
      <c r="D427" s="64">
        <v>5</v>
      </c>
      <c r="E427" s="64">
        <v>1</v>
      </c>
      <c r="F427" s="64">
        <v>0</v>
      </c>
      <c r="G427" s="65">
        <v>7</v>
      </c>
    </row>
    <row r="428" spans="1:7">
      <c r="A428" s="66" t="s">
        <v>180</v>
      </c>
      <c r="B428" s="62">
        <v>0</v>
      </c>
      <c r="C428" s="62">
        <v>0</v>
      </c>
      <c r="D428" s="62">
        <v>6</v>
      </c>
      <c r="E428" s="62">
        <v>2</v>
      </c>
      <c r="F428" s="62">
        <v>0</v>
      </c>
      <c r="G428" s="63">
        <v>5</v>
      </c>
    </row>
    <row r="429" spans="1:7">
      <c r="A429" s="67" t="s">
        <v>180</v>
      </c>
      <c r="B429" s="64">
        <v>0</v>
      </c>
      <c r="C429" s="64">
        <v>0</v>
      </c>
      <c r="D429" s="64">
        <v>7</v>
      </c>
      <c r="E429" s="64">
        <v>2</v>
      </c>
      <c r="F429" s="64">
        <v>0</v>
      </c>
      <c r="G429" s="65">
        <v>3</v>
      </c>
    </row>
    <row r="430" spans="1:7">
      <c r="A430" s="66" t="s">
        <v>180</v>
      </c>
      <c r="B430" s="62">
        <v>0</v>
      </c>
      <c r="C430" s="62">
        <v>0</v>
      </c>
      <c r="D430" s="62">
        <v>8</v>
      </c>
      <c r="E430" s="62">
        <v>3</v>
      </c>
      <c r="F430" s="62">
        <v>0</v>
      </c>
      <c r="G430" s="63">
        <v>0</v>
      </c>
    </row>
    <row r="431" spans="1:7">
      <c r="A431" s="67" t="s">
        <v>180</v>
      </c>
      <c r="B431" s="64">
        <v>0</v>
      </c>
      <c r="C431" s="64">
        <v>0</v>
      </c>
      <c r="D431" s="64">
        <v>9</v>
      </c>
      <c r="E431" s="64">
        <v>0</v>
      </c>
      <c r="F431" s="64">
        <v>0</v>
      </c>
      <c r="G431" s="65">
        <v>0</v>
      </c>
    </row>
    <row r="432" spans="1:7">
      <c r="A432" s="66" t="s">
        <v>180</v>
      </c>
      <c r="B432" s="62">
        <v>0</v>
      </c>
      <c r="C432" s="62">
        <v>1</v>
      </c>
      <c r="D432" s="62">
        <v>0</v>
      </c>
      <c r="E432" s="62">
        <v>5</v>
      </c>
      <c r="F432" s="62">
        <v>1</v>
      </c>
      <c r="G432" s="63">
        <v>13</v>
      </c>
    </row>
    <row r="433" spans="1:7">
      <c r="A433" s="67" t="s">
        <v>180</v>
      </c>
      <c r="B433" s="64">
        <v>0</v>
      </c>
      <c r="C433" s="64">
        <v>1</v>
      </c>
      <c r="D433" s="64">
        <v>2</v>
      </c>
      <c r="E433" s="64">
        <v>5</v>
      </c>
      <c r="F433" s="64">
        <v>0</v>
      </c>
      <c r="G433" s="65">
        <v>8</v>
      </c>
    </row>
    <row r="434" spans="1:7">
      <c r="A434" s="66" t="s">
        <v>180</v>
      </c>
      <c r="B434" s="62">
        <v>0</v>
      </c>
      <c r="C434" s="62">
        <v>1</v>
      </c>
      <c r="D434" s="62">
        <v>3</v>
      </c>
      <c r="E434" s="62">
        <v>8</v>
      </c>
      <c r="F434" s="62">
        <v>0</v>
      </c>
      <c r="G434" s="63">
        <v>0</v>
      </c>
    </row>
    <row r="435" spans="1:7">
      <c r="A435" s="67" t="s">
        <v>180</v>
      </c>
      <c r="B435" s="64">
        <v>0</v>
      </c>
      <c r="C435" s="64">
        <v>1</v>
      </c>
      <c r="D435" s="64">
        <v>4</v>
      </c>
      <c r="E435" s="64">
        <v>15</v>
      </c>
      <c r="F435" s="64">
        <v>1</v>
      </c>
      <c r="G435" s="65">
        <v>3</v>
      </c>
    </row>
    <row r="436" spans="1:7">
      <c r="A436" s="66" t="s">
        <v>180</v>
      </c>
      <c r="B436" s="62">
        <v>0</v>
      </c>
      <c r="C436" s="62">
        <v>1</v>
      </c>
      <c r="D436" s="62">
        <v>5</v>
      </c>
      <c r="E436" s="62">
        <v>19</v>
      </c>
      <c r="F436" s="62">
        <v>1</v>
      </c>
      <c r="G436" s="63">
        <v>2</v>
      </c>
    </row>
    <row r="437" spans="1:7">
      <c r="A437" s="67" t="s">
        <v>180</v>
      </c>
      <c r="B437" s="64">
        <v>0</v>
      </c>
      <c r="C437" s="64">
        <v>1</v>
      </c>
      <c r="D437" s="64">
        <v>6</v>
      </c>
      <c r="E437" s="64">
        <v>11</v>
      </c>
      <c r="F437" s="64">
        <v>1</v>
      </c>
      <c r="G437" s="65">
        <v>9</v>
      </c>
    </row>
    <row r="438" spans="1:7">
      <c r="A438" s="66" t="s">
        <v>180</v>
      </c>
      <c r="B438" s="62">
        <v>0</v>
      </c>
      <c r="C438" s="62">
        <v>1</v>
      </c>
      <c r="D438" s="62">
        <v>7</v>
      </c>
      <c r="E438" s="62">
        <v>13</v>
      </c>
      <c r="F438" s="62">
        <v>1</v>
      </c>
      <c r="G438" s="63">
        <v>14</v>
      </c>
    </row>
    <row r="439" spans="1:7">
      <c r="A439" s="67" t="s">
        <v>180</v>
      </c>
      <c r="B439" s="64">
        <v>0</v>
      </c>
      <c r="C439" s="64">
        <v>1</v>
      </c>
      <c r="D439" s="64">
        <v>8</v>
      </c>
      <c r="E439" s="64">
        <v>13</v>
      </c>
      <c r="F439" s="64">
        <v>0</v>
      </c>
      <c r="G439" s="65">
        <v>1</v>
      </c>
    </row>
    <row r="440" spans="1:7">
      <c r="A440" s="66" t="s">
        <v>180</v>
      </c>
      <c r="B440" s="62">
        <v>0</v>
      </c>
      <c r="C440" s="62">
        <v>1</v>
      </c>
      <c r="D440" s="62">
        <v>9</v>
      </c>
      <c r="E440" s="62">
        <v>3</v>
      </c>
      <c r="F440" s="62">
        <v>1</v>
      </c>
      <c r="G440" s="63">
        <v>16</v>
      </c>
    </row>
    <row r="441" spans="1:7">
      <c r="A441" s="67" t="s">
        <v>180</v>
      </c>
      <c r="B441" s="64">
        <v>0</v>
      </c>
      <c r="C441" s="64">
        <v>2</v>
      </c>
      <c r="D441" s="64">
        <v>2</v>
      </c>
      <c r="E441" s="64">
        <v>1</v>
      </c>
      <c r="F441" s="64">
        <v>1</v>
      </c>
      <c r="G441" s="65">
        <v>17</v>
      </c>
    </row>
    <row r="442" spans="1:7">
      <c r="A442" s="66" t="s">
        <v>180</v>
      </c>
      <c r="B442" s="62">
        <v>0</v>
      </c>
      <c r="C442" s="62">
        <v>2</v>
      </c>
      <c r="D442" s="62">
        <v>3</v>
      </c>
      <c r="E442" s="62">
        <v>3</v>
      </c>
      <c r="F442" s="62">
        <v>0</v>
      </c>
      <c r="G442" s="63">
        <v>14</v>
      </c>
    </row>
    <row r="443" spans="1:7">
      <c r="A443" s="67" t="s">
        <v>180</v>
      </c>
      <c r="B443" s="64">
        <v>0</v>
      </c>
      <c r="C443" s="64">
        <v>2</v>
      </c>
      <c r="D443" s="64">
        <v>4</v>
      </c>
      <c r="E443" s="64">
        <v>7</v>
      </c>
      <c r="F443" s="64">
        <v>0</v>
      </c>
      <c r="G443" s="65">
        <v>7</v>
      </c>
    </row>
    <row r="444" spans="1:7">
      <c r="A444" s="66" t="s">
        <v>180</v>
      </c>
      <c r="B444" s="62">
        <v>0</v>
      </c>
      <c r="C444" s="62">
        <v>2</v>
      </c>
      <c r="D444" s="62">
        <v>5</v>
      </c>
      <c r="E444" s="62">
        <v>6</v>
      </c>
      <c r="F444" s="62">
        <v>0</v>
      </c>
      <c r="G444" s="63">
        <v>1</v>
      </c>
    </row>
    <row r="445" spans="1:7">
      <c r="A445" s="67" t="s">
        <v>180</v>
      </c>
      <c r="B445" s="64">
        <v>0</v>
      </c>
      <c r="C445" s="64">
        <v>2</v>
      </c>
      <c r="D445" s="64">
        <v>6</v>
      </c>
      <c r="E445" s="64">
        <v>19</v>
      </c>
      <c r="F445" s="64">
        <v>1</v>
      </c>
      <c r="G445" s="65">
        <v>0</v>
      </c>
    </row>
    <row r="446" spans="1:7">
      <c r="A446" s="66" t="s">
        <v>180</v>
      </c>
      <c r="B446" s="62">
        <v>0</v>
      </c>
      <c r="C446" s="62">
        <v>2</v>
      </c>
      <c r="D446" s="62">
        <v>7</v>
      </c>
      <c r="E446" s="62">
        <v>22</v>
      </c>
      <c r="F446" s="62">
        <v>2</v>
      </c>
      <c r="G446" s="63">
        <v>14</v>
      </c>
    </row>
    <row r="447" spans="1:7">
      <c r="A447" s="67" t="s">
        <v>180</v>
      </c>
      <c r="B447" s="64">
        <v>0</v>
      </c>
      <c r="C447" s="64">
        <v>2</v>
      </c>
      <c r="D447" s="64">
        <v>8</v>
      </c>
      <c r="E447" s="64">
        <v>31</v>
      </c>
      <c r="F447" s="64">
        <v>1</v>
      </c>
      <c r="G447" s="65">
        <v>1</v>
      </c>
    </row>
    <row r="448" spans="1:7">
      <c r="A448" s="66" t="s">
        <v>180</v>
      </c>
      <c r="B448" s="62">
        <v>0</v>
      </c>
      <c r="C448" s="62">
        <v>2</v>
      </c>
      <c r="D448" s="62">
        <v>9</v>
      </c>
      <c r="E448" s="62">
        <v>32</v>
      </c>
      <c r="F448" s="62">
        <v>2</v>
      </c>
      <c r="G448" s="63">
        <v>5</v>
      </c>
    </row>
    <row r="449" spans="1:7">
      <c r="A449" s="67" t="s">
        <v>180</v>
      </c>
      <c r="B449" s="64">
        <v>1</v>
      </c>
      <c r="C449" s="64">
        <v>0</v>
      </c>
      <c r="D449" s="64">
        <v>5</v>
      </c>
      <c r="E449" s="64">
        <v>1</v>
      </c>
      <c r="F449" s="64">
        <v>1</v>
      </c>
      <c r="G449" s="65">
        <v>17</v>
      </c>
    </row>
    <row r="450" spans="1:7">
      <c r="A450" s="66" t="s">
        <v>180</v>
      </c>
      <c r="B450" s="62">
        <v>1</v>
      </c>
      <c r="C450" s="62">
        <v>0</v>
      </c>
      <c r="D450" s="62">
        <v>7</v>
      </c>
      <c r="E450" s="62">
        <v>10</v>
      </c>
      <c r="F450" s="62">
        <v>0</v>
      </c>
      <c r="G450" s="63">
        <v>7</v>
      </c>
    </row>
    <row r="451" spans="1:7">
      <c r="A451" s="67" t="s">
        <v>180</v>
      </c>
      <c r="B451" s="64">
        <v>1</v>
      </c>
      <c r="C451" s="64">
        <v>1</v>
      </c>
      <c r="D451" s="64">
        <v>7</v>
      </c>
      <c r="E451" s="64">
        <v>5</v>
      </c>
      <c r="F451" s="64">
        <v>1</v>
      </c>
      <c r="G451" s="65">
        <v>13</v>
      </c>
    </row>
    <row r="452" spans="1:7">
      <c r="A452" s="66" t="s">
        <v>180</v>
      </c>
      <c r="B452" s="62">
        <v>1</v>
      </c>
      <c r="C452" s="62">
        <v>1</v>
      </c>
      <c r="D452" s="62">
        <v>8</v>
      </c>
      <c r="E452" s="62">
        <v>17</v>
      </c>
      <c r="F452" s="62">
        <v>1</v>
      </c>
      <c r="G452" s="63">
        <v>14</v>
      </c>
    </row>
    <row r="453" spans="1:7">
      <c r="A453" s="67" t="s">
        <v>180</v>
      </c>
      <c r="B453" s="64">
        <v>1</v>
      </c>
      <c r="C453" s="64">
        <v>1</v>
      </c>
      <c r="D453" s="64">
        <v>9</v>
      </c>
      <c r="E453" s="64">
        <v>10</v>
      </c>
      <c r="F453" s="64">
        <v>0</v>
      </c>
      <c r="G453" s="65">
        <v>4</v>
      </c>
    </row>
    <row r="454" spans="1:7">
      <c r="A454" s="66" t="s">
        <v>180</v>
      </c>
      <c r="B454" s="62">
        <v>1</v>
      </c>
      <c r="C454" s="62">
        <v>2</v>
      </c>
      <c r="D454" s="62">
        <v>6</v>
      </c>
      <c r="E454" s="62">
        <v>3</v>
      </c>
      <c r="F454" s="62">
        <v>1</v>
      </c>
      <c r="G454" s="63">
        <v>15</v>
      </c>
    </row>
    <row r="455" spans="1:7">
      <c r="A455" s="67" t="s">
        <v>180</v>
      </c>
      <c r="B455" s="64">
        <v>1</v>
      </c>
      <c r="C455" s="64">
        <v>2</v>
      </c>
      <c r="D455" s="64">
        <v>9</v>
      </c>
      <c r="E455" s="64">
        <v>4</v>
      </c>
      <c r="F455" s="64">
        <v>0</v>
      </c>
      <c r="G455" s="65">
        <v>11</v>
      </c>
    </row>
    <row r="456" spans="1:7">
      <c r="A456" s="66" t="s">
        <v>180</v>
      </c>
      <c r="B456" s="62">
        <v>2</v>
      </c>
      <c r="C456" s="62">
        <v>0</v>
      </c>
      <c r="D456" s="62">
        <v>7</v>
      </c>
      <c r="E456" s="62">
        <v>4</v>
      </c>
      <c r="F456" s="62">
        <v>1</v>
      </c>
      <c r="G456" s="63">
        <v>14</v>
      </c>
    </row>
    <row r="457" spans="1:7">
      <c r="A457" s="67" t="s">
        <v>180</v>
      </c>
      <c r="B457" s="64">
        <v>2</v>
      </c>
      <c r="C457" s="64">
        <v>1</v>
      </c>
      <c r="D457" s="64">
        <v>8</v>
      </c>
      <c r="E457" s="64">
        <v>4</v>
      </c>
      <c r="F457" s="64">
        <v>1</v>
      </c>
      <c r="G457" s="65">
        <v>14</v>
      </c>
    </row>
    <row r="458" spans="1:7">
      <c r="A458" s="66" t="s">
        <v>180</v>
      </c>
      <c r="B458" s="62">
        <v>2</v>
      </c>
      <c r="C458" s="62">
        <v>1</v>
      </c>
      <c r="D458" s="62">
        <v>9</v>
      </c>
      <c r="E458" s="62">
        <v>12</v>
      </c>
      <c r="F458" s="62">
        <v>0</v>
      </c>
      <c r="G458" s="63">
        <v>2</v>
      </c>
    </row>
    <row r="459" spans="1:7">
      <c r="A459" s="67" t="s">
        <v>180</v>
      </c>
      <c r="B459" s="64">
        <v>2</v>
      </c>
      <c r="C459" s="64">
        <v>2</v>
      </c>
      <c r="D459" s="64">
        <v>9</v>
      </c>
      <c r="E459" s="64">
        <v>4</v>
      </c>
      <c r="F459" s="64">
        <v>1</v>
      </c>
      <c r="G459" s="65">
        <v>14</v>
      </c>
    </row>
    <row r="460" spans="1:7">
      <c r="A460" s="66" t="s">
        <v>181</v>
      </c>
      <c r="B460" s="62">
        <v>0</v>
      </c>
      <c r="C460" s="62">
        <v>0</v>
      </c>
      <c r="D460" s="62">
        <v>0</v>
      </c>
      <c r="E460" s="62">
        <v>20</v>
      </c>
      <c r="F460" s="62">
        <v>2</v>
      </c>
      <c r="G460" s="63">
        <v>16</v>
      </c>
    </row>
    <row r="461" spans="1:7">
      <c r="A461" s="67" t="s">
        <v>181</v>
      </c>
      <c r="B461" s="64">
        <v>0</v>
      </c>
      <c r="C461" s="64">
        <v>0</v>
      </c>
      <c r="D461" s="64">
        <v>1</v>
      </c>
      <c r="E461" s="64">
        <v>0</v>
      </c>
      <c r="F461" s="64">
        <v>0</v>
      </c>
      <c r="G461" s="65">
        <v>16</v>
      </c>
    </row>
    <row r="462" spans="1:7">
      <c r="A462" s="66" t="s">
        <v>181</v>
      </c>
      <c r="B462" s="62">
        <v>0</v>
      </c>
      <c r="C462" s="62">
        <v>0</v>
      </c>
      <c r="D462" s="62">
        <v>2</v>
      </c>
      <c r="E462" s="62">
        <v>1</v>
      </c>
      <c r="F462" s="62">
        <v>0</v>
      </c>
      <c r="G462" s="63">
        <v>15</v>
      </c>
    </row>
    <row r="463" spans="1:7">
      <c r="A463" s="67" t="s">
        <v>181</v>
      </c>
      <c r="B463" s="64">
        <v>0</v>
      </c>
      <c r="C463" s="64">
        <v>0</v>
      </c>
      <c r="D463" s="64">
        <v>3</v>
      </c>
      <c r="E463" s="64">
        <v>1</v>
      </c>
      <c r="F463" s="64">
        <v>0</v>
      </c>
      <c r="G463" s="65">
        <v>14</v>
      </c>
    </row>
    <row r="464" spans="1:7">
      <c r="A464" s="66" t="s">
        <v>181</v>
      </c>
      <c r="B464" s="62">
        <v>0</v>
      </c>
      <c r="C464" s="62">
        <v>0</v>
      </c>
      <c r="D464" s="62">
        <v>4</v>
      </c>
      <c r="E464" s="62">
        <v>0</v>
      </c>
      <c r="F464" s="62">
        <v>0</v>
      </c>
      <c r="G464" s="63">
        <v>14</v>
      </c>
    </row>
    <row r="465" spans="1:7">
      <c r="A465" s="67" t="s">
        <v>181</v>
      </c>
      <c r="B465" s="64">
        <v>0</v>
      </c>
      <c r="C465" s="64">
        <v>0</v>
      </c>
      <c r="D465" s="64">
        <v>5</v>
      </c>
      <c r="E465" s="64">
        <v>0</v>
      </c>
      <c r="F465" s="64">
        <v>0</v>
      </c>
      <c r="G465" s="65">
        <v>14</v>
      </c>
    </row>
    <row r="466" spans="1:7">
      <c r="A466" s="66" t="s">
        <v>181</v>
      </c>
      <c r="B466" s="62">
        <v>0</v>
      </c>
      <c r="C466" s="62">
        <v>0</v>
      </c>
      <c r="D466" s="62">
        <v>6</v>
      </c>
      <c r="E466" s="62">
        <v>0</v>
      </c>
      <c r="F466" s="62">
        <v>0</v>
      </c>
      <c r="G466" s="63">
        <v>14</v>
      </c>
    </row>
    <row r="467" spans="1:7">
      <c r="A467" s="67" t="s">
        <v>181</v>
      </c>
      <c r="B467" s="64">
        <v>0</v>
      </c>
      <c r="C467" s="64">
        <v>0</v>
      </c>
      <c r="D467" s="64">
        <v>7</v>
      </c>
      <c r="E467" s="64">
        <v>0</v>
      </c>
      <c r="F467" s="64">
        <v>0</v>
      </c>
      <c r="G467" s="65">
        <v>14</v>
      </c>
    </row>
    <row r="468" spans="1:7">
      <c r="A468" s="66" t="s">
        <v>181</v>
      </c>
      <c r="B468" s="62">
        <v>0</v>
      </c>
      <c r="C468" s="62">
        <v>0</v>
      </c>
      <c r="D468" s="62">
        <v>8</v>
      </c>
      <c r="E468" s="62">
        <v>0</v>
      </c>
      <c r="F468" s="62">
        <v>0</v>
      </c>
      <c r="G468" s="63">
        <v>14</v>
      </c>
    </row>
    <row r="469" spans="1:7">
      <c r="A469" s="67" t="s">
        <v>181</v>
      </c>
      <c r="B469" s="64">
        <v>0</v>
      </c>
      <c r="C469" s="64">
        <v>0</v>
      </c>
      <c r="D469" s="64">
        <v>9</v>
      </c>
      <c r="E469" s="64">
        <v>0</v>
      </c>
      <c r="F469" s="64">
        <v>0</v>
      </c>
      <c r="G469" s="65">
        <v>14</v>
      </c>
    </row>
    <row r="470" spans="1:7">
      <c r="A470" s="66" t="s">
        <v>181</v>
      </c>
      <c r="B470" s="62">
        <v>0</v>
      </c>
      <c r="C470" s="62">
        <v>1</v>
      </c>
      <c r="D470" s="62">
        <v>0</v>
      </c>
      <c r="E470" s="62">
        <v>8</v>
      </c>
      <c r="F470" s="62">
        <v>1</v>
      </c>
      <c r="G470" s="63">
        <v>10</v>
      </c>
    </row>
    <row r="471" spans="1:7">
      <c r="A471" s="67" t="s">
        <v>181</v>
      </c>
      <c r="B471" s="64">
        <v>0</v>
      </c>
      <c r="C471" s="64">
        <v>1</v>
      </c>
      <c r="D471" s="64">
        <v>2</v>
      </c>
      <c r="E471" s="64">
        <v>5</v>
      </c>
      <c r="F471" s="64">
        <v>0</v>
      </c>
      <c r="G471" s="65">
        <v>5</v>
      </c>
    </row>
    <row r="472" spans="1:7">
      <c r="A472" s="66" t="s">
        <v>181</v>
      </c>
      <c r="B472" s="62">
        <v>0</v>
      </c>
      <c r="C472" s="62">
        <v>1</v>
      </c>
      <c r="D472" s="62">
        <v>3</v>
      </c>
      <c r="E472" s="62">
        <v>3</v>
      </c>
      <c r="F472" s="62">
        <v>0</v>
      </c>
      <c r="G472" s="63">
        <v>2</v>
      </c>
    </row>
    <row r="473" spans="1:7">
      <c r="A473" s="67" t="s">
        <v>181</v>
      </c>
      <c r="B473" s="64">
        <v>0</v>
      </c>
      <c r="C473" s="64">
        <v>1</v>
      </c>
      <c r="D473" s="64">
        <v>4</v>
      </c>
      <c r="E473" s="64">
        <v>12</v>
      </c>
      <c r="F473" s="64">
        <v>1</v>
      </c>
      <c r="G473" s="65">
        <v>8</v>
      </c>
    </row>
    <row r="474" spans="1:7">
      <c r="A474" s="66" t="s">
        <v>181</v>
      </c>
      <c r="B474" s="62">
        <v>0</v>
      </c>
      <c r="C474" s="62">
        <v>1</v>
      </c>
      <c r="D474" s="62">
        <v>5</v>
      </c>
      <c r="E474" s="62">
        <v>5</v>
      </c>
      <c r="F474" s="62">
        <v>0</v>
      </c>
      <c r="G474" s="63">
        <v>3</v>
      </c>
    </row>
    <row r="475" spans="1:7">
      <c r="A475" s="67" t="s">
        <v>181</v>
      </c>
      <c r="B475" s="64">
        <v>0</v>
      </c>
      <c r="C475" s="64">
        <v>1</v>
      </c>
      <c r="D475" s="64">
        <v>6</v>
      </c>
      <c r="E475" s="64">
        <v>2</v>
      </c>
      <c r="F475" s="64">
        <v>0</v>
      </c>
      <c r="G475" s="65">
        <v>1</v>
      </c>
    </row>
    <row r="476" spans="1:7">
      <c r="A476" s="66" t="s">
        <v>181</v>
      </c>
      <c r="B476" s="62">
        <v>0</v>
      </c>
      <c r="C476" s="62">
        <v>2</v>
      </c>
      <c r="D476" s="62">
        <v>3</v>
      </c>
      <c r="E476" s="62">
        <v>2</v>
      </c>
      <c r="F476" s="62">
        <v>1</v>
      </c>
      <c r="G476" s="63">
        <v>16</v>
      </c>
    </row>
    <row r="477" spans="1:7">
      <c r="A477" s="67" t="s">
        <v>181</v>
      </c>
      <c r="B477" s="64">
        <v>0</v>
      </c>
      <c r="C477" s="64">
        <v>2</v>
      </c>
      <c r="D477" s="64">
        <v>4</v>
      </c>
      <c r="E477" s="64">
        <v>1</v>
      </c>
      <c r="F477" s="64">
        <v>0</v>
      </c>
      <c r="G477" s="65">
        <v>15</v>
      </c>
    </row>
    <row r="478" spans="1:7">
      <c r="A478" s="66" t="s">
        <v>181</v>
      </c>
      <c r="B478" s="62">
        <v>0</v>
      </c>
      <c r="C478" s="62">
        <v>2</v>
      </c>
      <c r="D478" s="62">
        <v>5</v>
      </c>
      <c r="E478" s="62">
        <v>3</v>
      </c>
      <c r="F478" s="62">
        <v>0</v>
      </c>
      <c r="G478" s="63">
        <v>12</v>
      </c>
    </row>
    <row r="479" spans="1:7">
      <c r="A479" s="67" t="s">
        <v>181</v>
      </c>
      <c r="B479" s="64">
        <v>0</v>
      </c>
      <c r="C479" s="64">
        <v>2</v>
      </c>
      <c r="D479" s="64">
        <v>6</v>
      </c>
      <c r="E479" s="64">
        <v>2</v>
      </c>
      <c r="F479" s="64">
        <v>0</v>
      </c>
      <c r="G479" s="65">
        <v>10</v>
      </c>
    </row>
    <row r="480" spans="1:7">
      <c r="A480" s="66" t="s">
        <v>181</v>
      </c>
      <c r="B480" s="62">
        <v>0</v>
      </c>
      <c r="C480" s="62">
        <v>2</v>
      </c>
      <c r="D480" s="62">
        <v>7</v>
      </c>
      <c r="E480" s="62">
        <v>5</v>
      </c>
      <c r="F480" s="62">
        <v>0</v>
      </c>
      <c r="G480" s="63">
        <v>5</v>
      </c>
    </row>
    <row r="481" spans="1:7">
      <c r="A481" s="67" t="s">
        <v>181</v>
      </c>
      <c r="B481" s="64">
        <v>0</v>
      </c>
      <c r="C481" s="64">
        <v>2</v>
      </c>
      <c r="D481" s="64">
        <v>8</v>
      </c>
      <c r="E481" s="64">
        <v>8</v>
      </c>
      <c r="F481" s="64">
        <v>1</v>
      </c>
      <c r="G481" s="65">
        <v>15</v>
      </c>
    </row>
    <row r="482" spans="1:7">
      <c r="A482" s="66" t="s">
        <v>181</v>
      </c>
      <c r="B482" s="62">
        <v>0</v>
      </c>
      <c r="C482" s="62">
        <v>2</v>
      </c>
      <c r="D482" s="62">
        <v>9</v>
      </c>
      <c r="E482" s="62">
        <v>4</v>
      </c>
      <c r="F482" s="62">
        <v>0</v>
      </c>
      <c r="G482" s="63">
        <v>11</v>
      </c>
    </row>
    <row r="483" spans="1:7">
      <c r="A483" s="67" t="s">
        <v>181</v>
      </c>
      <c r="B483" s="64">
        <v>1</v>
      </c>
      <c r="C483" s="64">
        <v>0</v>
      </c>
      <c r="D483" s="64">
        <v>7</v>
      </c>
      <c r="E483" s="64">
        <v>7</v>
      </c>
      <c r="F483" s="64">
        <v>1</v>
      </c>
      <c r="G483" s="65">
        <v>11</v>
      </c>
    </row>
    <row r="484" spans="1:7">
      <c r="A484" s="66" t="s">
        <v>181</v>
      </c>
      <c r="B484" s="62">
        <v>1</v>
      </c>
      <c r="C484" s="62">
        <v>0</v>
      </c>
      <c r="D484" s="62">
        <v>9</v>
      </c>
      <c r="E484" s="62">
        <v>1</v>
      </c>
      <c r="F484" s="62">
        <v>0</v>
      </c>
      <c r="G484" s="63">
        <v>10</v>
      </c>
    </row>
    <row r="485" spans="1:7">
      <c r="A485" s="67" t="s">
        <v>181</v>
      </c>
      <c r="B485" s="64">
        <v>1</v>
      </c>
      <c r="C485" s="64">
        <v>1</v>
      </c>
      <c r="D485" s="64">
        <v>6</v>
      </c>
      <c r="E485" s="64">
        <v>4</v>
      </c>
      <c r="F485" s="64">
        <v>1</v>
      </c>
      <c r="G485" s="65">
        <v>14</v>
      </c>
    </row>
    <row r="486" spans="1:7">
      <c r="A486" s="66" t="s">
        <v>181</v>
      </c>
      <c r="B486" s="62">
        <v>1</v>
      </c>
      <c r="C486" s="62">
        <v>1</v>
      </c>
      <c r="D486" s="62">
        <v>8</v>
      </c>
      <c r="E486" s="62">
        <v>7</v>
      </c>
      <c r="F486" s="62">
        <v>0</v>
      </c>
      <c r="G486" s="63">
        <v>7</v>
      </c>
    </row>
    <row r="487" spans="1:7">
      <c r="A487" s="67" t="s">
        <v>181</v>
      </c>
      <c r="B487" s="64">
        <v>1</v>
      </c>
      <c r="C487" s="64">
        <v>2</v>
      </c>
      <c r="D487" s="64">
        <v>6</v>
      </c>
      <c r="E487" s="64">
        <v>3</v>
      </c>
      <c r="F487" s="64">
        <v>1</v>
      </c>
      <c r="G487" s="65">
        <v>15</v>
      </c>
    </row>
    <row r="488" spans="1:7">
      <c r="A488" s="66" t="s">
        <v>181</v>
      </c>
      <c r="B488" s="62">
        <v>1</v>
      </c>
      <c r="C488" s="62">
        <v>2</v>
      </c>
      <c r="D488" s="62">
        <v>7</v>
      </c>
      <c r="E488" s="62">
        <v>9</v>
      </c>
      <c r="F488" s="62">
        <v>0</v>
      </c>
      <c r="G488" s="63">
        <v>6</v>
      </c>
    </row>
    <row r="489" spans="1:7">
      <c r="A489" s="67" t="s">
        <v>181</v>
      </c>
      <c r="B489" s="64">
        <v>2</v>
      </c>
      <c r="C489" s="64">
        <v>0</v>
      </c>
      <c r="D489" s="64">
        <v>8</v>
      </c>
      <c r="E489" s="64">
        <v>5</v>
      </c>
      <c r="F489" s="64">
        <v>1</v>
      </c>
      <c r="G489" s="65">
        <v>13</v>
      </c>
    </row>
    <row r="490" spans="1:7">
      <c r="A490" s="66" t="s">
        <v>181</v>
      </c>
      <c r="B490" s="62">
        <v>2</v>
      </c>
      <c r="C490" s="62">
        <v>0</v>
      </c>
      <c r="D490" s="62">
        <v>9</v>
      </c>
      <c r="E490" s="62">
        <v>14</v>
      </c>
      <c r="F490" s="62">
        <v>1</v>
      </c>
      <c r="G490" s="63">
        <v>17</v>
      </c>
    </row>
    <row r="491" spans="1:7">
      <c r="A491" s="67" t="s">
        <v>181</v>
      </c>
      <c r="B491" s="64">
        <v>2</v>
      </c>
      <c r="C491" s="64">
        <v>2</v>
      </c>
      <c r="D491" s="64">
        <v>8</v>
      </c>
      <c r="E491" s="64">
        <v>4</v>
      </c>
      <c r="F491" s="64">
        <v>1</v>
      </c>
      <c r="G491" s="65">
        <v>14</v>
      </c>
    </row>
    <row r="492" spans="1:7">
      <c r="A492" s="66" t="s">
        <v>181</v>
      </c>
      <c r="B492" s="62">
        <v>2</v>
      </c>
      <c r="C492" s="62">
        <v>2</v>
      </c>
      <c r="D492" s="62">
        <v>9</v>
      </c>
      <c r="E492" s="62">
        <v>7</v>
      </c>
      <c r="F492" s="62">
        <v>0</v>
      </c>
      <c r="G492" s="63">
        <v>7</v>
      </c>
    </row>
    <row r="493" spans="1:7">
      <c r="A493" s="67" t="s">
        <v>182</v>
      </c>
      <c r="B493" s="64">
        <v>0</v>
      </c>
      <c r="C493" s="64">
        <v>0</v>
      </c>
      <c r="D493" s="64">
        <v>0</v>
      </c>
      <c r="E493" s="64">
        <v>26</v>
      </c>
      <c r="F493" s="64">
        <v>2</v>
      </c>
      <c r="G493" s="65">
        <v>10</v>
      </c>
    </row>
    <row r="494" spans="1:7">
      <c r="A494" s="66" t="s">
        <v>182</v>
      </c>
      <c r="B494" s="62">
        <v>0</v>
      </c>
      <c r="C494" s="62">
        <v>0</v>
      </c>
      <c r="D494" s="62">
        <v>1</v>
      </c>
      <c r="E494" s="62">
        <v>3</v>
      </c>
      <c r="F494" s="62">
        <v>0</v>
      </c>
      <c r="G494" s="63">
        <v>7</v>
      </c>
    </row>
    <row r="495" spans="1:7">
      <c r="A495" s="67" t="s">
        <v>182</v>
      </c>
      <c r="B495" s="64">
        <v>0</v>
      </c>
      <c r="C495" s="64">
        <v>0</v>
      </c>
      <c r="D495" s="64">
        <v>2</v>
      </c>
      <c r="E495" s="64">
        <v>1</v>
      </c>
      <c r="F495" s="64">
        <v>0</v>
      </c>
      <c r="G495" s="65">
        <v>6</v>
      </c>
    </row>
    <row r="496" spans="1:7">
      <c r="A496" s="66" t="s">
        <v>182</v>
      </c>
      <c r="B496" s="62">
        <v>0</v>
      </c>
      <c r="C496" s="62">
        <v>0</v>
      </c>
      <c r="D496" s="62">
        <v>3</v>
      </c>
      <c r="E496" s="62">
        <v>0</v>
      </c>
      <c r="F496" s="62">
        <v>0</v>
      </c>
      <c r="G496" s="63">
        <v>6</v>
      </c>
    </row>
    <row r="497" spans="1:7">
      <c r="A497" s="67" t="s">
        <v>182</v>
      </c>
      <c r="B497" s="64">
        <v>0</v>
      </c>
      <c r="C497" s="64">
        <v>0</v>
      </c>
      <c r="D497" s="64">
        <v>4</v>
      </c>
      <c r="E497" s="64">
        <v>0</v>
      </c>
      <c r="F497" s="64">
        <v>0</v>
      </c>
      <c r="G497" s="65">
        <v>6</v>
      </c>
    </row>
    <row r="498" spans="1:7">
      <c r="A498" s="66" t="s">
        <v>182</v>
      </c>
      <c r="B498" s="62">
        <v>0</v>
      </c>
      <c r="C498" s="62">
        <v>0</v>
      </c>
      <c r="D498" s="62">
        <v>5</v>
      </c>
      <c r="E498" s="62">
        <v>0</v>
      </c>
      <c r="F498" s="62">
        <v>0</v>
      </c>
      <c r="G498" s="63">
        <v>6</v>
      </c>
    </row>
    <row r="499" spans="1:7">
      <c r="A499" s="67" t="s">
        <v>182</v>
      </c>
      <c r="B499" s="64">
        <v>0</v>
      </c>
      <c r="C499" s="64">
        <v>0</v>
      </c>
      <c r="D499" s="64">
        <v>6</v>
      </c>
      <c r="E499" s="64">
        <v>0</v>
      </c>
      <c r="F499" s="64">
        <v>0</v>
      </c>
      <c r="G499" s="65">
        <v>6</v>
      </c>
    </row>
    <row r="500" spans="1:7">
      <c r="A500" s="66" t="s">
        <v>182</v>
      </c>
      <c r="B500" s="62">
        <v>0</v>
      </c>
      <c r="C500" s="62">
        <v>0</v>
      </c>
      <c r="D500" s="62">
        <v>7</v>
      </c>
      <c r="E500" s="62">
        <v>0</v>
      </c>
      <c r="F500" s="62">
        <v>0</v>
      </c>
      <c r="G500" s="63">
        <v>6</v>
      </c>
    </row>
    <row r="501" spans="1:7">
      <c r="A501" s="67" t="s">
        <v>182</v>
      </c>
      <c r="B501" s="64">
        <v>0</v>
      </c>
      <c r="C501" s="64">
        <v>0</v>
      </c>
      <c r="D501" s="64">
        <v>8</v>
      </c>
      <c r="E501" s="64">
        <v>0</v>
      </c>
      <c r="F501" s="64">
        <v>0</v>
      </c>
      <c r="G501" s="65">
        <v>6</v>
      </c>
    </row>
    <row r="502" spans="1:7">
      <c r="A502" s="66" t="s">
        <v>182</v>
      </c>
      <c r="B502" s="62">
        <v>0</v>
      </c>
      <c r="C502" s="62">
        <v>0</v>
      </c>
      <c r="D502" s="62">
        <v>9</v>
      </c>
      <c r="E502" s="62">
        <v>0</v>
      </c>
      <c r="F502" s="62">
        <v>0</v>
      </c>
      <c r="G502" s="63">
        <v>6</v>
      </c>
    </row>
    <row r="503" spans="1:7">
      <c r="A503" s="67" t="s">
        <v>182</v>
      </c>
      <c r="B503" s="64">
        <v>0</v>
      </c>
      <c r="C503" s="64">
        <v>1</v>
      </c>
      <c r="D503" s="64">
        <v>0</v>
      </c>
      <c r="E503" s="64">
        <v>9</v>
      </c>
      <c r="F503" s="64">
        <v>1</v>
      </c>
      <c r="G503" s="65">
        <v>9</v>
      </c>
    </row>
    <row r="504" spans="1:7">
      <c r="A504" s="66" t="s">
        <v>182</v>
      </c>
      <c r="B504" s="62">
        <v>0</v>
      </c>
      <c r="C504" s="62">
        <v>1</v>
      </c>
      <c r="D504" s="62">
        <v>1</v>
      </c>
      <c r="E504" s="62">
        <v>1</v>
      </c>
      <c r="F504" s="62">
        <v>0</v>
      </c>
      <c r="G504" s="63">
        <v>8</v>
      </c>
    </row>
    <row r="505" spans="1:7">
      <c r="A505" s="67" t="s">
        <v>182</v>
      </c>
      <c r="B505" s="64">
        <v>0</v>
      </c>
      <c r="C505" s="64">
        <v>1</v>
      </c>
      <c r="D505" s="64">
        <v>2</v>
      </c>
      <c r="E505" s="64">
        <v>5</v>
      </c>
      <c r="F505" s="64">
        <v>0</v>
      </c>
      <c r="G505" s="65">
        <v>3</v>
      </c>
    </row>
    <row r="506" spans="1:7">
      <c r="A506" s="66" t="s">
        <v>182</v>
      </c>
      <c r="B506" s="62">
        <v>0</v>
      </c>
      <c r="C506" s="62">
        <v>1</v>
      </c>
      <c r="D506" s="62">
        <v>3</v>
      </c>
      <c r="E506" s="62">
        <v>10</v>
      </c>
      <c r="F506" s="62">
        <v>1</v>
      </c>
      <c r="G506" s="63">
        <v>11</v>
      </c>
    </row>
    <row r="507" spans="1:7">
      <c r="A507" s="67" t="s">
        <v>182</v>
      </c>
      <c r="B507" s="64">
        <v>0</v>
      </c>
      <c r="C507" s="64">
        <v>1</v>
      </c>
      <c r="D507" s="64">
        <v>4</v>
      </c>
      <c r="E507" s="64">
        <v>11</v>
      </c>
      <c r="F507" s="64">
        <v>0</v>
      </c>
      <c r="G507" s="65">
        <v>0</v>
      </c>
    </row>
    <row r="508" spans="1:7">
      <c r="A508" s="66" t="s">
        <v>182</v>
      </c>
      <c r="B508" s="62">
        <v>0</v>
      </c>
      <c r="C508" s="62">
        <v>1</v>
      </c>
      <c r="D508" s="62">
        <v>5</v>
      </c>
      <c r="E508" s="62">
        <v>14</v>
      </c>
      <c r="F508" s="62">
        <v>1</v>
      </c>
      <c r="G508" s="63">
        <v>4</v>
      </c>
    </row>
    <row r="509" spans="1:7">
      <c r="A509" s="67" t="s">
        <v>182</v>
      </c>
      <c r="B509" s="64">
        <v>0</v>
      </c>
      <c r="C509" s="64">
        <v>1</v>
      </c>
      <c r="D509" s="64">
        <v>6</v>
      </c>
      <c r="E509" s="64">
        <v>8</v>
      </c>
      <c r="F509" s="64">
        <v>1</v>
      </c>
      <c r="G509" s="65">
        <v>14</v>
      </c>
    </row>
    <row r="510" spans="1:7">
      <c r="A510" s="66" t="s">
        <v>182</v>
      </c>
      <c r="B510" s="62">
        <v>0</v>
      </c>
      <c r="C510" s="62">
        <v>1</v>
      </c>
      <c r="D510" s="62">
        <v>7</v>
      </c>
      <c r="E510" s="62">
        <v>5</v>
      </c>
      <c r="F510" s="62">
        <v>0</v>
      </c>
      <c r="G510" s="63">
        <v>9</v>
      </c>
    </row>
    <row r="511" spans="1:7">
      <c r="A511" s="67" t="s">
        <v>182</v>
      </c>
      <c r="B511" s="64">
        <v>0</v>
      </c>
      <c r="C511" s="64">
        <v>1</v>
      </c>
      <c r="D511" s="64">
        <v>8</v>
      </c>
      <c r="E511" s="64">
        <v>1</v>
      </c>
      <c r="F511" s="64">
        <v>0</v>
      </c>
      <c r="G511" s="65">
        <v>8</v>
      </c>
    </row>
    <row r="512" spans="1:7">
      <c r="A512" s="66" t="s">
        <v>182</v>
      </c>
      <c r="B512" s="62">
        <v>0</v>
      </c>
      <c r="C512" s="62">
        <v>2</v>
      </c>
      <c r="D512" s="62">
        <v>2</v>
      </c>
      <c r="E512" s="62">
        <v>5</v>
      </c>
      <c r="F512" s="62">
        <v>1</v>
      </c>
      <c r="G512" s="63">
        <v>13</v>
      </c>
    </row>
    <row r="513" spans="1:7">
      <c r="A513" s="67" t="s">
        <v>182</v>
      </c>
      <c r="B513" s="64">
        <v>0</v>
      </c>
      <c r="C513" s="64">
        <v>2</v>
      </c>
      <c r="D513" s="64">
        <v>3</v>
      </c>
      <c r="E513" s="64">
        <v>2</v>
      </c>
      <c r="F513" s="64">
        <v>0</v>
      </c>
      <c r="G513" s="65">
        <v>11</v>
      </c>
    </row>
    <row r="514" spans="1:7">
      <c r="A514" s="66" t="s">
        <v>182</v>
      </c>
      <c r="B514" s="62">
        <v>0</v>
      </c>
      <c r="C514" s="62">
        <v>2</v>
      </c>
      <c r="D514" s="62">
        <v>4</v>
      </c>
      <c r="E514" s="62">
        <v>5</v>
      </c>
      <c r="F514" s="62">
        <v>0</v>
      </c>
      <c r="G514" s="63">
        <v>6</v>
      </c>
    </row>
    <row r="515" spans="1:7">
      <c r="A515" s="67" t="s">
        <v>182</v>
      </c>
      <c r="B515" s="64">
        <v>0</v>
      </c>
      <c r="C515" s="64">
        <v>2</v>
      </c>
      <c r="D515" s="64">
        <v>5</v>
      </c>
      <c r="E515" s="64">
        <v>3</v>
      </c>
      <c r="F515" s="64">
        <v>0</v>
      </c>
      <c r="G515" s="65">
        <v>3</v>
      </c>
    </row>
    <row r="516" spans="1:7">
      <c r="A516" s="66" t="s">
        <v>182</v>
      </c>
      <c r="B516" s="62">
        <v>0</v>
      </c>
      <c r="C516" s="62">
        <v>2</v>
      </c>
      <c r="D516" s="62">
        <v>6</v>
      </c>
      <c r="E516" s="62">
        <v>4</v>
      </c>
      <c r="F516" s="62">
        <v>1</v>
      </c>
      <c r="G516" s="63">
        <v>17</v>
      </c>
    </row>
    <row r="517" spans="1:7">
      <c r="A517" s="67" t="s">
        <v>182</v>
      </c>
      <c r="B517" s="64">
        <v>0</v>
      </c>
      <c r="C517" s="64">
        <v>2</v>
      </c>
      <c r="D517" s="64">
        <v>7</v>
      </c>
      <c r="E517" s="64">
        <v>14</v>
      </c>
      <c r="F517" s="64">
        <v>0</v>
      </c>
      <c r="G517" s="65">
        <v>3</v>
      </c>
    </row>
    <row r="518" spans="1:7">
      <c r="A518" s="66" t="s">
        <v>182</v>
      </c>
      <c r="B518" s="62">
        <v>0</v>
      </c>
      <c r="C518" s="62">
        <v>2</v>
      </c>
      <c r="D518" s="62">
        <v>8</v>
      </c>
      <c r="E518" s="62">
        <v>22</v>
      </c>
      <c r="F518" s="62">
        <v>2</v>
      </c>
      <c r="G518" s="63">
        <v>17</v>
      </c>
    </row>
    <row r="519" spans="1:7">
      <c r="A519" s="67" t="s">
        <v>182</v>
      </c>
      <c r="B519" s="64">
        <v>0</v>
      </c>
      <c r="C519" s="64">
        <v>2</v>
      </c>
      <c r="D519" s="64">
        <v>9</v>
      </c>
      <c r="E519" s="64">
        <v>25</v>
      </c>
      <c r="F519" s="64">
        <v>1</v>
      </c>
      <c r="G519" s="65">
        <v>10</v>
      </c>
    </row>
    <row r="520" spans="1:7">
      <c r="A520" s="66" t="s">
        <v>182</v>
      </c>
      <c r="B520" s="62">
        <v>1</v>
      </c>
      <c r="C520" s="62">
        <v>0</v>
      </c>
      <c r="D520" s="62">
        <v>7</v>
      </c>
      <c r="E520" s="62">
        <v>1</v>
      </c>
      <c r="F520" s="62">
        <v>1</v>
      </c>
      <c r="G520" s="63">
        <v>17</v>
      </c>
    </row>
    <row r="521" spans="1:7">
      <c r="A521" s="67" t="s">
        <v>182</v>
      </c>
      <c r="B521" s="64">
        <v>1</v>
      </c>
      <c r="C521" s="64">
        <v>0</v>
      </c>
      <c r="D521" s="64">
        <v>9</v>
      </c>
      <c r="E521" s="64">
        <v>6</v>
      </c>
      <c r="F521" s="64">
        <v>0</v>
      </c>
      <c r="G521" s="65">
        <v>11</v>
      </c>
    </row>
    <row r="522" spans="1:7">
      <c r="A522" s="66" t="s">
        <v>182</v>
      </c>
      <c r="B522" s="62">
        <v>1</v>
      </c>
      <c r="C522" s="62">
        <v>1</v>
      </c>
      <c r="D522" s="62">
        <v>5</v>
      </c>
      <c r="E522" s="62">
        <v>4</v>
      </c>
      <c r="F522" s="62">
        <v>1</v>
      </c>
      <c r="G522" s="63">
        <v>14</v>
      </c>
    </row>
    <row r="523" spans="1:7">
      <c r="A523" s="67" t="s">
        <v>182</v>
      </c>
      <c r="B523" s="64">
        <v>1</v>
      </c>
      <c r="C523" s="64">
        <v>1</v>
      </c>
      <c r="D523" s="64">
        <v>6</v>
      </c>
      <c r="E523" s="64">
        <v>11</v>
      </c>
      <c r="F523" s="64">
        <v>0</v>
      </c>
      <c r="G523" s="65">
        <v>3</v>
      </c>
    </row>
    <row r="524" spans="1:7">
      <c r="A524" s="66" t="s">
        <v>182</v>
      </c>
      <c r="B524" s="62">
        <v>1</v>
      </c>
      <c r="C524" s="62">
        <v>2</v>
      </c>
      <c r="D524" s="62">
        <v>7</v>
      </c>
      <c r="E524" s="62">
        <v>17</v>
      </c>
      <c r="F524" s="62">
        <v>1</v>
      </c>
      <c r="G524" s="63">
        <v>1</v>
      </c>
    </row>
    <row r="525" spans="1:7">
      <c r="A525" s="67" t="s">
        <v>182</v>
      </c>
      <c r="B525" s="64">
        <v>2</v>
      </c>
      <c r="C525" s="64">
        <v>0</v>
      </c>
      <c r="D525" s="64">
        <v>8</v>
      </c>
      <c r="E525" s="64">
        <v>19</v>
      </c>
      <c r="F525" s="64">
        <v>2</v>
      </c>
      <c r="G525" s="65">
        <v>17</v>
      </c>
    </row>
    <row r="526" spans="1:7">
      <c r="A526" s="66" t="s">
        <v>182</v>
      </c>
      <c r="B526" s="62">
        <v>2</v>
      </c>
      <c r="C526" s="62">
        <v>0</v>
      </c>
      <c r="D526" s="62">
        <v>9</v>
      </c>
      <c r="E526" s="62">
        <v>8</v>
      </c>
      <c r="F526" s="62">
        <v>0</v>
      </c>
      <c r="G526" s="63">
        <v>9</v>
      </c>
    </row>
    <row r="527" spans="1:7">
      <c r="A527" s="67" t="s">
        <v>182</v>
      </c>
      <c r="B527" s="64">
        <v>2</v>
      </c>
      <c r="C527" s="64">
        <v>2</v>
      </c>
      <c r="D527" s="64">
        <v>9</v>
      </c>
      <c r="E527" s="64">
        <v>20</v>
      </c>
      <c r="F527" s="64">
        <v>2</v>
      </c>
      <c r="G527" s="65">
        <v>16</v>
      </c>
    </row>
    <row r="528" spans="1:7">
      <c r="A528" s="66" t="s">
        <v>183</v>
      </c>
      <c r="B528" s="62">
        <v>0</v>
      </c>
      <c r="C528" s="62">
        <v>0</v>
      </c>
      <c r="D528" s="62">
        <v>0</v>
      </c>
      <c r="E528" s="62">
        <v>36</v>
      </c>
      <c r="F528" s="62">
        <v>2</v>
      </c>
      <c r="G528" s="63">
        <v>0</v>
      </c>
    </row>
    <row r="529" spans="1:7">
      <c r="A529" s="67" t="s">
        <v>183</v>
      </c>
      <c r="B529" s="64">
        <v>0</v>
      </c>
      <c r="C529" s="64">
        <v>0</v>
      </c>
      <c r="D529" s="64">
        <v>1</v>
      </c>
      <c r="E529" s="64">
        <v>1</v>
      </c>
      <c r="F529" s="64">
        <v>1</v>
      </c>
      <c r="G529" s="65">
        <v>17</v>
      </c>
    </row>
    <row r="530" spans="1:7">
      <c r="A530" s="66" t="s">
        <v>183</v>
      </c>
      <c r="B530" s="62">
        <v>0</v>
      </c>
      <c r="C530" s="62">
        <v>0</v>
      </c>
      <c r="D530" s="62">
        <v>2</v>
      </c>
      <c r="E530" s="62">
        <v>3</v>
      </c>
      <c r="F530" s="62">
        <v>0</v>
      </c>
      <c r="G530" s="63">
        <v>14</v>
      </c>
    </row>
    <row r="531" spans="1:7">
      <c r="A531" s="67" t="s">
        <v>183</v>
      </c>
      <c r="B531" s="64">
        <v>0</v>
      </c>
      <c r="C531" s="64">
        <v>0</v>
      </c>
      <c r="D531" s="64">
        <v>3</v>
      </c>
      <c r="E531" s="64">
        <v>1</v>
      </c>
      <c r="F531" s="64">
        <v>0</v>
      </c>
      <c r="G531" s="65">
        <v>13</v>
      </c>
    </row>
    <row r="532" spans="1:7">
      <c r="A532" s="66" t="s">
        <v>183</v>
      </c>
      <c r="B532" s="62">
        <v>0</v>
      </c>
      <c r="C532" s="62">
        <v>0</v>
      </c>
      <c r="D532" s="62">
        <v>4</v>
      </c>
      <c r="E532" s="62">
        <v>0</v>
      </c>
      <c r="F532" s="62">
        <v>0</v>
      </c>
      <c r="G532" s="63">
        <v>13</v>
      </c>
    </row>
    <row r="533" spans="1:7">
      <c r="A533" s="67" t="s">
        <v>183</v>
      </c>
      <c r="B533" s="64">
        <v>0</v>
      </c>
      <c r="C533" s="64">
        <v>0</v>
      </c>
      <c r="D533" s="64">
        <v>5</v>
      </c>
      <c r="E533" s="64">
        <v>0</v>
      </c>
      <c r="F533" s="64">
        <v>0</v>
      </c>
      <c r="G533" s="65">
        <v>13</v>
      </c>
    </row>
    <row r="534" spans="1:7">
      <c r="A534" s="66" t="s">
        <v>183</v>
      </c>
      <c r="B534" s="62">
        <v>0</v>
      </c>
      <c r="C534" s="62">
        <v>0</v>
      </c>
      <c r="D534" s="62">
        <v>6</v>
      </c>
      <c r="E534" s="62">
        <v>0</v>
      </c>
      <c r="F534" s="62">
        <v>0</v>
      </c>
      <c r="G534" s="63">
        <v>13</v>
      </c>
    </row>
    <row r="535" spans="1:7">
      <c r="A535" s="67" t="s">
        <v>183</v>
      </c>
      <c r="B535" s="64">
        <v>0</v>
      </c>
      <c r="C535" s="64">
        <v>0</v>
      </c>
      <c r="D535" s="64">
        <v>7</v>
      </c>
      <c r="E535" s="64">
        <v>0</v>
      </c>
      <c r="F535" s="64">
        <v>0</v>
      </c>
      <c r="G535" s="65">
        <v>13</v>
      </c>
    </row>
    <row r="536" spans="1:7">
      <c r="A536" s="66" t="s">
        <v>183</v>
      </c>
      <c r="B536" s="62">
        <v>0</v>
      </c>
      <c r="C536" s="62">
        <v>0</v>
      </c>
      <c r="D536" s="62">
        <v>8</v>
      </c>
      <c r="E536" s="62">
        <v>0</v>
      </c>
      <c r="F536" s="62">
        <v>0</v>
      </c>
      <c r="G536" s="63">
        <v>13</v>
      </c>
    </row>
    <row r="537" spans="1:7">
      <c r="A537" s="67" t="s">
        <v>183</v>
      </c>
      <c r="B537" s="64">
        <v>0</v>
      </c>
      <c r="C537" s="64">
        <v>0</v>
      </c>
      <c r="D537" s="64">
        <v>9</v>
      </c>
      <c r="E537" s="64">
        <v>0</v>
      </c>
      <c r="F537" s="64">
        <v>0</v>
      </c>
      <c r="G537" s="65">
        <v>13</v>
      </c>
    </row>
    <row r="538" spans="1:7">
      <c r="A538" s="66" t="s">
        <v>183</v>
      </c>
      <c r="B538" s="62">
        <v>0</v>
      </c>
      <c r="C538" s="62">
        <v>1</v>
      </c>
      <c r="D538" s="62">
        <v>0</v>
      </c>
      <c r="E538" s="62">
        <v>4</v>
      </c>
      <c r="F538" s="62">
        <v>1</v>
      </c>
      <c r="G538" s="63">
        <v>14</v>
      </c>
    </row>
    <row r="539" spans="1:7">
      <c r="A539" s="67" t="s">
        <v>183</v>
      </c>
      <c r="B539" s="64">
        <v>0</v>
      </c>
      <c r="C539" s="64">
        <v>1</v>
      </c>
      <c r="D539" s="64">
        <v>1</v>
      </c>
      <c r="E539" s="64">
        <v>1</v>
      </c>
      <c r="F539" s="64">
        <v>0</v>
      </c>
      <c r="G539" s="65">
        <v>13</v>
      </c>
    </row>
    <row r="540" spans="1:7">
      <c r="A540" s="66" t="s">
        <v>183</v>
      </c>
      <c r="B540" s="62">
        <v>0</v>
      </c>
      <c r="C540" s="62">
        <v>1</v>
      </c>
      <c r="D540" s="62">
        <v>2</v>
      </c>
      <c r="E540" s="62">
        <v>6</v>
      </c>
      <c r="F540" s="62">
        <v>0</v>
      </c>
      <c r="G540" s="63">
        <v>7</v>
      </c>
    </row>
    <row r="541" spans="1:7">
      <c r="A541" s="67" t="s">
        <v>183</v>
      </c>
      <c r="B541" s="64">
        <v>0</v>
      </c>
      <c r="C541" s="64">
        <v>1</v>
      </c>
      <c r="D541" s="64">
        <v>3</v>
      </c>
      <c r="E541" s="64">
        <v>5</v>
      </c>
      <c r="F541" s="64">
        <v>0</v>
      </c>
      <c r="G541" s="65">
        <v>2</v>
      </c>
    </row>
    <row r="542" spans="1:7">
      <c r="A542" s="66" t="s">
        <v>183</v>
      </c>
      <c r="B542" s="62">
        <v>0</v>
      </c>
      <c r="C542" s="62">
        <v>1</v>
      </c>
      <c r="D542" s="62">
        <v>4</v>
      </c>
      <c r="E542" s="62">
        <v>9</v>
      </c>
      <c r="F542" s="62">
        <v>1</v>
      </c>
      <c r="G542" s="63">
        <v>11</v>
      </c>
    </row>
    <row r="543" spans="1:7">
      <c r="A543" s="67" t="s">
        <v>183</v>
      </c>
      <c r="B543" s="64">
        <v>0</v>
      </c>
      <c r="C543" s="64">
        <v>1</v>
      </c>
      <c r="D543" s="64">
        <v>5</v>
      </c>
      <c r="E543" s="64">
        <v>20</v>
      </c>
      <c r="F543" s="64">
        <v>1</v>
      </c>
      <c r="G543" s="65">
        <v>9</v>
      </c>
    </row>
    <row r="544" spans="1:7">
      <c r="A544" s="66" t="s">
        <v>183</v>
      </c>
      <c r="B544" s="62">
        <v>0</v>
      </c>
      <c r="C544" s="62">
        <v>1</v>
      </c>
      <c r="D544" s="62">
        <v>6</v>
      </c>
      <c r="E544" s="62">
        <v>4</v>
      </c>
      <c r="F544" s="62">
        <v>0</v>
      </c>
      <c r="G544" s="63">
        <v>5</v>
      </c>
    </row>
    <row r="545" spans="1:7">
      <c r="A545" s="67" t="s">
        <v>183</v>
      </c>
      <c r="B545" s="64">
        <v>0</v>
      </c>
      <c r="C545" s="64">
        <v>2</v>
      </c>
      <c r="D545" s="64">
        <v>3</v>
      </c>
      <c r="E545" s="64">
        <v>7</v>
      </c>
      <c r="F545" s="64">
        <v>1</v>
      </c>
      <c r="G545" s="65">
        <v>11</v>
      </c>
    </row>
    <row r="546" spans="1:7">
      <c r="A546" s="66" t="s">
        <v>183</v>
      </c>
      <c r="B546" s="62">
        <v>0</v>
      </c>
      <c r="C546" s="62">
        <v>2</v>
      </c>
      <c r="D546" s="62">
        <v>4</v>
      </c>
      <c r="E546" s="62">
        <v>7</v>
      </c>
      <c r="F546" s="62">
        <v>0</v>
      </c>
      <c r="G546" s="63">
        <v>4</v>
      </c>
    </row>
    <row r="547" spans="1:7">
      <c r="A547" s="67" t="s">
        <v>183</v>
      </c>
      <c r="B547" s="64">
        <v>0</v>
      </c>
      <c r="C547" s="64">
        <v>2</v>
      </c>
      <c r="D547" s="64">
        <v>5</v>
      </c>
      <c r="E547" s="64">
        <v>2</v>
      </c>
      <c r="F547" s="64">
        <v>0</v>
      </c>
      <c r="G547" s="65">
        <v>2</v>
      </c>
    </row>
    <row r="548" spans="1:7">
      <c r="A548" s="66" t="s">
        <v>183</v>
      </c>
      <c r="B548" s="62">
        <v>0</v>
      </c>
      <c r="C548" s="62">
        <v>2</v>
      </c>
      <c r="D548" s="62">
        <v>6</v>
      </c>
      <c r="E548" s="62">
        <v>21</v>
      </c>
      <c r="F548" s="62">
        <v>2</v>
      </c>
      <c r="G548" s="63">
        <v>17</v>
      </c>
    </row>
    <row r="549" spans="1:7">
      <c r="A549" s="67" t="s">
        <v>183</v>
      </c>
      <c r="B549" s="64">
        <v>0</v>
      </c>
      <c r="C549" s="64">
        <v>2</v>
      </c>
      <c r="D549" s="64">
        <v>7</v>
      </c>
      <c r="E549" s="64">
        <v>8</v>
      </c>
      <c r="F549" s="64">
        <v>0</v>
      </c>
      <c r="G549" s="65">
        <v>9</v>
      </c>
    </row>
    <row r="550" spans="1:7">
      <c r="A550" s="66" t="s">
        <v>183</v>
      </c>
      <c r="B550" s="62">
        <v>0</v>
      </c>
      <c r="C550" s="62">
        <v>2</v>
      </c>
      <c r="D550" s="62">
        <v>8</v>
      </c>
      <c r="E550" s="62">
        <v>5</v>
      </c>
      <c r="F550" s="62">
        <v>0</v>
      </c>
      <c r="G550" s="63">
        <v>4</v>
      </c>
    </row>
    <row r="551" spans="1:7">
      <c r="A551" s="67" t="s">
        <v>183</v>
      </c>
      <c r="B551" s="64">
        <v>0</v>
      </c>
      <c r="C551" s="64">
        <v>2</v>
      </c>
      <c r="D551" s="64">
        <v>9</v>
      </c>
      <c r="E551" s="64">
        <v>6</v>
      </c>
      <c r="F551" s="64">
        <v>1</v>
      </c>
      <c r="G551" s="65">
        <v>16</v>
      </c>
    </row>
    <row r="552" spans="1:7">
      <c r="A552" s="66" t="s">
        <v>183</v>
      </c>
      <c r="B552" s="62">
        <v>1</v>
      </c>
      <c r="C552" s="62">
        <v>0</v>
      </c>
      <c r="D552" s="62">
        <v>7</v>
      </c>
      <c r="E552" s="62">
        <v>23</v>
      </c>
      <c r="F552" s="62">
        <v>2</v>
      </c>
      <c r="G552" s="63">
        <v>13</v>
      </c>
    </row>
    <row r="553" spans="1:7">
      <c r="A553" s="67" t="s">
        <v>183</v>
      </c>
      <c r="B553" s="64">
        <v>1</v>
      </c>
      <c r="C553" s="64">
        <v>0</v>
      </c>
      <c r="D553" s="64">
        <v>8</v>
      </c>
      <c r="E553" s="64">
        <v>22</v>
      </c>
      <c r="F553" s="64">
        <v>1</v>
      </c>
      <c r="G553" s="65">
        <v>9</v>
      </c>
    </row>
    <row r="554" spans="1:7">
      <c r="A554" s="66" t="s">
        <v>183</v>
      </c>
      <c r="B554" s="62">
        <v>1</v>
      </c>
      <c r="C554" s="62">
        <v>0</v>
      </c>
      <c r="D554" s="62">
        <v>9</v>
      </c>
      <c r="E554" s="62">
        <v>7</v>
      </c>
      <c r="F554" s="62">
        <v>0</v>
      </c>
      <c r="G554" s="63">
        <v>2</v>
      </c>
    </row>
    <row r="555" spans="1:7">
      <c r="A555" s="67" t="s">
        <v>183</v>
      </c>
      <c r="B555" s="64">
        <v>1</v>
      </c>
      <c r="C555" s="64">
        <v>1</v>
      </c>
      <c r="D555" s="64">
        <v>8</v>
      </c>
      <c r="E555" s="64">
        <v>23</v>
      </c>
      <c r="F555" s="64">
        <v>2</v>
      </c>
      <c r="G555" s="65">
        <v>13</v>
      </c>
    </row>
    <row r="556" spans="1:7">
      <c r="A556" s="66" t="s">
        <v>183</v>
      </c>
      <c r="B556" s="62">
        <v>1</v>
      </c>
      <c r="C556" s="62">
        <v>1</v>
      </c>
      <c r="D556" s="62">
        <v>9</v>
      </c>
      <c r="E556" s="62">
        <v>1</v>
      </c>
      <c r="F556" s="62">
        <v>0</v>
      </c>
      <c r="G556" s="63">
        <v>12</v>
      </c>
    </row>
    <row r="557" spans="1:7">
      <c r="A557" s="67" t="s">
        <v>183</v>
      </c>
      <c r="B557" s="64">
        <v>1</v>
      </c>
      <c r="C557" s="64">
        <v>2</v>
      </c>
      <c r="D557" s="64">
        <v>8</v>
      </c>
      <c r="E557" s="64">
        <v>9</v>
      </c>
      <c r="F557" s="64">
        <v>1</v>
      </c>
      <c r="G557" s="65">
        <v>9</v>
      </c>
    </row>
    <row r="558" spans="1:7">
      <c r="A558" s="66" t="s">
        <v>183</v>
      </c>
      <c r="B558" s="62">
        <v>1</v>
      </c>
      <c r="C558" s="62">
        <v>2</v>
      </c>
      <c r="D558" s="62">
        <v>9</v>
      </c>
      <c r="E558" s="62">
        <v>43</v>
      </c>
      <c r="F558" s="62">
        <v>2</v>
      </c>
      <c r="G558" s="63">
        <v>2</v>
      </c>
    </row>
    <row r="559" spans="1:7">
      <c r="A559" s="67" t="s">
        <v>183</v>
      </c>
      <c r="B559" s="64">
        <v>2</v>
      </c>
      <c r="C559" s="64">
        <v>0</v>
      </c>
      <c r="D559" s="64">
        <v>9</v>
      </c>
      <c r="E559" s="64">
        <v>14</v>
      </c>
      <c r="F559" s="64">
        <v>1</v>
      </c>
      <c r="G559" s="65">
        <v>4</v>
      </c>
    </row>
    <row r="560" spans="1:7">
      <c r="A560" s="66" t="s">
        <v>184</v>
      </c>
      <c r="B560" s="62">
        <v>0</v>
      </c>
      <c r="C560" s="62">
        <v>0</v>
      </c>
      <c r="D560" s="62">
        <v>0</v>
      </c>
      <c r="E560" s="62">
        <v>30</v>
      </c>
      <c r="F560" s="62">
        <v>2</v>
      </c>
      <c r="G560" s="63">
        <v>6</v>
      </c>
    </row>
    <row r="561" spans="1:7">
      <c r="A561" s="67" t="s">
        <v>184</v>
      </c>
      <c r="B561" s="64">
        <v>0</v>
      </c>
      <c r="C561" s="64">
        <v>0</v>
      </c>
      <c r="D561" s="64">
        <v>1</v>
      </c>
      <c r="E561" s="64">
        <v>6</v>
      </c>
      <c r="F561" s="64">
        <v>0</v>
      </c>
      <c r="G561" s="65">
        <v>0</v>
      </c>
    </row>
    <row r="562" spans="1:7">
      <c r="A562" s="66" t="s">
        <v>184</v>
      </c>
      <c r="B562" s="62">
        <v>0</v>
      </c>
      <c r="C562" s="62">
        <v>0</v>
      </c>
      <c r="D562" s="62">
        <v>2</v>
      </c>
      <c r="E562" s="62">
        <v>6</v>
      </c>
      <c r="F562" s="62">
        <v>1</v>
      </c>
      <c r="G562" s="63">
        <v>12</v>
      </c>
    </row>
    <row r="563" spans="1:7">
      <c r="A563" s="67" t="s">
        <v>184</v>
      </c>
      <c r="B563" s="64">
        <v>0</v>
      </c>
      <c r="C563" s="64">
        <v>0</v>
      </c>
      <c r="D563" s="64">
        <v>3</v>
      </c>
      <c r="E563" s="64">
        <v>3</v>
      </c>
      <c r="F563" s="64">
        <v>0</v>
      </c>
      <c r="G563" s="65">
        <v>9</v>
      </c>
    </row>
    <row r="564" spans="1:7">
      <c r="A564" s="66" t="s">
        <v>184</v>
      </c>
      <c r="B564" s="62">
        <v>0</v>
      </c>
      <c r="C564" s="62">
        <v>0</v>
      </c>
      <c r="D564" s="62">
        <v>4</v>
      </c>
      <c r="E564" s="62">
        <v>3</v>
      </c>
      <c r="F564" s="62">
        <v>0</v>
      </c>
      <c r="G564" s="63">
        <v>6</v>
      </c>
    </row>
    <row r="565" spans="1:7">
      <c r="A565" s="67" t="s">
        <v>184</v>
      </c>
      <c r="B565" s="64">
        <v>0</v>
      </c>
      <c r="C565" s="64">
        <v>0</v>
      </c>
      <c r="D565" s="64">
        <v>5</v>
      </c>
      <c r="E565" s="64">
        <v>1</v>
      </c>
      <c r="F565" s="64">
        <v>0</v>
      </c>
      <c r="G565" s="65">
        <v>5</v>
      </c>
    </row>
    <row r="566" spans="1:7">
      <c r="A566" s="66" t="s">
        <v>184</v>
      </c>
      <c r="B566" s="62">
        <v>0</v>
      </c>
      <c r="C566" s="62">
        <v>0</v>
      </c>
      <c r="D566" s="62">
        <v>6</v>
      </c>
      <c r="E566" s="62">
        <v>1</v>
      </c>
      <c r="F566" s="62">
        <v>0</v>
      </c>
      <c r="G566" s="63">
        <v>4</v>
      </c>
    </row>
    <row r="567" spans="1:7">
      <c r="A567" s="67" t="s">
        <v>184</v>
      </c>
      <c r="B567" s="64">
        <v>0</v>
      </c>
      <c r="C567" s="64">
        <v>0</v>
      </c>
      <c r="D567" s="64">
        <v>7</v>
      </c>
      <c r="E567" s="64">
        <v>0</v>
      </c>
      <c r="F567" s="64">
        <v>0</v>
      </c>
      <c r="G567" s="65">
        <v>4</v>
      </c>
    </row>
    <row r="568" spans="1:7">
      <c r="A568" s="66" t="s">
        <v>184</v>
      </c>
      <c r="B568" s="62">
        <v>0</v>
      </c>
      <c r="C568" s="62">
        <v>0</v>
      </c>
      <c r="D568" s="62">
        <v>8</v>
      </c>
      <c r="E568" s="62">
        <v>0</v>
      </c>
      <c r="F568" s="62">
        <v>0</v>
      </c>
      <c r="G568" s="63">
        <v>4</v>
      </c>
    </row>
    <row r="569" spans="1:7">
      <c r="A569" s="67" t="s">
        <v>184</v>
      </c>
      <c r="B569" s="64">
        <v>0</v>
      </c>
      <c r="C569" s="64">
        <v>0</v>
      </c>
      <c r="D569" s="64">
        <v>9</v>
      </c>
      <c r="E569" s="64">
        <v>0</v>
      </c>
      <c r="F569" s="64">
        <v>0</v>
      </c>
      <c r="G569" s="65">
        <v>4</v>
      </c>
    </row>
    <row r="570" spans="1:7">
      <c r="A570" s="66" t="s">
        <v>184</v>
      </c>
      <c r="B570" s="62">
        <v>0</v>
      </c>
      <c r="C570" s="62">
        <v>1</v>
      </c>
      <c r="D570" s="62">
        <v>0</v>
      </c>
      <c r="E570" s="62">
        <v>2</v>
      </c>
      <c r="F570" s="62">
        <v>1</v>
      </c>
      <c r="G570" s="63">
        <v>16</v>
      </c>
    </row>
    <row r="571" spans="1:7">
      <c r="A571" s="67" t="s">
        <v>184</v>
      </c>
      <c r="B571" s="64">
        <v>0</v>
      </c>
      <c r="C571" s="64">
        <v>1</v>
      </c>
      <c r="D571" s="64">
        <v>2</v>
      </c>
      <c r="E571" s="64">
        <v>1</v>
      </c>
      <c r="F571" s="64">
        <v>0</v>
      </c>
      <c r="G571" s="65">
        <v>15</v>
      </c>
    </row>
    <row r="572" spans="1:7">
      <c r="A572" s="66" t="s">
        <v>184</v>
      </c>
      <c r="B572" s="62">
        <v>0</v>
      </c>
      <c r="C572" s="62">
        <v>1</v>
      </c>
      <c r="D572" s="62">
        <v>3</v>
      </c>
      <c r="E572" s="62">
        <v>2</v>
      </c>
      <c r="F572" s="62">
        <v>0</v>
      </c>
      <c r="G572" s="63">
        <v>13</v>
      </c>
    </row>
    <row r="573" spans="1:7">
      <c r="A573" s="67" t="s">
        <v>184</v>
      </c>
      <c r="B573" s="64">
        <v>0</v>
      </c>
      <c r="C573" s="64">
        <v>1</v>
      </c>
      <c r="D573" s="64">
        <v>4</v>
      </c>
      <c r="E573" s="64">
        <v>3</v>
      </c>
      <c r="F573" s="64">
        <v>0</v>
      </c>
      <c r="G573" s="65">
        <v>10</v>
      </c>
    </row>
    <row r="574" spans="1:7">
      <c r="A574" s="66" t="s">
        <v>184</v>
      </c>
      <c r="B574" s="62">
        <v>0</v>
      </c>
      <c r="C574" s="62">
        <v>1</v>
      </c>
      <c r="D574" s="62">
        <v>5</v>
      </c>
      <c r="E574" s="62">
        <v>11</v>
      </c>
      <c r="F574" s="62">
        <v>1</v>
      </c>
      <c r="G574" s="63">
        <v>17</v>
      </c>
    </row>
    <row r="575" spans="1:7">
      <c r="A575" s="67" t="s">
        <v>184</v>
      </c>
      <c r="B575" s="64">
        <v>0</v>
      </c>
      <c r="C575" s="64">
        <v>1</v>
      </c>
      <c r="D575" s="64">
        <v>6</v>
      </c>
      <c r="E575" s="64">
        <v>13</v>
      </c>
      <c r="F575" s="64">
        <v>0</v>
      </c>
      <c r="G575" s="65">
        <v>4</v>
      </c>
    </row>
    <row r="576" spans="1:7">
      <c r="A576" s="66" t="s">
        <v>184</v>
      </c>
      <c r="B576" s="62">
        <v>0</v>
      </c>
      <c r="C576" s="62">
        <v>1</v>
      </c>
      <c r="D576" s="62">
        <v>7</v>
      </c>
      <c r="E576" s="62">
        <v>9</v>
      </c>
      <c r="F576" s="62">
        <v>1</v>
      </c>
      <c r="G576" s="63">
        <v>13</v>
      </c>
    </row>
    <row r="577" spans="1:7">
      <c r="A577" s="67" t="s">
        <v>184</v>
      </c>
      <c r="B577" s="64">
        <v>0</v>
      </c>
      <c r="C577" s="64">
        <v>1</v>
      </c>
      <c r="D577" s="64">
        <v>8</v>
      </c>
      <c r="E577" s="64">
        <v>9</v>
      </c>
      <c r="F577" s="64">
        <v>0</v>
      </c>
      <c r="G577" s="65">
        <v>4</v>
      </c>
    </row>
    <row r="578" spans="1:7">
      <c r="A578" s="66" t="s">
        <v>184</v>
      </c>
      <c r="B578" s="62">
        <v>0</v>
      </c>
      <c r="C578" s="62">
        <v>1</v>
      </c>
      <c r="D578" s="62">
        <v>9</v>
      </c>
      <c r="E578" s="62">
        <v>7</v>
      </c>
      <c r="F578" s="62">
        <v>1</v>
      </c>
      <c r="G578" s="63">
        <v>15</v>
      </c>
    </row>
    <row r="579" spans="1:7">
      <c r="A579" s="67" t="s">
        <v>184</v>
      </c>
      <c r="B579" s="64">
        <v>0</v>
      </c>
      <c r="C579" s="64">
        <v>2</v>
      </c>
      <c r="D579" s="64">
        <v>3</v>
      </c>
      <c r="E579" s="64">
        <v>4</v>
      </c>
      <c r="F579" s="64">
        <v>1</v>
      </c>
      <c r="G579" s="65">
        <v>14</v>
      </c>
    </row>
    <row r="580" spans="1:7">
      <c r="A580" s="66" t="s">
        <v>184</v>
      </c>
      <c r="B580" s="62">
        <v>0</v>
      </c>
      <c r="C580" s="62">
        <v>2</v>
      </c>
      <c r="D580" s="62">
        <v>4</v>
      </c>
      <c r="E580" s="62">
        <v>5</v>
      </c>
      <c r="F580" s="62">
        <v>0</v>
      </c>
      <c r="G580" s="63">
        <v>9</v>
      </c>
    </row>
    <row r="581" spans="1:7">
      <c r="A581" s="67" t="s">
        <v>184</v>
      </c>
      <c r="B581" s="64">
        <v>0</v>
      </c>
      <c r="C581" s="64">
        <v>2</v>
      </c>
      <c r="D581" s="64">
        <v>6</v>
      </c>
      <c r="E581" s="64">
        <v>4</v>
      </c>
      <c r="F581" s="64">
        <v>0</v>
      </c>
      <c r="G581" s="65">
        <v>5</v>
      </c>
    </row>
    <row r="582" spans="1:7">
      <c r="A582" s="66" t="s">
        <v>184</v>
      </c>
      <c r="B582" s="62">
        <v>0</v>
      </c>
      <c r="C582" s="62">
        <v>2</v>
      </c>
      <c r="D582" s="62">
        <v>7</v>
      </c>
      <c r="E582" s="62">
        <v>10</v>
      </c>
      <c r="F582" s="62">
        <v>1</v>
      </c>
      <c r="G582" s="63">
        <v>13</v>
      </c>
    </row>
    <row r="583" spans="1:7">
      <c r="A583" s="67" t="s">
        <v>184</v>
      </c>
      <c r="B583" s="64">
        <v>0</v>
      </c>
      <c r="C583" s="64">
        <v>2</v>
      </c>
      <c r="D583" s="64">
        <v>8</v>
      </c>
      <c r="E583" s="64">
        <v>23</v>
      </c>
      <c r="F583" s="64">
        <v>1</v>
      </c>
      <c r="G583" s="65">
        <v>8</v>
      </c>
    </row>
    <row r="584" spans="1:7">
      <c r="A584" s="66" t="s">
        <v>184</v>
      </c>
      <c r="B584" s="62">
        <v>0</v>
      </c>
      <c r="C584" s="62">
        <v>2</v>
      </c>
      <c r="D584" s="62">
        <v>9</v>
      </c>
      <c r="E584" s="62">
        <v>22</v>
      </c>
      <c r="F584" s="62">
        <v>1</v>
      </c>
      <c r="G584" s="63">
        <v>4</v>
      </c>
    </row>
    <row r="585" spans="1:7">
      <c r="A585" s="67" t="s">
        <v>184</v>
      </c>
      <c r="B585" s="64">
        <v>1</v>
      </c>
      <c r="C585" s="64">
        <v>0</v>
      </c>
      <c r="D585" s="64">
        <v>5</v>
      </c>
      <c r="E585" s="64">
        <v>2</v>
      </c>
      <c r="F585" s="64">
        <v>1</v>
      </c>
      <c r="G585" s="65">
        <v>16</v>
      </c>
    </row>
    <row r="586" spans="1:7">
      <c r="A586" s="66" t="s">
        <v>184</v>
      </c>
      <c r="B586" s="62">
        <v>1</v>
      </c>
      <c r="C586" s="62">
        <v>1</v>
      </c>
      <c r="D586" s="62">
        <v>6</v>
      </c>
      <c r="E586" s="62">
        <v>4</v>
      </c>
      <c r="F586" s="62">
        <v>1</v>
      </c>
      <c r="G586" s="63">
        <v>14</v>
      </c>
    </row>
    <row r="587" spans="1:7">
      <c r="A587" s="67" t="s">
        <v>184</v>
      </c>
      <c r="B587" s="64">
        <v>1</v>
      </c>
      <c r="C587" s="64">
        <v>1</v>
      </c>
      <c r="D587" s="64">
        <v>9</v>
      </c>
      <c r="E587" s="64">
        <v>4</v>
      </c>
      <c r="F587" s="64">
        <v>0</v>
      </c>
      <c r="G587" s="65">
        <v>10</v>
      </c>
    </row>
    <row r="588" spans="1:7">
      <c r="A588" s="66" t="s">
        <v>184</v>
      </c>
      <c r="B588" s="62">
        <v>1</v>
      </c>
      <c r="C588" s="62">
        <v>2</v>
      </c>
      <c r="D588" s="62">
        <v>7</v>
      </c>
      <c r="E588" s="62">
        <v>4</v>
      </c>
      <c r="F588" s="62">
        <v>1</v>
      </c>
      <c r="G588" s="63">
        <v>14</v>
      </c>
    </row>
    <row r="589" spans="1:7">
      <c r="A589" s="67" t="s">
        <v>184</v>
      </c>
      <c r="B589" s="64">
        <v>2</v>
      </c>
      <c r="C589" s="64">
        <v>0</v>
      </c>
      <c r="D589" s="64">
        <v>8</v>
      </c>
      <c r="E589" s="64">
        <v>4</v>
      </c>
      <c r="F589" s="64">
        <v>1</v>
      </c>
      <c r="G589" s="65">
        <v>14</v>
      </c>
    </row>
    <row r="590" spans="1:7">
      <c r="A590" s="66" t="s">
        <v>184</v>
      </c>
      <c r="B590" s="62">
        <v>2</v>
      </c>
      <c r="C590" s="62">
        <v>1</v>
      </c>
      <c r="D590" s="62">
        <v>9</v>
      </c>
      <c r="E590" s="62">
        <v>15</v>
      </c>
      <c r="F590" s="62">
        <v>1</v>
      </c>
      <c r="G590" s="63">
        <v>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 tint="0.79998168889431442"/>
  </sheetPr>
  <dimension ref="A1:G839"/>
  <sheetViews>
    <sheetView workbookViewId="0">
      <selection activeCell="H7" sqref="H7"/>
    </sheetView>
  </sheetViews>
  <sheetFormatPr defaultRowHeight="14.45"/>
  <cols>
    <col min="1" max="1" width="10.5703125" bestFit="1" customWidth="1"/>
    <col min="2" max="2" width="7.28515625" bestFit="1" customWidth="1"/>
    <col min="3" max="3" width="7.42578125" bestFit="1" customWidth="1"/>
    <col min="4" max="4" width="6.85546875" bestFit="1" customWidth="1"/>
    <col min="5" max="5" width="19.42578125" bestFit="1" customWidth="1"/>
    <col min="6" max="6" width="6.7109375" bestFit="1" customWidth="1"/>
    <col min="7" max="7" width="10.85546875" bestFit="1" customWidth="1"/>
  </cols>
  <sheetData>
    <row r="1" spans="1:7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>
      <c r="A2" s="66" t="s">
        <v>185</v>
      </c>
      <c r="B2" s="62">
        <v>0</v>
      </c>
      <c r="C2" s="62">
        <v>0</v>
      </c>
      <c r="D2" s="62">
        <v>0</v>
      </c>
      <c r="E2" s="62">
        <v>13</v>
      </c>
      <c r="F2" s="62">
        <v>1</v>
      </c>
      <c r="G2" s="63">
        <v>5</v>
      </c>
    </row>
    <row r="3" spans="1:7">
      <c r="A3" s="67" t="s">
        <v>185</v>
      </c>
      <c r="B3" s="64">
        <v>0</v>
      </c>
      <c r="C3" s="64">
        <v>0</v>
      </c>
      <c r="D3" s="64">
        <v>1</v>
      </c>
      <c r="E3" s="64">
        <v>3</v>
      </c>
      <c r="F3" s="64">
        <v>0</v>
      </c>
      <c r="G3" s="65">
        <v>2</v>
      </c>
    </row>
    <row r="4" spans="1:7">
      <c r="A4" s="66" t="s">
        <v>185</v>
      </c>
      <c r="B4" s="62">
        <v>0</v>
      </c>
      <c r="C4" s="62">
        <v>0</v>
      </c>
      <c r="D4" s="62">
        <v>2</v>
      </c>
      <c r="E4" s="62">
        <v>2</v>
      </c>
      <c r="F4" s="62">
        <v>0</v>
      </c>
      <c r="G4" s="63">
        <v>0</v>
      </c>
    </row>
    <row r="5" spans="1:7">
      <c r="A5" s="67" t="s">
        <v>185</v>
      </c>
      <c r="B5" s="64">
        <v>0</v>
      </c>
      <c r="C5" s="64">
        <v>0</v>
      </c>
      <c r="D5" s="64">
        <v>3</v>
      </c>
      <c r="E5" s="64">
        <v>0</v>
      </c>
      <c r="F5" s="64">
        <v>0</v>
      </c>
      <c r="G5" s="65">
        <v>0</v>
      </c>
    </row>
    <row r="6" spans="1:7">
      <c r="A6" s="66" t="s">
        <v>185</v>
      </c>
      <c r="B6" s="62">
        <v>0</v>
      </c>
      <c r="C6" s="62">
        <v>0</v>
      </c>
      <c r="D6" s="62">
        <v>4</v>
      </c>
      <c r="E6" s="62">
        <v>0</v>
      </c>
      <c r="F6" s="62">
        <v>0</v>
      </c>
      <c r="G6" s="63">
        <v>0</v>
      </c>
    </row>
    <row r="7" spans="1:7">
      <c r="A7" s="67" t="s">
        <v>185</v>
      </c>
      <c r="B7" s="64">
        <v>0</v>
      </c>
      <c r="C7" s="64">
        <v>0</v>
      </c>
      <c r="D7" s="64">
        <v>5</v>
      </c>
      <c r="E7" s="64">
        <v>0</v>
      </c>
      <c r="F7" s="64">
        <v>0</v>
      </c>
      <c r="G7" s="65">
        <v>0</v>
      </c>
    </row>
    <row r="8" spans="1:7">
      <c r="A8" s="66" t="s">
        <v>185</v>
      </c>
      <c r="B8" s="62">
        <v>0</v>
      </c>
      <c r="C8" s="62">
        <v>0</v>
      </c>
      <c r="D8" s="62">
        <v>6</v>
      </c>
      <c r="E8" s="62">
        <v>0</v>
      </c>
      <c r="F8" s="62">
        <v>0</v>
      </c>
      <c r="G8" s="63">
        <v>0</v>
      </c>
    </row>
    <row r="9" spans="1:7">
      <c r="A9" s="67" t="s">
        <v>185</v>
      </c>
      <c r="B9" s="64">
        <v>0</v>
      </c>
      <c r="C9" s="64">
        <v>0</v>
      </c>
      <c r="D9" s="64">
        <v>7</v>
      </c>
      <c r="E9" s="64">
        <v>0</v>
      </c>
      <c r="F9" s="64">
        <v>0</v>
      </c>
      <c r="G9" s="65">
        <v>0</v>
      </c>
    </row>
    <row r="10" spans="1:7">
      <c r="A10" s="66" t="s">
        <v>185</v>
      </c>
      <c r="B10" s="62">
        <v>0</v>
      </c>
      <c r="C10" s="62">
        <v>0</v>
      </c>
      <c r="D10" s="62">
        <v>8</v>
      </c>
      <c r="E10" s="62">
        <v>0</v>
      </c>
      <c r="F10" s="62">
        <v>0</v>
      </c>
      <c r="G10" s="63">
        <v>0</v>
      </c>
    </row>
    <row r="11" spans="1:7">
      <c r="A11" s="67" t="s">
        <v>185</v>
      </c>
      <c r="B11" s="64">
        <v>0</v>
      </c>
      <c r="C11" s="64">
        <v>0</v>
      </c>
      <c r="D11" s="64">
        <v>9</v>
      </c>
      <c r="E11" s="64">
        <v>0</v>
      </c>
      <c r="F11" s="64">
        <v>0</v>
      </c>
      <c r="G11" s="65">
        <v>0</v>
      </c>
    </row>
    <row r="12" spans="1:7">
      <c r="A12" s="66" t="s">
        <v>185</v>
      </c>
      <c r="B12" s="62">
        <v>0</v>
      </c>
      <c r="C12" s="62">
        <v>1</v>
      </c>
      <c r="D12" s="62">
        <v>0</v>
      </c>
      <c r="E12" s="62">
        <v>15</v>
      </c>
      <c r="F12" s="62">
        <v>1</v>
      </c>
      <c r="G12" s="63">
        <v>3</v>
      </c>
    </row>
    <row r="13" spans="1:7">
      <c r="A13" s="67" t="s">
        <v>185</v>
      </c>
      <c r="B13" s="64">
        <v>0</v>
      </c>
      <c r="C13" s="64">
        <v>1</v>
      </c>
      <c r="D13" s="64">
        <v>2</v>
      </c>
      <c r="E13" s="64">
        <v>2</v>
      </c>
      <c r="F13" s="64">
        <v>0</v>
      </c>
      <c r="G13" s="65">
        <v>1</v>
      </c>
    </row>
    <row r="14" spans="1:7">
      <c r="A14" s="66" t="s">
        <v>185</v>
      </c>
      <c r="B14" s="62">
        <v>0</v>
      </c>
      <c r="C14" s="62">
        <v>1</v>
      </c>
      <c r="D14" s="62">
        <v>3</v>
      </c>
      <c r="E14" s="62">
        <v>2</v>
      </c>
      <c r="F14" s="62">
        <v>1</v>
      </c>
      <c r="G14" s="63">
        <v>17</v>
      </c>
    </row>
    <row r="15" spans="1:7">
      <c r="A15" s="67" t="s">
        <v>185</v>
      </c>
      <c r="B15" s="64">
        <v>0</v>
      </c>
      <c r="C15" s="64">
        <v>1</v>
      </c>
      <c r="D15" s="64">
        <v>4</v>
      </c>
      <c r="E15" s="64">
        <v>1</v>
      </c>
      <c r="F15" s="64">
        <v>0</v>
      </c>
      <c r="G15" s="65">
        <v>16</v>
      </c>
    </row>
    <row r="16" spans="1:7">
      <c r="A16" s="66" t="s">
        <v>185</v>
      </c>
      <c r="B16" s="62">
        <v>0</v>
      </c>
      <c r="C16" s="62">
        <v>1</v>
      </c>
      <c r="D16" s="62">
        <v>5</v>
      </c>
      <c r="E16" s="62">
        <v>1</v>
      </c>
      <c r="F16" s="62">
        <v>0</v>
      </c>
      <c r="G16" s="63">
        <v>15</v>
      </c>
    </row>
    <row r="17" spans="1:7">
      <c r="A17" s="67" t="s">
        <v>185</v>
      </c>
      <c r="B17" s="64">
        <v>0</v>
      </c>
      <c r="C17" s="64">
        <v>1</v>
      </c>
      <c r="D17" s="64">
        <v>6</v>
      </c>
      <c r="E17" s="64">
        <v>1</v>
      </c>
      <c r="F17" s="64">
        <v>0</v>
      </c>
      <c r="G17" s="65">
        <v>14</v>
      </c>
    </row>
    <row r="18" spans="1:7">
      <c r="A18" s="66" t="s">
        <v>185</v>
      </c>
      <c r="B18" s="62">
        <v>0</v>
      </c>
      <c r="C18" s="62">
        <v>1</v>
      </c>
      <c r="D18" s="62">
        <v>7</v>
      </c>
      <c r="E18" s="62">
        <v>4</v>
      </c>
      <c r="F18" s="62">
        <v>0</v>
      </c>
      <c r="G18" s="63">
        <v>10</v>
      </c>
    </row>
    <row r="19" spans="1:7">
      <c r="A19" s="67" t="s">
        <v>185</v>
      </c>
      <c r="B19" s="64">
        <v>0</v>
      </c>
      <c r="C19" s="64">
        <v>1</v>
      </c>
      <c r="D19" s="64">
        <v>8</v>
      </c>
      <c r="E19" s="64">
        <v>3</v>
      </c>
      <c r="F19" s="64">
        <v>0</v>
      </c>
      <c r="G19" s="65">
        <v>7</v>
      </c>
    </row>
    <row r="20" spans="1:7">
      <c r="A20" s="66" t="s">
        <v>185</v>
      </c>
      <c r="B20" s="62">
        <v>0</v>
      </c>
      <c r="C20" s="62">
        <v>1</v>
      </c>
      <c r="D20" s="62">
        <v>9</v>
      </c>
      <c r="E20" s="62">
        <v>3</v>
      </c>
      <c r="F20" s="62">
        <v>0</v>
      </c>
      <c r="G20" s="63">
        <v>4</v>
      </c>
    </row>
    <row r="21" spans="1:7">
      <c r="A21" s="67" t="s">
        <v>185</v>
      </c>
      <c r="B21" s="64">
        <v>0</v>
      </c>
      <c r="C21" s="64">
        <v>2</v>
      </c>
      <c r="D21" s="64">
        <v>0</v>
      </c>
      <c r="E21" s="64">
        <v>10</v>
      </c>
      <c r="F21" s="64">
        <v>1</v>
      </c>
      <c r="G21" s="65">
        <v>8</v>
      </c>
    </row>
    <row r="22" spans="1:7">
      <c r="A22" s="66" t="s">
        <v>185</v>
      </c>
      <c r="B22" s="62">
        <v>0</v>
      </c>
      <c r="C22" s="62">
        <v>2</v>
      </c>
      <c r="D22" s="62">
        <v>1</v>
      </c>
      <c r="E22" s="62">
        <v>2</v>
      </c>
      <c r="F22" s="62">
        <v>0</v>
      </c>
      <c r="G22" s="63">
        <v>6</v>
      </c>
    </row>
    <row r="23" spans="1:7">
      <c r="A23" s="67" t="s">
        <v>185</v>
      </c>
      <c r="B23" s="64">
        <v>0</v>
      </c>
      <c r="C23" s="64">
        <v>2</v>
      </c>
      <c r="D23" s="64">
        <v>2</v>
      </c>
      <c r="E23" s="64">
        <v>1</v>
      </c>
      <c r="F23" s="64">
        <v>0</v>
      </c>
      <c r="G23" s="65">
        <v>5</v>
      </c>
    </row>
    <row r="24" spans="1:7">
      <c r="A24" s="66" t="s">
        <v>185</v>
      </c>
      <c r="B24" s="62">
        <v>0</v>
      </c>
      <c r="C24" s="62">
        <v>2</v>
      </c>
      <c r="D24" s="62">
        <v>3</v>
      </c>
      <c r="E24" s="62">
        <v>7</v>
      </c>
      <c r="F24" s="62">
        <v>1</v>
      </c>
      <c r="G24" s="63">
        <v>16</v>
      </c>
    </row>
    <row r="25" spans="1:7">
      <c r="A25" s="67" t="s">
        <v>185</v>
      </c>
      <c r="B25" s="64">
        <v>0</v>
      </c>
      <c r="C25" s="64">
        <v>2</v>
      </c>
      <c r="D25" s="64">
        <v>4</v>
      </c>
      <c r="E25" s="64">
        <v>3</v>
      </c>
      <c r="F25" s="64">
        <v>0</v>
      </c>
      <c r="G25" s="65">
        <v>13</v>
      </c>
    </row>
    <row r="26" spans="1:7">
      <c r="A26" s="66" t="s">
        <v>185</v>
      </c>
      <c r="B26" s="62">
        <v>0</v>
      </c>
      <c r="C26" s="62">
        <v>2</v>
      </c>
      <c r="D26" s="62">
        <v>5</v>
      </c>
      <c r="E26" s="62">
        <v>2</v>
      </c>
      <c r="F26" s="62">
        <v>0</v>
      </c>
      <c r="G26" s="63">
        <v>11</v>
      </c>
    </row>
    <row r="27" spans="1:7">
      <c r="A27" s="67" t="s">
        <v>185</v>
      </c>
      <c r="B27" s="64">
        <v>0</v>
      </c>
      <c r="C27" s="64">
        <v>2</v>
      </c>
      <c r="D27" s="64">
        <v>6</v>
      </c>
      <c r="E27" s="64">
        <v>1</v>
      </c>
      <c r="F27" s="64">
        <v>0</v>
      </c>
      <c r="G27" s="65">
        <v>10</v>
      </c>
    </row>
    <row r="28" spans="1:7">
      <c r="A28" s="66" t="s">
        <v>185</v>
      </c>
      <c r="B28" s="62">
        <v>0</v>
      </c>
      <c r="C28" s="62">
        <v>2</v>
      </c>
      <c r="D28" s="62">
        <v>7</v>
      </c>
      <c r="E28" s="62">
        <v>1</v>
      </c>
      <c r="F28" s="62">
        <v>0</v>
      </c>
      <c r="G28" s="63">
        <v>9</v>
      </c>
    </row>
    <row r="29" spans="1:7">
      <c r="A29" s="67" t="s">
        <v>185</v>
      </c>
      <c r="B29" s="64">
        <v>0</v>
      </c>
      <c r="C29" s="64">
        <v>2</v>
      </c>
      <c r="D29" s="64">
        <v>9</v>
      </c>
      <c r="E29" s="64">
        <v>1</v>
      </c>
      <c r="F29" s="64">
        <v>0</v>
      </c>
      <c r="G29" s="65">
        <v>8</v>
      </c>
    </row>
    <row r="30" spans="1:7">
      <c r="A30" s="66" t="s">
        <v>185</v>
      </c>
      <c r="B30" s="62">
        <v>1</v>
      </c>
      <c r="C30" s="62">
        <v>0</v>
      </c>
      <c r="D30" s="62">
        <v>4</v>
      </c>
      <c r="E30" s="62">
        <v>6</v>
      </c>
      <c r="F30" s="62">
        <v>1</v>
      </c>
      <c r="G30" s="63">
        <v>12</v>
      </c>
    </row>
    <row r="31" spans="1:7">
      <c r="A31" s="67" t="s">
        <v>185</v>
      </c>
      <c r="B31" s="64">
        <v>1</v>
      </c>
      <c r="C31" s="64">
        <v>0</v>
      </c>
      <c r="D31" s="64">
        <v>5</v>
      </c>
      <c r="E31" s="64">
        <v>9</v>
      </c>
      <c r="F31" s="64">
        <v>0</v>
      </c>
      <c r="G31" s="65">
        <v>3</v>
      </c>
    </row>
    <row r="32" spans="1:7">
      <c r="A32" s="66" t="s">
        <v>185</v>
      </c>
      <c r="B32" s="62">
        <v>1</v>
      </c>
      <c r="C32" s="62">
        <v>1</v>
      </c>
      <c r="D32" s="62">
        <v>5</v>
      </c>
      <c r="E32" s="62">
        <v>8</v>
      </c>
      <c r="F32" s="62">
        <v>1</v>
      </c>
      <c r="G32" s="63">
        <v>10</v>
      </c>
    </row>
    <row r="33" spans="1:7">
      <c r="A33" s="67" t="s">
        <v>185</v>
      </c>
      <c r="B33" s="64">
        <v>1</v>
      </c>
      <c r="C33" s="64">
        <v>1</v>
      </c>
      <c r="D33" s="64">
        <v>6</v>
      </c>
      <c r="E33" s="64">
        <v>5</v>
      </c>
      <c r="F33" s="64">
        <v>0</v>
      </c>
      <c r="G33" s="65">
        <v>5</v>
      </c>
    </row>
    <row r="34" spans="1:7">
      <c r="A34" s="66" t="s">
        <v>185</v>
      </c>
      <c r="B34" s="62">
        <v>1</v>
      </c>
      <c r="C34" s="62">
        <v>1</v>
      </c>
      <c r="D34" s="62">
        <v>7</v>
      </c>
      <c r="E34" s="62">
        <v>1</v>
      </c>
      <c r="F34" s="62">
        <v>0</v>
      </c>
      <c r="G34" s="63">
        <v>4</v>
      </c>
    </row>
    <row r="35" spans="1:7">
      <c r="A35" s="67" t="s">
        <v>185</v>
      </c>
      <c r="B35" s="64">
        <v>1</v>
      </c>
      <c r="C35" s="64">
        <v>2</v>
      </c>
      <c r="D35" s="64">
        <v>6</v>
      </c>
      <c r="E35" s="64">
        <v>15</v>
      </c>
      <c r="F35" s="64">
        <v>1</v>
      </c>
      <c r="G35" s="65">
        <v>3</v>
      </c>
    </row>
    <row r="36" spans="1:7">
      <c r="A36" s="66" t="s">
        <v>185</v>
      </c>
      <c r="B36" s="62">
        <v>1</v>
      </c>
      <c r="C36" s="62">
        <v>2</v>
      </c>
      <c r="D36" s="62">
        <v>7</v>
      </c>
      <c r="E36" s="62">
        <v>18</v>
      </c>
      <c r="F36" s="62">
        <v>1</v>
      </c>
      <c r="G36" s="63">
        <v>3</v>
      </c>
    </row>
    <row r="37" spans="1:7">
      <c r="A37" s="67" t="s">
        <v>185</v>
      </c>
      <c r="B37" s="64">
        <v>1</v>
      </c>
      <c r="C37" s="64">
        <v>2</v>
      </c>
      <c r="D37" s="64">
        <v>8</v>
      </c>
      <c r="E37" s="64">
        <v>1</v>
      </c>
      <c r="F37" s="64">
        <v>0</v>
      </c>
      <c r="G37" s="65">
        <v>2</v>
      </c>
    </row>
    <row r="38" spans="1:7">
      <c r="A38" s="66" t="s">
        <v>185</v>
      </c>
      <c r="B38" s="62">
        <v>2</v>
      </c>
      <c r="C38" s="62">
        <v>0</v>
      </c>
      <c r="D38" s="62">
        <v>7</v>
      </c>
      <c r="E38" s="62">
        <v>4</v>
      </c>
      <c r="F38" s="62">
        <v>1</v>
      </c>
      <c r="G38" s="63">
        <v>14</v>
      </c>
    </row>
    <row r="39" spans="1:7">
      <c r="A39" s="67" t="s">
        <v>185</v>
      </c>
      <c r="B39" s="64">
        <v>2</v>
      </c>
      <c r="C39" s="64">
        <v>0</v>
      </c>
      <c r="D39" s="64">
        <v>8</v>
      </c>
      <c r="E39" s="64">
        <v>5</v>
      </c>
      <c r="F39" s="64">
        <v>0</v>
      </c>
      <c r="G39" s="65">
        <v>9</v>
      </c>
    </row>
    <row r="40" spans="1:7">
      <c r="A40" s="66" t="s">
        <v>185</v>
      </c>
      <c r="B40" s="62">
        <v>2</v>
      </c>
      <c r="C40" s="62">
        <v>0</v>
      </c>
      <c r="D40" s="62">
        <v>9</v>
      </c>
      <c r="E40" s="62">
        <v>3</v>
      </c>
      <c r="F40" s="62">
        <v>0</v>
      </c>
      <c r="G40" s="63">
        <v>6</v>
      </c>
    </row>
    <row r="41" spans="1:7">
      <c r="A41" s="67" t="s">
        <v>185</v>
      </c>
      <c r="B41" s="64">
        <v>2</v>
      </c>
      <c r="C41" s="64">
        <v>1</v>
      </c>
      <c r="D41" s="64">
        <v>8</v>
      </c>
      <c r="E41" s="64">
        <v>37</v>
      </c>
      <c r="F41" s="64">
        <v>3</v>
      </c>
      <c r="G41" s="65">
        <v>17</v>
      </c>
    </row>
    <row r="42" spans="1:7">
      <c r="A42" s="66" t="s">
        <v>185</v>
      </c>
      <c r="B42" s="62">
        <v>2</v>
      </c>
      <c r="C42" s="62">
        <v>1</v>
      </c>
      <c r="D42" s="62">
        <v>9</v>
      </c>
      <c r="E42" s="62">
        <v>2</v>
      </c>
      <c r="F42" s="62">
        <v>0</v>
      </c>
      <c r="G42" s="63">
        <v>15</v>
      </c>
    </row>
    <row r="43" spans="1:7">
      <c r="A43" s="67" t="s">
        <v>185</v>
      </c>
      <c r="B43" s="64">
        <v>2</v>
      </c>
      <c r="C43" s="64">
        <v>2</v>
      </c>
      <c r="D43" s="64">
        <v>8</v>
      </c>
      <c r="E43" s="64">
        <v>4</v>
      </c>
      <c r="F43" s="64">
        <v>1</v>
      </c>
      <c r="G43" s="65">
        <v>14</v>
      </c>
    </row>
    <row r="44" spans="1:7">
      <c r="A44" s="66" t="s">
        <v>185</v>
      </c>
      <c r="B44" s="62">
        <v>2</v>
      </c>
      <c r="C44" s="62">
        <v>2</v>
      </c>
      <c r="D44" s="62">
        <v>9</v>
      </c>
      <c r="E44" s="62">
        <v>10</v>
      </c>
      <c r="F44" s="62">
        <v>0</v>
      </c>
      <c r="G44" s="63">
        <v>4</v>
      </c>
    </row>
    <row r="45" spans="1:7">
      <c r="A45" s="67" t="s">
        <v>185</v>
      </c>
      <c r="B45" s="64">
        <v>3</v>
      </c>
      <c r="C45" s="64">
        <v>0</v>
      </c>
      <c r="D45" s="64">
        <v>9</v>
      </c>
      <c r="E45" s="64">
        <v>18</v>
      </c>
      <c r="F45" s="64">
        <v>1</v>
      </c>
      <c r="G45" s="65">
        <v>0</v>
      </c>
    </row>
    <row r="46" spans="1:7">
      <c r="A46" s="66" t="s">
        <v>186</v>
      </c>
      <c r="B46" s="62">
        <v>0</v>
      </c>
      <c r="C46" s="62">
        <v>0</v>
      </c>
      <c r="D46" s="62">
        <v>0</v>
      </c>
      <c r="E46" s="62">
        <v>1</v>
      </c>
      <c r="F46" s="62">
        <v>1</v>
      </c>
      <c r="G46" s="63">
        <v>17</v>
      </c>
    </row>
    <row r="47" spans="1:7">
      <c r="A47" s="67" t="s">
        <v>186</v>
      </c>
      <c r="B47" s="64">
        <v>0</v>
      </c>
      <c r="C47" s="64">
        <v>0</v>
      </c>
      <c r="D47" s="64">
        <v>1</v>
      </c>
      <c r="E47" s="64">
        <v>0</v>
      </c>
      <c r="F47" s="64">
        <v>0</v>
      </c>
      <c r="G47" s="65">
        <v>17</v>
      </c>
    </row>
    <row r="48" spans="1:7">
      <c r="A48" s="66" t="s">
        <v>186</v>
      </c>
      <c r="B48" s="62">
        <v>0</v>
      </c>
      <c r="C48" s="62">
        <v>0</v>
      </c>
      <c r="D48" s="62">
        <v>2</v>
      </c>
      <c r="E48" s="62">
        <v>0</v>
      </c>
      <c r="F48" s="62">
        <v>0</v>
      </c>
      <c r="G48" s="63">
        <v>17</v>
      </c>
    </row>
    <row r="49" spans="1:7">
      <c r="A49" s="67" t="s">
        <v>186</v>
      </c>
      <c r="B49" s="64">
        <v>0</v>
      </c>
      <c r="C49" s="64">
        <v>0</v>
      </c>
      <c r="D49" s="64">
        <v>3</v>
      </c>
      <c r="E49" s="64">
        <v>0</v>
      </c>
      <c r="F49" s="64">
        <v>0</v>
      </c>
      <c r="G49" s="65">
        <v>17</v>
      </c>
    </row>
    <row r="50" spans="1:7">
      <c r="A50" s="66" t="s">
        <v>186</v>
      </c>
      <c r="B50" s="62">
        <v>0</v>
      </c>
      <c r="C50" s="62">
        <v>0</v>
      </c>
      <c r="D50" s="62">
        <v>4</v>
      </c>
      <c r="E50" s="62">
        <v>0</v>
      </c>
      <c r="F50" s="62">
        <v>0</v>
      </c>
      <c r="G50" s="63">
        <v>17</v>
      </c>
    </row>
    <row r="51" spans="1:7">
      <c r="A51" s="67" t="s">
        <v>186</v>
      </c>
      <c r="B51" s="64">
        <v>0</v>
      </c>
      <c r="C51" s="64">
        <v>0</v>
      </c>
      <c r="D51" s="64">
        <v>5</v>
      </c>
      <c r="E51" s="64">
        <v>0</v>
      </c>
      <c r="F51" s="64">
        <v>0</v>
      </c>
      <c r="G51" s="65">
        <v>17</v>
      </c>
    </row>
    <row r="52" spans="1:7">
      <c r="A52" s="66" t="s">
        <v>186</v>
      </c>
      <c r="B52" s="62">
        <v>0</v>
      </c>
      <c r="C52" s="62">
        <v>0</v>
      </c>
      <c r="D52" s="62">
        <v>6</v>
      </c>
      <c r="E52" s="62">
        <v>0</v>
      </c>
      <c r="F52" s="62">
        <v>0</v>
      </c>
      <c r="G52" s="63">
        <v>17</v>
      </c>
    </row>
    <row r="53" spans="1:7">
      <c r="A53" s="67" t="s">
        <v>186</v>
      </c>
      <c r="B53" s="64">
        <v>0</v>
      </c>
      <c r="C53" s="64">
        <v>0</v>
      </c>
      <c r="D53" s="64">
        <v>7</v>
      </c>
      <c r="E53" s="64">
        <v>0</v>
      </c>
      <c r="F53" s="64">
        <v>0</v>
      </c>
      <c r="G53" s="65">
        <v>17</v>
      </c>
    </row>
    <row r="54" spans="1:7">
      <c r="A54" s="66" t="s">
        <v>186</v>
      </c>
      <c r="B54" s="62">
        <v>0</v>
      </c>
      <c r="C54" s="62">
        <v>0</v>
      </c>
      <c r="D54" s="62">
        <v>8</v>
      </c>
      <c r="E54" s="62">
        <v>0</v>
      </c>
      <c r="F54" s="62">
        <v>0</v>
      </c>
      <c r="G54" s="63">
        <v>17</v>
      </c>
    </row>
    <row r="55" spans="1:7">
      <c r="A55" s="67" t="s">
        <v>186</v>
      </c>
      <c r="B55" s="64">
        <v>0</v>
      </c>
      <c r="C55" s="64">
        <v>0</v>
      </c>
      <c r="D55" s="64">
        <v>9</v>
      </c>
      <c r="E55" s="64">
        <v>0</v>
      </c>
      <c r="F55" s="64">
        <v>0</v>
      </c>
      <c r="G55" s="65">
        <v>17</v>
      </c>
    </row>
    <row r="56" spans="1:7">
      <c r="A56" s="66" t="s">
        <v>186</v>
      </c>
      <c r="B56" s="62">
        <v>0</v>
      </c>
      <c r="C56" s="62">
        <v>1</v>
      </c>
      <c r="D56" s="62">
        <v>0</v>
      </c>
      <c r="E56" s="62">
        <v>17</v>
      </c>
      <c r="F56" s="62">
        <v>1</v>
      </c>
      <c r="G56" s="63">
        <v>1</v>
      </c>
    </row>
    <row r="57" spans="1:7">
      <c r="A57" s="67" t="s">
        <v>186</v>
      </c>
      <c r="B57" s="64">
        <v>0</v>
      </c>
      <c r="C57" s="64">
        <v>1</v>
      </c>
      <c r="D57" s="64">
        <v>1</v>
      </c>
      <c r="E57" s="64">
        <v>1</v>
      </c>
      <c r="F57" s="64">
        <v>0</v>
      </c>
      <c r="G57" s="65">
        <v>0</v>
      </c>
    </row>
    <row r="58" spans="1:7">
      <c r="A58" s="66" t="s">
        <v>186</v>
      </c>
      <c r="B58" s="62">
        <v>0</v>
      </c>
      <c r="C58" s="62">
        <v>2</v>
      </c>
      <c r="D58" s="62">
        <v>0</v>
      </c>
      <c r="E58" s="62">
        <v>13</v>
      </c>
      <c r="F58" s="62">
        <v>1</v>
      </c>
      <c r="G58" s="63">
        <v>5</v>
      </c>
    </row>
    <row r="59" spans="1:7">
      <c r="A59" s="67" t="s">
        <v>186</v>
      </c>
      <c r="B59" s="64">
        <v>0</v>
      </c>
      <c r="C59" s="64">
        <v>2</v>
      </c>
      <c r="D59" s="64">
        <v>2</v>
      </c>
      <c r="E59" s="64">
        <v>4</v>
      </c>
      <c r="F59" s="64">
        <v>0</v>
      </c>
      <c r="G59" s="65">
        <v>1</v>
      </c>
    </row>
    <row r="60" spans="1:7">
      <c r="A60" s="66" t="s">
        <v>186</v>
      </c>
      <c r="B60" s="62">
        <v>0</v>
      </c>
      <c r="C60" s="62">
        <v>2</v>
      </c>
      <c r="D60" s="62">
        <v>3</v>
      </c>
      <c r="E60" s="62">
        <v>2</v>
      </c>
      <c r="F60" s="62">
        <v>1</v>
      </c>
      <c r="G60" s="63">
        <v>17</v>
      </c>
    </row>
    <row r="61" spans="1:7">
      <c r="A61" s="67" t="s">
        <v>186</v>
      </c>
      <c r="B61" s="64">
        <v>0</v>
      </c>
      <c r="C61" s="64">
        <v>2</v>
      </c>
      <c r="D61" s="64">
        <v>4</v>
      </c>
      <c r="E61" s="64">
        <v>4</v>
      </c>
      <c r="F61" s="64">
        <v>0</v>
      </c>
      <c r="G61" s="65">
        <v>13</v>
      </c>
    </row>
    <row r="62" spans="1:7">
      <c r="A62" s="66" t="s">
        <v>186</v>
      </c>
      <c r="B62" s="62">
        <v>1</v>
      </c>
      <c r="C62" s="62">
        <v>0</v>
      </c>
      <c r="D62" s="62">
        <v>4</v>
      </c>
      <c r="E62" s="62">
        <v>6</v>
      </c>
      <c r="F62" s="62">
        <v>1</v>
      </c>
      <c r="G62" s="63">
        <v>12</v>
      </c>
    </row>
    <row r="63" spans="1:7">
      <c r="A63" s="67" t="s">
        <v>186</v>
      </c>
      <c r="B63" s="64">
        <v>1</v>
      </c>
      <c r="C63" s="64">
        <v>1</v>
      </c>
      <c r="D63" s="64">
        <v>5</v>
      </c>
      <c r="E63" s="64">
        <v>7</v>
      </c>
      <c r="F63" s="64">
        <v>1</v>
      </c>
      <c r="G63" s="65">
        <v>11</v>
      </c>
    </row>
    <row r="64" spans="1:7">
      <c r="A64" s="66" t="s">
        <v>186</v>
      </c>
      <c r="B64" s="62">
        <v>1</v>
      </c>
      <c r="C64" s="62">
        <v>1</v>
      </c>
      <c r="D64" s="62">
        <v>6</v>
      </c>
      <c r="E64" s="62">
        <v>11</v>
      </c>
      <c r="F64" s="62">
        <v>0</v>
      </c>
      <c r="G64" s="63">
        <v>0</v>
      </c>
    </row>
    <row r="65" spans="1:7">
      <c r="A65" s="67" t="s">
        <v>186</v>
      </c>
      <c r="B65" s="64">
        <v>1</v>
      </c>
      <c r="C65" s="64">
        <v>1</v>
      </c>
      <c r="D65" s="64">
        <v>7</v>
      </c>
      <c r="E65" s="64">
        <v>8</v>
      </c>
      <c r="F65" s="64">
        <v>1</v>
      </c>
      <c r="G65" s="65">
        <v>10</v>
      </c>
    </row>
    <row r="66" spans="1:7">
      <c r="A66" s="66" t="s">
        <v>186</v>
      </c>
      <c r="B66" s="62">
        <v>1</v>
      </c>
      <c r="C66" s="62">
        <v>1</v>
      </c>
      <c r="D66" s="62">
        <v>8</v>
      </c>
      <c r="E66" s="62">
        <v>1</v>
      </c>
      <c r="F66" s="62">
        <v>0</v>
      </c>
      <c r="G66" s="63">
        <v>9</v>
      </c>
    </row>
    <row r="67" spans="1:7">
      <c r="A67" s="67" t="s">
        <v>186</v>
      </c>
      <c r="B67" s="64">
        <v>1</v>
      </c>
      <c r="C67" s="64">
        <v>1</v>
      </c>
      <c r="D67" s="64">
        <v>9</v>
      </c>
      <c r="E67" s="64">
        <v>4</v>
      </c>
      <c r="F67" s="64">
        <v>0</v>
      </c>
      <c r="G67" s="65">
        <v>5</v>
      </c>
    </row>
    <row r="68" spans="1:7">
      <c r="A68" s="66" t="s">
        <v>186</v>
      </c>
      <c r="B68" s="62">
        <v>1</v>
      </c>
      <c r="C68" s="62">
        <v>2</v>
      </c>
      <c r="D68" s="62">
        <v>6</v>
      </c>
      <c r="E68" s="62">
        <v>6</v>
      </c>
      <c r="F68" s="62">
        <v>1</v>
      </c>
      <c r="G68" s="63">
        <v>12</v>
      </c>
    </row>
    <row r="69" spans="1:7">
      <c r="A69" s="67" t="s">
        <v>186</v>
      </c>
      <c r="B69" s="64">
        <v>1</v>
      </c>
      <c r="C69" s="64">
        <v>2</v>
      </c>
      <c r="D69" s="64">
        <v>7</v>
      </c>
      <c r="E69" s="64">
        <v>6</v>
      </c>
      <c r="F69" s="64">
        <v>0</v>
      </c>
      <c r="G69" s="65">
        <v>6</v>
      </c>
    </row>
    <row r="70" spans="1:7">
      <c r="A70" s="66" t="s">
        <v>186</v>
      </c>
      <c r="B70" s="62">
        <v>1</v>
      </c>
      <c r="C70" s="62">
        <v>2</v>
      </c>
      <c r="D70" s="62">
        <v>8</v>
      </c>
      <c r="E70" s="62">
        <v>2</v>
      </c>
      <c r="F70" s="62">
        <v>0</v>
      </c>
      <c r="G70" s="63">
        <v>4</v>
      </c>
    </row>
    <row r="71" spans="1:7">
      <c r="A71" s="67" t="s">
        <v>186</v>
      </c>
      <c r="B71" s="64">
        <v>1</v>
      </c>
      <c r="C71" s="64">
        <v>2</v>
      </c>
      <c r="D71" s="64">
        <v>9</v>
      </c>
      <c r="E71" s="64">
        <v>2</v>
      </c>
      <c r="F71" s="64">
        <v>0</v>
      </c>
      <c r="G71" s="65">
        <v>2</v>
      </c>
    </row>
    <row r="72" spans="1:7">
      <c r="A72" s="66" t="s">
        <v>186</v>
      </c>
      <c r="B72" s="62">
        <v>2</v>
      </c>
      <c r="C72" s="62">
        <v>0</v>
      </c>
      <c r="D72" s="62">
        <v>8</v>
      </c>
      <c r="E72" s="62">
        <v>10</v>
      </c>
      <c r="F72" s="62">
        <v>1</v>
      </c>
      <c r="G72" s="63">
        <v>8</v>
      </c>
    </row>
    <row r="73" spans="1:7">
      <c r="A73" s="67" t="s">
        <v>186</v>
      </c>
      <c r="B73" s="64">
        <v>2</v>
      </c>
      <c r="C73" s="64">
        <v>0</v>
      </c>
      <c r="D73" s="64">
        <v>9</v>
      </c>
      <c r="E73" s="64">
        <v>6</v>
      </c>
      <c r="F73" s="64">
        <v>0</v>
      </c>
      <c r="G73" s="65">
        <v>2</v>
      </c>
    </row>
    <row r="74" spans="1:7">
      <c r="A74" s="66" t="s">
        <v>186</v>
      </c>
      <c r="B74" s="62">
        <v>2</v>
      </c>
      <c r="C74" s="62">
        <v>1</v>
      </c>
      <c r="D74" s="62">
        <v>8</v>
      </c>
      <c r="E74" s="62">
        <v>2</v>
      </c>
      <c r="F74" s="62">
        <v>1</v>
      </c>
      <c r="G74" s="63">
        <v>16</v>
      </c>
    </row>
    <row r="75" spans="1:7">
      <c r="A75" s="67" t="s">
        <v>186</v>
      </c>
      <c r="B75" s="64">
        <v>2</v>
      </c>
      <c r="C75" s="64">
        <v>1</v>
      </c>
      <c r="D75" s="64">
        <v>9</v>
      </c>
      <c r="E75" s="64">
        <v>2</v>
      </c>
      <c r="F75" s="64">
        <v>0</v>
      </c>
      <c r="G75" s="65">
        <v>14</v>
      </c>
    </row>
    <row r="76" spans="1:7">
      <c r="A76" s="66" t="s">
        <v>186</v>
      </c>
      <c r="B76" s="62">
        <v>2</v>
      </c>
      <c r="C76" s="62">
        <v>2</v>
      </c>
      <c r="D76" s="62">
        <v>9</v>
      </c>
      <c r="E76" s="62">
        <v>2</v>
      </c>
      <c r="F76" s="62">
        <v>1</v>
      </c>
      <c r="G76" s="63">
        <v>16</v>
      </c>
    </row>
    <row r="77" spans="1:7">
      <c r="A77" s="67" t="s">
        <v>186</v>
      </c>
      <c r="B77" s="64">
        <v>3</v>
      </c>
      <c r="C77" s="64">
        <v>0</v>
      </c>
      <c r="D77" s="64">
        <v>9</v>
      </c>
      <c r="E77" s="64">
        <v>10</v>
      </c>
      <c r="F77" s="64">
        <v>1</v>
      </c>
      <c r="G77" s="65">
        <v>8</v>
      </c>
    </row>
    <row r="78" spans="1:7">
      <c r="A78" s="66" t="s">
        <v>187</v>
      </c>
      <c r="B78" s="62">
        <v>0</v>
      </c>
      <c r="C78" s="62">
        <v>0</v>
      </c>
      <c r="D78" s="62">
        <v>0</v>
      </c>
      <c r="E78" s="62">
        <v>2</v>
      </c>
      <c r="F78" s="62">
        <v>1</v>
      </c>
      <c r="G78" s="63">
        <v>16</v>
      </c>
    </row>
    <row r="79" spans="1:7">
      <c r="A79" s="67" t="s">
        <v>187</v>
      </c>
      <c r="B79" s="64">
        <v>0</v>
      </c>
      <c r="C79" s="64">
        <v>0</v>
      </c>
      <c r="D79" s="64">
        <v>1</v>
      </c>
      <c r="E79" s="64">
        <v>0</v>
      </c>
      <c r="F79" s="64">
        <v>0</v>
      </c>
      <c r="G79" s="65">
        <v>16</v>
      </c>
    </row>
    <row r="80" spans="1:7">
      <c r="A80" s="66" t="s">
        <v>187</v>
      </c>
      <c r="B80" s="62">
        <v>0</v>
      </c>
      <c r="C80" s="62">
        <v>0</v>
      </c>
      <c r="D80" s="62">
        <v>2</v>
      </c>
      <c r="E80" s="62">
        <v>0</v>
      </c>
      <c r="F80" s="62">
        <v>0</v>
      </c>
      <c r="G80" s="63">
        <v>16</v>
      </c>
    </row>
    <row r="81" spans="1:7">
      <c r="A81" s="67" t="s">
        <v>187</v>
      </c>
      <c r="B81" s="64">
        <v>0</v>
      </c>
      <c r="C81" s="64">
        <v>0</v>
      </c>
      <c r="D81" s="64">
        <v>3</v>
      </c>
      <c r="E81" s="64">
        <v>0</v>
      </c>
      <c r="F81" s="64">
        <v>0</v>
      </c>
      <c r="G81" s="65">
        <v>16</v>
      </c>
    </row>
    <row r="82" spans="1:7">
      <c r="A82" s="66" t="s">
        <v>187</v>
      </c>
      <c r="B82" s="62">
        <v>0</v>
      </c>
      <c r="C82" s="62">
        <v>0</v>
      </c>
      <c r="D82" s="62">
        <v>4</v>
      </c>
      <c r="E82" s="62">
        <v>1</v>
      </c>
      <c r="F82" s="62">
        <v>0</v>
      </c>
      <c r="G82" s="63">
        <v>15</v>
      </c>
    </row>
    <row r="83" spans="1:7">
      <c r="A83" s="67" t="s">
        <v>187</v>
      </c>
      <c r="B83" s="64">
        <v>0</v>
      </c>
      <c r="C83" s="64">
        <v>0</v>
      </c>
      <c r="D83" s="64">
        <v>5</v>
      </c>
      <c r="E83" s="64">
        <v>0</v>
      </c>
      <c r="F83" s="64">
        <v>0</v>
      </c>
      <c r="G83" s="65">
        <v>15</v>
      </c>
    </row>
    <row r="84" spans="1:7">
      <c r="A84" s="66" t="s">
        <v>187</v>
      </c>
      <c r="B84" s="62">
        <v>0</v>
      </c>
      <c r="C84" s="62">
        <v>0</v>
      </c>
      <c r="D84" s="62">
        <v>6</v>
      </c>
      <c r="E84" s="62">
        <v>0</v>
      </c>
      <c r="F84" s="62">
        <v>0</v>
      </c>
      <c r="G84" s="63">
        <v>15</v>
      </c>
    </row>
    <row r="85" spans="1:7">
      <c r="A85" s="67" t="s">
        <v>187</v>
      </c>
      <c r="B85" s="64">
        <v>0</v>
      </c>
      <c r="C85" s="64">
        <v>0</v>
      </c>
      <c r="D85" s="64">
        <v>7</v>
      </c>
      <c r="E85" s="64">
        <v>1</v>
      </c>
      <c r="F85" s="64">
        <v>0</v>
      </c>
      <c r="G85" s="65">
        <v>14</v>
      </c>
    </row>
    <row r="86" spans="1:7">
      <c r="A86" s="66" t="s">
        <v>187</v>
      </c>
      <c r="B86" s="62">
        <v>0</v>
      </c>
      <c r="C86" s="62">
        <v>0</v>
      </c>
      <c r="D86" s="62">
        <v>8</v>
      </c>
      <c r="E86" s="62">
        <v>1</v>
      </c>
      <c r="F86" s="62">
        <v>0</v>
      </c>
      <c r="G86" s="63">
        <v>13</v>
      </c>
    </row>
    <row r="87" spans="1:7">
      <c r="A87" s="67" t="s">
        <v>187</v>
      </c>
      <c r="B87" s="64">
        <v>0</v>
      </c>
      <c r="C87" s="64">
        <v>0</v>
      </c>
      <c r="D87" s="64">
        <v>9</v>
      </c>
      <c r="E87" s="64">
        <v>1</v>
      </c>
      <c r="F87" s="64">
        <v>0</v>
      </c>
      <c r="G87" s="65">
        <v>12</v>
      </c>
    </row>
    <row r="88" spans="1:7">
      <c r="A88" s="66" t="s">
        <v>187</v>
      </c>
      <c r="B88" s="62">
        <v>0</v>
      </c>
      <c r="C88" s="62">
        <v>1</v>
      </c>
      <c r="D88" s="62">
        <v>0</v>
      </c>
      <c r="E88" s="62">
        <v>24</v>
      </c>
      <c r="F88" s="62">
        <v>2</v>
      </c>
      <c r="G88" s="63">
        <v>12</v>
      </c>
    </row>
    <row r="89" spans="1:7">
      <c r="A89" s="67" t="s">
        <v>187</v>
      </c>
      <c r="B89" s="64">
        <v>0</v>
      </c>
      <c r="C89" s="64">
        <v>2</v>
      </c>
      <c r="D89" s="64">
        <v>0</v>
      </c>
      <c r="E89" s="64">
        <v>2</v>
      </c>
      <c r="F89" s="64">
        <v>1</v>
      </c>
      <c r="G89" s="65">
        <v>16</v>
      </c>
    </row>
    <row r="90" spans="1:7">
      <c r="A90" s="66" t="s">
        <v>187</v>
      </c>
      <c r="B90" s="62">
        <v>0</v>
      </c>
      <c r="C90" s="62">
        <v>2</v>
      </c>
      <c r="D90" s="62">
        <v>2</v>
      </c>
      <c r="E90" s="62">
        <v>3</v>
      </c>
      <c r="F90" s="62">
        <v>0</v>
      </c>
      <c r="G90" s="63">
        <v>13</v>
      </c>
    </row>
    <row r="91" spans="1:7">
      <c r="A91" s="67" t="s">
        <v>187</v>
      </c>
      <c r="B91" s="64">
        <v>0</v>
      </c>
      <c r="C91" s="64">
        <v>2</v>
      </c>
      <c r="D91" s="64">
        <v>3</v>
      </c>
      <c r="E91" s="64">
        <v>4</v>
      </c>
      <c r="F91" s="64">
        <v>0</v>
      </c>
      <c r="G91" s="65">
        <v>9</v>
      </c>
    </row>
    <row r="92" spans="1:7">
      <c r="A92" s="66" t="s">
        <v>187</v>
      </c>
      <c r="B92" s="62">
        <v>0</v>
      </c>
      <c r="C92" s="62">
        <v>2</v>
      </c>
      <c r="D92" s="62">
        <v>4</v>
      </c>
      <c r="E92" s="62">
        <v>2</v>
      </c>
      <c r="F92" s="62">
        <v>0</v>
      </c>
      <c r="G92" s="63">
        <v>7</v>
      </c>
    </row>
    <row r="93" spans="1:7">
      <c r="A93" s="67" t="s">
        <v>187</v>
      </c>
      <c r="B93" s="64">
        <v>0</v>
      </c>
      <c r="C93" s="64">
        <v>2</v>
      </c>
      <c r="D93" s="64">
        <v>5</v>
      </c>
      <c r="E93" s="64">
        <v>3</v>
      </c>
      <c r="F93" s="64">
        <v>0</v>
      </c>
      <c r="G93" s="65">
        <v>4</v>
      </c>
    </row>
    <row r="94" spans="1:7">
      <c r="A94" s="66" t="s">
        <v>187</v>
      </c>
      <c r="B94" s="62">
        <v>0</v>
      </c>
      <c r="C94" s="62">
        <v>2</v>
      </c>
      <c r="D94" s="62">
        <v>6</v>
      </c>
      <c r="E94" s="62">
        <v>3</v>
      </c>
      <c r="F94" s="62">
        <v>0</v>
      </c>
      <c r="G94" s="63">
        <v>1</v>
      </c>
    </row>
    <row r="95" spans="1:7">
      <c r="A95" s="67" t="s">
        <v>187</v>
      </c>
      <c r="B95" s="64">
        <v>0</v>
      </c>
      <c r="C95" s="64">
        <v>2</v>
      </c>
      <c r="D95" s="64">
        <v>7</v>
      </c>
      <c r="E95" s="64">
        <v>5</v>
      </c>
      <c r="F95" s="64">
        <v>1</v>
      </c>
      <c r="G95" s="65">
        <v>14</v>
      </c>
    </row>
    <row r="96" spans="1:7">
      <c r="A96" s="66" t="s">
        <v>187</v>
      </c>
      <c r="B96" s="62">
        <v>0</v>
      </c>
      <c r="C96" s="62">
        <v>2</v>
      </c>
      <c r="D96" s="62">
        <v>8</v>
      </c>
      <c r="E96" s="62">
        <v>7</v>
      </c>
      <c r="F96" s="62">
        <v>0</v>
      </c>
      <c r="G96" s="63">
        <v>7</v>
      </c>
    </row>
    <row r="97" spans="1:7">
      <c r="A97" s="67" t="s">
        <v>187</v>
      </c>
      <c r="B97" s="64">
        <v>1</v>
      </c>
      <c r="C97" s="64">
        <v>0</v>
      </c>
      <c r="D97" s="64">
        <v>4</v>
      </c>
      <c r="E97" s="64">
        <v>5</v>
      </c>
      <c r="F97" s="64">
        <v>1</v>
      </c>
      <c r="G97" s="65">
        <v>13</v>
      </c>
    </row>
    <row r="98" spans="1:7">
      <c r="A98" s="66" t="s">
        <v>187</v>
      </c>
      <c r="B98" s="62">
        <v>1</v>
      </c>
      <c r="C98" s="62">
        <v>0</v>
      </c>
      <c r="D98" s="62">
        <v>5</v>
      </c>
      <c r="E98" s="62">
        <v>1</v>
      </c>
      <c r="F98" s="62">
        <v>0</v>
      </c>
      <c r="G98" s="63">
        <v>12</v>
      </c>
    </row>
    <row r="99" spans="1:7">
      <c r="A99" s="67" t="s">
        <v>187</v>
      </c>
      <c r="B99" s="64">
        <v>1</v>
      </c>
      <c r="C99" s="64">
        <v>0</v>
      </c>
      <c r="D99" s="64">
        <v>6</v>
      </c>
      <c r="E99" s="64">
        <v>1</v>
      </c>
      <c r="F99" s="64">
        <v>0</v>
      </c>
      <c r="G99" s="65">
        <v>11</v>
      </c>
    </row>
    <row r="100" spans="1:7">
      <c r="A100" s="66" t="s">
        <v>187</v>
      </c>
      <c r="B100" s="62">
        <v>1</v>
      </c>
      <c r="C100" s="62">
        <v>1</v>
      </c>
      <c r="D100" s="62">
        <v>5</v>
      </c>
      <c r="E100" s="62">
        <v>8</v>
      </c>
      <c r="F100" s="62">
        <v>1</v>
      </c>
      <c r="G100" s="63">
        <v>10</v>
      </c>
    </row>
    <row r="101" spans="1:7">
      <c r="A101" s="67" t="s">
        <v>187</v>
      </c>
      <c r="B101" s="64">
        <v>1</v>
      </c>
      <c r="C101" s="64">
        <v>1</v>
      </c>
      <c r="D101" s="64">
        <v>7</v>
      </c>
      <c r="E101" s="64">
        <v>2</v>
      </c>
      <c r="F101" s="64">
        <v>0</v>
      </c>
      <c r="G101" s="65">
        <v>8</v>
      </c>
    </row>
    <row r="102" spans="1:7">
      <c r="A102" s="66" t="s">
        <v>187</v>
      </c>
      <c r="B102" s="62">
        <v>1</v>
      </c>
      <c r="C102" s="62">
        <v>2</v>
      </c>
      <c r="D102" s="62">
        <v>6</v>
      </c>
      <c r="E102" s="62">
        <v>6</v>
      </c>
      <c r="F102" s="62">
        <v>1</v>
      </c>
      <c r="G102" s="63">
        <v>12</v>
      </c>
    </row>
    <row r="103" spans="1:7">
      <c r="A103" s="67" t="s">
        <v>187</v>
      </c>
      <c r="B103" s="64">
        <v>1</v>
      </c>
      <c r="C103" s="64">
        <v>2</v>
      </c>
      <c r="D103" s="64">
        <v>7</v>
      </c>
      <c r="E103" s="64">
        <v>2</v>
      </c>
      <c r="F103" s="64">
        <v>0</v>
      </c>
      <c r="G103" s="65">
        <v>10</v>
      </c>
    </row>
    <row r="104" spans="1:7">
      <c r="A104" s="66" t="s">
        <v>187</v>
      </c>
      <c r="B104" s="62">
        <v>2</v>
      </c>
      <c r="C104" s="62">
        <v>0</v>
      </c>
      <c r="D104" s="62">
        <v>8</v>
      </c>
      <c r="E104" s="62">
        <v>16</v>
      </c>
      <c r="F104" s="62">
        <v>1</v>
      </c>
      <c r="G104" s="63">
        <v>2</v>
      </c>
    </row>
    <row r="105" spans="1:7">
      <c r="A105" s="67" t="s">
        <v>187</v>
      </c>
      <c r="B105" s="64">
        <v>2</v>
      </c>
      <c r="C105" s="64">
        <v>0</v>
      </c>
      <c r="D105" s="64">
        <v>9</v>
      </c>
      <c r="E105" s="64">
        <v>3</v>
      </c>
      <c r="F105" s="64">
        <v>1</v>
      </c>
      <c r="G105" s="65">
        <v>17</v>
      </c>
    </row>
    <row r="106" spans="1:7">
      <c r="A106" s="66" t="s">
        <v>187</v>
      </c>
      <c r="B106" s="62">
        <v>2</v>
      </c>
      <c r="C106" s="62">
        <v>1</v>
      </c>
      <c r="D106" s="62">
        <v>8</v>
      </c>
      <c r="E106" s="62">
        <v>4</v>
      </c>
      <c r="F106" s="62">
        <v>1</v>
      </c>
      <c r="G106" s="63">
        <v>14</v>
      </c>
    </row>
    <row r="107" spans="1:7">
      <c r="A107" s="67" t="s">
        <v>187</v>
      </c>
      <c r="B107" s="64">
        <v>2</v>
      </c>
      <c r="C107" s="64">
        <v>2</v>
      </c>
      <c r="D107" s="64">
        <v>9</v>
      </c>
      <c r="E107" s="64">
        <v>11</v>
      </c>
      <c r="F107" s="64">
        <v>1</v>
      </c>
      <c r="G107" s="65">
        <v>7</v>
      </c>
    </row>
    <row r="108" spans="1:7">
      <c r="A108" s="66" t="s">
        <v>187</v>
      </c>
      <c r="B108" s="62">
        <v>3</v>
      </c>
      <c r="C108" s="62">
        <v>0</v>
      </c>
      <c r="D108" s="62">
        <v>9</v>
      </c>
      <c r="E108" s="62">
        <v>7</v>
      </c>
      <c r="F108" s="62">
        <v>1</v>
      </c>
      <c r="G108" s="63">
        <v>11</v>
      </c>
    </row>
    <row r="109" spans="1:7">
      <c r="A109" s="67" t="s">
        <v>188</v>
      </c>
      <c r="B109" s="64">
        <v>0</v>
      </c>
      <c r="C109" s="64">
        <v>0</v>
      </c>
      <c r="D109" s="64">
        <v>0</v>
      </c>
      <c r="E109" s="64">
        <v>8</v>
      </c>
      <c r="F109" s="64">
        <v>1</v>
      </c>
      <c r="G109" s="65">
        <v>10</v>
      </c>
    </row>
    <row r="110" spans="1:7">
      <c r="A110" s="66" t="s">
        <v>188</v>
      </c>
      <c r="B110" s="62">
        <v>0</v>
      </c>
      <c r="C110" s="62">
        <v>0</v>
      </c>
      <c r="D110" s="62">
        <v>1</v>
      </c>
      <c r="E110" s="62">
        <v>2</v>
      </c>
      <c r="F110" s="62">
        <v>0</v>
      </c>
      <c r="G110" s="63">
        <v>8</v>
      </c>
    </row>
    <row r="111" spans="1:7">
      <c r="A111" s="67" t="s">
        <v>188</v>
      </c>
      <c r="B111" s="64">
        <v>0</v>
      </c>
      <c r="C111" s="64">
        <v>0</v>
      </c>
      <c r="D111" s="64">
        <v>2</v>
      </c>
      <c r="E111" s="64">
        <v>3</v>
      </c>
      <c r="F111" s="64">
        <v>0</v>
      </c>
      <c r="G111" s="65">
        <v>5</v>
      </c>
    </row>
    <row r="112" spans="1:7">
      <c r="A112" s="66" t="s">
        <v>188</v>
      </c>
      <c r="B112" s="62">
        <v>0</v>
      </c>
      <c r="C112" s="62">
        <v>0</v>
      </c>
      <c r="D112" s="62">
        <v>3</v>
      </c>
      <c r="E112" s="62">
        <v>0</v>
      </c>
      <c r="F112" s="62">
        <v>0</v>
      </c>
      <c r="G112" s="63">
        <v>5</v>
      </c>
    </row>
    <row r="113" spans="1:7">
      <c r="A113" s="67" t="s">
        <v>188</v>
      </c>
      <c r="B113" s="64">
        <v>0</v>
      </c>
      <c r="C113" s="64">
        <v>0</v>
      </c>
      <c r="D113" s="64">
        <v>4</v>
      </c>
      <c r="E113" s="64">
        <v>0</v>
      </c>
      <c r="F113" s="64">
        <v>0</v>
      </c>
      <c r="G113" s="65">
        <v>5</v>
      </c>
    </row>
    <row r="114" spans="1:7">
      <c r="A114" s="66" t="s">
        <v>188</v>
      </c>
      <c r="B114" s="62">
        <v>0</v>
      </c>
      <c r="C114" s="62">
        <v>0</v>
      </c>
      <c r="D114" s="62">
        <v>5</v>
      </c>
      <c r="E114" s="62">
        <v>1</v>
      </c>
      <c r="F114" s="62">
        <v>0</v>
      </c>
      <c r="G114" s="63">
        <v>4</v>
      </c>
    </row>
    <row r="115" spans="1:7">
      <c r="A115" s="67" t="s">
        <v>188</v>
      </c>
      <c r="B115" s="64">
        <v>0</v>
      </c>
      <c r="C115" s="64">
        <v>0</v>
      </c>
      <c r="D115" s="64">
        <v>6</v>
      </c>
      <c r="E115" s="64">
        <v>0</v>
      </c>
      <c r="F115" s="64">
        <v>0</v>
      </c>
      <c r="G115" s="65">
        <v>4</v>
      </c>
    </row>
    <row r="116" spans="1:7">
      <c r="A116" s="66" t="s">
        <v>188</v>
      </c>
      <c r="B116" s="62">
        <v>0</v>
      </c>
      <c r="C116" s="62">
        <v>0</v>
      </c>
      <c r="D116" s="62">
        <v>7</v>
      </c>
      <c r="E116" s="62">
        <v>2</v>
      </c>
      <c r="F116" s="62">
        <v>0</v>
      </c>
      <c r="G116" s="63">
        <v>2</v>
      </c>
    </row>
    <row r="117" spans="1:7">
      <c r="A117" s="67" t="s">
        <v>188</v>
      </c>
      <c r="B117" s="64">
        <v>0</v>
      </c>
      <c r="C117" s="64">
        <v>0</v>
      </c>
      <c r="D117" s="64">
        <v>8</v>
      </c>
      <c r="E117" s="64">
        <v>0</v>
      </c>
      <c r="F117" s="64">
        <v>0</v>
      </c>
      <c r="G117" s="65">
        <v>2</v>
      </c>
    </row>
    <row r="118" spans="1:7">
      <c r="A118" s="66" t="s">
        <v>188</v>
      </c>
      <c r="B118" s="62">
        <v>0</v>
      </c>
      <c r="C118" s="62">
        <v>0</v>
      </c>
      <c r="D118" s="62">
        <v>9</v>
      </c>
      <c r="E118" s="62">
        <v>1</v>
      </c>
      <c r="F118" s="62">
        <v>0</v>
      </c>
      <c r="G118" s="63">
        <v>1</v>
      </c>
    </row>
    <row r="119" spans="1:7">
      <c r="A119" s="67" t="s">
        <v>188</v>
      </c>
      <c r="B119" s="64">
        <v>0</v>
      </c>
      <c r="C119" s="64">
        <v>1</v>
      </c>
      <c r="D119" s="64">
        <v>0</v>
      </c>
      <c r="E119" s="64">
        <v>11</v>
      </c>
      <c r="F119" s="64">
        <v>1</v>
      </c>
      <c r="G119" s="65">
        <v>7</v>
      </c>
    </row>
    <row r="120" spans="1:7">
      <c r="A120" s="66" t="s">
        <v>188</v>
      </c>
      <c r="B120" s="62">
        <v>0</v>
      </c>
      <c r="C120" s="62">
        <v>1</v>
      </c>
      <c r="D120" s="62">
        <v>3</v>
      </c>
      <c r="E120" s="62">
        <v>4</v>
      </c>
      <c r="F120" s="62">
        <v>0</v>
      </c>
      <c r="G120" s="63">
        <v>3</v>
      </c>
    </row>
    <row r="121" spans="1:7">
      <c r="A121" s="67" t="s">
        <v>188</v>
      </c>
      <c r="B121" s="64">
        <v>0</v>
      </c>
      <c r="C121" s="64">
        <v>1</v>
      </c>
      <c r="D121" s="64">
        <v>5</v>
      </c>
      <c r="E121" s="64">
        <v>1</v>
      </c>
      <c r="F121" s="64">
        <v>0</v>
      </c>
      <c r="G121" s="65">
        <v>2</v>
      </c>
    </row>
    <row r="122" spans="1:7">
      <c r="A122" s="66" t="s">
        <v>188</v>
      </c>
      <c r="B122" s="62">
        <v>0</v>
      </c>
      <c r="C122" s="62">
        <v>1</v>
      </c>
      <c r="D122" s="62">
        <v>7</v>
      </c>
      <c r="E122" s="62">
        <v>2</v>
      </c>
      <c r="F122" s="62">
        <v>0</v>
      </c>
      <c r="G122" s="63">
        <v>0</v>
      </c>
    </row>
    <row r="123" spans="1:7">
      <c r="A123" s="67" t="s">
        <v>188</v>
      </c>
      <c r="B123" s="64">
        <v>0</v>
      </c>
      <c r="C123" s="64">
        <v>1</v>
      </c>
      <c r="D123" s="64">
        <v>8</v>
      </c>
      <c r="E123" s="64">
        <v>1</v>
      </c>
      <c r="F123" s="64">
        <v>1</v>
      </c>
      <c r="G123" s="65">
        <v>17</v>
      </c>
    </row>
    <row r="124" spans="1:7">
      <c r="A124" s="66" t="s">
        <v>188</v>
      </c>
      <c r="B124" s="62">
        <v>0</v>
      </c>
      <c r="C124" s="62">
        <v>1</v>
      </c>
      <c r="D124" s="62">
        <v>9</v>
      </c>
      <c r="E124" s="62">
        <v>1</v>
      </c>
      <c r="F124" s="62">
        <v>0</v>
      </c>
      <c r="G124" s="63">
        <v>16</v>
      </c>
    </row>
    <row r="125" spans="1:7">
      <c r="A125" s="67" t="s">
        <v>188</v>
      </c>
      <c r="B125" s="64">
        <v>0</v>
      </c>
      <c r="C125" s="64">
        <v>2</v>
      </c>
      <c r="D125" s="64">
        <v>0</v>
      </c>
      <c r="E125" s="64">
        <v>11</v>
      </c>
      <c r="F125" s="64">
        <v>1</v>
      </c>
      <c r="G125" s="65">
        <v>7</v>
      </c>
    </row>
    <row r="126" spans="1:7">
      <c r="A126" s="66" t="s">
        <v>188</v>
      </c>
      <c r="B126" s="62">
        <v>0</v>
      </c>
      <c r="C126" s="62">
        <v>2</v>
      </c>
      <c r="D126" s="62">
        <v>2</v>
      </c>
      <c r="E126" s="62">
        <v>1</v>
      </c>
      <c r="F126" s="62">
        <v>0</v>
      </c>
      <c r="G126" s="63">
        <v>6</v>
      </c>
    </row>
    <row r="127" spans="1:7">
      <c r="A127" s="67" t="s">
        <v>188</v>
      </c>
      <c r="B127" s="64">
        <v>0</v>
      </c>
      <c r="C127" s="64">
        <v>2</v>
      </c>
      <c r="D127" s="64">
        <v>3</v>
      </c>
      <c r="E127" s="64">
        <v>1</v>
      </c>
      <c r="F127" s="64">
        <v>0</v>
      </c>
      <c r="G127" s="65">
        <v>5</v>
      </c>
    </row>
    <row r="128" spans="1:7">
      <c r="A128" s="66" t="s">
        <v>188</v>
      </c>
      <c r="B128" s="62">
        <v>0</v>
      </c>
      <c r="C128" s="62">
        <v>2</v>
      </c>
      <c r="D128" s="62">
        <v>4</v>
      </c>
      <c r="E128" s="62">
        <v>2</v>
      </c>
      <c r="F128" s="62">
        <v>0</v>
      </c>
      <c r="G128" s="63">
        <v>3</v>
      </c>
    </row>
    <row r="129" spans="1:7">
      <c r="A129" s="67" t="s">
        <v>188</v>
      </c>
      <c r="B129" s="64">
        <v>0</v>
      </c>
      <c r="C129" s="64">
        <v>2</v>
      </c>
      <c r="D129" s="64">
        <v>6</v>
      </c>
      <c r="E129" s="64">
        <v>1</v>
      </c>
      <c r="F129" s="64">
        <v>0</v>
      </c>
      <c r="G129" s="65">
        <v>2</v>
      </c>
    </row>
    <row r="130" spans="1:7">
      <c r="A130" s="66" t="s">
        <v>188</v>
      </c>
      <c r="B130" s="62">
        <v>0</v>
      </c>
      <c r="C130" s="62">
        <v>2</v>
      </c>
      <c r="D130" s="62">
        <v>7</v>
      </c>
      <c r="E130" s="62">
        <v>1</v>
      </c>
      <c r="F130" s="62">
        <v>0</v>
      </c>
      <c r="G130" s="63">
        <v>1</v>
      </c>
    </row>
    <row r="131" spans="1:7">
      <c r="A131" s="67" t="s">
        <v>188</v>
      </c>
      <c r="B131" s="64">
        <v>0</v>
      </c>
      <c r="C131" s="64">
        <v>2</v>
      </c>
      <c r="D131" s="64">
        <v>9</v>
      </c>
      <c r="E131" s="64">
        <v>1</v>
      </c>
      <c r="F131" s="64">
        <v>0</v>
      </c>
      <c r="G131" s="65">
        <v>0</v>
      </c>
    </row>
    <row r="132" spans="1:7">
      <c r="A132" s="66" t="s">
        <v>188</v>
      </c>
      <c r="B132" s="62">
        <v>1</v>
      </c>
      <c r="C132" s="62">
        <v>0</v>
      </c>
      <c r="D132" s="62">
        <v>4</v>
      </c>
      <c r="E132" s="62">
        <v>8</v>
      </c>
      <c r="F132" s="62">
        <v>1</v>
      </c>
      <c r="G132" s="63">
        <v>10</v>
      </c>
    </row>
    <row r="133" spans="1:7">
      <c r="A133" s="67" t="s">
        <v>188</v>
      </c>
      <c r="B133" s="64">
        <v>1</v>
      </c>
      <c r="C133" s="64">
        <v>0</v>
      </c>
      <c r="D133" s="64">
        <v>5</v>
      </c>
      <c r="E133" s="64">
        <v>3</v>
      </c>
      <c r="F133" s="64">
        <v>0</v>
      </c>
      <c r="G133" s="65">
        <v>7</v>
      </c>
    </row>
    <row r="134" spans="1:7">
      <c r="A134" s="66" t="s">
        <v>188</v>
      </c>
      <c r="B134" s="62">
        <v>1</v>
      </c>
      <c r="C134" s="62">
        <v>0</v>
      </c>
      <c r="D134" s="62">
        <v>7</v>
      </c>
      <c r="E134" s="62">
        <v>1</v>
      </c>
      <c r="F134" s="62">
        <v>0</v>
      </c>
      <c r="G134" s="63">
        <v>6</v>
      </c>
    </row>
    <row r="135" spans="1:7">
      <c r="A135" s="67" t="s">
        <v>188</v>
      </c>
      <c r="B135" s="64">
        <v>1</v>
      </c>
      <c r="C135" s="64">
        <v>0</v>
      </c>
      <c r="D135" s="64">
        <v>9</v>
      </c>
      <c r="E135" s="64">
        <v>2</v>
      </c>
      <c r="F135" s="64">
        <v>0</v>
      </c>
      <c r="G135" s="65">
        <v>4</v>
      </c>
    </row>
    <row r="136" spans="1:7">
      <c r="A136" s="66" t="s">
        <v>188</v>
      </c>
      <c r="B136" s="62">
        <v>1</v>
      </c>
      <c r="C136" s="62">
        <v>1</v>
      </c>
      <c r="D136" s="62">
        <v>5</v>
      </c>
      <c r="E136" s="62">
        <v>6</v>
      </c>
      <c r="F136" s="62">
        <v>1</v>
      </c>
      <c r="G136" s="63">
        <v>12</v>
      </c>
    </row>
    <row r="137" spans="1:7">
      <c r="A137" s="67" t="s">
        <v>188</v>
      </c>
      <c r="B137" s="64">
        <v>1</v>
      </c>
      <c r="C137" s="64">
        <v>1</v>
      </c>
      <c r="D137" s="64">
        <v>6</v>
      </c>
      <c r="E137" s="64">
        <v>4</v>
      </c>
      <c r="F137" s="64">
        <v>0</v>
      </c>
      <c r="G137" s="65">
        <v>8</v>
      </c>
    </row>
    <row r="138" spans="1:7">
      <c r="A138" s="66" t="s">
        <v>188</v>
      </c>
      <c r="B138" s="62">
        <v>1</v>
      </c>
      <c r="C138" s="62">
        <v>2</v>
      </c>
      <c r="D138" s="62">
        <v>6</v>
      </c>
      <c r="E138" s="62">
        <v>7</v>
      </c>
      <c r="F138" s="62">
        <v>1</v>
      </c>
      <c r="G138" s="63">
        <v>11</v>
      </c>
    </row>
    <row r="139" spans="1:7">
      <c r="A139" s="67" t="s">
        <v>188</v>
      </c>
      <c r="B139" s="64">
        <v>1</v>
      </c>
      <c r="C139" s="64">
        <v>2</v>
      </c>
      <c r="D139" s="64">
        <v>7</v>
      </c>
      <c r="E139" s="64">
        <v>22</v>
      </c>
      <c r="F139" s="64">
        <v>1</v>
      </c>
      <c r="G139" s="65">
        <v>7</v>
      </c>
    </row>
    <row r="140" spans="1:7">
      <c r="A140" s="66" t="s">
        <v>188</v>
      </c>
      <c r="B140" s="62">
        <v>1</v>
      </c>
      <c r="C140" s="62">
        <v>2</v>
      </c>
      <c r="D140" s="62">
        <v>8</v>
      </c>
      <c r="E140" s="62">
        <v>1</v>
      </c>
      <c r="F140" s="62">
        <v>0</v>
      </c>
      <c r="G140" s="63">
        <v>6</v>
      </c>
    </row>
    <row r="141" spans="1:7">
      <c r="A141" s="67" t="s">
        <v>188</v>
      </c>
      <c r="B141" s="64">
        <v>2</v>
      </c>
      <c r="C141" s="64">
        <v>0</v>
      </c>
      <c r="D141" s="64">
        <v>8</v>
      </c>
      <c r="E141" s="64">
        <v>4</v>
      </c>
      <c r="F141" s="64">
        <v>1</v>
      </c>
      <c r="G141" s="65">
        <v>14</v>
      </c>
    </row>
    <row r="142" spans="1:7">
      <c r="A142" s="66" t="s">
        <v>188</v>
      </c>
      <c r="B142" s="62">
        <v>2</v>
      </c>
      <c r="C142" s="62">
        <v>0</v>
      </c>
      <c r="D142" s="62">
        <v>9</v>
      </c>
      <c r="E142" s="62">
        <v>1</v>
      </c>
      <c r="F142" s="62">
        <v>0</v>
      </c>
      <c r="G142" s="63">
        <v>13</v>
      </c>
    </row>
    <row r="143" spans="1:7">
      <c r="A143" s="67" t="s">
        <v>188</v>
      </c>
      <c r="B143" s="64">
        <v>2</v>
      </c>
      <c r="C143" s="64">
        <v>1</v>
      </c>
      <c r="D143" s="64">
        <v>8</v>
      </c>
      <c r="E143" s="64">
        <v>12</v>
      </c>
      <c r="F143" s="64">
        <v>1</v>
      </c>
      <c r="G143" s="65">
        <v>6</v>
      </c>
    </row>
    <row r="144" spans="1:7">
      <c r="A144" s="66" t="s">
        <v>188</v>
      </c>
      <c r="B144" s="62">
        <v>2</v>
      </c>
      <c r="C144" s="62">
        <v>1</v>
      </c>
      <c r="D144" s="62">
        <v>9</v>
      </c>
      <c r="E144" s="62">
        <v>7</v>
      </c>
      <c r="F144" s="62">
        <v>1</v>
      </c>
      <c r="G144" s="63">
        <v>17</v>
      </c>
    </row>
    <row r="145" spans="1:7">
      <c r="A145" s="67" t="s">
        <v>188</v>
      </c>
      <c r="B145" s="64">
        <v>2</v>
      </c>
      <c r="C145" s="64">
        <v>2</v>
      </c>
      <c r="D145" s="64">
        <v>8</v>
      </c>
      <c r="E145" s="64">
        <v>8</v>
      </c>
      <c r="F145" s="64">
        <v>1</v>
      </c>
      <c r="G145" s="65">
        <v>10</v>
      </c>
    </row>
    <row r="146" spans="1:7">
      <c r="A146" s="66" t="s">
        <v>188</v>
      </c>
      <c r="B146" s="62">
        <v>2</v>
      </c>
      <c r="C146" s="62">
        <v>2</v>
      </c>
      <c r="D146" s="62">
        <v>9</v>
      </c>
      <c r="E146" s="62">
        <v>18</v>
      </c>
      <c r="F146" s="62">
        <v>1</v>
      </c>
      <c r="G146" s="63">
        <v>10</v>
      </c>
    </row>
    <row r="147" spans="1:7">
      <c r="A147" s="67" t="s">
        <v>188</v>
      </c>
      <c r="B147" s="64">
        <v>3</v>
      </c>
      <c r="C147" s="64">
        <v>0</v>
      </c>
      <c r="D147" s="64">
        <v>9</v>
      </c>
      <c r="E147" s="64">
        <v>3</v>
      </c>
      <c r="F147" s="64">
        <v>1</v>
      </c>
      <c r="G147" s="65">
        <v>15</v>
      </c>
    </row>
    <row r="148" spans="1:7">
      <c r="A148" s="66" t="s">
        <v>189</v>
      </c>
      <c r="B148" s="62">
        <v>0</v>
      </c>
      <c r="C148" s="62">
        <v>0</v>
      </c>
      <c r="D148" s="62">
        <v>0</v>
      </c>
      <c r="E148" s="62">
        <v>15</v>
      </c>
      <c r="F148" s="62">
        <v>1</v>
      </c>
      <c r="G148" s="63">
        <v>3</v>
      </c>
    </row>
    <row r="149" spans="1:7">
      <c r="A149" s="67" t="s">
        <v>189</v>
      </c>
      <c r="B149" s="64">
        <v>0</v>
      </c>
      <c r="C149" s="64">
        <v>0</v>
      </c>
      <c r="D149" s="64">
        <v>1</v>
      </c>
      <c r="E149" s="64">
        <v>3</v>
      </c>
      <c r="F149" s="64">
        <v>0</v>
      </c>
      <c r="G149" s="65">
        <v>0</v>
      </c>
    </row>
    <row r="150" spans="1:7">
      <c r="A150" s="66" t="s">
        <v>189</v>
      </c>
      <c r="B150" s="62">
        <v>0</v>
      </c>
      <c r="C150" s="62">
        <v>0</v>
      </c>
      <c r="D150" s="62">
        <v>2</v>
      </c>
      <c r="E150" s="62">
        <v>2</v>
      </c>
      <c r="F150" s="62">
        <v>1</v>
      </c>
      <c r="G150" s="63">
        <v>16</v>
      </c>
    </row>
    <row r="151" spans="1:7">
      <c r="A151" s="67" t="s">
        <v>189</v>
      </c>
      <c r="B151" s="64">
        <v>0</v>
      </c>
      <c r="C151" s="64">
        <v>0</v>
      </c>
      <c r="D151" s="64">
        <v>3</v>
      </c>
      <c r="E151" s="64">
        <v>0</v>
      </c>
      <c r="F151" s="64">
        <v>0</v>
      </c>
      <c r="G151" s="65">
        <v>16</v>
      </c>
    </row>
    <row r="152" spans="1:7">
      <c r="A152" s="66" t="s">
        <v>189</v>
      </c>
      <c r="B152" s="62">
        <v>0</v>
      </c>
      <c r="C152" s="62">
        <v>0</v>
      </c>
      <c r="D152" s="62">
        <v>4</v>
      </c>
      <c r="E152" s="62">
        <v>0</v>
      </c>
      <c r="F152" s="62">
        <v>0</v>
      </c>
      <c r="G152" s="63">
        <v>16</v>
      </c>
    </row>
    <row r="153" spans="1:7">
      <c r="A153" s="67" t="s">
        <v>189</v>
      </c>
      <c r="B153" s="64">
        <v>0</v>
      </c>
      <c r="C153" s="64">
        <v>0</v>
      </c>
      <c r="D153" s="64">
        <v>5</v>
      </c>
      <c r="E153" s="64">
        <v>0</v>
      </c>
      <c r="F153" s="64">
        <v>0</v>
      </c>
      <c r="G153" s="65">
        <v>16</v>
      </c>
    </row>
    <row r="154" spans="1:7">
      <c r="A154" s="66" t="s">
        <v>189</v>
      </c>
      <c r="B154" s="62">
        <v>0</v>
      </c>
      <c r="C154" s="62">
        <v>0</v>
      </c>
      <c r="D154" s="62">
        <v>6</v>
      </c>
      <c r="E154" s="62">
        <v>0</v>
      </c>
      <c r="F154" s="62">
        <v>0</v>
      </c>
      <c r="G154" s="63">
        <v>16</v>
      </c>
    </row>
    <row r="155" spans="1:7">
      <c r="A155" s="67" t="s">
        <v>189</v>
      </c>
      <c r="B155" s="64">
        <v>0</v>
      </c>
      <c r="C155" s="64">
        <v>0</v>
      </c>
      <c r="D155" s="64">
        <v>7</v>
      </c>
      <c r="E155" s="64">
        <v>0</v>
      </c>
      <c r="F155" s="64">
        <v>0</v>
      </c>
      <c r="G155" s="65">
        <v>16</v>
      </c>
    </row>
    <row r="156" spans="1:7">
      <c r="A156" s="66" t="s">
        <v>189</v>
      </c>
      <c r="B156" s="62">
        <v>0</v>
      </c>
      <c r="C156" s="62">
        <v>0</v>
      </c>
      <c r="D156" s="62">
        <v>8</v>
      </c>
      <c r="E156" s="62">
        <v>0</v>
      </c>
      <c r="F156" s="62">
        <v>0</v>
      </c>
      <c r="G156" s="63">
        <v>16</v>
      </c>
    </row>
    <row r="157" spans="1:7">
      <c r="A157" s="67" t="s">
        <v>189</v>
      </c>
      <c r="B157" s="64">
        <v>0</v>
      </c>
      <c r="C157" s="64">
        <v>0</v>
      </c>
      <c r="D157" s="64">
        <v>9</v>
      </c>
      <c r="E157" s="64">
        <v>0</v>
      </c>
      <c r="F157" s="64">
        <v>0</v>
      </c>
      <c r="G157" s="65">
        <v>16</v>
      </c>
    </row>
    <row r="158" spans="1:7">
      <c r="A158" s="66" t="s">
        <v>189</v>
      </c>
      <c r="B158" s="62">
        <v>0</v>
      </c>
      <c r="C158" s="62">
        <v>1</v>
      </c>
      <c r="D158" s="62">
        <v>0</v>
      </c>
      <c r="E158" s="62">
        <v>11</v>
      </c>
      <c r="F158" s="62">
        <v>1</v>
      </c>
      <c r="G158" s="63">
        <v>7</v>
      </c>
    </row>
    <row r="159" spans="1:7">
      <c r="A159" s="67" t="s">
        <v>189</v>
      </c>
      <c r="B159" s="64">
        <v>0</v>
      </c>
      <c r="C159" s="64">
        <v>1</v>
      </c>
      <c r="D159" s="64">
        <v>1</v>
      </c>
      <c r="E159" s="64">
        <v>1</v>
      </c>
      <c r="F159" s="64">
        <v>0</v>
      </c>
      <c r="G159" s="65">
        <v>6</v>
      </c>
    </row>
    <row r="160" spans="1:7">
      <c r="A160" s="66" t="s">
        <v>189</v>
      </c>
      <c r="B160" s="62">
        <v>0</v>
      </c>
      <c r="C160" s="62">
        <v>1</v>
      </c>
      <c r="D160" s="62">
        <v>3</v>
      </c>
      <c r="E160" s="62">
        <v>4</v>
      </c>
      <c r="F160" s="62">
        <v>0</v>
      </c>
      <c r="G160" s="63">
        <v>2</v>
      </c>
    </row>
    <row r="161" spans="1:7">
      <c r="A161" s="67" t="s">
        <v>189</v>
      </c>
      <c r="B161" s="64">
        <v>0</v>
      </c>
      <c r="C161" s="64">
        <v>2</v>
      </c>
      <c r="D161" s="64">
        <v>0</v>
      </c>
      <c r="E161" s="64">
        <v>9</v>
      </c>
      <c r="F161" s="64">
        <v>1</v>
      </c>
      <c r="G161" s="65">
        <v>9</v>
      </c>
    </row>
    <row r="162" spans="1:7">
      <c r="A162" s="66" t="s">
        <v>189</v>
      </c>
      <c r="B162" s="62">
        <v>0</v>
      </c>
      <c r="C162" s="62">
        <v>2</v>
      </c>
      <c r="D162" s="62">
        <v>2</v>
      </c>
      <c r="E162" s="62">
        <v>2</v>
      </c>
      <c r="F162" s="62">
        <v>0</v>
      </c>
      <c r="G162" s="63">
        <v>7</v>
      </c>
    </row>
    <row r="163" spans="1:7">
      <c r="A163" s="67" t="s">
        <v>189</v>
      </c>
      <c r="B163" s="64">
        <v>0</v>
      </c>
      <c r="C163" s="64">
        <v>2</v>
      </c>
      <c r="D163" s="64">
        <v>3</v>
      </c>
      <c r="E163" s="64">
        <v>5</v>
      </c>
      <c r="F163" s="64">
        <v>0</v>
      </c>
      <c r="G163" s="65">
        <v>2</v>
      </c>
    </row>
    <row r="164" spans="1:7">
      <c r="A164" s="66" t="s">
        <v>189</v>
      </c>
      <c r="B164" s="62">
        <v>0</v>
      </c>
      <c r="C164" s="62">
        <v>2</v>
      </c>
      <c r="D164" s="62">
        <v>4</v>
      </c>
      <c r="E164" s="62">
        <v>8</v>
      </c>
      <c r="F164" s="62">
        <v>1</v>
      </c>
      <c r="G164" s="63">
        <v>12</v>
      </c>
    </row>
    <row r="165" spans="1:7">
      <c r="A165" s="67" t="s">
        <v>189</v>
      </c>
      <c r="B165" s="64">
        <v>0</v>
      </c>
      <c r="C165" s="64">
        <v>2</v>
      </c>
      <c r="D165" s="64">
        <v>5</v>
      </c>
      <c r="E165" s="64">
        <v>5</v>
      </c>
      <c r="F165" s="64">
        <v>0</v>
      </c>
      <c r="G165" s="65">
        <v>7</v>
      </c>
    </row>
    <row r="166" spans="1:7">
      <c r="A166" s="66" t="s">
        <v>189</v>
      </c>
      <c r="B166" s="62">
        <v>0</v>
      </c>
      <c r="C166" s="62">
        <v>2</v>
      </c>
      <c r="D166" s="62">
        <v>6</v>
      </c>
      <c r="E166" s="62">
        <v>4</v>
      </c>
      <c r="F166" s="62">
        <v>0</v>
      </c>
      <c r="G166" s="63">
        <v>3</v>
      </c>
    </row>
    <row r="167" spans="1:7">
      <c r="A167" s="67" t="s">
        <v>189</v>
      </c>
      <c r="B167" s="64">
        <v>0</v>
      </c>
      <c r="C167" s="64">
        <v>2</v>
      </c>
      <c r="D167" s="64">
        <v>7</v>
      </c>
      <c r="E167" s="64">
        <v>4</v>
      </c>
      <c r="F167" s="64">
        <v>1</v>
      </c>
      <c r="G167" s="65">
        <v>17</v>
      </c>
    </row>
    <row r="168" spans="1:7">
      <c r="A168" s="66" t="s">
        <v>189</v>
      </c>
      <c r="B168" s="62">
        <v>0</v>
      </c>
      <c r="C168" s="62">
        <v>2</v>
      </c>
      <c r="D168" s="62">
        <v>8</v>
      </c>
      <c r="E168" s="62">
        <v>3</v>
      </c>
      <c r="F168" s="62">
        <v>0</v>
      </c>
      <c r="G168" s="63">
        <v>14</v>
      </c>
    </row>
    <row r="169" spans="1:7">
      <c r="A169" s="67" t="s">
        <v>189</v>
      </c>
      <c r="B169" s="64">
        <v>1</v>
      </c>
      <c r="C169" s="64">
        <v>0</v>
      </c>
      <c r="D169" s="64">
        <v>4</v>
      </c>
      <c r="E169" s="64">
        <v>3</v>
      </c>
      <c r="F169" s="64">
        <v>1</v>
      </c>
      <c r="G169" s="65">
        <v>15</v>
      </c>
    </row>
    <row r="170" spans="1:7">
      <c r="A170" s="66" t="s">
        <v>189</v>
      </c>
      <c r="B170" s="62">
        <v>1</v>
      </c>
      <c r="C170" s="62">
        <v>0</v>
      </c>
      <c r="D170" s="62">
        <v>5</v>
      </c>
      <c r="E170" s="62">
        <v>5</v>
      </c>
      <c r="F170" s="62">
        <v>0</v>
      </c>
      <c r="G170" s="63">
        <v>10</v>
      </c>
    </row>
    <row r="171" spans="1:7">
      <c r="A171" s="67" t="s">
        <v>189</v>
      </c>
      <c r="B171" s="64">
        <v>1</v>
      </c>
      <c r="C171" s="64">
        <v>0</v>
      </c>
      <c r="D171" s="64">
        <v>8</v>
      </c>
      <c r="E171" s="64">
        <v>2</v>
      </c>
      <c r="F171" s="64">
        <v>0</v>
      </c>
      <c r="G171" s="65">
        <v>8</v>
      </c>
    </row>
    <row r="172" spans="1:7">
      <c r="A172" s="66" t="s">
        <v>189</v>
      </c>
      <c r="B172" s="62">
        <v>1</v>
      </c>
      <c r="C172" s="62">
        <v>1</v>
      </c>
      <c r="D172" s="62">
        <v>5</v>
      </c>
      <c r="E172" s="62">
        <v>5</v>
      </c>
      <c r="F172" s="62">
        <v>1</v>
      </c>
      <c r="G172" s="63">
        <v>13</v>
      </c>
    </row>
    <row r="173" spans="1:7">
      <c r="A173" s="67" t="s">
        <v>189</v>
      </c>
      <c r="B173" s="64">
        <v>1</v>
      </c>
      <c r="C173" s="64">
        <v>1</v>
      </c>
      <c r="D173" s="64">
        <v>6</v>
      </c>
      <c r="E173" s="64">
        <v>8</v>
      </c>
      <c r="F173" s="64">
        <v>0</v>
      </c>
      <c r="G173" s="65">
        <v>5</v>
      </c>
    </row>
    <row r="174" spans="1:7">
      <c r="A174" s="66" t="s">
        <v>189</v>
      </c>
      <c r="B174" s="62">
        <v>1</v>
      </c>
      <c r="C174" s="62">
        <v>1</v>
      </c>
      <c r="D174" s="62">
        <v>7</v>
      </c>
      <c r="E174" s="62">
        <v>1</v>
      </c>
      <c r="F174" s="62">
        <v>0</v>
      </c>
      <c r="G174" s="63">
        <v>4</v>
      </c>
    </row>
    <row r="175" spans="1:7">
      <c r="A175" s="67" t="s">
        <v>189</v>
      </c>
      <c r="B175" s="64">
        <v>1</v>
      </c>
      <c r="C175" s="64">
        <v>1</v>
      </c>
      <c r="D175" s="64">
        <v>8</v>
      </c>
      <c r="E175" s="64">
        <v>1</v>
      </c>
      <c r="F175" s="64">
        <v>0</v>
      </c>
      <c r="G175" s="65">
        <v>3</v>
      </c>
    </row>
    <row r="176" spans="1:7">
      <c r="A176" s="66" t="s">
        <v>189</v>
      </c>
      <c r="B176" s="62">
        <v>1</v>
      </c>
      <c r="C176" s="62">
        <v>2</v>
      </c>
      <c r="D176" s="62">
        <v>6</v>
      </c>
      <c r="E176" s="62">
        <v>5</v>
      </c>
      <c r="F176" s="62">
        <v>1</v>
      </c>
      <c r="G176" s="63">
        <v>13</v>
      </c>
    </row>
    <row r="177" spans="1:7">
      <c r="A177" s="67" t="s">
        <v>189</v>
      </c>
      <c r="B177" s="64">
        <v>1</v>
      </c>
      <c r="C177" s="64">
        <v>2</v>
      </c>
      <c r="D177" s="64">
        <v>7</v>
      </c>
      <c r="E177" s="64">
        <v>17</v>
      </c>
      <c r="F177" s="64">
        <v>1</v>
      </c>
      <c r="G177" s="65">
        <v>14</v>
      </c>
    </row>
    <row r="178" spans="1:7">
      <c r="A178" s="66" t="s">
        <v>189</v>
      </c>
      <c r="B178" s="62">
        <v>1</v>
      </c>
      <c r="C178" s="62">
        <v>2</v>
      </c>
      <c r="D178" s="62">
        <v>8</v>
      </c>
      <c r="E178" s="62">
        <v>7</v>
      </c>
      <c r="F178" s="62">
        <v>0</v>
      </c>
      <c r="G178" s="63">
        <v>7</v>
      </c>
    </row>
    <row r="179" spans="1:7">
      <c r="A179" s="67" t="s">
        <v>189</v>
      </c>
      <c r="B179" s="64">
        <v>1</v>
      </c>
      <c r="C179" s="64">
        <v>2</v>
      </c>
      <c r="D179" s="64">
        <v>9</v>
      </c>
      <c r="E179" s="64">
        <v>2</v>
      </c>
      <c r="F179" s="64">
        <v>0</v>
      </c>
      <c r="G179" s="65">
        <v>5</v>
      </c>
    </row>
    <row r="180" spans="1:7">
      <c r="A180" s="66" t="s">
        <v>189</v>
      </c>
      <c r="B180" s="62">
        <v>2</v>
      </c>
      <c r="C180" s="62">
        <v>0</v>
      </c>
      <c r="D180" s="62">
        <v>7</v>
      </c>
      <c r="E180" s="62">
        <v>3</v>
      </c>
      <c r="F180" s="62">
        <v>1</v>
      </c>
      <c r="G180" s="63">
        <v>15</v>
      </c>
    </row>
    <row r="181" spans="1:7">
      <c r="A181" s="67" t="s">
        <v>189</v>
      </c>
      <c r="B181" s="64">
        <v>2</v>
      </c>
      <c r="C181" s="64">
        <v>0</v>
      </c>
      <c r="D181" s="64">
        <v>8</v>
      </c>
      <c r="E181" s="64">
        <v>5</v>
      </c>
      <c r="F181" s="64">
        <v>0</v>
      </c>
      <c r="G181" s="65">
        <v>10</v>
      </c>
    </row>
    <row r="182" spans="1:7">
      <c r="A182" s="66" t="s">
        <v>189</v>
      </c>
      <c r="B182" s="62">
        <v>2</v>
      </c>
      <c r="C182" s="62">
        <v>1</v>
      </c>
      <c r="D182" s="62">
        <v>8</v>
      </c>
      <c r="E182" s="62">
        <v>9</v>
      </c>
      <c r="F182" s="62">
        <v>1</v>
      </c>
      <c r="G182" s="63">
        <v>9</v>
      </c>
    </row>
    <row r="183" spans="1:7">
      <c r="A183" s="67" t="s">
        <v>189</v>
      </c>
      <c r="B183" s="64">
        <v>2</v>
      </c>
      <c r="C183" s="64">
        <v>1</v>
      </c>
      <c r="D183" s="64">
        <v>9</v>
      </c>
      <c r="E183" s="64">
        <v>3</v>
      </c>
      <c r="F183" s="64">
        <v>0</v>
      </c>
      <c r="G183" s="65">
        <v>6</v>
      </c>
    </row>
    <row r="184" spans="1:7">
      <c r="A184" s="66" t="s">
        <v>189</v>
      </c>
      <c r="B184" s="62">
        <v>2</v>
      </c>
      <c r="C184" s="62">
        <v>2</v>
      </c>
      <c r="D184" s="62">
        <v>8</v>
      </c>
      <c r="E184" s="62">
        <v>10</v>
      </c>
      <c r="F184" s="62">
        <v>1</v>
      </c>
      <c r="G184" s="63">
        <v>8</v>
      </c>
    </row>
    <row r="185" spans="1:7">
      <c r="A185" s="67" t="s">
        <v>189</v>
      </c>
      <c r="B185" s="64">
        <v>2</v>
      </c>
      <c r="C185" s="64">
        <v>2</v>
      </c>
      <c r="D185" s="64">
        <v>9</v>
      </c>
      <c r="E185" s="64">
        <v>29</v>
      </c>
      <c r="F185" s="64">
        <v>2</v>
      </c>
      <c r="G185" s="65">
        <v>15</v>
      </c>
    </row>
    <row r="186" spans="1:7">
      <c r="A186" s="66" t="s">
        <v>189</v>
      </c>
      <c r="B186" s="62">
        <v>3</v>
      </c>
      <c r="C186" s="62">
        <v>0</v>
      </c>
      <c r="D186" s="62">
        <v>9</v>
      </c>
      <c r="E186" s="62">
        <v>13</v>
      </c>
      <c r="F186" s="62">
        <v>1</v>
      </c>
      <c r="G186" s="63">
        <v>5</v>
      </c>
    </row>
    <row r="187" spans="1:7">
      <c r="A187" s="67" t="s">
        <v>189</v>
      </c>
      <c r="B187" s="64">
        <v>3</v>
      </c>
      <c r="C187" s="64">
        <v>1</v>
      </c>
      <c r="D187" s="64">
        <v>9</v>
      </c>
      <c r="E187" s="64">
        <v>5</v>
      </c>
      <c r="F187" s="64">
        <v>1</v>
      </c>
      <c r="G187" s="65">
        <v>13</v>
      </c>
    </row>
    <row r="188" spans="1:7">
      <c r="A188" s="66" t="s">
        <v>190</v>
      </c>
      <c r="B188" s="62">
        <v>0</v>
      </c>
      <c r="C188" s="62">
        <v>0</v>
      </c>
      <c r="D188" s="62">
        <v>0</v>
      </c>
      <c r="E188" s="62">
        <v>10</v>
      </c>
      <c r="F188" s="62">
        <v>1</v>
      </c>
      <c r="G188" s="63">
        <v>8</v>
      </c>
    </row>
    <row r="189" spans="1:7">
      <c r="A189" s="67" t="s">
        <v>190</v>
      </c>
      <c r="B189" s="64">
        <v>0</v>
      </c>
      <c r="C189" s="64">
        <v>0</v>
      </c>
      <c r="D189" s="64">
        <v>1</v>
      </c>
      <c r="E189" s="64">
        <v>0</v>
      </c>
      <c r="F189" s="64">
        <v>0</v>
      </c>
      <c r="G189" s="65">
        <v>8</v>
      </c>
    </row>
    <row r="190" spans="1:7">
      <c r="A190" s="66" t="s">
        <v>190</v>
      </c>
      <c r="B190" s="62">
        <v>0</v>
      </c>
      <c r="C190" s="62">
        <v>0</v>
      </c>
      <c r="D190" s="62">
        <v>2</v>
      </c>
      <c r="E190" s="62">
        <v>0</v>
      </c>
      <c r="F190" s="62">
        <v>0</v>
      </c>
      <c r="G190" s="63">
        <v>8</v>
      </c>
    </row>
    <row r="191" spans="1:7">
      <c r="A191" s="67" t="s">
        <v>190</v>
      </c>
      <c r="B191" s="64">
        <v>0</v>
      </c>
      <c r="C191" s="64">
        <v>0</v>
      </c>
      <c r="D191" s="64">
        <v>3</v>
      </c>
      <c r="E191" s="64">
        <v>0</v>
      </c>
      <c r="F191" s="64">
        <v>0</v>
      </c>
      <c r="G191" s="65">
        <v>8</v>
      </c>
    </row>
    <row r="192" spans="1:7">
      <c r="A192" s="66" t="s">
        <v>190</v>
      </c>
      <c r="B192" s="62">
        <v>0</v>
      </c>
      <c r="C192" s="62">
        <v>0</v>
      </c>
      <c r="D192" s="62">
        <v>4</v>
      </c>
      <c r="E192" s="62">
        <v>2</v>
      </c>
      <c r="F192" s="62">
        <v>0</v>
      </c>
      <c r="G192" s="63">
        <v>6</v>
      </c>
    </row>
    <row r="193" spans="1:7">
      <c r="A193" s="67" t="s">
        <v>190</v>
      </c>
      <c r="B193" s="64">
        <v>0</v>
      </c>
      <c r="C193" s="64">
        <v>0</v>
      </c>
      <c r="D193" s="64">
        <v>5</v>
      </c>
      <c r="E193" s="64">
        <v>0</v>
      </c>
      <c r="F193" s="64">
        <v>0</v>
      </c>
      <c r="G193" s="65">
        <v>6</v>
      </c>
    </row>
    <row r="194" spans="1:7">
      <c r="A194" s="66" t="s">
        <v>190</v>
      </c>
      <c r="B194" s="62">
        <v>0</v>
      </c>
      <c r="C194" s="62">
        <v>0</v>
      </c>
      <c r="D194" s="62">
        <v>6</v>
      </c>
      <c r="E194" s="62">
        <v>0</v>
      </c>
      <c r="F194" s="62">
        <v>0</v>
      </c>
      <c r="G194" s="63">
        <v>6</v>
      </c>
    </row>
    <row r="195" spans="1:7">
      <c r="A195" s="67" t="s">
        <v>190</v>
      </c>
      <c r="B195" s="64">
        <v>0</v>
      </c>
      <c r="C195" s="64">
        <v>0</v>
      </c>
      <c r="D195" s="64">
        <v>7</v>
      </c>
      <c r="E195" s="64">
        <v>0</v>
      </c>
      <c r="F195" s="64">
        <v>0</v>
      </c>
      <c r="G195" s="65">
        <v>6</v>
      </c>
    </row>
    <row r="196" spans="1:7">
      <c r="A196" s="66" t="s">
        <v>190</v>
      </c>
      <c r="B196" s="62">
        <v>0</v>
      </c>
      <c r="C196" s="62">
        <v>0</v>
      </c>
      <c r="D196" s="62">
        <v>8</v>
      </c>
      <c r="E196" s="62">
        <v>0</v>
      </c>
      <c r="F196" s="62">
        <v>0</v>
      </c>
      <c r="G196" s="63">
        <v>6</v>
      </c>
    </row>
    <row r="197" spans="1:7">
      <c r="A197" s="67" t="s">
        <v>190</v>
      </c>
      <c r="B197" s="64">
        <v>0</v>
      </c>
      <c r="C197" s="64">
        <v>0</v>
      </c>
      <c r="D197" s="64">
        <v>9</v>
      </c>
      <c r="E197" s="64">
        <v>0</v>
      </c>
      <c r="F197" s="64">
        <v>0</v>
      </c>
      <c r="G197" s="65">
        <v>6</v>
      </c>
    </row>
    <row r="198" spans="1:7">
      <c r="A198" s="66" t="s">
        <v>190</v>
      </c>
      <c r="B198" s="62">
        <v>0</v>
      </c>
      <c r="C198" s="62">
        <v>1</v>
      </c>
      <c r="D198" s="62">
        <v>0</v>
      </c>
      <c r="E198" s="62">
        <v>17</v>
      </c>
      <c r="F198" s="62">
        <v>1</v>
      </c>
      <c r="G198" s="63">
        <v>1</v>
      </c>
    </row>
    <row r="199" spans="1:7">
      <c r="A199" s="67" t="s">
        <v>190</v>
      </c>
      <c r="B199" s="64">
        <v>0</v>
      </c>
      <c r="C199" s="64">
        <v>1</v>
      </c>
      <c r="D199" s="64">
        <v>2</v>
      </c>
      <c r="E199" s="64">
        <v>2</v>
      </c>
      <c r="F199" s="64">
        <v>1</v>
      </c>
      <c r="G199" s="65">
        <v>17</v>
      </c>
    </row>
    <row r="200" spans="1:7">
      <c r="A200" s="66" t="s">
        <v>190</v>
      </c>
      <c r="B200" s="62">
        <v>0</v>
      </c>
      <c r="C200" s="62">
        <v>1</v>
      </c>
      <c r="D200" s="62">
        <v>3</v>
      </c>
      <c r="E200" s="62">
        <v>2</v>
      </c>
      <c r="F200" s="62">
        <v>0</v>
      </c>
      <c r="G200" s="63">
        <v>15</v>
      </c>
    </row>
    <row r="201" spans="1:7">
      <c r="A201" s="67" t="s">
        <v>190</v>
      </c>
      <c r="B201" s="64">
        <v>0</v>
      </c>
      <c r="C201" s="64">
        <v>1</v>
      </c>
      <c r="D201" s="64">
        <v>4</v>
      </c>
      <c r="E201" s="64">
        <v>3</v>
      </c>
      <c r="F201" s="64">
        <v>0</v>
      </c>
      <c r="G201" s="65">
        <v>12</v>
      </c>
    </row>
    <row r="202" spans="1:7">
      <c r="A202" s="66" t="s">
        <v>190</v>
      </c>
      <c r="B202" s="62">
        <v>0</v>
      </c>
      <c r="C202" s="62">
        <v>1</v>
      </c>
      <c r="D202" s="62">
        <v>5</v>
      </c>
      <c r="E202" s="62">
        <v>1</v>
      </c>
      <c r="F202" s="62">
        <v>0</v>
      </c>
      <c r="G202" s="63">
        <v>11</v>
      </c>
    </row>
    <row r="203" spans="1:7">
      <c r="A203" s="67" t="s">
        <v>190</v>
      </c>
      <c r="B203" s="64">
        <v>0</v>
      </c>
      <c r="C203" s="64">
        <v>1</v>
      </c>
      <c r="D203" s="64">
        <v>7</v>
      </c>
      <c r="E203" s="64">
        <v>2</v>
      </c>
      <c r="F203" s="64">
        <v>0</v>
      </c>
      <c r="G203" s="65">
        <v>9</v>
      </c>
    </row>
    <row r="204" spans="1:7">
      <c r="A204" s="66" t="s">
        <v>190</v>
      </c>
      <c r="B204" s="62">
        <v>0</v>
      </c>
      <c r="C204" s="62">
        <v>1</v>
      </c>
      <c r="D204" s="62">
        <v>8</v>
      </c>
      <c r="E204" s="62">
        <v>2</v>
      </c>
      <c r="F204" s="62">
        <v>0</v>
      </c>
      <c r="G204" s="63">
        <v>7</v>
      </c>
    </row>
    <row r="205" spans="1:7">
      <c r="A205" s="67" t="s">
        <v>190</v>
      </c>
      <c r="B205" s="64">
        <v>0</v>
      </c>
      <c r="C205" s="64">
        <v>1</v>
      </c>
      <c r="D205" s="64">
        <v>9</v>
      </c>
      <c r="E205" s="64">
        <v>1</v>
      </c>
      <c r="F205" s="64">
        <v>0</v>
      </c>
      <c r="G205" s="65">
        <v>6</v>
      </c>
    </row>
    <row r="206" spans="1:7">
      <c r="A206" s="66" t="s">
        <v>190</v>
      </c>
      <c r="B206" s="62">
        <v>0</v>
      </c>
      <c r="C206" s="62">
        <v>2</v>
      </c>
      <c r="D206" s="62">
        <v>2</v>
      </c>
      <c r="E206" s="62">
        <v>1</v>
      </c>
      <c r="F206" s="62">
        <v>1</v>
      </c>
      <c r="G206" s="63">
        <v>17</v>
      </c>
    </row>
    <row r="207" spans="1:7">
      <c r="A207" s="67" t="s">
        <v>190</v>
      </c>
      <c r="B207" s="64">
        <v>0</v>
      </c>
      <c r="C207" s="64">
        <v>2</v>
      </c>
      <c r="D207" s="64">
        <v>3</v>
      </c>
      <c r="E207" s="64">
        <v>1</v>
      </c>
      <c r="F207" s="64">
        <v>0</v>
      </c>
      <c r="G207" s="65">
        <v>16</v>
      </c>
    </row>
    <row r="208" spans="1:7">
      <c r="A208" s="66" t="s">
        <v>190</v>
      </c>
      <c r="B208" s="62">
        <v>0</v>
      </c>
      <c r="C208" s="62">
        <v>2</v>
      </c>
      <c r="D208" s="62">
        <v>4</v>
      </c>
      <c r="E208" s="62">
        <v>3</v>
      </c>
      <c r="F208" s="62">
        <v>0</v>
      </c>
      <c r="G208" s="63">
        <v>13</v>
      </c>
    </row>
    <row r="209" spans="1:7">
      <c r="A209" s="67" t="s">
        <v>190</v>
      </c>
      <c r="B209" s="64">
        <v>0</v>
      </c>
      <c r="C209" s="64">
        <v>2</v>
      </c>
      <c r="D209" s="64">
        <v>5</v>
      </c>
      <c r="E209" s="64">
        <v>7</v>
      </c>
      <c r="F209" s="64">
        <v>0</v>
      </c>
      <c r="G209" s="65">
        <v>6</v>
      </c>
    </row>
    <row r="210" spans="1:7">
      <c r="A210" s="66" t="s">
        <v>190</v>
      </c>
      <c r="B210" s="62">
        <v>0</v>
      </c>
      <c r="C210" s="62">
        <v>2</v>
      </c>
      <c r="D210" s="62">
        <v>6</v>
      </c>
      <c r="E210" s="62">
        <v>5</v>
      </c>
      <c r="F210" s="62">
        <v>0</v>
      </c>
      <c r="G210" s="63">
        <v>1</v>
      </c>
    </row>
    <row r="211" spans="1:7">
      <c r="A211" s="67" t="s">
        <v>190</v>
      </c>
      <c r="B211" s="64">
        <v>0</v>
      </c>
      <c r="C211" s="64">
        <v>2</v>
      </c>
      <c r="D211" s="64">
        <v>7</v>
      </c>
      <c r="E211" s="64">
        <v>8</v>
      </c>
      <c r="F211" s="64">
        <v>1</v>
      </c>
      <c r="G211" s="65">
        <v>11</v>
      </c>
    </row>
    <row r="212" spans="1:7">
      <c r="A212" s="66" t="s">
        <v>190</v>
      </c>
      <c r="B212" s="62">
        <v>0</v>
      </c>
      <c r="C212" s="62">
        <v>2</v>
      </c>
      <c r="D212" s="62">
        <v>8</v>
      </c>
      <c r="E212" s="62">
        <v>8</v>
      </c>
      <c r="F212" s="62">
        <v>0</v>
      </c>
      <c r="G212" s="63">
        <v>3</v>
      </c>
    </row>
    <row r="213" spans="1:7">
      <c r="A213" s="67" t="s">
        <v>190</v>
      </c>
      <c r="B213" s="64">
        <v>0</v>
      </c>
      <c r="C213" s="64">
        <v>2</v>
      </c>
      <c r="D213" s="64">
        <v>9</v>
      </c>
      <c r="E213" s="64">
        <v>4</v>
      </c>
      <c r="F213" s="64">
        <v>1</v>
      </c>
      <c r="G213" s="65">
        <v>17</v>
      </c>
    </row>
    <row r="214" spans="1:7">
      <c r="A214" s="66" t="s">
        <v>190</v>
      </c>
      <c r="B214" s="62">
        <v>1</v>
      </c>
      <c r="C214" s="62">
        <v>0</v>
      </c>
      <c r="D214" s="62">
        <v>5</v>
      </c>
      <c r="E214" s="62">
        <v>3</v>
      </c>
      <c r="F214" s="62">
        <v>1</v>
      </c>
      <c r="G214" s="63">
        <v>15</v>
      </c>
    </row>
    <row r="215" spans="1:7">
      <c r="A215" s="67" t="s">
        <v>190</v>
      </c>
      <c r="B215" s="64">
        <v>1</v>
      </c>
      <c r="C215" s="64">
        <v>1</v>
      </c>
      <c r="D215" s="64">
        <v>6</v>
      </c>
      <c r="E215" s="64">
        <v>3</v>
      </c>
      <c r="F215" s="64">
        <v>1</v>
      </c>
      <c r="G215" s="65">
        <v>15</v>
      </c>
    </row>
    <row r="216" spans="1:7">
      <c r="A216" s="66" t="s">
        <v>190</v>
      </c>
      <c r="B216" s="62">
        <v>1</v>
      </c>
      <c r="C216" s="62">
        <v>1</v>
      </c>
      <c r="D216" s="62">
        <v>7</v>
      </c>
      <c r="E216" s="62">
        <v>1</v>
      </c>
      <c r="F216" s="62">
        <v>0</v>
      </c>
      <c r="G216" s="63">
        <v>14</v>
      </c>
    </row>
    <row r="217" spans="1:7">
      <c r="A217" s="67" t="s">
        <v>190</v>
      </c>
      <c r="B217" s="64">
        <v>1</v>
      </c>
      <c r="C217" s="64">
        <v>2</v>
      </c>
      <c r="D217" s="64">
        <v>7</v>
      </c>
      <c r="E217" s="64">
        <v>6</v>
      </c>
      <c r="F217" s="64">
        <v>1</v>
      </c>
      <c r="G217" s="65">
        <v>12</v>
      </c>
    </row>
    <row r="218" spans="1:7">
      <c r="A218" s="66" t="s">
        <v>190</v>
      </c>
      <c r="B218" s="62">
        <v>1</v>
      </c>
      <c r="C218" s="62">
        <v>2</v>
      </c>
      <c r="D218" s="62">
        <v>9</v>
      </c>
      <c r="E218" s="62">
        <v>2</v>
      </c>
      <c r="F218" s="62">
        <v>0</v>
      </c>
      <c r="G218" s="63">
        <v>10</v>
      </c>
    </row>
    <row r="219" spans="1:7">
      <c r="A219" s="67" t="s">
        <v>190</v>
      </c>
      <c r="B219" s="64">
        <v>2</v>
      </c>
      <c r="C219" s="64">
        <v>0</v>
      </c>
      <c r="D219" s="64">
        <v>8</v>
      </c>
      <c r="E219" s="64">
        <v>2</v>
      </c>
      <c r="F219" s="64">
        <v>1</v>
      </c>
      <c r="G219" s="65">
        <v>16</v>
      </c>
    </row>
    <row r="220" spans="1:7">
      <c r="A220" s="66" t="s">
        <v>190</v>
      </c>
      <c r="B220" s="62">
        <v>2</v>
      </c>
      <c r="C220" s="62">
        <v>1</v>
      </c>
      <c r="D220" s="62">
        <v>8</v>
      </c>
      <c r="E220" s="62">
        <v>5</v>
      </c>
      <c r="F220" s="62">
        <v>1</v>
      </c>
      <c r="G220" s="63">
        <v>13</v>
      </c>
    </row>
    <row r="221" spans="1:7">
      <c r="A221" s="67" t="s">
        <v>190</v>
      </c>
      <c r="B221" s="64">
        <v>2</v>
      </c>
      <c r="C221" s="64">
        <v>1</v>
      </c>
      <c r="D221" s="64">
        <v>9</v>
      </c>
      <c r="E221" s="64">
        <v>8</v>
      </c>
      <c r="F221" s="64">
        <v>0</v>
      </c>
      <c r="G221" s="65">
        <v>5</v>
      </c>
    </row>
    <row r="222" spans="1:7">
      <c r="A222" s="66" t="s">
        <v>190</v>
      </c>
      <c r="B222" s="62">
        <v>2</v>
      </c>
      <c r="C222" s="62">
        <v>2</v>
      </c>
      <c r="D222" s="62">
        <v>9</v>
      </c>
      <c r="E222" s="62">
        <v>9</v>
      </c>
      <c r="F222" s="62">
        <v>1</v>
      </c>
      <c r="G222" s="63">
        <v>9</v>
      </c>
    </row>
    <row r="223" spans="1:7">
      <c r="A223" s="67" t="s">
        <v>190</v>
      </c>
      <c r="B223" s="64">
        <v>3</v>
      </c>
      <c r="C223" s="64">
        <v>0</v>
      </c>
      <c r="D223" s="64">
        <v>9</v>
      </c>
      <c r="E223" s="64">
        <v>2</v>
      </c>
      <c r="F223" s="64">
        <v>1</v>
      </c>
      <c r="G223" s="65">
        <v>16</v>
      </c>
    </row>
    <row r="224" spans="1:7">
      <c r="A224" s="66" t="s">
        <v>191</v>
      </c>
      <c r="B224" s="62">
        <v>0</v>
      </c>
      <c r="C224" s="62">
        <v>0</v>
      </c>
      <c r="D224" s="62">
        <v>0</v>
      </c>
      <c r="E224" s="62">
        <v>12</v>
      </c>
      <c r="F224" s="62">
        <v>1</v>
      </c>
      <c r="G224" s="63">
        <v>6</v>
      </c>
    </row>
    <row r="225" spans="1:7">
      <c r="A225" s="67" t="s">
        <v>191</v>
      </c>
      <c r="B225" s="64">
        <v>0</v>
      </c>
      <c r="C225" s="64">
        <v>0</v>
      </c>
      <c r="D225" s="64">
        <v>1</v>
      </c>
      <c r="E225" s="64">
        <v>1</v>
      </c>
      <c r="F225" s="64">
        <v>0</v>
      </c>
      <c r="G225" s="65">
        <v>5</v>
      </c>
    </row>
    <row r="226" spans="1:7">
      <c r="A226" s="66" t="s">
        <v>191</v>
      </c>
      <c r="B226" s="62">
        <v>0</v>
      </c>
      <c r="C226" s="62">
        <v>0</v>
      </c>
      <c r="D226" s="62">
        <v>2</v>
      </c>
      <c r="E226" s="62">
        <v>1</v>
      </c>
      <c r="F226" s="62">
        <v>0</v>
      </c>
      <c r="G226" s="63">
        <v>4</v>
      </c>
    </row>
    <row r="227" spans="1:7">
      <c r="A227" s="67" t="s">
        <v>191</v>
      </c>
      <c r="B227" s="64">
        <v>0</v>
      </c>
      <c r="C227" s="64">
        <v>0</v>
      </c>
      <c r="D227" s="64">
        <v>3</v>
      </c>
      <c r="E227" s="64">
        <v>1</v>
      </c>
      <c r="F227" s="64">
        <v>0</v>
      </c>
      <c r="G227" s="65">
        <v>3</v>
      </c>
    </row>
    <row r="228" spans="1:7">
      <c r="A228" s="66" t="s">
        <v>191</v>
      </c>
      <c r="B228" s="62">
        <v>0</v>
      </c>
      <c r="C228" s="62">
        <v>0</v>
      </c>
      <c r="D228" s="62">
        <v>4</v>
      </c>
      <c r="E228" s="62">
        <v>1</v>
      </c>
      <c r="F228" s="62">
        <v>0</v>
      </c>
      <c r="G228" s="63">
        <v>2</v>
      </c>
    </row>
    <row r="229" spans="1:7">
      <c r="A229" s="67" t="s">
        <v>191</v>
      </c>
      <c r="B229" s="64">
        <v>0</v>
      </c>
      <c r="C229" s="64">
        <v>0</v>
      </c>
      <c r="D229" s="64">
        <v>5</v>
      </c>
      <c r="E229" s="64">
        <v>1</v>
      </c>
      <c r="F229" s="64">
        <v>0</v>
      </c>
      <c r="G229" s="65">
        <v>1</v>
      </c>
    </row>
    <row r="230" spans="1:7">
      <c r="A230" s="66" t="s">
        <v>191</v>
      </c>
      <c r="B230" s="62">
        <v>0</v>
      </c>
      <c r="C230" s="62">
        <v>0</v>
      </c>
      <c r="D230" s="62">
        <v>6</v>
      </c>
      <c r="E230" s="62">
        <v>1</v>
      </c>
      <c r="F230" s="62">
        <v>0</v>
      </c>
      <c r="G230" s="63">
        <v>0</v>
      </c>
    </row>
    <row r="231" spans="1:7">
      <c r="A231" s="67" t="s">
        <v>191</v>
      </c>
      <c r="B231" s="64">
        <v>0</v>
      </c>
      <c r="C231" s="64">
        <v>0</v>
      </c>
      <c r="D231" s="64">
        <v>7</v>
      </c>
      <c r="E231" s="64">
        <v>1</v>
      </c>
      <c r="F231" s="64">
        <v>1</v>
      </c>
      <c r="G231" s="65">
        <v>17</v>
      </c>
    </row>
    <row r="232" spans="1:7">
      <c r="A232" s="66" t="s">
        <v>191</v>
      </c>
      <c r="B232" s="62">
        <v>0</v>
      </c>
      <c r="C232" s="62">
        <v>0</v>
      </c>
      <c r="D232" s="62">
        <v>8</v>
      </c>
      <c r="E232" s="62">
        <v>2</v>
      </c>
      <c r="F232" s="62">
        <v>0</v>
      </c>
      <c r="G232" s="63">
        <v>15</v>
      </c>
    </row>
    <row r="233" spans="1:7">
      <c r="A233" s="67" t="s">
        <v>191</v>
      </c>
      <c r="B233" s="64">
        <v>0</v>
      </c>
      <c r="C233" s="64">
        <v>0</v>
      </c>
      <c r="D233" s="64">
        <v>9</v>
      </c>
      <c r="E233" s="64">
        <v>2</v>
      </c>
      <c r="F233" s="64">
        <v>0</v>
      </c>
      <c r="G233" s="65">
        <v>13</v>
      </c>
    </row>
    <row r="234" spans="1:7">
      <c r="A234" s="66" t="s">
        <v>191</v>
      </c>
      <c r="B234" s="62">
        <v>0</v>
      </c>
      <c r="C234" s="62">
        <v>1</v>
      </c>
      <c r="D234" s="62">
        <v>0</v>
      </c>
      <c r="E234" s="62">
        <v>16</v>
      </c>
      <c r="F234" s="62">
        <v>1</v>
      </c>
      <c r="G234" s="63">
        <v>2</v>
      </c>
    </row>
    <row r="235" spans="1:7">
      <c r="A235" s="67" t="s">
        <v>191</v>
      </c>
      <c r="B235" s="64">
        <v>0</v>
      </c>
      <c r="C235" s="64">
        <v>1</v>
      </c>
      <c r="D235" s="64">
        <v>7</v>
      </c>
      <c r="E235" s="64">
        <v>1</v>
      </c>
      <c r="F235" s="64">
        <v>0</v>
      </c>
      <c r="G235" s="65">
        <v>1</v>
      </c>
    </row>
    <row r="236" spans="1:7">
      <c r="A236" s="66" t="s">
        <v>191</v>
      </c>
      <c r="B236" s="62">
        <v>0</v>
      </c>
      <c r="C236" s="62">
        <v>2</v>
      </c>
      <c r="D236" s="62">
        <v>2</v>
      </c>
      <c r="E236" s="62">
        <v>3</v>
      </c>
      <c r="F236" s="62">
        <v>1</v>
      </c>
      <c r="G236" s="63">
        <v>15</v>
      </c>
    </row>
    <row r="237" spans="1:7">
      <c r="A237" s="67" t="s">
        <v>191</v>
      </c>
      <c r="B237" s="64">
        <v>0</v>
      </c>
      <c r="C237" s="64">
        <v>2</v>
      </c>
      <c r="D237" s="64">
        <v>3</v>
      </c>
      <c r="E237" s="64">
        <v>2</v>
      </c>
      <c r="F237" s="64">
        <v>0</v>
      </c>
      <c r="G237" s="65">
        <v>13</v>
      </c>
    </row>
    <row r="238" spans="1:7">
      <c r="A238" s="66" t="s">
        <v>191</v>
      </c>
      <c r="B238" s="62">
        <v>0</v>
      </c>
      <c r="C238" s="62">
        <v>2</v>
      </c>
      <c r="D238" s="62">
        <v>4</v>
      </c>
      <c r="E238" s="62">
        <v>6</v>
      </c>
      <c r="F238" s="62">
        <v>0</v>
      </c>
      <c r="G238" s="63">
        <v>7</v>
      </c>
    </row>
    <row r="239" spans="1:7">
      <c r="A239" s="67" t="s">
        <v>191</v>
      </c>
      <c r="B239" s="64">
        <v>0</v>
      </c>
      <c r="C239" s="64">
        <v>2</v>
      </c>
      <c r="D239" s="64">
        <v>5</v>
      </c>
      <c r="E239" s="64">
        <v>1</v>
      </c>
      <c r="F239" s="64">
        <v>0</v>
      </c>
      <c r="G239" s="65">
        <v>6</v>
      </c>
    </row>
    <row r="240" spans="1:7">
      <c r="A240" s="66" t="s">
        <v>191</v>
      </c>
      <c r="B240" s="62">
        <v>0</v>
      </c>
      <c r="C240" s="62">
        <v>2</v>
      </c>
      <c r="D240" s="62">
        <v>6</v>
      </c>
      <c r="E240" s="62">
        <v>3</v>
      </c>
      <c r="F240" s="62">
        <v>0</v>
      </c>
      <c r="G240" s="63">
        <v>3</v>
      </c>
    </row>
    <row r="241" spans="1:7">
      <c r="A241" s="67" t="s">
        <v>191</v>
      </c>
      <c r="B241" s="64">
        <v>0</v>
      </c>
      <c r="C241" s="64">
        <v>2</v>
      </c>
      <c r="D241" s="64">
        <v>7</v>
      </c>
      <c r="E241" s="64">
        <v>6</v>
      </c>
      <c r="F241" s="64">
        <v>1</v>
      </c>
      <c r="G241" s="65">
        <v>15</v>
      </c>
    </row>
    <row r="242" spans="1:7">
      <c r="A242" s="66" t="s">
        <v>191</v>
      </c>
      <c r="B242" s="62">
        <v>0</v>
      </c>
      <c r="C242" s="62">
        <v>2</v>
      </c>
      <c r="D242" s="62">
        <v>8</v>
      </c>
      <c r="E242" s="62">
        <v>5</v>
      </c>
      <c r="F242" s="62">
        <v>0</v>
      </c>
      <c r="G242" s="63">
        <v>10</v>
      </c>
    </row>
    <row r="243" spans="1:7">
      <c r="A243" s="67" t="s">
        <v>191</v>
      </c>
      <c r="B243" s="64">
        <v>0</v>
      </c>
      <c r="C243" s="64">
        <v>2</v>
      </c>
      <c r="D243" s="64">
        <v>9</v>
      </c>
      <c r="E243" s="64">
        <v>1</v>
      </c>
      <c r="F243" s="64">
        <v>0</v>
      </c>
      <c r="G243" s="65">
        <v>9</v>
      </c>
    </row>
    <row r="244" spans="1:7">
      <c r="A244" s="66" t="s">
        <v>191</v>
      </c>
      <c r="B244" s="62">
        <v>1</v>
      </c>
      <c r="C244" s="62">
        <v>0</v>
      </c>
      <c r="D244" s="62">
        <v>5</v>
      </c>
      <c r="E244" s="62">
        <v>7</v>
      </c>
      <c r="F244" s="62">
        <v>1</v>
      </c>
      <c r="G244" s="63">
        <v>11</v>
      </c>
    </row>
    <row r="245" spans="1:7">
      <c r="A245" s="67" t="s">
        <v>191</v>
      </c>
      <c r="B245" s="64">
        <v>1</v>
      </c>
      <c r="C245" s="64">
        <v>0</v>
      </c>
      <c r="D245" s="64">
        <v>9</v>
      </c>
      <c r="E245" s="64">
        <v>1</v>
      </c>
      <c r="F245" s="64">
        <v>0</v>
      </c>
      <c r="G245" s="65">
        <v>10</v>
      </c>
    </row>
    <row r="246" spans="1:7">
      <c r="A246" s="66" t="s">
        <v>191</v>
      </c>
      <c r="B246" s="62">
        <v>1</v>
      </c>
      <c r="C246" s="62">
        <v>1</v>
      </c>
      <c r="D246" s="62">
        <v>6</v>
      </c>
      <c r="E246" s="62">
        <v>5</v>
      </c>
      <c r="F246" s="62">
        <v>1</v>
      </c>
      <c r="G246" s="63">
        <v>13</v>
      </c>
    </row>
    <row r="247" spans="1:7">
      <c r="A247" s="67" t="s">
        <v>191</v>
      </c>
      <c r="B247" s="64">
        <v>1</v>
      </c>
      <c r="C247" s="64">
        <v>1</v>
      </c>
      <c r="D247" s="64">
        <v>7</v>
      </c>
      <c r="E247" s="64">
        <v>1</v>
      </c>
      <c r="F247" s="64">
        <v>0</v>
      </c>
      <c r="G247" s="65">
        <v>12</v>
      </c>
    </row>
    <row r="248" spans="1:7">
      <c r="A248" s="66" t="s">
        <v>191</v>
      </c>
      <c r="B248" s="62">
        <v>1</v>
      </c>
      <c r="C248" s="62">
        <v>2</v>
      </c>
      <c r="D248" s="62">
        <v>7</v>
      </c>
      <c r="E248" s="62">
        <v>9</v>
      </c>
      <c r="F248" s="62">
        <v>1</v>
      </c>
      <c r="G248" s="63">
        <v>9</v>
      </c>
    </row>
    <row r="249" spans="1:7">
      <c r="A249" s="67" t="s">
        <v>191</v>
      </c>
      <c r="B249" s="64">
        <v>2</v>
      </c>
      <c r="C249" s="64">
        <v>0</v>
      </c>
      <c r="D249" s="64">
        <v>8</v>
      </c>
      <c r="E249" s="64">
        <v>2</v>
      </c>
      <c r="F249" s="64">
        <v>1</v>
      </c>
      <c r="G249" s="65">
        <v>16</v>
      </c>
    </row>
    <row r="250" spans="1:7">
      <c r="A250" s="66" t="s">
        <v>191</v>
      </c>
      <c r="B250" s="62">
        <v>2</v>
      </c>
      <c r="C250" s="62">
        <v>1</v>
      </c>
      <c r="D250" s="62">
        <v>8</v>
      </c>
      <c r="E250" s="62">
        <v>15</v>
      </c>
      <c r="F250" s="62">
        <v>1</v>
      </c>
      <c r="G250" s="63">
        <v>3</v>
      </c>
    </row>
    <row r="251" spans="1:7">
      <c r="A251" s="67" t="s">
        <v>191</v>
      </c>
      <c r="B251" s="64">
        <v>2</v>
      </c>
      <c r="C251" s="64">
        <v>1</v>
      </c>
      <c r="D251" s="64">
        <v>9</v>
      </c>
      <c r="E251" s="64">
        <v>1</v>
      </c>
      <c r="F251" s="64">
        <v>0</v>
      </c>
      <c r="G251" s="65">
        <v>2</v>
      </c>
    </row>
    <row r="252" spans="1:7">
      <c r="A252" s="66" t="s">
        <v>191</v>
      </c>
      <c r="B252" s="62">
        <v>2</v>
      </c>
      <c r="C252" s="62">
        <v>2</v>
      </c>
      <c r="D252" s="62">
        <v>9</v>
      </c>
      <c r="E252" s="62">
        <v>11</v>
      </c>
      <c r="F252" s="62">
        <v>1</v>
      </c>
      <c r="G252" s="63">
        <v>7</v>
      </c>
    </row>
    <row r="253" spans="1:7">
      <c r="A253" s="67" t="s">
        <v>191</v>
      </c>
      <c r="B253" s="64">
        <v>3</v>
      </c>
      <c r="C253" s="64">
        <v>0</v>
      </c>
      <c r="D253" s="64">
        <v>9</v>
      </c>
      <c r="E253" s="64">
        <v>14</v>
      </c>
      <c r="F253" s="64">
        <v>1</v>
      </c>
      <c r="G253" s="65">
        <v>4</v>
      </c>
    </row>
    <row r="254" spans="1:7">
      <c r="A254" s="66" t="s">
        <v>192</v>
      </c>
      <c r="B254" s="62">
        <v>0</v>
      </c>
      <c r="C254" s="62">
        <v>0</v>
      </c>
      <c r="D254" s="62">
        <v>0</v>
      </c>
      <c r="E254" s="62">
        <v>22</v>
      </c>
      <c r="F254" s="62">
        <v>2</v>
      </c>
      <c r="G254" s="63">
        <v>14</v>
      </c>
    </row>
    <row r="255" spans="1:7">
      <c r="A255" s="67" t="s">
        <v>192</v>
      </c>
      <c r="B255" s="64">
        <v>0</v>
      </c>
      <c r="C255" s="64">
        <v>0</v>
      </c>
      <c r="D255" s="64">
        <v>1</v>
      </c>
      <c r="E255" s="64">
        <v>2</v>
      </c>
      <c r="F255" s="64">
        <v>0</v>
      </c>
      <c r="G255" s="65">
        <v>12</v>
      </c>
    </row>
    <row r="256" spans="1:7">
      <c r="A256" s="66" t="s">
        <v>192</v>
      </c>
      <c r="B256" s="62">
        <v>0</v>
      </c>
      <c r="C256" s="62">
        <v>0</v>
      </c>
      <c r="D256" s="62">
        <v>2</v>
      </c>
      <c r="E256" s="62">
        <v>2</v>
      </c>
      <c r="F256" s="62">
        <v>0</v>
      </c>
      <c r="G256" s="63">
        <v>10</v>
      </c>
    </row>
    <row r="257" spans="1:7">
      <c r="A257" s="67" t="s">
        <v>192</v>
      </c>
      <c r="B257" s="64">
        <v>0</v>
      </c>
      <c r="C257" s="64">
        <v>0</v>
      </c>
      <c r="D257" s="64">
        <v>3</v>
      </c>
      <c r="E257" s="64">
        <v>1</v>
      </c>
      <c r="F257" s="64">
        <v>0</v>
      </c>
      <c r="G257" s="65">
        <v>9</v>
      </c>
    </row>
    <row r="258" spans="1:7">
      <c r="A258" s="66" t="s">
        <v>192</v>
      </c>
      <c r="B258" s="62">
        <v>0</v>
      </c>
      <c r="C258" s="62">
        <v>0</v>
      </c>
      <c r="D258" s="62">
        <v>4</v>
      </c>
      <c r="E258" s="62">
        <v>2</v>
      </c>
      <c r="F258" s="62">
        <v>0</v>
      </c>
      <c r="G258" s="63">
        <v>7</v>
      </c>
    </row>
    <row r="259" spans="1:7">
      <c r="A259" s="67" t="s">
        <v>192</v>
      </c>
      <c r="B259" s="64">
        <v>0</v>
      </c>
      <c r="C259" s="64">
        <v>0</v>
      </c>
      <c r="D259" s="64">
        <v>5</v>
      </c>
      <c r="E259" s="64">
        <v>2</v>
      </c>
      <c r="F259" s="64">
        <v>0</v>
      </c>
      <c r="G259" s="65">
        <v>5</v>
      </c>
    </row>
    <row r="260" spans="1:7">
      <c r="A260" s="66" t="s">
        <v>192</v>
      </c>
      <c r="B260" s="62">
        <v>0</v>
      </c>
      <c r="C260" s="62">
        <v>0</v>
      </c>
      <c r="D260" s="62">
        <v>6</v>
      </c>
      <c r="E260" s="62">
        <v>2</v>
      </c>
      <c r="F260" s="62">
        <v>0</v>
      </c>
      <c r="G260" s="63">
        <v>3</v>
      </c>
    </row>
    <row r="261" spans="1:7">
      <c r="A261" s="67" t="s">
        <v>192</v>
      </c>
      <c r="B261" s="64">
        <v>0</v>
      </c>
      <c r="C261" s="64">
        <v>0</v>
      </c>
      <c r="D261" s="64">
        <v>7</v>
      </c>
      <c r="E261" s="64">
        <v>6</v>
      </c>
      <c r="F261" s="64">
        <v>1</v>
      </c>
      <c r="G261" s="65">
        <v>15</v>
      </c>
    </row>
    <row r="262" spans="1:7">
      <c r="A262" s="66" t="s">
        <v>192</v>
      </c>
      <c r="B262" s="62">
        <v>0</v>
      </c>
      <c r="C262" s="62">
        <v>0</v>
      </c>
      <c r="D262" s="62">
        <v>8</v>
      </c>
      <c r="E262" s="62">
        <v>2</v>
      </c>
      <c r="F262" s="62">
        <v>0</v>
      </c>
      <c r="G262" s="63">
        <v>13</v>
      </c>
    </row>
    <row r="263" spans="1:7">
      <c r="A263" s="67" t="s">
        <v>192</v>
      </c>
      <c r="B263" s="64">
        <v>0</v>
      </c>
      <c r="C263" s="64">
        <v>0</v>
      </c>
      <c r="D263" s="64">
        <v>9</v>
      </c>
      <c r="E263" s="64">
        <v>8</v>
      </c>
      <c r="F263" s="64">
        <v>0</v>
      </c>
      <c r="G263" s="65">
        <v>5</v>
      </c>
    </row>
    <row r="264" spans="1:7">
      <c r="A264" s="66" t="s">
        <v>192</v>
      </c>
      <c r="B264" s="62">
        <v>0</v>
      </c>
      <c r="C264" s="62">
        <v>1</v>
      </c>
      <c r="D264" s="62">
        <v>0</v>
      </c>
      <c r="E264" s="62">
        <v>7</v>
      </c>
      <c r="F264" s="62">
        <v>1</v>
      </c>
      <c r="G264" s="63">
        <v>11</v>
      </c>
    </row>
    <row r="265" spans="1:7">
      <c r="A265" s="67" t="s">
        <v>192</v>
      </c>
      <c r="B265" s="64">
        <v>0</v>
      </c>
      <c r="C265" s="64">
        <v>1</v>
      </c>
      <c r="D265" s="64">
        <v>4</v>
      </c>
      <c r="E265" s="64">
        <v>1</v>
      </c>
      <c r="F265" s="64">
        <v>0</v>
      </c>
      <c r="G265" s="65">
        <v>10</v>
      </c>
    </row>
    <row r="266" spans="1:7">
      <c r="A266" s="66" t="s">
        <v>192</v>
      </c>
      <c r="B266" s="62">
        <v>0</v>
      </c>
      <c r="C266" s="62">
        <v>1</v>
      </c>
      <c r="D266" s="62">
        <v>5</v>
      </c>
      <c r="E266" s="62">
        <v>1</v>
      </c>
      <c r="F266" s="62">
        <v>0</v>
      </c>
      <c r="G266" s="63">
        <v>9</v>
      </c>
    </row>
    <row r="267" spans="1:7">
      <c r="A267" s="67" t="s">
        <v>192</v>
      </c>
      <c r="B267" s="64">
        <v>0</v>
      </c>
      <c r="C267" s="64">
        <v>1</v>
      </c>
      <c r="D267" s="64">
        <v>6</v>
      </c>
      <c r="E267" s="64">
        <v>1</v>
      </c>
      <c r="F267" s="64">
        <v>0</v>
      </c>
      <c r="G267" s="65">
        <v>8</v>
      </c>
    </row>
    <row r="268" spans="1:7">
      <c r="A268" s="66" t="s">
        <v>192</v>
      </c>
      <c r="B268" s="62">
        <v>0</v>
      </c>
      <c r="C268" s="62">
        <v>1</v>
      </c>
      <c r="D268" s="62">
        <v>7</v>
      </c>
      <c r="E268" s="62">
        <v>1</v>
      </c>
      <c r="F268" s="62">
        <v>0</v>
      </c>
      <c r="G268" s="63">
        <v>7</v>
      </c>
    </row>
    <row r="269" spans="1:7">
      <c r="A269" s="67" t="s">
        <v>192</v>
      </c>
      <c r="B269" s="64">
        <v>0</v>
      </c>
      <c r="C269" s="64">
        <v>2</v>
      </c>
      <c r="D269" s="64">
        <v>3</v>
      </c>
      <c r="E269" s="64">
        <v>2</v>
      </c>
      <c r="F269" s="64">
        <v>1</v>
      </c>
      <c r="G269" s="65">
        <v>16</v>
      </c>
    </row>
    <row r="270" spans="1:7">
      <c r="A270" s="66" t="s">
        <v>192</v>
      </c>
      <c r="B270" s="62">
        <v>0</v>
      </c>
      <c r="C270" s="62">
        <v>2</v>
      </c>
      <c r="D270" s="62">
        <v>4</v>
      </c>
      <c r="E270" s="62">
        <v>7</v>
      </c>
      <c r="F270" s="62">
        <v>0</v>
      </c>
      <c r="G270" s="63">
        <v>9</v>
      </c>
    </row>
    <row r="271" spans="1:7">
      <c r="A271" s="67" t="s">
        <v>192</v>
      </c>
      <c r="B271" s="64">
        <v>0</v>
      </c>
      <c r="C271" s="64">
        <v>2</v>
      </c>
      <c r="D271" s="64">
        <v>7</v>
      </c>
      <c r="E271" s="64">
        <v>1</v>
      </c>
      <c r="F271" s="64">
        <v>0</v>
      </c>
      <c r="G271" s="65">
        <v>8</v>
      </c>
    </row>
    <row r="272" spans="1:7">
      <c r="A272" s="66" t="s">
        <v>192</v>
      </c>
      <c r="B272" s="62">
        <v>0</v>
      </c>
      <c r="C272" s="62">
        <v>2</v>
      </c>
      <c r="D272" s="62">
        <v>8</v>
      </c>
      <c r="E272" s="62">
        <v>2</v>
      </c>
      <c r="F272" s="62">
        <v>0</v>
      </c>
      <c r="G272" s="63">
        <v>6</v>
      </c>
    </row>
    <row r="273" spans="1:7">
      <c r="A273" s="67" t="s">
        <v>192</v>
      </c>
      <c r="B273" s="64">
        <v>0</v>
      </c>
      <c r="C273" s="64">
        <v>2</v>
      </c>
      <c r="D273" s="64">
        <v>9</v>
      </c>
      <c r="E273" s="64">
        <v>2</v>
      </c>
      <c r="F273" s="64">
        <v>0</v>
      </c>
      <c r="G273" s="65">
        <v>4</v>
      </c>
    </row>
    <row r="274" spans="1:7">
      <c r="A274" s="66" t="s">
        <v>192</v>
      </c>
      <c r="B274" s="62">
        <v>1</v>
      </c>
      <c r="C274" s="62">
        <v>0</v>
      </c>
      <c r="D274" s="62">
        <v>5</v>
      </c>
      <c r="E274" s="62">
        <v>5</v>
      </c>
      <c r="F274" s="62">
        <v>1</v>
      </c>
      <c r="G274" s="63">
        <v>13</v>
      </c>
    </row>
    <row r="275" spans="1:7">
      <c r="A275" s="67" t="s">
        <v>192</v>
      </c>
      <c r="B275" s="64">
        <v>1</v>
      </c>
      <c r="C275" s="64">
        <v>1</v>
      </c>
      <c r="D275" s="64">
        <v>5</v>
      </c>
      <c r="E275" s="64">
        <v>2</v>
      </c>
      <c r="F275" s="64">
        <v>1</v>
      </c>
      <c r="G275" s="65">
        <v>16</v>
      </c>
    </row>
    <row r="276" spans="1:7">
      <c r="A276" s="66" t="s">
        <v>192</v>
      </c>
      <c r="B276" s="62">
        <v>1</v>
      </c>
      <c r="C276" s="62">
        <v>1</v>
      </c>
      <c r="D276" s="62">
        <v>6</v>
      </c>
      <c r="E276" s="62">
        <v>6</v>
      </c>
      <c r="F276" s="62">
        <v>0</v>
      </c>
      <c r="G276" s="63">
        <v>10</v>
      </c>
    </row>
    <row r="277" spans="1:7">
      <c r="A277" s="67" t="s">
        <v>192</v>
      </c>
      <c r="B277" s="64">
        <v>1</v>
      </c>
      <c r="C277" s="64">
        <v>1</v>
      </c>
      <c r="D277" s="64">
        <v>7</v>
      </c>
      <c r="E277" s="64">
        <v>1</v>
      </c>
      <c r="F277" s="64">
        <v>0</v>
      </c>
      <c r="G277" s="65">
        <v>9</v>
      </c>
    </row>
    <row r="278" spans="1:7">
      <c r="A278" s="66" t="s">
        <v>192</v>
      </c>
      <c r="B278" s="62">
        <v>1</v>
      </c>
      <c r="C278" s="62">
        <v>1</v>
      </c>
      <c r="D278" s="62">
        <v>9</v>
      </c>
      <c r="E278" s="62">
        <v>1</v>
      </c>
      <c r="F278" s="62">
        <v>0</v>
      </c>
      <c r="G278" s="63">
        <v>8</v>
      </c>
    </row>
    <row r="279" spans="1:7">
      <c r="A279" s="67" t="s">
        <v>192</v>
      </c>
      <c r="B279" s="64">
        <v>1</v>
      </c>
      <c r="C279" s="64">
        <v>2</v>
      </c>
      <c r="D279" s="64">
        <v>7</v>
      </c>
      <c r="E279" s="64">
        <v>6</v>
      </c>
      <c r="F279" s="64">
        <v>1</v>
      </c>
      <c r="G279" s="65">
        <v>12</v>
      </c>
    </row>
    <row r="280" spans="1:7">
      <c r="A280" s="66" t="s">
        <v>192</v>
      </c>
      <c r="B280" s="62">
        <v>1</v>
      </c>
      <c r="C280" s="62">
        <v>2</v>
      </c>
      <c r="D280" s="62">
        <v>9</v>
      </c>
      <c r="E280" s="62">
        <v>1</v>
      </c>
      <c r="F280" s="62">
        <v>0</v>
      </c>
      <c r="G280" s="63">
        <v>11</v>
      </c>
    </row>
    <row r="281" spans="1:7">
      <c r="A281" s="67" t="s">
        <v>192</v>
      </c>
      <c r="B281" s="64">
        <v>2</v>
      </c>
      <c r="C281" s="64">
        <v>0</v>
      </c>
      <c r="D281" s="64">
        <v>7</v>
      </c>
      <c r="E281" s="64">
        <v>3</v>
      </c>
      <c r="F281" s="64">
        <v>1</v>
      </c>
      <c r="G281" s="65">
        <v>15</v>
      </c>
    </row>
    <row r="282" spans="1:7">
      <c r="A282" s="66" t="s">
        <v>192</v>
      </c>
      <c r="B282" s="62">
        <v>2</v>
      </c>
      <c r="C282" s="62">
        <v>0</v>
      </c>
      <c r="D282" s="62">
        <v>8</v>
      </c>
      <c r="E282" s="62">
        <v>3</v>
      </c>
      <c r="F282" s="62">
        <v>0</v>
      </c>
      <c r="G282" s="63">
        <v>12</v>
      </c>
    </row>
    <row r="283" spans="1:7">
      <c r="A283" s="67" t="s">
        <v>192</v>
      </c>
      <c r="B283" s="64">
        <v>2</v>
      </c>
      <c r="C283" s="64">
        <v>0</v>
      </c>
      <c r="D283" s="64">
        <v>9</v>
      </c>
      <c r="E283" s="64">
        <v>2</v>
      </c>
      <c r="F283" s="64">
        <v>0</v>
      </c>
      <c r="G283" s="65">
        <v>10</v>
      </c>
    </row>
    <row r="284" spans="1:7">
      <c r="A284" s="66" t="s">
        <v>192</v>
      </c>
      <c r="B284" s="62">
        <v>2</v>
      </c>
      <c r="C284" s="62">
        <v>1</v>
      </c>
      <c r="D284" s="62">
        <v>8</v>
      </c>
      <c r="E284" s="62">
        <v>4</v>
      </c>
      <c r="F284" s="62">
        <v>1</v>
      </c>
      <c r="G284" s="63">
        <v>14</v>
      </c>
    </row>
    <row r="285" spans="1:7">
      <c r="A285" s="67" t="s">
        <v>192</v>
      </c>
      <c r="B285" s="64">
        <v>2</v>
      </c>
      <c r="C285" s="64">
        <v>2</v>
      </c>
      <c r="D285" s="64">
        <v>8</v>
      </c>
      <c r="E285" s="64">
        <v>2</v>
      </c>
      <c r="F285" s="64">
        <v>1</v>
      </c>
      <c r="G285" s="65">
        <v>16</v>
      </c>
    </row>
    <row r="286" spans="1:7">
      <c r="A286" s="66" t="s">
        <v>192</v>
      </c>
      <c r="B286" s="62">
        <v>2</v>
      </c>
      <c r="C286" s="62">
        <v>2</v>
      </c>
      <c r="D286" s="62">
        <v>9</v>
      </c>
      <c r="E286" s="62">
        <v>5</v>
      </c>
      <c r="F286" s="62">
        <v>0</v>
      </c>
      <c r="G286" s="63">
        <v>11</v>
      </c>
    </row>
    <row r="287" spans="1:7">
      <c r="A287" s="67" t="s">
        <v>192</v>
      </c>
      <c r="B287" s="64">
        <v>3</v>
      </c>
      <c r="C287" s="64">
        <v>0</v>
      </c>
      <c r="D287" s="64">
        <v>9</v>
      </c>
      <c r="E287" s="64">
        <v>9</v>
      </c>
      <c r="F287" s="64">
        <v>1</v>
      </c>
      <c r="G287" s="65">
        <v>9</v>
      </c>
    </row>
    <row r="288" spans="1:7">
      <c r="A288" s="66" t="s">
        <v>192</v>
      </c>
      <c r="B288" s="62">
        <v>3</v>
      </c>
      <c r="C288" s="62">
        <v>1</v>
      </c>
      <c r="D288" s="62">
        <v>9</v>
      </c>
      <c r="E288" s="62">
        <v>5</v>
      </c>
      <c r="F288" s="62">
        <v>1</v>
      </c>
      <c r="G288" s="63">
        <v>13</v>
      </c>
    </row>
    <row r="289" spans="1:7">
      <c r="A289" s="67" t="s">
        <v>193</v>
      </c>
      <c r="B289" s="64">
        <v>0</v>
      </c>
      <c r="C289" s="64">
        <v>0</v>
      </c>
      <c r="D289" s="64">
        <v>0</v>
      </c>
      <c r="E289" s="64">
        <v>18</v>
      </c>
      <c r="F289" s="64">
        <v>1</v>
      </c>
      <c r="G289" s="65">
        <v>0</v>
      </c>
    </row>
    <row r="290" spans="1:7">
      <c r="A290" s="66" t="s">
        <v>193</v>
      </c>
      <c r="B290" s="62">
        <v>0</v>
      </c>
      <c r="C290" s="62">
        <v>0</v>
      </c>
      <c r="D290" s="62">
        <v>1</v>
      </c>
      <c r="E290" s="62">
        <v>0</v>
      </c>
      <c r="F290" s="62">
        <v>0</v>
      </c>
      <c r="G290" s="63">
        <v>0</v>
      </c>
    </row>
    <row r="291" spans="1:7">
      <c r="A291" s="67" t="s">
        <v>193</v>
      </c>
      <c r="B291" s="64">
        <v>0</v>
      </c>
      <c r="C291" s="64">
        <v>0</v>
      </c>
      <c r="D291" s="64">
        <v>2</v>
      </c>
      <c r="E291" s="64">
        <v>0</v>
      </c>
      <c r="F291" s="64">
        <v>0</v>
      </c>
      <c r="G291" s="65">
        <v>0</v>
      </c>
    </row>
    <row r="292" spans="1:7">
      <c r="A292" s="66" t="s">
        <v>193</v>
      </c>
      <c r="B292" s="62">
        <v>0</v>
      </c>
      <c r="C292" s="62">
        <v>0</v>
      </c>
      <c r="D292" s="62">
        <v>3</v>
      </c>
      <c r="E292" s="62">
        <v>0</v>
      </c>
      <c r="F292" s="62">
        <v>0</v>
      </c>
      <c r="G292" s="63">
        <v>0</v>
      </c>
    </row>
    <row r="293" spans="1:7">
      <c r="A293" s="67" t="s">
        <v>193</v>
      </c>
      <c r="B293" s="64">
        <v>0</v>
      </c>
      <c r="C293" s="64">
        <v>0</v>
      </c>
      <c r="D293" s="64">
        <v>4</v>
      </c>
      <c r="E293" s="64">
        <v>0</v>
      </c>
      <c r="F293" s="64">
        <v>0</v>
      </c>
      <c r="G293" s="65">
        <v>0</v>
      </c>
    </row>
    <row r="294" spans="1:7">
      <c r="A294" s="66" t="s">
        <v>193</v>
      </c>
      <c r="B294" s="62">
        <v>0</v>
      </c>
      <c r="C294" s="62">
        <v>0</v>
      </c>
      <c r="D294" s="62">
        <v>5</v>
      </c>
      <c r="E294" s="62">
        <v>0</v>
      </c>
      <c r="F294" s="62">
        <v>0</v>
      </c>
      <c r="G294" s="63">
        <v>0</v>
      </c>
    </row>
    <row r="295" spans="1:7">
      <c r="A295" s="67" t="s">
        <v>193</v>
      </c>
      <c r="B295" s="64">
        <v>0</v>
      </c>
      <c r="C295" s="64">
        <v>0</v>
      </c>
      <c r="D295" s="64">
        <v>6</v>
      </c>
      <c r="E295" s="64">
        <v>0</v>
      </c>
      <c r="F295" s="64">
        <v>0</v>
      </c>
      <c r="G295" s="65">
        <v>0</v>
      </c>
    </row>
    <row r="296" spans="1:7">
      <c r="A296" s="66" t="s">
        <v>193</v>
      </c>
      <c r="B296" s="62">
        <v>0</v>
      </c>
      <c r="C296" s="62">
        <v>0</v>
      </c>
      <c r="D296" s="62">
        <v>7</v>
      </c>
      <c r="E296" s="62">
        <v>0</v>
      </c>
      <c r="F296" s="62">
        <v>0</v>
      </c>
      <c r="G296" s="63">
        <v>0</v>
      </c>
    </row>
    <row r="297" spans="1:7">
      <c r="A297" s="67" t="s">
        <v>193</v>
      </c>
      <c r="B297" s="64">
        <v>0</v>
      </c>
      <c r="C297" s="64">
        <v>0</v>
      </c>
      <c r="D297" s="64">
        <v>8</v>
      </c>
      <c r="E297" s="64">
        <v>0</v>
      </c>
      <c r="F297" s="64">
        <v>0</v>
      </c>
      <c r="G297" s="65">
        <v>0</v>
      </c>
    </row>
    <row r="298" spans="1:7">
      <c r="A298" s="66" t="s">
        <v>193</v>
      </c>
      <c r="B298" s="62">
        <v>0</v>
      </c>
      <c r="C298" s="62">
        <v>0</v>
      </c>
      <c r="D298" s="62">
        <v>9</v>
      </c>
      <c r="E298" s="62">
        <v>0</v>
      </c>
      <c r="F298" s="62">
        <v>0</v>
      </c>
      <c r="G298" s="63">
        <v>0</v>
      </c>
    </row>
    <row r="299" spans="1:7">
      <c r="A299" s="67" t="s">
        <v>193</v>
      </c>
      <c r="B299" s="64">
        <v>0</v>
      </c>
      <c r="C299" s="64">
        <v>1</v>
      </c>
      <c r="D299" s="64">
        <v>1</v>
      </c>
      <c r="E299" s="64">
        <v>2</v>
      </c>
      <c r="F299" s="64">
        <v>1</v>
      </c>
      <c r="G299" s="65">
        <v>16</v>
      </c>
    </row>
    <row r="300" spans="1:7">
      <c r="A300" s="66" t="s">
        <v>193</v>
      </c>
      <c r="B300" s="62">
        <v>0</v>
      </c>
      <c r="C300" s="62">
        <v>2</v>
      </c>
      <c r="D300" s="62">
        <v>2</v>
      </c>
      <c r="E300" s="62">
        <v>10</v>
      </c>
      <c r="F300" s="62">
        <v>1</v>
      </c>
      <c r="G300" s="63">
        <v>8</v>
      </c>
    </row>
    <row r="301" spans="1:7">
      <c r="A301" s="67" t="s">
        <v>193</v>
      </c>
      <c r="B301" s="64">
        <v>0</v>
      </c>
      <c r="C301" s="64">
        <v>2</v>
      </c>
      <c r="D301" s="64">
        <v>3</v>
      </c>
      <c r="E301" s="64">
        <v>4</v>
      </c>
      <c r="F301" s="64">
        <v>0</v>
      </c>
      <c r="G301" s="65">
        <v>4</v>
      </c>
    </row>
    <row r="302" spans="1:7">
      <c r="A302" s="66" t="s">
        <v>193</v>
      </c>
      <c r="B302" s="62">
        <v>0</v>
      </c>
      <c r="C302" s="62">
        <v>2</v>
      </c>
      <c r="D302" s="62">
        <v>4</v>
      </c>
      <c r="E302" s="62">
        <v>9</v>
      </c>
      <c r="F302" s="62">
        <v>1</v>
      </c>
      <c r="G302" s="63">
        <v>13</v>
      </c>
    </row>
    <row r="303" spans="1:7">
      <c r="A303" s="67" t="s">
        <v>193</v>
      </c>
      <c r="B303" s="64">
        <v>0</v>
      </c>
      <c r="C303" s="64">
        <v>2</v>
      </c>
      <c r="D303" s="64">
        <v>5</v>
      </c>
      <c r="E303" s="64">
        <v>2</v>
      </c>
      <c r="F303" s="64">
        <v>0</v>
      </c>
      <c r="G303" s="65">
        <v>11</v>
      </c>
    </row>
    <row r="304" spans="1:7">
      <c r="A304" s="66" t="s">
        <v>193</v>
      </c>
      <c r="B304" s="62">
        <v>1</v>
      </c>
      <c r="C304" s="62">
        <v>0</v>
      </c>
      <c r="D304" s="62">
        <v>5</v>
      </c>
      <c r="E304" s="62">
        <v>10</v>
      </c>
      <c r="F304" s="62">
        <v>1</v>
      </c>
      <c r="G304" s="63">
        <v>8</v>
      </c>
    </row>
    <row r="305" spans="1:7">
      <c r="A305" s="67" t="s">
        <v>193</v>
      </c>
      <c r="B305" s="64">
        <v>1</v>
      </c>
      <c r="C305" s="64">
        <v>1</v>
      </c>
      <c r="D305" s="64">
        <v>6</v>
      </c>
      <c r="E305" s="64">
        <v>7</v>
      </c>
      <c r="F305" s="64">
        <v>1</v>
      </c>
      <c r="G305" s="65">
        <v>11</v>
      </c>
    </row>
    <row r="306" spans="1:7">
      <c r="A306" s="66" t="s">
        <v>193</v>
      </c>
      <c r="B306" s="62">
        <v>1</v>
      </c>
      <c r="C306" s="62">
        <v>1</v>
      </c>
      <c r="D306" s="62">
        <v>7</v>
      </c>
      <c r="E306" s="62">
        <v>2</v>
      </c>
      <c r="F306" s="62">
        <v>0</v>
      </c>
      <c r="G306" s="63">
        <v>9</v>
      </c>
    </row>
    <row r="307" spans="1:7">
      <c r="A307" s="67" t="s">
        <v>193</v>
      </c>
      <c r="B307" s="64">
        <v>1</v>
      </c>
      <c r="C307" s="64">
        <v>2</v>
      </c>
      <c r="D307" s="64">
        <v>7</v>
      </c>
      <c r="E307" s="64">
        <v>20</v>
      </c>
      <c r="F307" s="64">
        <v>2</v>
      </c>
      <c r="G307" s="65">
        <v>16</v>
      </c>
    </row>
    <row r="308" spans="1:7">
      <c r="A308" s="66" t="s">
        <v>193</v>
      </c>
      <c r="B308" s="62">
        <v>2</v>
      </c>
      <c r="C308" s="62">
        <v>0</v>
      </c>
      <c r="D308" s="62">
        <v>8</v>
      </c>
      <c r="E308" s="62">
        <v>20</v>
      </c>
      <c r="F308" s="62">
        <v>2</v>
      </c>
      <c r="G308" s="63">
        <v>16</v>
      </c>
    </row>
    <row r="309" spans="1:7">
      <c r="A309" s="67" t="s">
        <v>193</v>
      </c>
      <c r="B309" s="64">
        <v>2</v>
      </c>
      <c r="C309" s="64">
        <v>2</v>
      </c>
      <c r="D309" s="64">
        <v>9</v>
      </c>
      <c r="E309" s="64">
        <v>36</v>
      </c>
      <c r="F309" s="64">
        <v>2</v>
      </c>
      <c r="G309" s="65">
        <v>0</v>
      </c>
    </row>
    <row r="310" spans="1:7">
      <c r="A310" s="66" t="s">
        <v>194</v>
      </c>
      <c r="B310" s="62">
        <v>0</v>
      </c>
      <c r="C310" s="62">
        <v>0</v>
      </c>
      <c r="D310" s="62">
        <v>0</v>
      </c>
      <c r="E310" s="62">
        <v>16</v>
      </c>
      <c r="F310" s="62">
        <v>1</v>
      </c>
      <c r="G310" s="63">
        <v>2</v>
      </c>
    </row>
    <row r="311" spans="1:7">
      <c r="A311" s="67" t="s">
        <v>194</v>
      </c>
      <c r="B311" s="64">
        <v>0</v>
      </c>
      <c r="C311" s="64">
        <v>0</v>
      </c>
      <c r="D311" s="64">
        <v>1</v>
      </c>
      <c r="E311" s="64">
        <v>0</v>
      </c>
      <c r="F311" s="64">
        <v>0</v>
      </c>
      <c r="G311" s="65">
        <v>2</v>
      </c>
    </row>
    <row r="312" spans="1:7">
      <c r="A312" s="66" t="s">
        <v>194</v>
      </c>
      <c r="B312" s="62">
        <v>0</v>
      </c>
      <c r="C312" s="62">
        <v>0</v>
      </c>
      <c r="D312" s="62">
        <v>2</v>
      </c>
      <c r="E312" s="62">
        <v>2</v>
      </c>
      <c r="F312" s="62">
        <v>0</v>
      </c>
      <c r="G312" s="63">
        <v>0</v>
      </c>
    </row>
    <row r="313" spans="1:7">
      <c r="A313" s="67" t="s">
        <v>194</v>
      </c>
      <c r="B313" s="64">
        <v>0</v>
      </c>
      <c r="C313" s="64">
        <v>0</v>
      </c>
      <c r="D313" s="64">
        <v>3</v>
      </c>
      <c r="E313" s="64">
        <v>2</v>
      </c>
      <c r="F313" s="64">
        <v>1</v>
      </c>
      <c r="G313" s="65">
        <v>16</v>
      </c>
    </row>
    <row r="314" spans="1:7">
      <c r="A314" s="66" t="s">
        <v>194</v>
      </c>
      <c r="B314" s="62">
        <v>0</v>
      </c>
      <c r="C314" s="62">
        <v>0</v>
      </c>
      <c r="D314" s="62">
        <v>4</v>
      </c>
      <c r="E314" s="62">
        <v>0</v>
      </c>
      <c r="F314" s="62">
        <v>0</v>
      </c>
      <c r="G314" s="63">
        <v>16</v>
      </c>
    </row>
    <row r="315" spans="1:7">
      <c r="A315" s="67" t="s">
        <v>194</v>
      </c>
      <c r="B315" s="64">
        <v>0</v>
      </c>
      <c r="C315" s="64">
        <v>0</v>
      </c>
      <c r="D315" s="64">
        <v>5</v>
      </c>
      <c r="E315" s="64">
        <v>1</v>
      </c>
      <c r="F315" s="64">
        <v>0</v>
      </c>
      <c r="G315" s="65">
        <v>15</v>
      </c>
    </row>
    <row r="316" spans="1:7">
      <c r="A316" s="66" t="s">
        <v>194</v>
      </c>
      <c r="B316" s="62">
        <v>0</v>
      </c>
      <c r="C316" s="62">
        <v>0</v>
      </c>
      <c r="D316" s="62">
        <v>6</v>
      </c>
      <c r="E316" s="62">
        <v>1</v>
      </c>
      <c r="F316" s="62">
        <v>0</v>
      </c>
      <c r="G316" s="63">
        <v>14</v>
      </c>
    </row>
    <row r="317" spans="1:7">
      <c r="A317" s="67" t="s">
        <v>194</v>
      </c>
      <c r="B317" s="64">
        <v>0</v>
      </c>
      <c r="C317" s="64">
        <v>0</v>
      </c>
      <c r="D317" s="64">
        <v>7</v>
      </c>
      <c r="E317" s="64">
        <v>1</v>
      </c>
      <c r="F317" s="64">
        <v>0</v>
      </c>
      <c r="G317" s="65">
        <v>13</v>
      </c>
    </row>
    <row r="318" spans="1:7">
      <c r="A318" s="66" t="s">
        <v>194</v>
      </c>
      <c r="B318" s="62">
        <v>0</v>
      </c>
      <c r="C318" s="62">
        <v>0</v>
      </c>
      <c r="D318" s="62">
        <v>8</v>
      </c>
      <c r="E318" s="62">
        <v>3</v>
      </c>
      <c r="F318" s="62">
        <v>0</v>
      </c>
      <c r="G318" s="63">
        <v>10</v>
      </c>
    </row>
    <row r="319" spans="1:7">
      <c r="A319" s="67" t="s">
        <v>194</v>
      </c>
      <c r="B319" s="64">
        <v>0</v>
      </c>
      <c r="C319" s="64">
        <v>0</v>
      </c>
      <c r="D319" s="64">
        <v>9</v>
      </c>
      <c r="E319" s="64">
        <v>1</v>
      </c>
      <c r="F319" s="64">
        <v>0</v>
      </c>
      <c r="G319" s="65">
        <v>9</v>
      </c>
    </row>
    <row r="320" spans="1:7">
      <c r="A320" s="66" t="s">
        <v>194</v>
      </c>
      <c r="B320" s="62">
        <v>0</v>
      </c>
      <c r="C320" s="62">
        <v>1</v>
      </c>
      <c r="D320" s="62">
        <v>0</v>
      </c>
      <c r="E320" s="62">
        <v>11</v>
      </c>
      <c r="F320" s="62">
        <v>1</v>
      </c>
      <c r="G320" s="63">
        <v>7</v>
      </c>
    </row>
    <row r="321" spans="1:7">
      <c r="A321" s="67" t="s">
        <v>194</v>
      </c>
      <c r="B321" s="64">
        <v>0</v>
      </c>
      <c r="C321" s="64">
        <v>1</v>
      </c>
      <c r="D321" s="64">
        <v>8</v>
      </c>
      <c r="E321" s="64">
        <v>1</v>
      </c>
      <c r="F321" s="64">
        <v>0</v>
      </c>
      <c r="G321" s="65">
        <v>6</v>
      </c>
    </row>
    <row r="322" spans="1:7">
      <c r="A322" s="66" t="s">
        <v>194</v>
      </c>
      <c r="B322" s="62">
        <v>0</v>
      </c>
      <c r="C322" s="62">
        <v>2</v>
      </c>
      <c r="D322" s="62">
        <v>2</v>
      </c>
      <c r="E322" s="62">
        <v>1</v>
      </c>
      <c r="F322" s="62">
        <v>1</v>
      </c>
      <c r="G322" s="63">
        <v>17</v>
      </c>
    </row>
    <row r="323" spans="1:7">
      <c r="A323" s="67" t="s">
        <v>194</v>
      </c>
      <c r="B323" s="64">
        <v>0</v>
      </c>
      <c r="C323" s="64">
        <v>2</v>
      </c>
      <c r="D323" s="64">
        <v>3</v>
      </c>
      <c r="E323" s="64">
        <v>2</v>
      </c>
      <c r="F323" s="64">
        <v>0</v>
      </c>
      <c r="G323" s="65">
        <v>15</v>
      </c>
    </row>
    <row r="324" spans="1:7">
      <c r="A324" s="66" t="s">
        <v>194</v>
      </c>
      <c r="B324" s="62">
        <v>0</v>
      </c>
      <c r="C324" s="62">
        <v>2</v>
      </c>
      <c r="D324" s="62">
        <v>4</v>
      </c>
      <c r="E324" s="62">
        <v>7</v>
      </c>
      <c r="F324" s="62">
        <v>0</v>
      </c>
      <c r="G324" s="63">
        <v>8</v>
      </c>
    </row>
    <row r="325" spans="1:7">
      <c r="A325" s="67" t="s">
        <v>194</v>
      </c>
      <c r="B325" s="64">
        <v>0</v>
      </c>
      <c r="C325" s="64">
        <v>2</v>
      </c>
      <c r="D325" s="64">
        <v>5</v>
      </c>
      <c r="E325" s="64">
        <v>6</v>
      </c>
      <c r="F325" s="64">
        <v>0</v>
      </c>
      <c r="G325" s="65">
        <v>2</v>
      </c>
    </row>
    <row r="326" spans="1:7">
      <c r="A326" s="66" t="s">
        <v>194</v>
      </c>
      <c r="B326" s="62">
        <v>0</v>
      </c>
      <c r="C326" s="62">
        <v>2</v>
      </c>
      <c r="D326" s="62">
        <v>6</v>
      </c>
      <c r="E326" s="62">
        <v>5</v>
      </c>
      <c r="F326" s="62">
        <v>1</v>
      </c>
      <c r="G326" s="63">
        <v>15</v>
      </c>
    </row>
    <row r="327" spans="1:7">
      <c r="A327" s="67" t="s">
        <v>194</v>
      </c>
      <c r="B327" s="64">
        <v>1</v>
      </c>
      <c r="C327" s="64">
        <v>0</v>
      </c>
      <c r="D327" s="64">
        <v>5</v>
      </c>
      <c r="E327" s="64">
        <v>3</v>
      </c>
      <c r="F327" s="64">
        <v>1</v>
      </c>
      <c r="G327" s="65">
        <v>15</v>
      </c>
    </row>
    <row r="328" spans="1:7">
      <c r="A328" s="66" t="s">
        <v>194</v>
      </c>
      <c r="B328" s="62">
        <v>1</v>
      </c>
      <c r="C328" s="62">
        <v>0</v>
      </c>
      <c r="D328" s="62">
        <v>6</v>
      </c>
      <c r="E328" s="62">
        <v>1</v>
      </c>
      <c r="F328" s="62">
        <v>0</v>
      </c>
      <c r="G328" s="63">
        <v>14</v>
      </c>
    </row>
    <row r="329" spans="1:7">
      <c r="A329" s="67" t="s">
        <v>194</v>
      </c>
      <c r="B329" s="64">
        <v>1</v>
      </c>
      <c r="C329" s="64">
        <v>0</v>
      </c>
      <c r="D329" s="64">
        <v>8</v>
      </c>
      <c r="E329" s="64">
        <v>6</v>
      </c>
      <c r="F329" s="64">
        <v>0</v>
      </c>
      <c r="G329" s="65">
        <v>8</v>
      </c>
    </row>
    <row r="330" spans="1:7">
      <c r="A330" s="66" t="s">
        <v>194</v>
      </c>
      <c r="B330" s="62">
        <v>1</v>
      </c>
      <c r="C330" s="62">
        <v>1</v>
      </c>
      <c r="D330" s="62">
        <v>6</v>
      </c>
      <c r="E330" s="62">
        <v>4</v>
      </c>
      <c r="F330" s="62">
        <v>1</v>
      </c>
      <c r="G330" s="63">
        <v>14</v>
      </c>
    </row>
    <row r="331" spans="1:7">
      <c r="A331" s="67" t="s">
        <v>194</v>
      </c>
      <c r="B331" s="64">
        <v>1</v>
      </c>
      <c r="C331" s="64">
        <v>1</v>
      </c>
      <c r="D331" s="64">
        <v>7</v>
      </c>
      <c r="E331" s="64">
        <v>3</v>
      </c>
      <c r="F331" s="64">
        <v>0</v>
      </c>
      <c r="G331" s="65">
        <v>11</v>
      </c>
    </row>
    <row r="332" spans="1:7">
      <c r="A332" s="66" t="s">
        <v>194</v>
      </c>
      <c r="B332" s="62">
        <v>1</v>
      </c>
      <c r="C332" s="62">
        <v>2</v>
      </c>
      <c r="D332" s="62">
        <v>7</v>
      </c>
      <c r="E332" s="62">
        <v>12</v>
      </c>
      <c r="F332" s="62">
        <v>1</v>
      </c>
      <c r="G332" s="63">
        <v>6</v>
      </c>
    </row>
    <row r="333" spans="1:7">
      <c r="A333" s="67" t="s">
        <v>194</v>
      </c>
      <c r="B333" s="64">
        <v>1</v>
      </c>
      <c r="C333" s="64">
        <v>2</v>
      </c>
      <c r="D333" s="64">
        <v>8</v>
      </c>
      <c r="E333" s="64">
        <v>2</v>
      </c>
      <c r="F333" s="64">
        <v>0</v>
      </c>
      <c r="G333" s="65">
        <v>4</v>
      </c>
    </row>
    <row r="334" spans="1:7">
      <c r="A334" s="66" t="s">
        <v>194</v>
      </c>
      <c r="B334" s="62">
        <v>1</v>
      </c>
      <c r="C334" s="62">
        <v>2</v>
      </c>
      <c r="D334" s="62">
        <v>9</v>
      </c>
      <c r="E334" s="62">
        <v>13</v>
      </c>
      <c r="F334" s="62">
        <v>1</v>
      </c>
      <c r="G334" s="63">
        <v>9</v>
      </c>
    </row>
    <row r="335" spans="1:7">
      <c r="A335" s="67" t="s">
        <v>194</v>
      </c>
      <c r="B335" s="64">
        <v>2</v>
      </c>
      <c r="C335" s="64">
        <v>0</v>
      </c>
      <c r="D335" s="64">
        <v>8</v>
      </c>
      <c r="E335" s="64">
        <v>7</v>
      </c>
      <c r="F335" s="64">
        <v>1</v>
      </c>
      <c r="G335" s="65">
        <v>11</v>
      </c>
    </row>
    <row r="336" spans="1:7">
      <c r="A336" s="66" t="s">
        <v>194</v>
      </c>
      <c r="B336" s="62">
        <v>2</v>
      </c>
      <c r="C336" s="62">
        <v>1</v>
      </c>
      <c r="D336" s="62">
        <v>8</v>
      </c>
      <c r="E336" s="62">
        <v>2</v>
      </c>
      <c r="F336" s="62">
        <v>1</v>
      </c>
      <c r="G336" s="63">
        <v>16</v>
      </c>
    </row>
    <row r="337" spans="1:7">
      <c r="A337" s="67" t="s">
        <v>194</v>
      </c>
      <c r="B337" s="64">
        <v>2</v>
      </c>
      <c r="C337" s="64">
        <v>1</v>
      </c>
      <c r="D337" s="64">
        <v>9</v>
      </c>
      <c r="E337" s="64">
        <v>1</v>
      </c>
      <c r="F337" s="64">
        <v>0</v>
      </c>
      <c r="G337" s="65">
        <v>15</v>
      </c>
    </row>
    <row r="338" spans="1:7">
      <c r="A338" s="66" t="s">
        <v>194</v>
      </c>
      <c r="B338" s="62">
        <v>2</v>
      </c>
      <c r="C338" s="62">
        <v>2</v>
      </c>
      <c r="D338" s="62">
        <v>9</v>
      </c>
      <c r="E338" s="62">
        <v>11</v>
      </c>
      <c r="F338" s="62">
        <v>1</v>
      </c>
      <c r="G338" s="63">
        <v>7</v>
      </c>
    </row>
    <row r="339" spans="1:7">
      <c r="A339" s="67" t="s">
        <v>194</v>
      </c>
      <c r="B339" s="64">
        <v>3</v>
      </c>
      <c r="C339" s="64">
        <v>0</v>
      </c>
      <c r="D339" s="64">
        <v>9</v>
      </c>
      <c r="E339" s="64">
        <v>6</v>
      </c>
      <c r="F339" s="64">
        <v>1</v>
      </c>
      <c r="G339" s="65">
        <v>12</v>
      </c>
    </row>
    <row r="340" spans="1:7">
      <c r="A340" s="66" t="s">
        <v>195</v>
      </c>
      <c r="B340" s="62">
        <v>0</v>
      </c>
      <c r="C340" s="62">
        <v>0</v>
      </c>
      <c r="D340" s="62">
        <v>0</v>
      </c>
      <c r="E340" s="62">
        <v>8</v>
      </c>
      <c r="F340" s="62">
        <v>1</v>
      </c>
      <c r="G340" s="63">
        <v>10</v>
      </c>
    </row>
    <row r="341" spans="1:7">
      <c r="A341" s="67" t="s">
        <v>195</v>
      </c>
      <c r="B341" s="64">
        <v>0</v>
      </c>
      <c r="C341" s="64">
        <v>0</v>
      </c>
      <c r="D341" s="64">
        <v>1</v>
      </c>
      <c r="E341" s="64">
        <v>0</v>
      </c>
      <c r="F341" s="64">
        <v>0</v>
      </c>
      <c r="G341" s="65">
        <v>10</v>
      </c>
    </row>
    <row r="342" spans="1:7">
      <c r="A342" s="66" t="s">
        <v>195</v>
      </c>
      <c r="B342" s="62">
        <v>0</v>
      </c>
      <c r="C342" s="62">
        <v>0</v>
      </c>
      <c r="D342" s="62">
        <v>2</v>
      </c>
      <c r="E342" s="62">
        <v>1</v>
      </c>
      <c r="F342" s="62">
        <v>0</v>
      </c>
      <c r="G342" s="63">
        <v>9</v>
      </c>
    </row>
    <row r="343" spans="1:7">
      <c r="A343" s="67" t="s">
        <v>195</v>
      </c>
      <c r="B343" s="64">
        <v>0</v>
      </c>
      <c r="C343" s="64">
        <v>0</v>
      </c>
      <c r="D343" s="64">
        <v>3</v>
      </c>
      <c r="E343" s="64">
        <v>1</v>
      </c>
      <c r="F343" s="64">
        <v>0</v>
      </c>
      <c r="G343" s="65">
        <v>8</v>
      </c>
    </row>
    <row r="344" spans="1:7">
      <c r="A344" s="66" t="s">
        <v>195</v>
      </c>
      <c r="B344" s="62">
        <v>0</v>
      </c>
      <c r="C344" s="62">
        <v>0</v>
      </c>
      <c r="D344" s="62">
        <v>4</v>
      </c>
      <c r="E344" s="62">
        <v>1</v>
      </c>
      <c r="F344" s="62">
        <v>0</v>
      </c>
      <c r="G344" s="63">
        <v>7</v>
      </c>
    </row>
    <row r="345" spans="1:7">
      <c r="A345" s="67" t="s">
        <v>195</v>
      </c>
      <c r="B345" s="64">
        <v>0</v>
      </c>
      <c r="C345" s="64">
        <v>0</v>
      </c>
      <c r="D345" s="64">
        <v>5</v>
      </c>
      <c r="E345" s="64">
        <v>1</v>
      </c>
      <c r="F345" s="64">
        <v>0</v>
      </c>
      <c r="G345" s="65">
        <v>6</v>
      </c>
    </row>
    <row r="346" spans="1:7">
      <c r="A346" s="66" t="s">
        <v>195</v>
      </c>
      <c r="B346" s="62">
        <v>0</v>
      </c>
      <c r="C346" s="62">
        <v>0</v>
      </c>
      <c r="D346" s="62">
        <v>6</v>
      </c>
      <c r="E346" s="62">
        <v>0</v>
      </c>
      <c r="F346" s="62">
        <v>0</v>
      </c>
      <c r="G346" s="63">
        <v>6</v>
      </c>
    </row>
    <row r="347" spans="1:7">
      <c r="A347" s="67" t="s">
        <v>195</v>
      </c>
      <c r="B347" s="64">
        <v>0</v>
      </c>
      <c r="C347" s="64">
        <v>0</v>
      </c>
      <c r="D347" s="64">
        <v>7</v>
      </c>
      <c r="E347" s="64">
        <v>1</v>
      </c>
      <c r="F347" s="64">
        <v>0</v>
      </c>
      <c r="G347" s="65">
        <v>5</v>
      </c>
    </row>
    <row r="348" spans="1:7">
      <c r="A348" s="66" t="s">
        <v>195</v>
      </c>
      <c r="B348" s="62">
        <v>0</v>
      </c>
      <c r="C348" s="62">
        <v>0</v>
      </c>
      <c r="D348" s="62">
        <v>8</v>
      </c>
      <c r="E348" s="62">
        <v>0</v>
      </c>
      <c r="F348" s="62">
        <v>0</v>
      </c>
      <c r="G348" s="63">
        <v>5</v>
      </c>
    </row>
    <row r="349" spans="1:7">
      <c r="A349" s="67" t="s">
        <v>195</v>
      </c>
      <c r="B349" s="64">
        <v>0</v>
      </c>
      <c r="C349" s="64">
        <v>0</v>
      </c>
      <c r="D349" s="64">
        <v>9</v>
      </c>
      <c r="E349" s="64">
        <v>1</v>
      </c>
      <c r="F349" s="64">
        <v>0</v>
      </c>
      <c r="G349" s="65">
        <v>4</v>
      </c>
    </row>
    <row r="350" spans="1:7">
      <c r="A350" s="66" t="s">
        <v>195</v>
      </c>
      <c r="B350" s="62">
        <v>0</v>
      </c>
      <c r="C350" s="62">
        <v>1</v>
      </c>
      <c r="D350" s="62">
        <v>0</v>
      </c>
      <c r="E350" s="62">
        <v>16</v>
      </c>
      <c r="F350" s="62">
        <v>1</v>
      </c>
      <c r="G350" s="63">
        <v>2</v>
      </c>
    </row>
    <row r="351" spans="1:7">
      <c r="A351" s="67" t="s">
        <v>195</v>
      </c>
      <c r="B351" s="64">
        <v>0</v>
      </c>
      <c r="C351" s="64">
        <v>1</v>
      </c>
      <c r="D351" s="64">
        <v>5</v>
      </c>
      <c r="E351" s="64">
        <v>1</v>
      </c>
      <c r="F351" s="64">
        <v>0</v>
      </c>
      <c r="G351" s="65">
        <v>1</v>
      </c>
    </row>
    <row r="352" spans="1:7">
      <c r="A352" s="66" t="s">
        <v>195</v>
      </c>
      <c r="B352" s="62">
        <v>0</v>
      </c>
      <c r="C352" s="62">
        <v>1</v>
      </c>
      <c r="D352" s="62">
        <v>6</v>
      </c>
      <c r="E352" s="62">
        <v>1</v>
      </c>
      <c r="F352" s="62">
        <v>0</v>
      </c>
      <c r="G352" s="63">
        <v>0</v>
      </c>
    </row>
    <row r="353" spans="1:7">
      <c r="A353" s="67" t="s">
        <v>195</v>
      </c>
      <c r="B353" s="64">
        <v>0</v>
      </c>
      <c r="C353" s="64">
        <v>1</v>
      </c>
      <c r="D353" s="64">
        <v>7</v>
      </c>
      <c r="E353" s="64">
        <v>2</v>
      </c>
      <c r="F353" s="64">
        <v>1</v>
      </c>
      <c r="G353" s="65">
        <v>16</v>
      </c>
    </row>
    <row r="354" spans="1:7">
      <c r="A354" s="66" t="s">
        <v>195</v>
      </c>
      <c r="B354" s="62">
        <v>0</v>
      </c>
      <c r="C354" s="62">
        <v>1</v>
      </c>
      <c r="D354" s="62">
        <v>8</v>
      </c>
      <c r="E354" s="62">
        <v>2</v>
      </c>
      <c r="F354" s="62">
        <v>0</v>
      </c>
      <c r="G354" s="63">
        <v>14</v>
      </c>
    </row>
    <row r="355" spans="1:7">
      <c r="A355" s="67" t="s">
        <v>195</v>
      </c>
      <c r="B355" s="64">
        <v>0</v>
      </c>
      <c r="C355" s="64">
        <v>1</v>
      </c>
      <c r="D355" s="64">
        <v>9</v>
      </c>
      <c r="E355" s="64">
        <v>3</v>
      </c>
      <c r="F355" s="64">
        <v>0</v>
      </c>
      <c r="G355" s="65">
        <v>11</v>
      </c>
    </row>
    <row r="356" spans="1:7">
      <c r="A356" s="66" t="s">
        <v>195</v>
      </c>
      <c r="B356" s="62">
        <v>0</v>
      </c>
      <c r="C356" s="62">
        <v>2</v>
      </c>
      <c r="D356" s="62">
        <v>4</v>
      </c>
      <c r="E356" s="62">
        <v>2</v>
      </c>
      <c r="F356" s="62">
        <v>1</v>
      </c>
      <c r="G356" s="63">
        <v>16</v>
      </c>
    </row>
    <row r="357" spans="1:7">
      <c r="A357" s="67" t="s">
        <v>195</v>
      </c>
      <c r="B357" s="64">
        <v>0</v>
      </c>
      <c r="C357" s="64">
        <v>2</v>
      </c>
      <c r="D357" s="64">
        <v>5</v>
      </c>
      <c r="E357" s="64">
        <v>6</v>
      </c>
      <c r="F357" s="64">
        <v>0</v>
      </c>
      <c r="G357" s="65">
        <v>10</v>
      </c>
    </row>
    <row r="358" spans="1:7">
      <c r="A358" s="66" t="s">
        <v>195</v>
      </c>
      <c r="B358" s="62">
        <v>0</v>
      </c>
      <c r="C358" s="62">
        <v>2</v>
      </c>
      <c r="D358" s="62">
        <v>6</v>
      </c>
      <c r="E358" s="62">
        <v>2</v>
      </c>
      <c r="F358" s="62">
        <v>0</v>
      </c>
      <c r="G358" s="63">
        <v>8</v>
      </c>
    </row>
    <row r="359" spans="1:7">
      <c r="A359" s="67" t="s">
        <v>195</v>
      </c>
      <c r="B359" s="64">
        <v>0</v>
      </c>
      <c r="C359" s="64">
        <v>2</v>
      </c>
      <c r="D359" s="64">
        <v>7</v>
      </c>
      <c r="E359" s="64">
        <v>2</v>
      </c>
      <c r="F359" s="64">
        <v>0</v>
      </c>
      <c r="G359" s="65">
        <v>6</v>
      </c>
    </row>
    <row r="360" spans="1:7">
      <c r="A360" s="66" t="s">
        <v>195</v>
      </c>
      <c r="B360" s="62">
        <v>0</v>
      </c>
      <c r="C360" s="62">
        <v>2</v>
      </c>
      <c r="D360" s="62">
        <v>8</v>
      </c>
      <c r="E360" s="62">
        <v>3</v>
      </c>
      <c r="F360" s="62">
        <v>0</v>
      </c>
      <c r="G360" s="63">
        <v>3</v>
      </c>
    </row>
    <row r="361" spans="1:7">
      <c r="A361" s="67" t="s">
        <v>195</v>
      </c>
      <c r="B361" s="64">
        <v>0</v>
      </c>
      <c r="C361" s="64">
        <v>2</v>
      </c>
      <c r="D361" s="64">
        <v>9</v>
      </c>
      <c r="E361" s="64">
        <v>3</v>
      </c>
      <c r="F361" s="64">
        <v>0</v>
      </c>
      <c r="G361" s="65">
        <v>0</v>
      </c>
    </row>
    <row r="362" spans="1:7">
      <c r="A362" s="66" t="s">
        <v>195</v>
      </c>
      <c r="B362" s="62">
        <v>1</v>
      </c>
      <c r="C362" s="62">
        <v>0</v>
      </c>
      <c r="D362" s="62">
        <v>5</v>
      </c>
      <c r="E362" s="62">
        <v>2</v>
      </c>
      <c r="F362" s="62">
        <v>1</v>
      </c>
      <c r="G362" s="63">
        <v>16</v>
      </c>
    </row>
    <row r="363" spans="1:7">
      <c r="A363" s="67" t="s">
        <v>195</v>
      </c>
      <c r="B363" s="64">
        <v>1</v>
      </c>
      <c r="C363" s="64">
        <v>1</v>
      </c>
      <c r="D363" s="64">
        <v>6</v>
      </c>
      <c r="E363" s="64">
        <v>4</v>
      </c>
      <c r="F363" s="64">
        <v>1</v>
      </c>
      <c r="G363" s="65">
        <v>14</v>
      </c>
    </row>
    <row r="364" spans="1:7">
      <c r="A364" s="66" t="s">
        <v>195</v>
      </c>
      <c r="B364" s="62">
        <v>1</v>
      </c>
      <c r="C364" s="62">
        <v>1</v>
      </c>
      <c r="D364" s="62">
        <v>7</v>
      </c>
      <c r="E364" s="62">
        <v>1</v>
      </c>
      <c r="F364" s="62">
        <v>0</v>
      </c>
      <c r="G364" s="63">
        <v>13</v>
      </c>
    </row>
    <row r="365" spans="1:7">
      <c r="A365" s="67" t="s">
        <v>195</v>
      </c>
      <c r="B365" s="64">
        <v>1</v>
      </c>
      <c r="C365" s="64">
        <v>2</v>
      </c>
      <c r="D365" s="64">
        <v>7</v>
      </c>
      <c r="E365" s="64">
        <v>10</v>
      </c>
      <c r="F365" s="64">
        <v>1</v>
      </c>
      <c r="G365" s="65">
        <v>8</v>
      </c>
    </row>
    <row r="366" spans="1:7">
      <c r="A366" s="66" t="s">
        <v>195</v>
      </c>
      <c r="B366" s="62">
        <v>2</v>
      </c>
      <c r="C366" s="62">
        <v>1</v>
      </c>
      <c r="D366" s="62">
        <v>8</v>
      </c>
      <c r="E366" s="62">
        <v>6</v>
      </c>
      <c r="F366" s="62">
        <v>1</v>
      </c>
      <c r="G366" s="63">
        <v>12</v>
      </c>
    </row>
    <row r="367" spans="1:7">
      <c r="A367" s="67" t="s">
        <v>195</v>
      </c>
      <c r="B367" s="64">
        <v>2</v>
      </c>
      <c r="C367" s="64">
        <v>1</v>
      </c>
      <c r="D367" s="64">
        <v>9</v>
      </c>
      <c r="E367" s="64">
        <v>7</v>
      </c>
      <c r="F367" s="64">
        <v>0</v>
      </c>
      <c r="G367" s="65">
        <v>5</v>
      </c>
    </row>
    <row r="368" spans="1:7">
      <c r="A368" s="66" t="s">
        <v>195</v>
      </c>
      <c r="B368" s="62">
        <v>2</v>
      </c>
      <c r="C368" s="62">
        <v>2</v>
      </c>
      <c r="D368" s="62">
        <v>9</v>
      </c>
      <c r="E368" s="62">
        <v>3</v>
      </c>
      <c r="F368" s="62">
        <v>1</v>
      </c>
      <c r="G368" s="63">
        <v>15</v>
      </c>
    </row>
    <row r="369" spans="1:7">
      <c r="A369" s="67" t="s">
        <v>195</v>
      </c>
      <c r="B369" s="64">
        <v>3</v>
      </c>
      <c r="C369" s="64">
        <v>0</v>
      </c>
      <c r="D369" s="64">
        <v>9</v>
      </c>
      <c r="E369" s="64">
        <v>5</v>
      </c>
      <c r="F369" s="64">
        <v>1</v>
      </c>
      <c r="G369" s="65">
        <v>13</v>
      </c>
    </row>
    <row r="370" spans="1:7">
      <c r="A370" s="66" t="s">
        <v>196</v>
      </c>
      <c r="B370" s="62">
        <v>0</v>
      </c>
      <c r="C370" s="62">
        <v>0</v>
      </c>
      <c r="D370" s="62">
        <v>0</v>
      </c>
      <c r="E370" s="62">
        <v>18</v>
      </c>
      <c r="F370" s="62">
        <v>1</v>
      </c>
      <c r="G370" s="63">
        <v>0</v>
      </c>
    </row>
    <row r="371" spans="1:7">
      <c r="A371" s="67" t="s">
        <v>196</v>
      </c>
      <c r="B371" s="64">
        <v>0</v>
      </c>
      <c r="C371" s="64">
        <v>0</v>
      </c>
      <c r="D371" s="64">
        <v>1</v>
      </c>
      <c r="E371" s="64">
        <v>0</v>
      </c>
      <c r="F371" s="64">
        <v>0</v>
      </c>
      <c r="G371" s="65">
        <v>0</v>
      </c>
    </row>
    <row r="372" spans="1:7">
      <c r="A372" s="66" t="s">
        <v>196</v>
      </c>
      <c r="B372" s="62">
        <v>0</v>
      </c>
      <c r="C372" s="62">
        <v>0</v>
      </c>
      <c r="D372" s="62">
        <v>2</v>
      </c>
      <c r="E372" s="62">
        <v>0</v>
      </c>
      <c r="F372" s="62">
        <v>0</v>
      </c>
      <c r="G372" s="63">
        <v>0</v>
      </c>
    </row>
    <row r="373" spans="1:7">
      <c r="A373" s="67" t="s">
        <v>196</v>
      </c>
      <c r="B373" s="64">
        <v>0</v>
      </c>
      <c r="C373" s="64">
        <v>0</v>
      </c>
      <c r="D373" s="64">
        <v>3</v>
      </c>
      <c r="E373" s="64">
        <v>0</v>
      </c>
      <c r="F373" s="64">
        <v>0</v>
      </c>
      <c r="G373" s="65">
        <v>0</v>
      </c>
    </row>
    <row r="374" spans="1:7">
      <c r="A374" s="66" t="s">
        <v>196</v>
      </c>
      <c r="B374" s="62">
        <v>0</v>
      </c>
      <c r="C374" s="62">
        <v>0</v>
      </c>
      <c r="D374" s="62">
        <v>4</v>
      </c>
      <c r="E374" s="62">
        <v>1</v>
      </c>
      <c r="F374" s="62">
        <v>1</v>
      </c>
      <c r="G374" s="63">
        <v>17</v>
      </c>
    </row>
    <row r="375" spans="1:7">
      <c r="A375" s="67" t="s">
        <v>196</v>
      </c>
      <c r="B375" s="64">
        <v>0</v>
      </c>
      <c r="C375" s="64">
        <v>0</v>
      </c>
      <c r="D375" s="64">
        <v>5</v>
      </c>
      <c r="E375" s="64">
        <v>0</v>
      </c>
      <c r="F375" s="64">
        <v>0</v>
      </c>
      <c r="G375" s="65">
        <v>17</v>
      </c>
    </row>
    <row r="376" spans="1:7">
      <c r="A376" s="66" t="s">
        <v>196</v>
      </c>
      <c r="B376" s="62">
        <v>0</v>
      </c>
      <c r="C376" s="62">
        <v>0</v>
      </c>
      <c r="D376" s="62">
        <v>6</v>
      </c>
      <c r="E376" s="62">
        <v>0</v>
      </c>
      <c r="F376" s="62">
        <v>0</v>
      </c>
      <c r="G376" s="63">
        <v>17</v>
      </c>
    </row>
    <row r="377" spans="1:7">
      <c r="A377" s="67" t="s">
        <v>196</v>
      </c>
      <c r="B377" s="64">
        <v>0</v>
      </c>
      <c r="C377" s="64">
        <v>0</v>
      </c>
      <c r="D377" s="64">
        <v>7</v>
      </c>
      <c r="E377" s="64">
        <v>1</v>
      </c>
      <c r="F377" s="64">
        <v>0</v>
      </c>
      <c r="G377" s="65">
        <v>16</v>
      </c>
    </row>
    <row r="378" spans="1:7">
      <c r="A378" s="66" t="s">
        <v>196</v>
      </c>
      <c r="B378" s="62">
        <v>0</v>
      </c>
      <c r="C378" s="62">
        <v>0</v>
      </c>
      <c r="D378" s="62">
        <v>8</v>
      </c>
      <c r="E378" s="62">
        <v>1</v>
      </c>
      <c r="F378" s="62">
        <v>0</v>
      </c>
      <c r="G378" s="63">
        <v>15</v>
      </c>
    </row>
    <row r="379" spans="1:7">
      <c r="A379" s="67" t="s">
        <v>196</v>
      </c>
      <c r="B379" s="64">
        <v>0</v>
      </c>
      <c r="C379" s="64">
        <v>0</v>
      </c>
      <c r="D379" s="64">
        <v>9</v>
      </c>
      <c r="E379" s="64">
        <v>1</v>
      </c>
      <c r="F379" s="64">
        <v>0</v>
      </c>
      <c r="G379" s="65">
        <v>14</v>
      </c>
    </row>
    <row r="380" spans="1:7">
      <c r="A380" s="66" t="s">
        <v>196</v>
      </c>
      <c r="B380" s="62">
        <v>0</v>
      </c>
      <c r="C380" s="62">
        <v>1</v>
      </c>
      <c r="D380" s="62">
        <v>0</v>
      </c>
      <c r="E380" s="62">
        <v>2</v>
      </c>
      <c r="F380" s="62">
        <v>1</v>
      </c>
      <c r="G380" s="63">
        <v>16</v>
      </c>
    </row>
    <row r="381" spans="1:7">
      <c r="A381" s="67" t="s">
        <v>196</v>
      </c>
      <c r="B381" s="64">
        <v>0</v>
      </c>
      <c r="C381" s="64">
        <v>2</v>
      </c>
      <c r="D381" s="64">
        <v>2</v>
      </c>
      <c r="E381" s="64">
        <v>1</v>
      </c>
      <c r="F381" s="64">
        <v>1</v>
      </c>
      <c r="G381" s="65">
        <v>17</v>
      </c>
    </row>
    <row r="382" spans="1:7">
      <c r="A382" s="66" t="s">
        <v>196</v>
      </c>
      <c r="B382" s="62">
        <v>0</v>
      </c>
      <c r="C382" s="62">
        <v>2</v>
      </c>
      <c r="D382" s="62">
        <v>3</v>
      </c>
      <c r="E382" s="62">
        <v>5</v>
      </c>
      <c r="F382" s="62">
        <v>0</v>
      </c>
      <c r="G382" s="63">
        <v>12</v>
      </c>
    </row>
    <row r="383" spans="1:7">
      <c r="A383" s="67" t="s">
        <v>196</v>
      </c>
      <c r="B383" s="64">
        <v>0</v>
      </c>
      <c r="C383" s="64">
        <v>2</v>
      </c>
      <c r="D383" s="64">
        <v>4</v>
      </c>
      <c r="E383" s="64">
        <v>2</v>
      </c>
      <c r="F383" s="64">
        <v>0</v>
      </c>
      <c r="G383" s="65">
        <v>10</v>
      </c>
    </row>
    <row r="384" spans="1:7">
      <c r="A384" s="66" t="s">
        <v>196</v>
      </c>
      <c r="B384" s="62">
        <v>0</v>
      </c>
      <c r="C384" s="62">
        <v>2</v>
      </c>
      <c r="D384" s="62">
        <v>5</v>
      </c>
      <c r="E384" s="62">
        <v>3</v>
      </c>
      <c r="F384" s="62">
        <v>0</v>
      </c>
      <c r="G384" s="63">
        <v>7</v>
      </c>
    </row>
    <row r="385" spans="1:7">
      <c r="A385" s="67" t="s">
        <v>196</v>
      </c>
      <c r="B385" s="64">
        <v>1</v>
      </c>
      <c r="C385" s="64">
        <v>0</v>
      </c>
      <c r="D385" s="64">
        <v>5</v>
      </c>
      <c r="E385" s="64">
        <v>7</v>
      </c>
      <c r="F385" s="64">
        <v>1</v>
      </c>
      <c r="G385" s="65">
        <v>11</v>
      </c>
    </row>
    <row r="386" spans="1:7">
      <c r="A386" s="66" t="s">
        <v>196</v>
      </c>
      <c r="B386" s="62">
        <v>1</v>
      </c>
      <c r="C386" s="62">
        <v>1</v>
      </c>
      <c r="D386" s="62">
        <v>6</v>
      </c>
      <c r="E386" s="62">
        <v>7</v>
      </c>
      <c r="F386" s="62">
        <v>1</v>
      </c>
      <c r="G386" s="63">
        <v>11</v>
      </c>
    </row>
    <row r="387" spans="1:7">
      <c r="A387" s="67" t="s">
        <v>196</v>
      </c>
      <c r="B387" s="64">
        <v>1</v>
      </c>
      <c r="C387" s="64">
        <v>1</v>
      </c>
      <c r="D387" s="64">
        <v>7</v>
      </c>
      <c r="E387" s="64">
        <v>2</v>
      </c>
      <c r="F387" s="64">
        <v>0</v>
      </c>
      <c r="G387" s="65">
        <v>9</v>
      </c>
    </row>
    <row r="388" spans="1:7">
      <c r="A388" s="66" t="s">
        <v>196</v>
      </c>
      <c r="B388" s="62">
        <v>1</v>
      </c>
      <c r="C388" s="62">
        <v>2</v>
      </c>
      <c r="D388" s="62">
        <v>7</v>
      </c>
      <c r="E388" s="62">
        <v>8</v>
      </c>
      <c r="F388" s="62">
        <v>1</v>
      </c>
      <c r="G388" s="63">
        <v>10</v>
      </c>
    </row>
    <row r="389" spans="1:7">
      <c r="A389" s="67" t="s">
        <v>196</v>
      </c>
      <c r="B389" s="64">
        <v>1</v>
      </c>
      <c r="C389" s="64">
        <v>2</v>
      </c>
      <c r="D389" s="64">
        <v>8</v>
      </c>
      <c r="E389" s="64">
        <v>1</v>
      </c>
      <c r="F389" s="64">
        <v>0</v>
      </c>
      <c r="G389" s="65">
        <v>9</v>
      </c>
    </row>
    <row r="390" spans="1:7">
      <c r="A390" s="66" t="s">
        <v>196</v>
      </c>
      <c r="B390" s="62">
        <v>1</v>
      </c>
      <c r="C390" s="62">
        <v>2</v>
      </c>
      <c r="D390" s="62">
        <v>9</v>
      </c>
      <c r="E390" s="62">
        <v>1</v>
      </c>
      <c r="F390" s="62">
        <v>0</v>
      </c>
      <c r="G390" s="63">
        <v>8</v>
      </c>
    </row>
    <row r="391" spans="1:7">
      <c r="A391" s="67" t="s">
        <v>196</v>
      </c>
      <c r="B391" s="64">
        <v>2</v>
      </c>
      <c r="C391" s="64">
        <v>0</v>
      </c>
      <c r="D391" s="64">
        <v>8</v>
      </c>
      <c r="E391" s="64">
        <v>6</v>
      </c>
      <c r="F391" s="64">
        <v>1</v>
      </c>
      <c r="G391" s="65">
        <v>12</v>
      </c>
    </row>
    <row r="392" spans="1:7">
      <c r="A392" s="66" t="s">
        <v>196</v>
      </c>
      <c r="B392" s="62">
        <v>2</v>
      </c>
      <c r="C392" s="62">
        <v>1</v>
      </c>
      <c r="D392" s="62">
        <v>8</v>
      </c>
      <c r="E392" s="62">
        <v>6</v>
      </c>
      <c r="F392" s="62">
        <v>1</v>
      </c>
      <c r="G392" s="63">
        <v>12</v>
      </c>
    </row>
    <row r="393" spans="1:7">
      <c r="A393" s="67" t="s">
        <v>196</v>
      </c>
      <c r="B393" s="64">
        <v>2</v>
      </c>
      <c r="C393" s="64">
        <v>2</v>
      </c>
      <c r="D393" s="64">
        <v>9</v>
      </c>
      <c r="E393" s="64">
        <v>19</v>
      </c>
      <c r="F393" s="64">
        <v>2</v>
      </c>
      <c r="G393" s="65">
        <v>17</v>
      </c>
    </row>
    <row r="394" spans="1:7">
      <c r="A394" s="66" t="s">
        <v>197</v>
      </c>
      <c r="B394" s="62">
        <v>0</v>
      </c>
      <c r="C394" s="62">
        <v>0</v>
      </c>
      <c r="D394" s="62">
        <v>0</v>
      </c>
      <c r="E394" s="62">
        <v>13</v>
      </c>
      <c r="F394" s="62">
        <v>1</v>
      </c>
      <c r="G394" s="63">
        <v>5</v>
      </c>
    </row>
    <row r="395" spans="1:7">
      <c r="A395" s="67" t="s">
        <v>197</v>
      </c>
      <c r="B395" s="64">
        <v>0</v>
      </c>
      <c r="C395" s="64">
        <v>0</v>
      </c>
      <c r="D395" s="64">
        <v>1</v>
      </c>
      <c r="E395" s="64">
        <v>4</v>
      </c>
      <c r="F395" s="64">
        <v>0</v>
      </c>
      <c r="G395" s="65">
        <v>1</v>
      </c>
    </row>
    <row r="396" spans="1:7">
      <c r="A396" s="66" t="s">
        <v>197</v>
      </c>
      <c r="B396" s="62">
        <v>0</v>
      </c>
      <c r="C396" s="62">
        <v>0</v>
      </c>
      <c r="D396" s="62">
        <v>2</v>
      </c>
      <c r="E396" s="62">
        <v>6</v>
      </c>
      <c r="F396" s="62">
        <v>1</v>
      </c>
      <c r="G396" s="63">
        <v>13</v>
      </c>
    </row>
    <row r="397" spans="1:7">
      <c r="A397" s="67" t="s">
        <v>197</v>
      </c>
      <c r="B397" s="64">
        <v>0</v>
      </c>
      <c r="C397" s="64">
        <v>0</v>
      </c>
      <c r="D397" s="64">
        <v>3</v>
      </c>
      <c r="E397" s="64">
        <v>1</v>
      </c>
      <c r="F397" s="64">
        <v>0</v>
      </c>
      <c r="G397" s="65">
        <v>12</v>
      </c>
    </row>
    <row r="398" spans="1:7">
      <c r="A398" s="66" t="s">
        <v>197</v>
      </c>
      <c r="B398" s="62">
        <v>0</v>
      </c>
      <c r="C398" s="62">
        <v>0</v>
      </c>
      <c r="D398" s="62">
        <v>4</v>
      </c>
      <c r="E398" s="62">
        <v>0</v>
      </c>
      <c r="F398" s="62">
        <v>0</v>
      </c>
      <c r="G398" s="63">
        <v>12</v>
      </c>
    </row>
    <row r="399" spans="1:7">
      <c r="A399" s="67" t="s">
        <v>197</v>
      </c>
      <c r="B399" s="64">
        <v>0</v>
      </c>
      <c r="C399" s="64">
        <v>0</v>
      </c>
      <c r="D399" s="64">
        <v>5</v>
      </c>
      <c r="E399" s="64">
        <v>0</v>
      </c>
      <c r="F399" s="64">
        <v>0</v>
      </c>
      <c r="G399" s="65">
        <v>12</v>
      </c>
    </row>
    <row r="400" spans="1:7">
      <c r="A400" s="66" t="s">
        <v>197</v>
      </c>
      <c r="B400" s="62">
        <v>0</v>
      </c>
      <c r="C400" s="62">
        <v>0</v>
      </c>
      <c r="D400" s="62">
        <v>6</v>
      </c>
      <c r="E400" s="62">
        <v>2</v>
      </c>
      <c r="F400" s="62">
        <v>0</v>
      </c>
      <c r="G400" s="63">
        <v>10</v>
      </c>
    </row>
    <row r="401" spans="1:7">
      <c r="A401" s="67" t="s">
        <v>197</v>
      </c>
      <c r="B401" s="64">
        <v>0</v>
      </c>
      <c r="C401" s="64">
        <v>0</v>
      </c>
      <c r="D401" s="64">
        <v>7</v>
      </c>
      <c r="E401" s="64">
        <v>1</v>
      </c>
      <c r="F401" s="64">
        <v>0</v>
      </c>
      <c r="G401" s="65">
        <v>9</v>
      </c>
    </row>
    <row r="402" spans="1:7">
      <c r="A402" s="66" t="s">
        <v>197</v>
      </c>
      <c r="B402" s="62">
        <v>0</v>
      </c>
      <c r="C402" s="62">
        <v>0</v>
      </c>
      <c r="D402" s="62">
        <v>8</v>
      </c>
      <c r="E402" s="62">
        <v>2</v>
      </c>
      <c r="F402" s="62">
        <v>0</v>
      </c>
      <c r="G402" s="63">
        <v>7</v>
      </c>
    </row>
    <row r="403" spans="1:7">
      <c r="A403" s="67" t="s">
        <v>197</v>
      </c>
      <c r="B403" s="64">
        <v>0</v>
      </c>
      <c r="C403" s="64">
        <v>0</v>
      </c>
      <c r="D403" s="64">
        <v>9</v>
      </c>
      <c r="E403" s="64">
        <v>1</v>
      </c>
      <c r="F403" s="64">
        <v>0</v>
      </c>
      <c r="G403" s="65">
        <v>6</v>
      </c>
    </row>
    <row r="404" spans="1:7">
      <c r="A404" s="66" t="s">
        <v>197</v>
      </c>
      <c r="B404" s="62">
        <v>0</v>
      </c>
      <c r="C404" s="62">
        <v>1</v>
      </c>
      <c r="D404" s="62">
        <v>0</v>
      </c>
      <c r="E404" s="62">
        <v>30</v>
      </c>
      <c r="F404" s="62">
        <v>2</v>
      </c>
      <c r="G404" s="63">
        <v>6</v>
      </c>
    </row>
    <row r="405" spans="1:7">
      <c r="A405" s="67" t="s">
        <v>197</v>
      </c>
      <c r="B405" s="64">
        <v>0</v>
      </c>
      <c r="C405" s="64">
        <v>1</v>
      </c>
      <c r="D405" s="64">
        <v>1</v>
      </c>
      <c r="E405" s="64">
        <v>1</v>
      </c>
      <c r="F405" s="64">
        <v>0</v>
      </c>
      <c r="G405" s="65">
        <v>5</v>
      </c>
    </row>
    <row r="406" spans="1:7">
      <c r="A406" s="66" t="s">
        <v>197</v>
      </c>
      <c r="B406" s="62">
        <v>0</v>
      </c>
      <c r="C406" s="62">
        <v>1</v>
      </c>
      <c r="D406" s="62">
        <v>3</v>
      </c>
      <c r="E406" s="62">
        <v>2</v>
      </c>
      <c r="F406" s="62">
        <v>0</v>
      </c>
      <c r="G406" s="63">
        <v>3</v>
      </c>
    </row>
    <row r="407" spans="1:7">
      <c r="A407" s="67" t="s">
        <v>197</v>
      </c>
      <c r="B407" s="64">
        <v>0</v>
      </c>
      <c r="C407" s="64">
        <v>1</v>
      </c>
      <c r="D407" s="64">
        <v>9</v>
      </c>
      <c r="E407" s="64">
        <v>1</v>
      </c>
      <c r="F407" s="64">
        <v>0</v>
      </c>
      <c r="G407" s="65">
        <v>2</v>
      </c>
    </row>
    <row r="408" spans="1:7">
      <c r="A408" s="66" t="s">
        <v>197</v>
      </c>
      <c r="B408" s="62">
        <v>0</v>
      </c>
      <c r="C408" s="62">
        <v>2</v>
      </c>
      <c r="D408" s="62">
        <v>0</v>
      </c>
      <c r="E408" s="62">
        <v>10</v>
      </c>
      <c r="F408" s="62">
        <v>1</v>
      </c>
      <c r="G408" s="63">
        <v>8</v>
      </c>
    </row>
    <row r="409" spans="1:7">
      <c r="A409" s="67" t="s">
        <v>197</v>
      </c>
      <c r="B409" s="64">
        <v>0</v>
      </c>
      <c r="C409" s="64">
        <v>2</v>
      </c>
      <c r="D409" s="64">
        <v>2</v>
      </c>
      <c r="E409" s="64">
        <v>8</v>
      </c>
      <c r="F409" s="64">
        <v>0</v>
      </c>
      <c r="G409" s="65">
        <v>0</v>
      </c>
    </row>
    <row r="410" spans="1:7">
      <c r="A410" s="66" t="s">
        <v>197</v>
      </c>
      <c r="B410" s="62">
        <v>0</v>
      </c>
      <c r="C410" s="62">
        <v>2</v>
      </c>
      <c r="D410" s="62">
        <v>3</v>
      </c>
      <c r="E410" s="62">
        <v>11</v>
      </c>
      <c r="F410" s="62">
        <v>1</v>
      </c>
      <c r="G410" s="63">
        <v>7</v>
      </c>
    </row>
    <row r="411" spans="1:7">
      <c r="A411" s="67" t="s">
        <v>197</v>
      </c>
      <c r="B411" s="64">
        <v>0</v>
      </c>
      <c r="C411" s="64">
        <v>2</v>
      </c>
      <c r="D411" s="64">
        <v>4</v>
      </c>
      <c r="E411" s="64">
        <v>2</v>
      </c>
      <c r="F411" s="64">
        <v>0</v>
      </c>
      <c r="G411" s="65">
        <v>5</v>
      </c>
    </row>
    <row r="412" spans="1:7">
      <c r="A412" s="66" t="s">
        <v>197</v>
      </c>
      <c r="B412" s="62">
        <v>0</v>
      </c>
      <c r="C412" s="62">
        <v>2</v>
      </c>
      <c r="D412" s="62">
        <v>5</v>
      </c>
      <c r="E412" s="62">
        <v>4</v>
      </c>
      <c r="F412" s="62">
        <v>0</v>
      </c>
      <c r="G412" s="63">
        <v>1</v>
      </c>
    </row>
    <row r="413" spans="1:7">
      <c r="A413" s="67" t="s">
        <v>197</v>
      </c>
      <c r="B413" s="64">
        <v>0</v>
      </c>
      <c r="C413" s="64">
        <v>2</v>
      </c>
      <c r="D413" s="64">
        <v>6</v>
      </c>
      <c r="E413" s="64">
        <v>5</v>
      </c>
      <c r="F413" s="64">
        <v>1</v>
      </c>
      <c r="G413" s="65">
        <v>14</v>
      </c>
    </row>
    <row r="414" spans="1:7">
      <c r="A414" s="66" t="s">
        <v>197</v>
      </c>
      <c r="B414" s="62">
        <v>0</v>
      </c>
      <c r="C414" s="62">
        <v>2</v>
      </c>
      <c r="D414" s="62">
        <v>7</v>
      </c>
      <c r="E414" s="62">
        <v>2</v>
      </c>
      <c r="F414" s="62">
        <v>0</v>
      </c>
      <c r="G414" s="63">
        <v>12</v>
      </c>
    </row>
    <row r="415" spans="1:7">
      <c r="A415" s="67" t="s">
        <v>197</v>
      </c>
      <c r="B415" s="64">
        <v>0</v>
      </c>
      <c r="C415" s="64">
        <v>2</v>
      </c>
      <c r="D415" s="64">
        <v>8</v>
      </c>
      <c r="E415" s="64">
        <v>2</v>
      </c>
      <c r="F415" s="64">
        <v>0</v>
      </c>
      <c r="G415" s="65">
        <v>10</v>
      </c>
    </row>
    <row r="416" spans="1:7">
      <c r="A416" s="66" t="s">
        <v>197</v>
      </c>
      <c r="B416" s="62">
        <v>0</v>
      </c>
      <c r="C416" s="62">
        <v>2</v>
      </c>
      <c r="D416" s="62">
        <v>9</v>
      </c>
      <c r="E416" s="62">
        <v>3</v>
      </c>
      <c r="F416" s="62">
        <v>0</v>
      </c>
      <c r="G416" s="63">
        <v>7</v>
      </c>
    </row>
    <row r="417" spans="1:7">
      <c r="A417" s="67" t="s">
        <v>197</v>
      </c>
      <c r="B417" s="64">
        <v>1</v>
      </c>
      <c r="C417" s="64">
        <v>0</v>
      </c>
      <c r="D417" s="64">
        <v>4</v>
      </c>
      <c r="E417" s="64">
        <v>19</v>
      </c>
      <c r="F417" s="64">
        <v>2</v>
      </c>
      <c r="G417" s="65">
        <v>17</v>
      </c>
    </row>
    <row r="418" spans="1:7">
      <c r="A418" s="66" t="s">
        <v>197</v>
      </c>
      <c r="B418" s="62">
        <v>1</v>
      </c>
      <c r="C418" s="62">
        <v>0</v>
      </c>
      <c r="D418" s="62">
        <v>7</v>
      </c>
      <c r="E418" s="62">
        <v>7</v>
      </c>
      <c r="F418" s="62">
        <v>0</v>
      </c>
      <c r="G418" s="63">
        <v>10</v>
      </c>
    </row>
    <row r="419" spans="1:7">
      <c r="A419" s="67" t="s">
        <v>197</v>
      </c>
      <c r="B419" s="64">
        <v>1</v>
      </c>
      <c r="C419" s="64">
        <v>1</v>
      </c>
      <c r="D419" s="64">
        <v>5</v>
      </c>
      <c r="E419" s="64">
        <v>30</v>
      </c>
      <c r="F419" s="64">
        <v>2</v>
      </c>
      <c r="G419" s="65">
        <v>6</v>
      </c>
    </row>
    <row r="420" spans="1:7">
      <c r="A420" s="66" t="s">
        <v>197</v>
      </c>
      <c r="B420" s="62">
        <v>1</v>
      </c>
      <c r="C420" s="62">
        <v>1</v>
      </c>
      <c r="D420" s="62">
        <v>6</v>
      </c>
      <c r="E420" s="62">
        <v>4</v>
      </c>
      <c r="F420" s="62">
        <v>0</v>
      </c>
      <c r="G420" s="63">
        <v>2</v>
      </c>
    </row>
    <row r="421" spans="1:7">
      <c r="A421" s="67" t="s">
        <v>197</v>
      </c>
      <c r="B421" s="64">
        <v>1</v>
      </c>
      <c r="C421" s="64">
        <v>2</v>
      </c>
      <c r="D421" s="64">
        <v>6</v>
      </c>
      <c r="E421" s="64">
        <v>27</v>
      </c>
      <c r="F421" s="64">
        <v>2</v>
      </c>
      <c r="G421" s="65">
        <v>9</v>
      </c>
    </row>
    <row r="422" spans="1:7">
      <c r="A422" s="66" t="s">
        <v>197</v>
      </c>
      <c r="B422" s="62">
        <v>1</v>
      </c>
      <c r="C422" s="62">
        <v>2</v>
      </c>
      <c r="D422" s="62">
        <v>7</v>
      </c>
      <c r="E422" s="62">
        <v>33</v>
      </c>
      <c r="F422" s="62">
        <v>2</v>
      </c>
      <c r="G422" s="63">
        <v>12</v>
      </c>
    </row>
    <row r="423" spans="1:7">
      <c r="A423" s="67" t="s">
        <v>197</v>
      </c>
      <c r="B423" s="64">
        <v>1</v>
      </c>
      <c r="C423" s="64">
        <v>2</v>
      </c>
      <c r="D423" s="64">
        <v>8</v>
      </c>
      <c r="E423" s="64">
        <v>6</v>
      </c>
      <c r="F423" s="64">
        <v>0</v>
      </c>
      <c r="G423" s="65">
        <v>6</v>
      </c>
    </row>
    <row r="424" spans="1:7">
      <c r="A424" s="66" t="s">
        <v>197</v>
      </c>
      <c r="B424" s="62">
        <v>2</v>
      </c>
      <c r="C424" s="62">
        <v>0</v>
      </c>
      <c r="D424" s="62">
        <v>7</v>
      </c>
      <c r="E424" s="62">
        <v>4</v>
      </c>
      <c r="F424" s="62">
        <v>1</v>
      </c>
      <c r="G424" s="63">
        <v>14</v>
      </c>
    </row>
    <row r="425" spans="1:7">
      <c r="A425" s="67" t="s">
        <v>197</v>
      </c>
      <c r="B425" s="64">
        <v>2</v>
      </c>
      <c r="C425" s="64">
        <v>0</v>
      </c>
      <c r="D425" s="64">
        <v>8</v>
      </c>
      <c r="E425" s="64">
        <v>40</v>
      </c>
      <c r="F425" s="64">
        <v>2</v>
      </c>
      <c r="G425" s="65">
        <v>10</v>
      </c>
    </row>
    <row r="426" spans="1:7">
      <c r="A426" s="66" t="s">
        <v>197</v>
      </c>
      <c r="B426" s="62">
        <v>2</v>
      </c>
      <c r="C426" s="62">
        <v>1</v>
      </c>
      <c r="D426" s="62">
        <v>8</v>
      </c>
      <c r="E426" s="62">
        <v>7</v>
      </c>
      <c r="F426" s="62">
        <v>1</v>
      </c>
      <c r="G426" s="63">
        <v>11</v>
      </c>
    </row>
    <row r="427" spans="1:7">
      <c r="A427" s="67" t="s">
        <v>197</v>
      </c>
      <c r="B427" s="64">
        <v>2</v>
      </c>
      <c r="C427" s="64">
        <v>1</v>
      </c>
      <c r="D427" s="64">
        <v>9</v>
      </c>
      <c r="E427" s="64">
        <v>1</v>
      </c>
      <c r="F427" s="64">
        <v>0</v>
      </c>
      <c r="G427" s="65">
        <v>10</v>
      </c>
    </row>
    <row r="428" spans="1:7">
      <c r="A428" s="66" t="s">
        <v>197</v>
      </c>
      <c r="B428" s="62">
        <v>2</v>
      </c>
      <c r="C428" s="62">
        <v>2</v>
      </c>
      <c r="D428" s="62">
        <v>8</v>
      </c>
      <c r="E428" s="62">
        <v>4</v>
      </c>
      <c r="F428" s="62">
        <v>1</v>
      </c>
      <c r="G428" s="63">
        <v>14</v>
      </c>
    </row>
    <row r="429" spans="1:7">
      <c r="A429" s="67" t="s">
        <v>197</v>
      </c>
      <c r="B429" s="64">
        <v>2</v>
      </c>
      <c r="C429" s="64">
        <v>2</v>
      </c>
      <c r="D429" s="64">
        <v>9</v>
      </c>
      <c r="E429" s="64">
        <v>69</v>
      </c>
      <c r="F429" s="64">
        <v>4</v>
      </c>
      <c r="G429" s="65">
        <v>17</v>
      </c>
    </row>
    <row r="430" spans="1:7">
      <c r="A430" s="66" t="s">
        <v>197</v>
      </c>
      <c r="B430" s="62">
        <v>3</v>
      </c>
      <c r="C430" s="62">
        <v>0</v>
      </c>
      <c r="D430" s="62">
        <v>9</v>
      </c>
      <c r="E430" s="62">
        <v>12</v>
      </c>
      <c r="F430" s="62">
        <v>1</v>
      </c>
      <c r="G430" s="63">
        <v>6</v>
      </c>
    </row>
    <row r="431" spans="1:7">
      <c r="A431" s="67" t="s">
        <v>198</v>
      </c>
      <c r="B431" s="64">
        <v>0</v>
      </c>
      <c r="C431" s="64">
        <v>0</v>
      </c>
      <c r="D431" s="64">
        <v>0</v>
      </c>
      <c r="E431" s="64">
        <v>11</v>
      </c>
      <c r="F431" s="64">
        <v>1</v>
      </c>
      <c r="G431" s="65">
        <v>7</v>
      </c>
    </row>
    <row r="432" spans="1:7">
      <c r="A432" s="66" t="s">
        <v>198</v>
      </c>
      <c r="B432" s="62">
        <v>0</v>
      </c>
      <c r="C432" s="62">
        <v>0</v>
      </c>
      <c r="D432" s="62">
        <v>1</v>
      </c>
      <c r="E432" s="62">
        <v>2</v>
      </c>
      <c r="F432" s="62">
        <v>0</v>
      </c>
      <c r="G432" s="63">
        <v>5</v>
      </c>
    </row>
    <row r="433" spans="1:7">
      <c r="A433" s="67" t="s">
        <v>198</v>
      </c>
      <c r="B433" s="64">
        <v>0</v>
      </c>
      <c r="C433" s="64">
        <v>0</v>
      </c>
      <c r="D433" s="64">
        <v>2</v>
      </c>
      <c r="E433" s="64">
        <v>2</v>
      </c>
      <c r="F433" s="64">
        <v>0</v>
      </c>
      <c r="G433" s="65">
        <v>3</v>
      </c>
    </row>
    <row r="434" spans="1:7">
      <c r="A434" s="66" t="s">
        <v>198</v>
      </c>
      <c r="B434" s="62">
        <v>0</v>
      </c>
      <c r="C434" s="62">
        <v>0</v>
      </c>
      <c r="D434" s="62">
        <v>3</v>
      </c>
      <c r="E434" s="62">
        <v>3</v>
      </c>
      <c r="F434" s="62">
        <v>0</v>
      </c>
      <c r="G434" s="63">
        <v>0</v>
      </c>
    </row>
    <row r="435" spans="1:7">
      <c r="A435" s="67" t="s">
        <v>198</v>
      </c>
      <c r="B435" s="64">
        <v>0</v>
      </c>
      <c r="C435" s="64">
        <v>0</v>
      </c>
      <c r="D435" s="64">
        <v>4</v>
      </c>
      <c r="E435" s="64">
        <v>0</v>
      </c>
      <c r="F435" s="64">
        <v>0</v>
      </c>
      <c r="G435" s="65">
        <v>0</v>
      </c>
    </row>
    <row r="436" spans="1:7">
      <c r="A436" s="66" t="s">
        <v>198</v>
      </c>
      <c r="B436" s="62">
        <v>0</v>
      </c>
      <c r="C436" s="62">
        <v>0</v>
      </c>
      <c r="D436" s="62">
        <v>5</v>
      </c>
      <c r="E436" s="62">
        <v>1</v>
      </c>
      <c r="F436" s="62">
        <v>1</v>
      </c>
      <c r="G436" s="63">
        <v>17</v>
      </c>
    </row>
    <row r="437" spans="1:7">
      <c r="A437" s="67" t="s">
        <v>198</v>
      </c>
      <c r="B437" s="64">
        <v>0</v>
      </c>
      <c r="C437" s="64">
        <v>0</v>
      </c>
      <c r="D437" s="64">
        <v>6</v>
      </c>
      <c r="E437" s="64">
        <v>1</v>
      </c>
      <c r="F437" s="64">
        <v>0</v>
      </c>
      <c r="G437" s="65">
        <v>16</v>
      </c>
    </row>
    <row r="438" spans="1:7">
      <c r="A438" s="66" t="s">
        <v>198</v>
      </c>
      <c r="B438" s="62">
        <v>0</v>
      </c>
      <c r="C438" s="62">
        <v>0</v>
      </c>
      <c r="D438" s="62">
        <v>7</v>
      </c>
      <c r="E438" s="62">
        <v>1</v>
      </c>
      <c r="F438" s="62">
        <v>0</v>
      </c>
      <c r="G438" s="63">
        <v>15</v>
      </c>
    </row>
    <row r="439" spans="1:7">
      <c r="A439" s="67" t="s">
        <v>198</v>
      </c>
      <c r="B439" s="64">
        <v>0</v>
      </c>
      <c r="C439" s="64">
        <v>0</v>
      </c>
      <c r="D439" s="64">
        <v>8</v>
      </c>
      <c r="E439" s="64">
        <v>1</v>
      </c>
      <c r="F439" s="64">
        <v>0</v>
      </c>
      <c r="G439" s="65">
        <v>14</v>
      </c>
    </row>
    <row r="440" spans="1:7">
      <c r="A440" s="66" t="s">
        <v>198</v>
      </c>
      <c r="B440" s="62">
        <v>0</v>
      </c>
      <c r="C440" s="62">
        <v>0</v>
      </c>
      <c r="D440" s="62">
        <v>9</v>
      </c>
      <c r="E440" s="62">
        <v>0</v>
      </c>
      <c r="F440" s="62">
        <v>0</v>
      </c>
      <c r="G440" s="63">
        <v>14</v>
      </c>
    </row>
    <row r="441" spans="1:7">
      <c r="A441" s="67" t="s">
        <v>198</v>
      </c>
      <c r="B441" s="64">
        <v>0</v>
      </c>
      <c r="C441" s="64">
        <v>1</v>
      </c>
      <c r="D441" s="64">
        <v>0</v>
      </c>
      <c r="E441" s="64">
        <v>18</v>
      </c>
      <c r="F441" s="64">
        <v>1</v>
      </c>
      <c r="G441" s="65">
        <v>0</v>
      </c>
    </row>
    <row r="442" spans="1:7">
      <c r="A442" s="66" t="s">
        <v>198</v>
      </c>
      <c r="B442" s="62">
        <v>0</v>
      </c>
      <c r="C442" s="62">
        <v>1</v>
      </c>
      <c r="D442" s="62">
        <v>4</v>
      </c>
      <c r="E442" s="62">
        <v>2</v>
      </c>
      <c r="F442" s="62">
        <v>1</v>
      </c>
      <c r="G442" s="63">
        <v>16</v>
      </c>
    </row>
    <row r="443" spans="1:7">
      <c r="A443" s="67" t="s">
        <v>198</v>
      </c>
      <c r="B443" s="64">
        <v>0</v>
      </c>
      <c r="C443" s="64">
        <v>1</v>
      </c>
      <c r="D443" s="64">
        <v>5</v>
      </c>
      <c r="E443" s="64">
        <v>1</v>
      </c>
      <c r="F443" s="64">
        <v>0</v>
      </c>
      <c r="G443" s="65">
        <v>15</v>
      </c>
    </row>
    <row r="444" spans="1:7">
      <c r="A444" s="66" t="s">
        <v>198</v>
      </c>
      <c r="B444" s="62">
        <v>0</v>
      </c>
      <c r="C444" s="62">
        <v>1</v>
      </c>
      <c r="D444" s="62">
        <v>9</v>
      </c>
      <c r="E444" s="62">
        <v>1</v>
      </c>
      <c r="F444" s="62">
        <v>0</v>
      </c>
      <c r="G444" s="63">
        <v>14</v>
      </c>
    </row>
    <row r="445" spans="1:7">
      <c r="A445" s="67" t="s">
        <v>198</v>
      </c>
      <c r="B445" s="64">
        <v>0</v>
      </c>
      <c r="C445" s="64">
        <v>2</v>
      </c>
      <c r="D445" s="64">
        <v>3</v>
      </c>
      <c r="E445" s="64">
        <v>2</v>
      </c>
      <c r="F445" s="64">
        <v>1</v>
      </c>
      <c r="G445" s="65">
        <v>16</v>
      </c>
    </row>
    <row r="446" spans="1:7">
      <c r="A446" s="66" t="s">
        <v>198</v>
      </c>
      <c r="B446" s="62">
        <v>0</v>
      </c>
      <c r="C446" s="62">
        <v>2</v>
      </c>
      <c r="D446" s="62">
        <v>4</v>
      </c>
      <c r="E446" s="62">
        <v>3</v>
      </c>
      <c r="F446" s="62">
        <v>0</v>
      </c>
      <c r="G446" s="63">
        <v>13</v>
      </c>
    </row>
    <row r="447" spans="1:7">
      <c r="A447" s="67" t="s">
        <v>198</v>
      </c>
      <c r="B447" s="64">
        <v>0</v>
      </c>
      <c r="C447" s="64">
        <v>2</v>
      </c>
      <c r="D447" s="64">
        <v>5</v>
      </c>
      <c r="E447" s="64">
        <v>1</v>
      </c>
      <c r="F447" s="64">
        <v>0</v>
      </c>
      <c r="G447" s="65">
        <v>12</v>
      </c>
    </row>
    <row r="448" spans="1:7">
      <c r="A448" s="66" t="s">
        <v>198</v>
      </c>
      <c r="B448" s="62">
        <v>0</v>
      </c>
      <c r="C448" s="62">
        <v>2</v>
      </c>
      <c r="D448" s="62">
        <v>6</v>
      </c>
      <c r="E448" s="62">
        <v>4</v>
      </c>
      <c r="F448" s="62">
        <v>0</v>
      </c>
      <c r="G448" s="63">
        <v>8</v>
      </c>
    </row>
    <row r="449" spans="1:7">
      <c r="A449" s="67" t="s">
        <v>198</v>
      </c>
      <c r="B449" s="64">
        <v>0</v>
      </c>
      <c r="C449" s="64">
        <v>2</v>
      </c>
      <c r="D449" s="64">
        <v>7</v>
      </c>
      <c r="E449" s="64">
        <v>1</v>
      </c>
      <c r="F449" s="64">
        <v>0</v>
      </c>
      <c r="G449" s="65">
        <v>7</v>
      </c>
    </row>
    <row r="450" spans="1:7">
      <c r="A450" s="66" t="s">
        <v>198</v>
      </c>
      <c r="B450" s="62">
        <v>0</v>
      </c>
      <c r="C450" s="62">
        <v>2</v>
      </c>
      <c r="D450" s="62">
        <v>8</v>
      </c>
      <c r="E450" s="62">
        <v>2</v>
      </c>
      <c r="F450" s="62">
        <v>0</v>
      </c>
      <c r="G450" s="63">
        <v>5</v>
      </c>
    </row>
    <row r="451" spans="1:7">
      <c r="A451" s="67" t="s">
        <v>198</v>
      </c>
      <c r="B451" s="64">
        <v>0</v>
      </c>
      <c r="C451" s="64">
        <v>2</v>
      </c>
      <c r="D451" s="64">
        <v>9</v>
      </c>
      <c r="E451" s="64">
        <v>1</v>
      </c>
      <c r="F451" s="64">
        <v>0</v>
      </c>
      <c r="G451" s="65">
        <v>4</v>
      </c>
    </row>
    <row r="452" spans="1:7">
      <c r="A452" s="66" t="s">
        <v>198</v>
      </c>
      <c r="B452" s="62">
        <v>1</v>
      </c>
      <c r="C452" s="62">
        <v>0</v>
      </c>
      <c r="D452" s="62">
        <v>5</v>
      </c>
      <c r="E452" s="62">
        <v>4</v>
      </c>
      <c r="F452" s="62">
        <v>1</v>
      </c>
      <c r="G452" s="63">
        <v>14</v>
      </c>
    </row>
    <row r="453" spans="1:7">
      <c r="A453" s="67" t="s">
        <v>198</v>
      </c>
      <c r="B453" s="64">
        <v>1</v>
      </c>
      <c r="C453" s="64">
        <v>0</v>
      </c>
      <c r="D453" s="64">
        <v>9</v>
      </c>
      <c r="E453" s="64">
        <v>1</v>
      </c>
      <c r="F453" s="64">
        <v>0</v>
      </c>
      <c r="G453" s="65">
        <v>13</v>
      </c>
    </row>
    <row r="454" spans="1:7">
      <c r="A454" s="66" t="s">
        <v>198</v>
      </c>
      <c r="B454" s="62">
        <v>1</v>
      </c>
      <c r="C454" s="62">
        <v>1</v>
      </c>
      <c r="D454" s="62">
        <v>5</v>
      </c>
      <c r="E454" s="62">
        <v>6</v>
      </c>
      <c r="F454" s="62">
        <v>1</v>
      </c>
      <c r="G454" s="63">
        <v>12</v>
      </c>
    </row>
    <row r="455" spans="1:7">
      <c r="A455" s="67" t="s">
        <v>198</v>
      </c>
      <c r="B455" s="64">
        <v>1</v>
      </c>
      <c r="C455" s="64">
        <v>1</v>
      </c>
      <c r="D455" s="64">
        <v>6</v>
      </c>
      <c r="E455" s="64">
        <v>2</v>
      </c>
      <c r="F455" s="64">
        <v>0</v>
      </c>
      <c r="G455" s="65">
        <v>10</v>
      </c>
    </row>
    <row r="456" spans="1:7">
      <c r="A456" s="66" t="s">
        <v>198</v>
      </c>
      <c r="B456" s="62">
        <v>1</v>
      </c>
      <c r="C456" s="62">
        <v>1</v>
      </c>
      <c r="D456" s="62">
        <v>7</v>
      </c>
      <c r="E456" s="62">
        <v>1</v>
      </c>
      <c r="F456" s="62">
        <v>0</v>
      </c>
      <c r="G456" s="63">
        <v>9</v>
      </c>
    </row>
    <row r="457" spans="1:7">
      <c r="A457" s="67" t="s">
        <v>198</v>
      </c>
      <c r="B457" s="64">
        <v>1</v>
      </c>
      <c r="C457" s="64">
        <v>1</v>
      </c>
      <c r="D457" s="64">
        <v>8</v>
      </c>
      <c r="E457" s="64">
        <v>2</v>
      </c>
      <c r="F457" s="64">
        <v>0</v>
      </c>
      <c r="G457" s="65">
        <v>7</v>
      </c>
    </row>
    <row r="458" spans="1:7">
      <c r="A458" s="66" t="s">
        <v>198</v>
      </c>
      <c r="B458" s="62">
        <v>1</v>
      </c>
      <c r="C458" s="62">
        <v>1</v>
      </c>
      <c r="D458" s="62">
        <v>9</v>
      </c>
      <c r="E458" s="62">
        <v>6</v>
      </c>
      <c r="F458" s="62">
        <v>0</v>
      </c>
      <c r="G458" s="63">
        <v>1</v>
      </c>
    </row>
    <row r="459" spans="1:7">
      <c r="A459" s="67" t="s">
        <v>198</v>
      </c>
      <c r="B459" s="64">
        <v>1</v>
      </c>
      <c r="C459" s="64">
        <v>2</v>
      </c>
      <c r="D459" s="64">
        <v>6</v>
      </c>
      <c r="E459" s="64">
        <v>12</v>
      </c>
      <c r="F459" s="64">
        <v>1</v>
      </c>
      <c r="G459" s="65">
        <v>6</v>
      </c>
    </row>
    <row r="460" spans="1:7">
      <c r="A460" s="66" t="s">
        <v>198</v>
      </c>
      <c r="B460" s="62">
        <v>1</v>
      </c>
      <c r="C460" s="62">
        <v>2</v>
      </c>
      <c r="D460" s="62">
        <v>7</v>
      </c>
      <c r="E460" s="62">
        <v>5</v>
      </c>
      <c r="F460" s="62">
        <v>0</v>
      </c>
      <c r="G460" s="63">
        <v>1</v>
      </c>
    </row>
    <row r="461" spans="1:7">
      <c r="A461" s="67" t="s">
        <v>198</v>
      </c>
      <c r="B461" s="64">
        <v>1</v>
      </c>
      <c r="C461" s="64">
        <v>2</v>
      </c>
      <c r="D461" s="64">
        <v>8</v>
      </c>
      <c r="E461" s="64">
        <v>5</v>
      </c>
      <c r="F461" s="64">
        <v>1</v>
      </c>
      <c r="G461" s="65">
        <v>14</v>
      </c>
    </row>
    <row r="462" spans="1:7">
      <c r="A462" s="66" t="s">
        <v>198</v>
      </c>
      <c r="B462" s="62">
        <v>1</v>
      </c>
      <c r="C462" s="62">
        <v>2</v>
      </c>
      <c r="D462" s="62">
        <v>9</v>
      </c>
      <c r="E462" s="62">
        <v>6</v>
      </c>
      <c r="F462" s="62">
        <v>0</v>
      </c>
      <c r="G462" s="63">
        <v>8</v>
      </c>
    </row>
    <row r="463" spans="1:7">
      <c r="A463" s="67" t="s">
        <v>198</v>
      </c>
      <c r="B463" s="64">
        <v>2</v>
      </c>
      <c r="C463" s="64">
        <v>0</v>
      </c>
      <c r="D463" s="64">
        <v>7</v>
      </c>
      <c r="E463" s="64">
        <v>8</v>
      </c>
      <c r="F463" s="64">
        <v>1</v>
      </c>
      <c r="G463" s="65">
        <v>10</v>
      </c>
    </row>
    <row r="464" spans="1:7">
      <c r="A464" s="66" t="s">
        <v>198</v>
      </c>
      <c r="B464" s="62">
        <v>2</v>
      </c>
      <c r="C464" s="62">
        <v>0</v>
      </c>
      <c r="D464" s="62">
        <v>8</v>
      </c>
      <c r="E464" s="62">
        <v>3</v>
      </c>
      <c r="F464" s="62">
        <v>0</v>
      </c>
      <c r="G464" s="63">
        <v>7</v>
      </c>
    </row>
    <row r="465" spans="1:7">
      <c r="A465" s="67" t="s">
        <v>198</v>
      </c>
      <c r="B465" s="64">
        <v>2</v>
      </c>
      <c r="C465" s="64">
        <v>0</v>
      </c>
      <c r="D465" s="64">
        <v>9</v>
      </c>
      <c r="E465" s="64">
        <v>1</v>
      </c>
      <c r="F465" s="64">
        <v>0</v>
      </c>
      <c r="G465" s="65">
        <v>6</v>
      </c>
    </row>
    <row r="466" spans="1:7">
      <c r="A466" s="66" t="s">
        <v>198</v>
      </c>
      <c r="B466" s="62">
        <v>2</v>
      </c>
      <c r="C466" s="62">
        <v>1</v>
      </c>
      <c r="D466" s="62">
        <v>8</v>
      </c>
      <c r="E466" s="62">
        <v>10</v>
      </c>
      <c r="F466" s="62">
        <v>1</v>
      </c>
      <c r="G466" s="63">
        <v>8</v>
      </c>
    </row>
    <row r="467" spans="1:7">
      <c r="A467" s="67" t="s">
        <v>198</v>
      </c>
      <c r="B467" s="64">
        <v>2</v>
      </c>
      <c r="C467" s="64">
        <v>1</v>
      </c>
      <c r="D467" s="64">
        <v>9</v>
      </c>
      <c r="E467" s="64">
        <v>1</v>
      </c>
      <c r="F467" s="64">
        <v>0</v>
      </c>
      <c r="G467" s="65">
        <v>7</v>
      </c>
    </row>
    <row r="468" spans="1:7">
      <c r="A468" s="66" t="s">
        <v>198</v>
      </c>
      <c r="B468" s="62">
        <v>2</v>
      </c>
      <c r="C468" s="62">
        <v>2</v>
      </c>
      <c r="D468" s="62">
        <v>9</v>
      </c>
      <c r="E468" s="62">
        <v>5</v>
      </c>
      <c r="F468" s="62">
        <v>1</v>
      </c>
      <c r="G468" s="63">
        <v>13</v>
      </c>
    </row>
    <row r="469" spans="1:7">
      <c r="A469" s="67" t="s">
        <v>198</v>
      </c>
      <c r="B469" s="64">
        <v>3</v>
      </c>
      <c r="C469" s="64">
        <v>0</v>
      </c>
      <c r="D469" s="64">
        <v>9</v>
      </c>
      <c r="E469" s="64">
        <v>4</v>
      </c>
      <c r="F469" s="64">
        <v>1</v>
      </c>
      <c r="G469" s="65">
        <v>14</v>
      </c>
    </row>
    <row r="470" spans="1:7">
      <c r="A470" s="66" t="s">
        <v>199</v>
      </c>
      <c r="B470" s="62">
        <v>0</v>
      </c>
      <c r="C470" s="62">
        <v>0</v>
      </c>
      <c r="D470" s="62">
        <v>0</v>
      </c>
      <c r="E470" s="62">
        <v>4</v>
      </c>
      <c r="F470" s="62">
        <v>1</v>
      </c>
      <c r="G470" s="63">
        <v>14</v>
      </c>
    </row>
    <row r="471" spans="1:7">
      <c r="A471" s="67" t="s">
        <v>199</v>
      </c>
      <c r="B471" s="64">
        <v>0</v>
      </c>
      <c r="C471" s="64">
        <v>0</v>
      </c>
      <c r="D471" s="64">
        <v>1</v>
      </c>
      <c r="E471" s="64">
        <v>0</v>
      </c>
      <c r="F471" s="64">
        <v>0</v>
      </c>
      <c r="G471" s="65">
        <v>14</v>
      </c>
    </row>
    <row r="472" spans="1:7">
      <c r="A472" s="66" t="s">
        <v>199</v>
      </c>
      <c r="B472" s="62">
        <v>0</v>
      </c>
      <c r="C472" s="62">
        <v>0</v>
      </c>
      <c r="D472" s="62">
        <v>2</v>
      </c>
      <c r="E472" s="62">
        <v>1</v>
      </c>
      <c r="F472" s="62">
        <v>0</v>
      </c>
      <c r="G472" s="63">
        <v>13</v>
      </c>
    </row>
    <row r="473" spans="1:7">
      <c r="A473" s="67" t="s">
        <v>199</v>
      </c>
      <c r="B473" s="64">
        <v>0</v>
      </c>
      <c r="C473" s="64">
        <v>0</v>
      </c>
      <c r="D473" s="64">
        <v>3</v>
      </c>
      <c r="E473" s="64">
        <v>0</v>
      </c>
      <c r="F473" s="64">
        <v>0</v>
      </c>
      <c r="G473" s="65">
        <v>13</v>
      </c>
    </row>
    <row r="474" spans="1:7">
      <c r="A474" s="66" t="s">
        <v>199</v>
      </c>
      <c r="B474" s="62">
        <v>0</v>
      </c>
      <c r="C474" s="62">
        <v>0</v>
      </c>
      <c r="D474" s="62">
        <v>4</v>
      </c>
      <c r="E474" s="62">
        <v>0</v>
      </c>
      <c r="F474" s="62">
        <v>0</v>
      </c>
      <c r="G474" s="63">
        <v>13</v>
      </c>
    </row>
    <row r="475" spans="1:7">
      <c r="A475" s="67" t="s">
        <v>199</v>
      </c>
      <c r="B475" s="64">
        <v>0</v>
      </c>
      <c r="C475" s="64">
        <v>0</v>
      </c>
      <c r="D475" s="64">
        <v>5</v>
      </c>
      <c r="E475" s="64">
        <v>0</v>
      </c>
      <c r="F475" s="64">
        <v>0</v>
      </c>
      <c r="G475" s="65">
        <v>13</v>
      </c>
    </row>
    <row r="476" spans="1:7">
      <c r="A476" s="66" t="s">
        <v>199</v>
      </c>
      <c r="B476" s="62">
        <v>0</v>
      </c>
      <c r="C476" s="62">
        <v>0</v>
      </c>
      <c r="D476" s="62">
        <v>6</v>
      </c>
      <c r="E476" s="62">
        <v>0</v>
      </c>
      <c r="F476" s="62">
        <v>0</v>
      </c>
      <c r="G476" s="63">
        <v>13</v>
      </c>
    </row>
    <row r="477" spans="1:7">
      <c r="A477" s="67" t="s">
        <v>199</v>
      </c>
      <c r="B477" s="64">
        <v>0</v>
      </c>
      <c r="C477" s="64">
        <v>0</v>
      </c>
      <c r="D477" s="64">
        <v>7</v>
      </c>
      <c r="E477" s="64">
        <v>1</v>
      </c>
      <c r="F477" s="64">
        <v>0</v>
      </c>
      <c r="G477" s="65">
        <v>12</v>
      </c>
    </row>
    <row r="478" spans="1:7">
      <c r="A478" s="66" t="s">
        <v>199</v>
      </c>
      <c r="B478" s="62">
        <v>0</v>
      </c>
      <c r="C478" s="62">
        <v>0</v>
      </c>
      <c r="D478" s="62">
        <v>8</v>
      </c>
      <c r="E478" s="62">
        <v>0</v>
      </c>
      <c r="F478" s="62">
        <v>0</v>
      </c>
      <c r="G478" s="63">
        <v>12</v>
      </c>
    </row>
    <row r="479" spans="1:7">
      <c r="A479" s="67" t="s">
        <v>199</v>
      </c>
      <c r="B479" s="64">
        <v>0</v>
      </c>
      <c r="C479" s="64">
        <v>0</v>
      </c>
      <c r="D479" s="64">
        <v>9</v>
      </c>
      <c r="E479" s="64">
        <v>0</v>
      </c>
      <c r="F479" s="64">
        <v>0</v>
      </c>
      <c r="G479" s="65">
        <v>12</v>
      </c>
    </row>
    <row r="480" spans="1:7">
      <c r="A480" s="66" t="s">
        <v>199</v>
      </c>
      <c r="B480" s="62">
        <v>0</v>
      </c>
      <c r="C480" s="62">
        <v>1</v>
      </c>
      <c r="D480" s="62">
        <v>0</v>
      </c>
      <c r="E480" s="62">
        <v>19</v>
      </c>
      <c r="F480" s="62">
        <v>2</v>
      </c>
      <c r="G480" s="63">
        <v>17</v>
      </c>
    </row>
    <row r="481" spans="1:7">
      <c r="A481" s="67" t="s">
        <v>199</v>
      </c>
      <c r="B481" s="64">
        <v>0</v>
      </c>
      <c r="C481" s="64">
        <v>1</v>
      </c>
      <c r="D481" s="64">
        <v>1</v>
      </c>
      <c r="E481" s="64">
        <v>1</v>
      </c>
      <c r="F481" s="64">
        <v>0</v>
      </c>
      <c r="G481" s="65">
        <v>16</v>
      </c>
    </row>
    <row r="482" spans="1:7">
      <c r="A482" s="66" t="s">
        <v>199</v>
      </c>
      <c r="B482" s="62">
        <v>0</v>
      </c>
      <c r="C482" s="62">
        <v>1</v>
      </c>
      <c r="D482" s="62">
        <v>4</v>
      </c>
      <c r="E482" s="62">
        <v>3</v>
      </c>
      <c r="F482" s="62">
        <v>0</v>
      </c>
      <c r="G482" s="63">
        <v>13</v>
      </c>
    </row>
    <row r="483" spans="1:7">
      <c r="A483" s="67" t="s">
        <v>199</v>
      </c>
      <c r="B483" s="64">
        <v>0</v>
      </c>
      <c r="C483" s="64">
        <v>1</v>
      </c>
      <c r="D483" s="64">
        <v>5</v>
      </c>
      <c r="E483" s="64">
        <v>5</v>
      </c>
      <c r="F483" s="64">
        <v>0</v>
      </c>
      <c r="G483" s="65">
        <v>8</v>
      </c>
    </row>
    <row r="484" spans="1:7">
      <c r="A484" s="66" t="s">
        <v>199</v>
      </c>
      <c r="B484" s="62">
        <v>0</v>
      </c>
      <c r="C484" s="62">
        <v>1</v>
      </c>
      <c r="D484" s="62">
        <v>6</v>
      </c>
      <c r="E484" s="62">
        <v>6</v>
      </c>
      <c r="F484" s="62">
        <v>0</v>
      </c>
      <c r="G484" s="63">
        <v>2</v>
      </c>
    </row>
    <row r="485" spans="1:7">
      <c r="A485" s="67" t="s">
        <v>199</v>
      </c>
      <c r="B485" s="64">
        <v>0</v>
      </c>
      <c r="C485" s="64">
        <v>1</v>
      </c>
      <c r="D485" s="64">
        <v>7</v>
      </c>
      <c r="E485" s="64">
        <v>6</v>
      </c>
      <c r="F485" s="64">
        <v>1</v>
      </c>
      <c r="G485" s="65">
        <v>14</v>
      </c>
    </row>
    <row r="486" spans="1:7">
      <c r="A486" s="66" t="s">
        <v>199</v>
      </c>
      <c r="B486" s="62">
        <v>0</v>
      </c>
      <c r="C486" s="62">
        <v>1</v>
      </c>
      <c r="D486" s="62">
        <v>8</v>
      </c>
      <c r="E486" s="62">
        <v>5</v>
      </c>
      <c r="F486" s="62">
        <v>0</v>
      </c>
      <c r="G486" s="63">
        <v>9</v>
      </c>
    </row>
    <row r="487" spans="1:7">
      <c r="A487" s="67" t="s">
        <v>199</v>
      </c>
      <c r="B487" s="64">
        <v>0</v>
      </c>
      <c r="C487" s="64">
        <v>2</v>
      </c>
      <c r="D487" s="64">
        <v>0</v>
      </c>
      <c r="E487" s="64">
        <v>6</v>
      </c>
      <c r="F487" s="64">
        <v>1</v>
      </c>
      <c r="G487" s="65">
        <v>12</v>
      </c>
    </row>
    <row r="488" spans="1:7">
      <c r="A488" s="66" t="s">
        <v>199</v>
      </c>
      <c r="B488" s="62">
        <v>0</v>
      </c>
      <c r="C488" s="62">
        <v>2</v>
      </c>
      <c r="D488" s="62">
        <v>2</v>
      </c>
      <c r="E488" s="62">
        <v>3</v>
      </c>
      <c r="F488" s="62">
        <v>0</v>
      </c>
      <c r="G488" s="63">
        <v>9</v>
      </c>
    </row>
    <row r="489" spans="1:7">
      <c r="A489" s="67" t="s">
        <v>199</v>
      </c>
      <c r="B489" s="64">
        <v>0</v>
      </c>
      <c r="C489" s="64">
        <v>2</v>
      </c>
      <c r="D489" s="64">
        <v>3</v>
      </c>
      <c r="E489" s="64">
        <v>3</v>
      </c>
      <c r="F489" s="64">
        <v>0</v>
      </c>
      <c r="G489" s="65">
        <v>6</v>
      </c>
    </row>
    <row r="490" spans="1:7">
      <c r="A490" s="66" t="s">
        <v>199</v>
      </c>
      <c r="B490" s="62">
        <v>0</v>
      </c>
      <c r="C490" s="62">
        <v>2</v>
      </c>
      <c r="D490" s="62">
        <v>4</v>
      </c>
      <c r="E490" s="62">
        <v>4</v>
      </c>
      <c r="F490" s="62">
        <v>0</v>
      </c>
      <c r="G490" s="63">
        <v>2</v>
      </c>
    </row>
    <row r="491" spans="1:7">
      <c r="A491" s="67" t="s">
        <v>199</v>
      </c>
      <c r="B491" s="64">
        <v>0</v>
      </c>
      <c r="C491" s="64">
        <v>2</v>
      </c>
      <c r="D491" s="64">
        <v>8</v>
      </c>
      <c r="E491" s="64">
        <v>2</v>
      </c>
      <c r="F491" s="64">
        <v>0</v>
      </c>
      <c r="G491" s="65">
        <v>0</v>
      </c>
    </row>
    <row r="492" spans="1:7">
      <c r="A492" s="66" t="s">
        <v>199</v>
      </c>
      <c r="B492" s="62">
        <v>0</v>
      </c>
      <c r="C492" s="62">
        <v>2</v>
      </c>
      <c r="D492" s="62">
        <v>9</v>
      </c>
      <c r="E492" s="62">
        <v>1</v>
      </c>
      <c r="F492" s="62">
        <v>1</v>
      </c>
      <c r="G492" s="63">
        <v>17</v>
      </c>
    </row>
    <row r="493" spans="1:7">
      <c r="A493" s="67" t="s">
        <v>199</v>
      </c>
      <c r="B493" s="64">
        <v>1</v>
      </c>
      <c r="C493" s="64">
        <v>0</v>
      </c>
      <c r="D493" s="64">
        <v>5</v>
      </c>
      <c r="E493" s="64">
        <v>1</v>
      </c>
      <c r="F493" s="64">
        <v>1</v>
      </c>
      <c r="G493" s="65">
        <v>17</v>
      </c>
    </row>
    <row r="494" spans="1:7">
      <c r="A494" s="66" t="s">
        <v>199</v>
      </c>
      <c r="B494" s="62">
        <v>1</v>
      </c>
      <c r="C494" s="62">
        <v>1</v>
      </c>
      <c r="D494" s="62">
        <v>5</v>
      </c>
      <c r="E494" s="62">
        <v>6</v>
      </c>
      <c r="F494" s="62">
        <v>1</v>
      </c>
      <c r="G494" s="63">
        <v>12</v>
      </c>
    </row>
    <row r="495" spans="1:7">
      <c r="A495" s="67" t="s">
        <v>199</v>
      </c>
      <c r="B495" s="64">
        <v>1</v>
      </c>
      <c r="C495" s="64">
        <v>1</v>
      </c>
      <c r="D495" s="64">
        <v>6</v>
      </c>
      <c r="E495" s="64">
        <v>8</v>
      </c>
      <c r="F495" s="64">
        <v>0</v>
      </c>
      <c r="G495" s="65">
        <v>4</v>
      </c>
    </row>
    <row r="496" spans="1:7">
      <c r="A496" s="66" t="s">
        <v>199</v>
      </c>
      <c r="B496" s="62">
        <v>1</v>
      </c>
      <c r="C496" s="62">
        <v>1</v>
      </c>
      <c r="D496" s="62">
        <v>7</v>
      </c>
      <c r="E496" s="62">
        <v>5</v>
      </c>
      <c r="F496" s="62">
        <v>1</v>
      </c>
      <c r="G496" s="63">
        <v>17</v>
      </c>
    </row>
    <row r="497" spans="1:7">
      <c r="A497" s="67" t="s">
        <v>199</v>
      </c>
      <c r="B497" s="64">
        <v>1</v>
      </c>
      <c r="C497" s="64">
        <v>1</v>
      </c>
      <c r="D497" s="64">
        <v>8</v>
      </c>
      <c r="E497" s="64">
        <v>1</v>
      </c>
      <c r="F497" s="64">
        <v>0</v>
      </c>
      <c r="G497" s="65">
        <v>16</v>
      </c>
    </row>
    <row r="498" spans="1:7">
      <c r="A498" s="66" t="s">
        <v>199</v>
      </c>
      <c r="B498" s="62">
        <v>1</v>
      </c>
      <c r="C498" s="62">
        <v>1</v>
      </c>
      <c r="D498" s="62">
        <v>9</v>
      </c>
      <c r="E498" s="62">
        <v>4</v>
      </c>
      <c r="F498" s="62">
        <v>0</v>
      </c>
      <c r="G498" s="63">
        <v>12</v>
      </c>
    </row>
    <row r="499" spans="1:7">
      <c r="A499" s="67" t="s">
        <v>199</v>
      </c>
      <c r="B499" s="64">
        <v>1</v>
      </c>
      <c r="C499" s="64">
        <v>2</v>
      </c>
      <c r="D499" s="64">
        <v>6</v>
      </c>
      <c r="E499" s="64">
        <v>5</v>
      </c>
      <c r="F499" s="64">
        <v>1</v>
      </c>
      <c r="G499" s="65">
        <v>13</v>
      </c>
    </row>
    <row r="500" spans="1:7">
      <c r="A500" s="66" t="s">
        <v>199</v>
      </c>
      <c r="B500" s="62">
        <v>1</v>
      </c>
      <c r="C500" s="62">
        <v>2</v>
      </c>
      <c r="D500" s="62">
        <v>7</v>
      </c>
      <c r="E500" s="62">
        <v>8</v>
      </c>
      <c r="F500" s="62">
        <v>0</v>
      </c>
      <c r="G500" s="63">
        <v>5</v>
      </c>
    </row>
    <row r="501" spans="1:7">
      <c r="A501" s="67" t="s">
        <v>199</v>
      </c>
      <c r="B501" s="64">
        <v>2</v>
      </c>
      <c r="C501" s="64">
        <v>0</v>
      </c>
      <c r="D501" s="64">
        <v>8</v>
      </c>
      <c r="E501" s="64">
        <v>9</v>
      </c>
      <c r="F501" s="64">
        <v>1</v>
      </c>
      <c r="G501" s="65">
        <v>9</v>
      </c>
    </row>
    <row r="502" spans="1:7">
      <c r="A502" s="66" t="s">
        <v>199</v>
      </c>
      <c r="B502" s="62">
        <v>2</v>
      </c>
      <c r="C502" s="62">
        <v>0</v>
      </c>
      <c r="D502" s="62">
        <v>9</v>
      </c>
      <c r="E502" s="62">
        <v>4</v>
      </c>
      <c r="F502" s="62">
        <v>0</v>
      </c>
      <c r="G502" s="63">
        <v>5</v>
      </c>
    </row>
    <row r="503" spans="1:7">
      <c r="A503" s="67" t="s">
        <v>199</v>
      </c>
      <c r="B503" s="64">
        <v>2</v>
      </c>
      <c r="C503" s="64">
        <v>1</v>
      </c>
      <c r="D503" s="64">
        <v>8</v>
      </c>
      <c r="E503" s="64">
        <v>2</v>
      </c>
      <c r="F503" s="64">
        <v>1</v>
      </c>
      <c r="G503" s="65">
        <v>16</v>
      </c>
    </row>
    <row r="504" spans="1:7">
      <c r="A504" s="66" t="s">
        <v>199</v>
      </c>
      <c r="B504" s="62">
        <v>2</v>
      </c>
      <c r="C504" s="62">
        <v>1</v>
      </c>
      <c r="D504" s="62">
        <v>9</v>
      </c>
      <c r="E504" s="62">
        <v>2</v>
      </c>
      <c r="F504" s="62">
        <v>0</v>
      </c>
      <c r="G504" s="63">
        <v>14</v>
      </c>
    </row>
    <row r="505" spans="1:7">
      <c r="A505" s="67" t="s">
        <v>199</v>
      </c>
      <c r="B505" s="64">
        <v>2</v>
      </c>
      <c r="C505" s="64">
        <v>2</v>
      </c>
      <c r="D505" s="64">
        <v>8</v>
      </c>
      <c r="E505" s="64">
        <v>4</v>
      </c>
      <c r="F505" s="64">
        <v>1</v>
      </c>
      <c r="G505" s="65">
        <v>14</v>
      </c>
    </row>
    <row r="506" spans="1:7">
      <c r="A506" s="66" t="s">
        <v>199</v>
      </c>
      <c r="B506" s="62">
        <v>2</v>
      </c>
      <c r="C506" s="62">
        <v>2</v>
      </c>
      <c r="D506" s="62">
        <v>9</v>
      </c>
      <c r="E506" s="62">
        <v>10</v>
      </c>
      <c r="F506" s="62">
        <v>0</v>
      </c>
      <c r="G506" s="63">
        <v>4</v>
      </c>
    </row>
    <row r="507" spans="1:7">
      <c r="A507" s="67" t="s">
        <v>199</v>
      </c>
      <c r="B507" s="64">
        <v>3</v>
      </c>
      <c r="C507" s="64">
        <v>0</v>
      </c>
      <c r="D507" s="64">
        <v>9</v>
      </c>
      <c r="E507" s="64">
        <v>14</v>
      </c>
      <c r="F507" s="64">
        <v>1</v>
      </c>
      <c r="G507" s="65">
        <v>4</v>
      </c>
    </row>
    <row r="508" spans="1:7">
      <c r="A508" s="66" t="s">
        <v>199</v>
      </c>
      <c r="B508" s="62">
        <v>3</v>
      </c>
      <c r="C508" s="62">
        <v>1</v>
      </c>
      <c r="D508" s="62">
        <v>9</v>
      </c>
      <c r="E508" s="62">
        <v>6</v>
      </c>
      <c r="F508" s="62">
        <v>1</v>
      </c>
      <c r="G508" s="63">
        <v>12</v>
      </c>
    </row>
    <row r="509" spans="1:7">
      <c r="A509" s="67" t="s">
        <v>200</v>
      </c>
      <c r="B509" s="64">
        <v>0</v>
      </c>
      <c r="C509" s="64">
        <v>0</v>
      </c>
      <c r="D509" s="64">
        <v>0</v>
      </c>
      <c r="E509" s="64">
        <v>12</v>
      </c>
      <c r="F509" s="64">
        <v>1</v>
      </c>
      <c r="G509" s="65">
        <v>6</v>
      </c>
    </row>
    <row r="510" spans="1:7">
      <c r="A510" s="66" t="s">
        <v>200</v>
      </c>
      <c r="B510" s="62">
        <v>0</v>
      </c>
      <c r="C510" s="62">
        <v>0</v>
      </c>
      <c r="D510" s="62">
        <v>1</v>
      </c>
      <c r="E510" s="62">
        <v>0</v>
      </c>
      <c r="F510" s="62">
        <v>0</v>
      </c>
      <c r="G510" s="63">
        <v>6</v>
      </c>
    </row>
    <row r="511" spans="1:7">
      <c r="A511" s="67" t="s">
        <v>200</v>
      </c>
      <c r="B511" s="64">
        <v>0</v>
      </c>
      <c r="C511" s="64">
        <v>0</v>
      </c>
      <c r="D511" s="64">
        <v>2</v>
      </c>
      <c r="E511" s="64">
        <v>1</v>
      </c>
      <c r="F511" s="64">
        <v>0</v>
      </c>
      <c r="G511" s="65">
        <v>5</v>
      </c>
    </row>
    <row r="512" spans="1:7">
      <c r="A512" s="66" t="s">
        <v>200</v>
      </c>
      <c r="B512" s="62">
        <v>0</v>
      </c>
      <c r="C512" s="62">
        <v>0</v>
      </c>
      <c r="D512" s="62">
        <v>3</v>
      </c>
      <c r="E512" s="62">
        <v>1</v>
      </c>
      <c r="F512" s="62">
        <v>0</v>
      </c>
      <c r="G512" s="63">
        <v>4</v>
      </c>
    </row>
    <row r="513" spans="1:7">
      <c r="A513" s="67" t="s">
        <v>200</v>
      </c>
      <c r="B513" s="64">
        <v>0</v>
      </c>
      <c r="C513" s="64">
        <v>0</v>
      </c>
      <c r="D513" s="64">
        <v>4</v>
      </c>
      <c r="E513" s="64">
        <v>0</v>
      </c>
      <c r="F513" s="64">
        <v>0</v>
      </c>
      <c r="G513" s="65">
        <v>4</v>
      </c>
    </row>
    <row r="514" spans="1:7">
      <c r="A514" s="66" t="s">
        <v>200</v>
      </c>
      <c r="B514" s="62">
        <v>0</v>
      </c>
      <c r="C514" s="62">
        <v>0</v>
      </c>
      <c r="D514" s="62">
        <v>5</v>
      </c>
      <c r="E514" s="62">
        <v>1</v>
      </c>
      <c r="F514" s="62">
        <v>0</v>
      </c>
      <c r="G514" s="63">
        <v>3</v>
      </c>
    </row>
    <row r="515" spans="1:7">
      <c r="A515" s="67" t="s">
        <v>200</v>
      </c>
      <c r="B515" s="64">
        <v>0</v>
      </c>
      <c r="C515" s="64">
        <v>0</v>
      </c>
      <c r="D515" s="64">
        <v>6</v>
      </c>
      <c r="E515" s="64">
        <v>1</v>
      </c>
      <c r="F515" s="64">
        <v>0</v>
      </c>
      <c r="G515" s="65">
        <v>2</v>
      </c>
    </row>
    <row r="516" spans="1:7">
      <c r="A516" s="66" t="s">
        <v>200</v>
      </c>
      <c r="B516" s="62">
        <v>0</v>
      </c>
      <c r="C516" s="62">
        <v>0</v>
      </c>
      <c r="D516" s="62">
        <v>7</v>
      </c>
      <c r="E516" s="62">
        <v>0</v>
      </c>
      <c r="F516" s="62">
        <v>0</v>
      </c>
      <c r="G516" s="63">
        <v>2</v>
      </c>
    </row>
    <row r="517" spans="1:7">
      <c r="A517" s="67" t="s">
        <v>200</v>
      </c>
      <c r="B517" s="64">
        <v>0</v>
      </c>
      <c r="C517" s="64">
        <v>0</v>
      </c>
      <c r="D517" s="64">
        <v>8</v>
      </c>
      <c r="E517" s="64">
        <v>2</v>
      </c>
      <c r="F517" s="64">
        <v>0</v>
      </c>
      <c r="G517" s="65">
        <v>0</v>
      </c>
    </row>
    <row r="518" spans="1:7">
      <c r="A518" s="66" t="s">
        <v>200</v>
      </c>
      <c r="B518" s="62">
        <v>0</v>
      </c>
      <c r="C518" s="62">
        <v>0</v>
      </c>
      <c r="D518" s="62">
        <v>9</v>
      </c>
      <c r="E518" s="62">
        <v>0</v>
      </c>
      <c r="F518" s="62">
        <v>0</v>
      </c>
      <c r="G518" s="63">
        <v>0</v>
      </c>
    </row>
    <row r="519" spans="1:7">
      <c r="A519" s="67" t="s">
        <v>200</v>
      </c>
      <c r="B519" s="64">
        <v>0</v>
      </c>
      <c r="C519" s="64">
        <v>1</v>
      </c>
      <c r="D519" s="64">
        <v>0</v>
      </c>
      <c r="E519" s="64">
        <v>17</v>
      </c>
      <c r="F519" s="64">
        <v>1</v>
      </c>
      <c r="G519" s="65">
        <v>1</v>
      </c>
    </row>
    <row r="520" spans="1:7">
      <c r="A520" s="66" t="s">
        <v>200</v>
      </c>
      <c r="B520" s="62">
        <v>0</v>
      </c>
      <c r="C520" s="62">
        <v>1</v>
      </c>
      <c r="D520" s="62">
        <v>1</v>
      </c>
      <c r="E520" s="62">
        <v>2</v>
      </c>
      <c r="F520" s="62">
        <v>1</v>
      </c>
      <c r="G520" s="63">
        <v>17</v>
      </c>
    </row>
    <row r="521" spans="1:7">
      <c r="A521" s="67" t="s">
        <v>200</v>
      </c>
      <c r="B521" s="64">
        <v>0</v>
      </c>
      <c r="C521" s="64">
        <v>1</v>
      </c>
      <c r="D521" s="64">
        <v>6</v>
      </c>
      <c r="E521" s="64">
        <v>1</v>
      </c>
      <c r="F521" s="64">
        <v>0</v>
      </c>
      <c r="G521" s="65">
        <v>16</v>
      </c>
    </row>
    <row r="522" spans="1:7">
      <c r="A522" s="66" t="s">
        <v>200</v>
      </c>
      <c r="B522" s="62">
        <v>0</v>
      </c>
      <c r="C522" s="62">
        <v>1</v>
      </c>
      <c r="D522" s="62">
        <v>7</v>
      </c>
      <c r="E522" s="62">
        <v>1</v>
      </c>
      <c r="F522" s="62">
        <v>0</v>
      </c>
      <c r="G522" s="63">
        <v>15</v>
      </c>
    </row>
    <row r="523" spans="1:7">
      <c r="A523" s="67" t="s">
        <v>200</v>
      </c>
      <c r="B523" s="64">
        <v>0</v>
      </c>
      <c r="C523" s="64">
        <v>1</v>
      </c>
      <c r="D523" s="64">
        <v>8</v>
      </c>
      <c r="E523" s="64">
        <v>1</v>
      </c>
      <c r="F523" s="64">
        <v>0</v>
      </c>
      <c r="G523" s="65">
        <v>14</v>
      </c>
    </row>
    <row r="524" spans="1:7">
      <c r="A524" s="66" t="s">
        <v>200</v>
      </c>
      <c r="B524" s="62">
        <v>0</v>
      </c>
      <c r="C524" s="62">
        <v>1</v>
      </c>
      <c r="D524" s="62">
        <v>9</v>
      </c>
      <c r="E524" s="62">
        <v>2</v>
      </c>
      <c r="F524" s="62">
        <v>0</v>
      </c>
      <c r="G524" s="63">
        <v>12</v>
      </c>
    </row>
    <row r="525" spans="1:7">
      <c r="A525" s="67" t="s">
        <v>200</v>
      </c>
      <c r="B525" s="64">
        <v>0</v>
      </c>
      <c r="C525" s="64">
        <v>2</v>
      </c>
      <c r="D525" s="64">
        <v>2</v>
      </c>
      <c r="E525" s="64">
        <v>3</v>
      </c>
      <c r="F525" s="64">
        <v>1</v>
      </c>
      <c r="G525" s="65">
        <v>15</v>
      </c>
    </row>
    <row r="526" spans="1:7">
      <c r="A526" s="66" t="s">
        <v>200</v>
      </c>
      <c r="B526" s="62">
        <v>0</v>
      </c>
      <c r="C526" s="62">
        <v>2</v>
      </c>
      <c r="D526" s="62">
        <v>3</v>
      </c>
      <c r="E526" s="62">
        <v>4</v>
      </c>
      <c r="F526" s="62">
        <v>0</v>
      </c>
      <c r="G526" s="63">
        <v>11</v>
      </c>
    </row>
    <row r="527" spans="1:7">
      <c r="A527" s="67" t="s">
        <v>200</v>
      </c>
      <c r="B527" s="64">
        <v>0</v>
      </c>
      <c r="C527" s="64">
        <v>2</v>
      </c>
      <c r="D527" s="64">
        <v>4</v>
      </c>
      <c r="E527" s="64">
        <v>8</v>
      </c>
      <c r="F527" s="64">
        <v>0</v>
      </c>
      <c r="G527" s="65">
        <v>3</v>
      </c>
    </row>
    <row r="528" spans="1:7">
      <c r="A528" s="66" t="s">
        <v>200</v>
      </c>
      <c r="B528" s="62">
        <v>0</v>
      </c>
      <c r="C528" s="62">
        <v>2</v>
      </c>
      <c r="D528" s="62">
        <v>5</v>
      </c>
      <c r="E528" s="62">
        <v>1</v>
      </c>
      <c r="F528" s="62">
        <v>0</v>
      </c>
      <c r="G528" s="63">
        <v>2</v>
      </c>
    </row>
    <row r="529" spans="1:7">
      <c r="A529" s="67" t="s">
        <v>200</v>
      </c>
      <c r="B529" s="64">
        <v>0</v>
      </c>
      <c r="C529" s="64">
        <v>2</v>
      </c>
      <c r="D529" s="64">
        <v>6</v>
      </c>
      <c r="E529" s="64">
        <v>1</v>
      </c>
      <c r="F529" s="64">
        <v>0</v>
      </c>
      <c r="G529" s="65">
        <v>1</v>
      </c>
    </row>
    <row r="530" spans="1:7">
      <c r="A530" s="66" t="s">
        <v>200</v>
      </c>
      <c r="B530" s="62">
        <v>0</v>
      </c>
      <c r="C530" s="62">
        <v>2</v>
      </c>
      <c r="D530" s="62">
        <v>7</v>
      </c>
      <c r="E530" s="62">
        <v>3</v>
      </c>
      <c r="F530" s="62">
        <v>1</v>
      </c>
      <c r="G530" s="63">
        <v>16</v>
      </c>
    </row>
    <row r="531" spans="1:7">
      <c r="A531" s="67" t="s">
        <v>200</v>
      </c>
      <c r="B531" s="64">
        <v>0</v>
      </c>
      <c r="C531" s="64">
        <v>2</v>
      </c>
      <c r="D531" s="64">
        <v>8</v>
      </c>
      <c r="E531" s="64">
        <v>1</v>
      </c>
      <c r="F531" s="64">
        <v>0</v>
      </c>
      <c r="G531" s="65">
        <v>15</v>
      </c>
    </row>
    <row r="532" spans="1:7">
      <c r="A532" s="66" t="s">
        <v>200</v>
      </c>
      <c r="B532" s="62">
        <v>0</v>
      </c>
      <c r="C532" s="62">
        <v>2</v>
      </c>
      <c r="D532" s="62">
        <v>9</v>
      </c>
      <c r="E532" s="62">
        <v>7</v>
      </c>
      <c r="F532" s="62">
        <v>0</v>
      </c>
      <c r="G532" s="63">
        <v>8</v>
      </c>
    </row>
    <row r="533" spans="1:7">
      <c r="A533" s="67" t="s">
        <v>200</v>
      </c>
      <c r="B533" s="64">
        <v>1</v>
      </c>
      <c r="C533" s="64">
        <v>0</v>
      </c>
      <c r="D533" s="64">
        <v>5</v>
      </c>
      <c r="E533" s="64">
        <v>11</v>
      </c>
      <c r="F533" s="64">
        <v>1</v>
      </c>
      <c r="G533" s="65">
        <v>7</v>
      </c>
    </row>
    <row r="534" spans="1:7">
      <c r="A534" s="66" t="s">
        <v>200</v>
      </c>
      <c r="B534" s="62">
        <v>1</v>
      </c>
      <c r="C534" s="62">
        <v>0</v>
      </c>
      <c r="D534" s="62">
        <v>6</v>
      </c>
      <c r="E534" s="62">
        <v>1</v>
      </c>
      <c r="F534" s="62">
        <v>0</v>
      </c>
      <c r="G534" s="63">
        <v>6</v>
      </c>
    </row>
    <row r="535" spans="1:7">
      <c r="A535" s="67" t="s">
        <v>200</v>
      </c>
      <c r="B535" s="64">
        <v>1</v>
      </c>
      <c r="C535" s="64">
        <v>0</v>
      </c>
      <c r="D535" s="64">
        <v>7</v>
      </c>
      <c r="E535" s="64">
        <v>1</v>
      </c>
      <c r="F535" s="64">
        <v>0</v>
      </c>
      <c r="G535" s="65">
        <v>5</v>
      </c>
    </row>
    <row r="536" spans="1:7">
      <c r="A536" s="66" t="s">
        <v>200</v>
      </c>
      <c r="B536" s="62">
        <v>1</v>
      </c>
      <c r="C536" s="62">
        <v>1</v>
      </c>
      <c r="D536" s="62">
        <v>6</v>
      </c>
      <c r="E536" s="62">
        <v>12</v>
      </c>
      <c r="F536" s="62">
        <v>1</v>
      </c>
      <c r="G536" s="63">
        <v>6</v>
      </c>
    </row>
    <row r="537" spans="1:7">
      <c r="A537" s="67" t="s">
        <v>200</v>
      </c>
      <c r="B537" s="64">
        <v>1</v>
      </c>
      <c r="C537" s="64">
        <v>2</v>
      </c>
      <c r="D537" s="64">
        <v>7</v>
      </c>
      <c r="E537" s="64">
        <v>15</v>
      </c>
      <c r="F537" s="64">
        <v>1</v>
      </c>
      <c r="G537" s="65">
        <v>3</v>
      </c>
    </row>
    <row r="538" spans="1:7">
      <c r="A538" s="66" t="s">
        <v>200</v>
      </c>
      <c r="B538" s="62">
        <v>1</v>
      </c>
      <c r="C538" s="62">
        <v>2</v>
      </c>
      <c r="D538" s="62">
        <v>9</v>
      </c>
      <c r="E538" s="62">
        <v>1</v>
      </c>
      <c r="F538" s="62">
        <v>0</v>
      </c>
      <c r="G538" s="63">
        <v>2</v>
      </c>
    </row>
    <row r="539" spans="1:7">
      <c r="A539" s="67" t="s">
        <v>200</v>
      </c>
      <c r="B539" s="64">
        <v>2</v>
      </c>
      <c r="C539" s="64">
        <v>0</v>
      </c>
      <c r="D539" s="64">
        <v>8</v>
      </c>
      <c r="E539" s="64">
        <v>3</v>
      </c>
      <c r="F539" s="64">
        <v>1</v>
      </c>
      <c r="G539" s="65">
        <v>15</v>
      </c>
    </row>
    <row r="540" spans="1:7">
      <c r="A540" s="66" t="s">
        <v>200</v>
      </c>
      <c r="B540" s="62">
        <v>2</v>
      </c>
      <c r="C540" s="62">
        <v>0</v>
      </c>
      <c r="D540" s="62">
        <v>9</v>
      </c>
      <c r="E540" s="62">
        <v>1</v>
      </c>
      <c r="F540" s="62">
        <v>0</v>
      </c>
      <c r="G540" s="63">
        <v>14</v>
      </c>
    </row>
    <row r="541" spans="1:7">
      <c r="A541" s="67" t="s">
        <v>200</v>
      </c>
      <c r="B541" s="64">
        <v>2</v>
      </c>
      <c r="C541" s="64">
        <v>1</v>
      </c>
      <c r="D541" s="64">
        <v>8</v>
      </c>
      <c r="E541" s="64">
        <v>8</v>
      </c>
      <c r="F541" s="64">
        <v>1</v>
      </c>
      <c r="G541" s="65">
        <v>10</v>
      </c>
    </row>
    <row r="542" spans="1:7">
      <c r="A542" s="66" t="s">
        <v>200</v>
      </c>
      <c r="B542" s="62">
        <v>2</v>
      </c>
      <c r="C542" s="62">
        <v>1</v>
      </c>
      <c r="D542" s="62">
        <v>9</v>
      </c>
      <c r="E542" s="62">
        <v>2</v>
      </c>
      <c r="F542" s="62">
        <v>0</v>
      </c>
      <c r="G542" s="63">
        <v>8</v>
      </c>
    </row>
    <row r="543" spans="1:7">
      <c r="A543" s="67" t="s">
        <v>200</v>
      </c>
      <c r="B543" s="64">
        <v>2</v>
      </c>
      <c r="C543" s="64">
        <v>2</v>
      </c>
      <c r="D543" s="64">
        <v>9</v>
      </c>
      <c r="E543" s="64">
        <v>12</v>
      </c>
      <c r="F543" s="64">
        <v>1</v>
      </c>
      <c r="G543" s="65">
        <v>6</v>
      </c>
    </row>
    <row r="544" spans="1:7">
      <c r="A544" s="66" t="s">
        <v>201</v>
      </c>
      <c r="B544" s="62">
        <v>0</v>
      </c>
      <c r="C544" s="62">
        <v>0</v>
      </c>
      <c r="D544" s="62">
        <v>0</v>
      </c>
      <c r="E544" s="62">
        <v>13</v>
      </c>
      <c r="F544" s="62">
        <v>1</v>
      </c>
      <c r="G544" s="63">
        <v>5</v>
      </c>
    </row>
    <row r="545" spans="1:7">
      <c r="A545" s="67" t="s">
        <v>201</v>
      </c>
      <c r="B545" s="64">
        <v>0</v>
      </c>
      <c r="C545" s="64">
        <v>0</v>
      </c>
      <c r="D545" s="64">
        <v>1</v>
      </c>
      <c r="E545" s="64">
        <v>0</v>
      </c>
      <c r="F545" s="64">
        <v>0</v>
      </c>
      <c r="G545" s="65">
        <v>5</v>
      </c>
    </row>
    <row r="546" spans="1:7">
      <c r="A546" s="66" t="s">
        <v>201</v>
      </c>
      <c r="B546" s="62">
        <v>0</v>
      </c>
      <c r="C546" s="62">
        <v>0</v>
      </c>
      <c r="D546" s="62">
        <v>2</v>
      </c>
      <c r="E546" s="62">
        <v>0</v>
      </c>
      <c r="F546" s="62">
        <v>0</v>
      </c>
      <c r="G546" s="63">
        <v>5</v>
      </c>
    </row>
    <row r="547" spans="1:7">
      <c r="A547" s="67" t="s">
        <v>201</v>
      </c>
      <c r="B547" s="64">
        <v>0</v>
      </c>
      <c r="C547" s="64">
        <v>0</v>
      </c>
      <c r="D547" s="64">
        <v>3</v>
      </c>
      <c r="E547" s="64">
        <v>0</v>
      </c>
      <c r="F547" s="64">
        <v>0</v>
      </c>
      <c r="G547" s="65">
        <v>5</v>
      </c>
    </row>
    <row r="548" spans="1:7">
      <c r="A548" s="66" t="s">
        <v>201</v>
      </c>
      <c r="B548" s="62">
        <v>0</v>
      </c>
      <c r="C548" s="62">
        <v>0</v>
      </c>
      <c r="D548" s="62">
        <v>4</v>
      </c>
      <c r="E548" s="62">
        <v>0</v>
      </c>
      <c r="F548" s="62">
        <v>0</v>
      </c>
      <c r="G548" s="63">
        <v>5</v>
      </c>
    </row>
    <row r="549" spans="1:7">
      <c r="A549" s="67" t="s">
        <v>201</v>
      </c>
      <c r="B549" s="64">
        <v>0</v>
      </c>
      <c r="C549" s="64">
        <v>0</v>
      </c>
      <c r="D549" s="64">
        <v>5</v>
      </c>
      <c r="E549" s="64">
        <v>2</v>
      </c>
      <c r="F549" s="64">
        <v>0</v>
      </c>
      <c r="G549" s="65">
        <v>3</v>
      </c>
    </row>
    <row r="550" spans="1:7">
      <c r="A550" s="66" t="s">
        <v>201</v>
      </c>
      <c r="B550" s="62">
        <v>0</v>
      </c>
      <c r="C550" s="62">
        <v>0</v>
      </c>
      <c r="D550" s="62">
        <v>6</v>
      </c>
      <c r="E550" s="62">
        <v>0</v>
      </c>
      <c r="F550" s="62">
        <v>0</v>
      </c>
      <c r="G550" s="63">
        <v>3</v>
      </c>
    </row>
    <row r="551" spans="1:7">
      <c r="A551" s="67" t="s">
        <v>201</v>
      </c>
      <c r="B551" s="64">
        <v>0</v>
      </c>
      <c r="C551" s="64">
        <v>0</v>
      </c>
      <c r="D551" s="64">
        <v>7</v>
      </c>
      <c r="E551" s="64">
        <v>2</v>
      </c>
      <c r="F551" s="64">
        <v>0</v>
      </c>
      <c r="G551" s="65">
        <v>1</v>
      </c>
    </row>
    <row r="552" spans="1:7">
      <c r="A552" s="66" t="s">
        <v>201</v>
      </c>
      <c r="B552" s="62">
        <v>0</v>
      </c>
      <c r="C552" s="62">
        <v>0</v>
      </c>
      <c r="D552" s="62">
        <v>8</v>
      </c>
      <c r="E552" s="62">
        <v>0</v>
      </c>
      <c r="F552" s="62">
        <v>0</v>
      </c>
      <c r="G552" s="63">
        <v>1</v>
      </c>
    </row>
    <row r="553" spans="1:7">
      <c r="A553" s="67" t="s">
        <v>201</v>
      </c>
      <c r="B553" s="64">
        <v>0</v>
      </c>
      <c r="C553" s="64">
        <v>0</v>
      </c>
      <c r="D553" s="64">
        <v>9</v>
      </c>
      <c r="E553" s="64">
        <v>2</v>
      </c>
      <c r="F553" s="64">
        <v>1</v>
      </c>
      <c r="G553" s="65">
        <v>17</v>
      </c>
    </row>
    <row r="554" spans="1:7">
      <c r="A554" s="66" t="s">
        <v>201</v>
      </c>
      <c r="B554" s="62">
        <v>0</v>
      </c>
      <c r="C554" s="62">
        <v>1</v>
      </c>
      <c r="D554" s="62">
        <v>0</v>
      </c>
      <c r="E554" s="62">
        <v>15</v>
      </c>
      <c r="F554" s="62">
        <v>1</v>
      </c>
      <c r="G554" s="63">
        <v>3</v>
      </c>
    </row>
    <row r="555" spans="1:7">
      <c r="A555" s="67" t="s">
        <v>201</v>
      </c>
      <c r="B555" s="64">
        <v>0</v>
      </c>
      <c r="C555" s="64">
        <v>1</v>
      </c>
      <c r="D555" s="64">
        <v>1</v>
      </c>
      <c r="E555" s="64">
        <v>1</v>
      </c>
      <c r="F555" s="64">
        <v>0</v>
      </c>
      <c r="G555" s="65">
        <v>2</v>
      </c>
    </row>
    <row r="556" spans="1:7">
      <c r="A556" s="66" t="s">
        <v>201</v>
      </c>
      <c r="B556" s="62">
        <v>0</v>
      </c>
      <c r="C556" s="62">
        <v>1</v>
      </c>
      <c r="D556" s="62">
        <v>4</v>
      </c>
      <c r="E556" s="62">
        <v>3</v>
      </c>
      <c r="F556" s="62">
        <v>1</v>
      </c>
      <c r="G556" s="63">
        <v>17</v>
      </c>
    </row>
    <row r="557" spans="1:7">
      <c r="A557" s="67" t="s">
        <v>201</v>
      </c>
      <c r="B557" s="64">
        <v>0</v>
      </c>
      <c r="C557" s="64">
        <v>1</v>
      </c>
      <c r="D557" s="64">
        <v>5</v>
      </c>
      <c r="E557" s="64">
        <v>6</v>
      </c>
      <c r="F557" s="64">
        <v>0</v>
      </c>
      <c r="G557" s="65">
        <v>11</v>
      </c>
    </row>
    <row r="558" spans="1:7">
      <c r="A558" s="66" t="s">
        <v>201</v>
      </c>
      <c r="B558" s="62">
        <v>0</v>
      </c>
      <c r="C558" s="62">
        <v>1</v>
      </c>
      <c r="D558" s="62">
        <v>6</v>
      </c>
      <c r="E558" s="62">
        <v>5</v>
      </c>
      <c r="F558" s="62">
        <v>0</v>
      </c>
      <c r="G558" s="63">
        <v>6</v>
      </c>
    </row>
    <row r="559" spans="1:7">
      <c r="A559" s="67" t="s">
        <v>201</v>
      </c>
      <c r="B559" s="64">
        <v>0</v>
      </c>
      <c r="C559" s="64">
        <v>1</v>
      </c>
      <c r="D559" s="64">
        <v>7</v>
      </c>
      <c r="E559" s="64">
        <v>4</v>
      </c>
      <c r="F559" s="64">
        <v>0</v>
      </c>
      <c r="G559" s="65">
        <v>2</v>
      </c>
    </row>
    <row r="560" spans="1:7">
      <c r="A560" s="66" t="s">
        <v>201</v>
      </c>
      <c r="B560" s="62">
        <v>0</v>
      </c>
      <c r="C560" s="62">
        <v>1</v>
      </c>
      <c r="D560" s="62">
        <v>8</v>
      </c>
      <c r="E560" s="62">
        <v>4</v>
      </c>
      <c r="F560" s="62">
        <v>1</v>
      </c>
      <c r="G560" s="63">
        <v>16</v>
      </c>
    </row>
    <row r="561" spans="1:7">
      <c r="A561" s="67" t="s">
        <v>201</v>
      </c>
      <c r="B561" s="64">
        <v>0</v>
      </c>
      <c r="C561" s="64">
        <v>1</v>
      </c>
      <c r="D561" s="64">
        <v>9</v>
      </c>
      <c r="E561" s="64">
        <v>1</v>
      </c>
      <c r="F561" s="64">
        <v>0</v>
      </c>
      <c r="G561" s="65">
        <v>15</v>
      </c>
    </row>
    <row r="562" spans="1:7">
      <c r="A562" s="66" t="s">
        <v>201</v>
      </c>
      <c r="B562" s="62">
        <v>0</v>
      </c>
      <c r="C562" s="62">
        <v>2</v>
      </c>
      <c r="D562" s="62">
        <v>0</v>
      </c>
      <c r="E562" s="62">
        <v>2</v>
      </c>
      <c r="F562" s="62">
        <v>1</v>
      </c>
      <c r="G562" s="63">
        <v>16</v>
      </c>
    </row>
    <row r="563" spans="1:7">
      <c r="A563" s="67" t="s">
        <v>201</v>
      </c>
      <c r="B563" s="64">
        <v>0</v>
      </c>
      <c r="C563" s="64">
        <v>2</v>
      </c>
      <c r="D563" s="64">
        <v>2</v>
      </c>
      <c r="E563" s="64">
        <v>3</v>
      </c>
      <c r="F563" s="64">
        <v>0</v>
      </c>
      <c r="G563" s="65">
        <v>13</v>
      </c>
    </row>
    <row r="564" spans="1:7">
      <c r="A564" s="66" t="s">
        <v>201</v>
      </c>
      <c r="B564" s="62">
        <v>0</v>
      </c>
      <c r="C564" s="62">
        <v>2</v>
      </c>
      <c r="D564" s="62">
        <v>3</v>
      </c>
      <c r="E564" s="62">
        <v>3</v>
      </c>
      <c r="F564" s="62">
        <v>0</v>
      </c>
      <c r="G564" s="63">
        <v>10</v>
      </c>
    </row>
    <row r="565" spans="1:7">
      <c r="A565" s="67" t="s">
        <v>201</v>
      </c>
      <c r="B565" s="64">
        <v>0</v>
      </c>
      <c r="C565" s="64">
        <v>2</v>
      </c>
      <c r="D565" s="64">
        <v>4</v>
      </c>
      <c r="E565" s="64">
        <v>8</v>
      </c>
      <c r="F565" s="64">
        <v>0</v>
      </c>
      <c r="G565" s="65">
        <v>2</v>
      </c>
    </row>
    <row r="566" spans="1:7">
      <c r="A566" s="66" t="s">
        <v>201</v>
      </c>
      <c r="B566" s="62">
        <v>0</v>
      </c>
      <c r="C566" s="62">
        <v>2</v>
      </c>
      <c r="D566" s="62">
        <v>5</v>
      </c>
      <c r="E566" s="62">
        <v>3</v>
      </c>
      <c r="F566" s="62">
        <v>1</v>
      </c>
      <c r="G566" s="63">
        <v>17</v>
      </c>
    </row>
    <row r="567" spans="1:7">
      <c r="A567" s="67" t="s">
        <v>201</v>
      </c>
      <c r="B567" s="64">
        <v>0</v>
      </c>
      <c r="C567" s="64">
        <v>2</v>
      </c>
      <c r="D567" s="64">
        <v>7</v>
      </c>
      <c r="E567" s="64">
        <v>1</v>
      </c>
      <c r="F567" s="64">
        <v>0</v>
      </c>
      <c r="G567" s="65">
        <v>16</v>
      </c>
    </row>
    <row r="568" spans="1:7">
      <c r="A568" s="66" t="s">
        <v>201</v>
      </c>
      <c r="B568" s="62">
        <v>0</v>
      </c>
      <c r="C568" s="62">
        <v>2</v>
      </c>
      <c r="D568" s="62">
        <v>9</v>
      </c>
      <c r="E568" s="62">
        <v>1</v>
      </c>
      <c r="F568" s="62">
        <v>0</v>
      </c>
      <c r="G568" s="63">
        <v>15</v>
      </c>
    </row>
    <row r="569" spans="1:7">
      <c r="A569" s="67" t="s">
        <v>201</v>
      </c>
      <c r="B569" s="64">
        <v>1</v>
      </c>
      <c r="C569" s="64">
        <v>0</v>
      </c>
      <c r="D569" s="64">
        <v>4</v>
      </c>
      <c r="E569" s="64">
        <v>1</v>
      </c>
      <c r="F569" s="64">
        <v>1</v>
      </c>
      <c r="G569" s="65">
        <v>17</v>
      </c>
    </row>
    <row r="570" spans="1:7">
      <c r="A570" s="66" t="s">
        <v>201</v>
      </c>
      <c r="B570" s="62">
        <v>1</v>
      </c>
      <c r="C570" s="62">
        <v>0</v>
      </c>
      <c r="D570" s="62">
        <v>5</v>
      </c>
      <c r="E570" s="62">
        <v>5</v>
      </c>
      <c r="F570" s="62">
        <v>0</v>
      </c>
      <c r="G570" s="63">
        <v>12</v>
      </c>
    </row>
    <row r="571" spans="1:7">
      <c r="A571" s="67" t="s">
        <v>201</v>
      </c>
      <c r="B571" s="64">
        <v>1</v>
      </c>
      <c r="C571" s="64">
        <v>0</v>
      </c>
      <c r="D571" s="64">
        <v>7</v>
      </c>
      <c r="E571" s="64">
        <v>1</v>
      </c>
      <c r="F571" s="64">
        <v>0</v>
      </c>
      <c r="G571" s="65">
        <v>11</v>
      </c>
    </row>
    <row r="572" spans="1:7">
      <c r="A572" s="66" t="s">
        <v>201</v>
      </c>
      <c r="B572" s="62">
        <v>1</v>
      </c>
      <c r="C572" s="62">
        <v>0</v>
      </c>
      <c r="D572" s="62">
        <v>8</v>
      </c>
      <c r="E572" s="62">
        <v>1</v>
      </c>
      <c r="F572" s="62">
        <v>0</v>
      </c>
      <c r="G572" s="63">
        <v>10</v>
      </c>
    </row>
    <row r="573" spans="1:7">
      <c r="A573" s="67" t="s">
        <v>201</v>
      </c>
      <c r="B573" s="64">
        <v>1</v>
      </c>
      <c r="C573" s="64">
        <v>1</v>
      </c>
      <c r="D573" s="64">
        <v>5</v>
      </c>
      <c r="E573" s="64">
        <v>1</v>
      </c>
      <c r="F573" s="64">
        <v>1</v>
      </c>
      <c r="G573" s="65">
        <v>17</v>
      </c>
    </row>
    <row r="574" spans="1:7">
      <c r="A574" s="66" t="s">
        <v>201</v>
      </c>
      <c r="B574" s="62">
        <v>1</v>
      </c>
      <c r="C574" s="62">
        <v>1</v>
      </c>
      <c r="D574" s="62">
        <v>6</v>
      </c>
      <c r="E574" s="62">
        <v>4</v>
      </c>
      <c r="F574" s="62">
        <v>0</v>
      </c>
      <c r="G574" s="63">
        <v>13</v>
      </c>
    </row>
    <row r="575" spans="1:7">
      <c r="A575" s="67" t="s">
        <v>201</v>
      </c>
      <c r="B575" s="64">
        <v>1</v>
      </c>
      <c r="C575" s="64">
        <v>1</v>
      </c>
      <c r="D575" s="64">
        <v>7</v>
      </c>
      <c r="E575" s="64">
        <v>1</v>
      </c>
      <c r="F575" s="64">
        <v>0</v>
      </c>
      <c r="G575" s="65">
        <v>12</v>
      </c>
    </row>
    <row r="576" spans="1:7">
      <c r="A576" s="66" t="s">
        <v>201</v>
      </c>
      <c r="B576" s="62">
        <v>1</v>
      </c>
      <c r="C576" s="62">
        <v>2</v>
      </c>
      <c r="D576" s="62">
        <v>6</v>
      </c>
      <c r="E576" s="62">
        <v>7</v>
      </c>
      <c r="F576" s="62">
        <v>1</v>
      </c>
      <c r="G576" s="63">
        <v>11</v>
      </c>
    </row>
    <row r="577" spans="1:7">
      <c r="A577" s="67" t="s">
        <v>201</v>
      </c>
      <c r="B577" s="64">
        <v>1</v>
      </c>
      <c r="C577" s="64">
        <v>2</v>
      </c>
      <c r="D577" s="64">
        <v>7</v>
      </c>
      <c r="E577" s="64">
        <v>13</v>
      </c>
      <c r="F577" s="64">
        <v>1</v>
      </c>
      <c r="G577" s="65">
        <v>16</v>
      </c>
    </row>
    <row r="578" spans="1:7">
      <c r="A578" s="66" t="s">
        <v>201</v>
      </c>
      <c r="B578" s="62">
        <v>2</v>
      </c>
      <c r="C578" s="62">
        <v>0</v>
      </c>
      <c r="D578" s="62">
        <v>8</v>
      </c>
      <c r="E578" s="62">
        <v>3</v>
      </c>
      <c r="F578" s="62">
        <v>1</v>
      </c>
      <c r="G578" s="63">
        <v>15</v>
      </c>
    </row>
    <row r="579" spans="1:7">
      <c r="A579" s="67" t="s">
        <v>201</v>
      </c>
      <c r="B579" s="64">
        <v>2</v>
      </c>
      <c r="C579" s="64">
        <v>1</v>
      </c>
      <c r="D579" s="64">
        <v>8</v>
      </c>
      <c r="E579" s="64">
        <v>12</v>
      </c>
      <c r="F579" s="64">
        <v>1</v>
      </c>
      <c r="G579" s="65">
        <v>6</v>
      </c>
    </row>
    <row r="580" spans="1:7">
      <c r="A580" s="66" t="s">
        <v>201</v>
      </c>
      <c r="B580" s="62">
        <v>2</v>
      </c>
      <c r="C580" s="62">
        <v>1</v>
      </c>
      <c r="D580" s="62">
        <v>9</v>
      </c>
      <c r="E580" s="62">
        <v>1</v>
      </c>
      <c r="F580" s="62">
        <v>0</v>
      </c>
      <c r="G580" s="63">
        <v>5</v>
      </c>
    </row>
    <row r="581" spans="1:7">
      <c r="A581" s="67" t="s">
        <v>201</v>
      </c>
      <c r="B581" s="64">
        <v>2</v>
      </c>
      <c r="C581" s="64">
        <v>2</v>
      </c>
      <c r="D581" s="64">
        <v>8</v>
      </c>
      <c r="E581" s="64">
        <v>4</v>
      </c>
      <c r="F581" s="64">
        <v>1</v>
      </c>
      <c r="G581" s="65">
        <v>14</v>
      </c>
    </row>
    <row r="582" spans="1:7">
      <c r="A582" s="66" t="s">
        <v>201</v>
      </c>
      <c r="B582" s="62">
        <v>2</v>
      </c>
      <c r="C582" s="62">
        <v>2</v>
      </c>
      <c r="D582" s="62">
        <v>9</v>
      </c>
      <c r="E582" s="62">
        <v>23</v>
      </c>
      <c r="F582" s="62">
        <v>1</v>
      </c>
      <c r="G582" s="63">
        <v>9</v>
      </c>
    </row>
    <row r="583" spans="1:7">
      <c r="A583" s="67" t="s">
        <v>201</v>
      </c>
      <c r="B583" s="64">
        <v>3</v>
      </c>
      <c r="C583" s="64">
        <v>0</v>
      </c>
      <c r="D583" s="64">
        <v>9</v>
      </c>
      <c r="E583" s="64">
        <v>9</v>
      </c>
      <c r="F583" s="64">
        <v>1</v>
      </c>
      <c r="G583" s="65">
        <v>9</v>
      </c>
    </row>
    <row r="584" spans="1:7">
      <c r="A584" s="66" t="s">
        <v>201</v>
      </c>
      <c r="B584" s="62">
        <v>3</v>
      </c>
      <c r="C584" s="62">
        <v>1</v>
      </c>
      <c r="D584" s="62">
        <v>9</v>
      </c>
      <c r="E584" s="62">
        <v>6</v>
      </c>
      <c r="F584" s="62">
        <v>1</v>
      </c>
      <c r="G584" s="63">
        <v>12</v>
      </c>
    </row>
    <row r="585" spans="1:7">
      <c r="A585" s="67" t="s">
        <v>149</v>
      </c>
      <c r="B585" s="64">
        <v>0</v>
      </c>
      <c r="C585" s="64">
        <v>0</v>
      </c>
      <c r="D585" s="64">
        <v>0</v>
      </c>
      <c r="E585" s="64">
        <v>4</v>
      </c>
      <c r="F585" s="64">
        <v>1</v>
      </c>
      <c r="G585" s="65">
        <v>14</v>
      </c>
    </row>
    <row r="586" spans="1:7">
      <c r="A586" s="66" t="s">
        <v>149</v>
      </c>
      <c r="B586" s="62">
        <v>0</v>
      </c>
      <c r="C586" s="62">
        <v>0</v>
      </c>
      <c r="D586" s="62">
        <v>1</v>
      </c>
      <c r="E586" s="62">
        <v>0</v>
      </c>
      <c r="F586" s="62">
        <v>0</v>
      </c>
      <c r="G586" s="63">
        <v>14</v>
      </c>
    </row>
    <row r="587" spans="1:7">
      <c r="A587" s="67" t="s">
        <v>149</v>
      </c>
      <c r="B587" s="64">
        <v>0</v>
      </c>
      <c r="C587" s="64">
        <v>0</v>
      </c>
      <c r="D587" s="64">
        <v>2</v>
      </c>
      <c r="E587" s="64">
        <v>0</v>
      </c>
      <c r="F587" s="64">
        <v>0</v>
      </c>
      <c r="G587" s="65">
        <v>14</v>
      </c>
    </row>
    <row r="588" spans="1:7">
      <c r="A588" s="66" t="s">
        <v>149</v>
      </c>
      <c r="B588" s="62">
        <v>0</v>
      </c>
      <c r="C588" s="62">
        <v>0</v>
      </c>
      <c r="D588" s="62">
        <v>3</v>
      </c>
      <c r="E588" s="62">
        <v>0</v>
      </c>
      <c r="F588" s="62">
        <v>0</v>
      </c>
      <c r="G588" s="63">
        <v>14</v>
      </c>
    </row>
    <row r="589" spans="1:7">
      <c r="A589" s="67" t="s">
        <v>149</v>
      </c>
      <c r="B589" s="64">
        <v>0</v>
      </c>
      <c r="C589" s="64">
        <v>0</v>
      </c>
      <c r="D589" s="64">
        <v>4</v>
      </c>
      <c r="E589" s="64">
        <v>1</v>
      </c>
      <c r="F589" s="64">
        <v>0</v>
      </c>
      <c r="G589" s="65">
        <v>13</v>
      </c>
    </row>
    <row r="590" spans="1:7">
      <c r="A590" s="66" t="s">
        <v>149</v>
      </c>
      <c r="B590" s="62">
        <v>0</v>
      </c>
      <c r="C590" s="62">
        <v>0</v>
      </c>
      <c r="D590" s="62">
        <v>5</v>
      </c>
      <c r="E590" s="62">
        <v>0</v>
      </c>
      <c r="F590" s="62">
        <v>0</v>
      </c>
      <c r="G590" s="63">
        <v>13</v>
      </c>
    </row>
    <row r="591" spans="1:7">
      <c r="A591" s="67" t="s">
        <v>149</v>
      </c>
      <c r="B591" s="64">
        <v>0</v>
      </c>
      <c r="C591" s="64">
        <v>0</v>
      </c>
      <c r="D591" s="64">
        <v>6</v>
      </c>
      <c r="E591" s="64">
        <v>0</v>
      </c>
      <c r="F591" s="64">
        <v>0</v>
      </c>
      <c r="G591" s="65">
        <v>13</v>
      </c>
    </row>
    <row r="592" spans="1:7">
      <c r="A592" s="66" t="s">
        <v>149</v>
      </c>
      <c r="B592" s="62">
        <v>0</v>
      </c>
      <c r="C592" s="62">
        <v>0</v>
      </c>
      <c r="D592" s="62">
        <v>7</v>
      </c>
      <c r="E592" s="62">
        <v>2</v>
      </c>
      <c r="F592" s="62">
        <v>0</v>
      </c>
      <c r="G592" s="63">
        <v>11</v>
      </c>
    </row>
    <row r="593" spans="1:7">
      <c r="A593" s="67" t="s">
        <v>149</v>
      </c>
      <c r="B593" s="64">
        <v>0</v>
      </c>
      <c r="C593" s="64">
        <v>0</v>
      </c>
      <c r="D593" s="64">
        <v>8</v>
      </c>
      <c r="E593" s="64">
        <v>1</v>
      </c>
      <c r="F593" s="64">
        <v>0</v>
      </c>
      <c r="G593" s="65">
        <v>10</v>
      </c>
    </row>
    <row r="594" spans="1:7">
      <c r="A594" s="66" t="s">
        <v>149</v>
      </c>
      <c r="B594" s="62">
        <v>0</v>
      </c>
      <c r="C594" s="62">
        <v>0</v>
      </c>
      <c r="D594" s="62">
        <v>9</v>
      </c>
      <c r="E594" s="62">
        <v>2</v>
      </c>
      <c r="F594" s="62">
        <v>0</v>
      </c>
      <c r="G594" s="63">
        <v>8</v>
      </c>
    </row>
    <row r="595" spans="1:7">
      <c r="A595" s="67" t="s">
        <v>149</v>
      </c>
      <c r="B595" s="64">
        <v>0</v>
      </c>
      <c r="C595" s="64">
        <v>1</v>
      </c>
      <c r="D595" s="64">
        <v>0</v>
      </c>
      <c r="E595" s="64">
        <v>13</v>
      </c>
      <c r="F595" s="64">
        <v>1</v>
      </c>
      <c r="G595" s="65">
        <v>5</v>
      </c>
    </row>
    <row r="596" spans="1:7">
      <c r="A596" s="66" t="s">
        <v>149</v>
      </c>
      <c r="B596" s="62">
        <v>0</v>
      </c>
      <c r="C596" s="62">
        <v>1</v>
      </c>
      <c r="D596" s="62">
        <v>4</v>
      </c>
      <c r="E596" s="62">
        <v>1</v>
      </c>
      <c r="F596" s="62">
        <v>0</v>
      </c>
      <c r="G596" s="63">
        <v>4</v>
      </c>
    </row>
    <row r="597" spans="1:7">
      <c r="A597" s="67" t="s">
        <v>149</v>
      </c>
      <c r="B597" s="64">
        <v>0</v>
      </c>
      <c r="C597" s="64">
        <v>1</v>
      </c>
      <c r="D597" s="64">
        <v>6</v>
      </c>
      <c r="E597" s="64">
        <v>1</v>
      </c>
      <c r="F597" s="64">
        <v>0</v>
      </c>
      <c r="G597" s="65">
        <v>3</v>
      </c>
    </row>
    <row r="598" spans="1:7">
      <c r="A598" s="66" t="s">
        <v>149</v>
      </c>
      <c r="B598" s="62">
        <v>0</v>
      </c>
      <c r="C598" s="62">
        <v>2</v>
      </c>
      <c r="D598" s="62">
        <v>0</v>
      </c>
      <c r="E598" s="62">
        <v>9</v>
      </c>
      <c r="F598" s="62">
        <v>1</v>
      </c>
      <c r="G598" s="63">
        <v>9</v>
      </c>
    </row>
    <row r="599" spans="1:7">
      <c r="A599" s="67" t="s">
        <v>149</v>
      </c>
      <c r="B599" s="64">
        <v>0</v>
      </c>
      <c r="C599" s="64">
        <v>2</v>
      </c>
      <c r="D599" s="64">
        <v>1</v>
      </c>
      <c r="E599" s="64">
        <v>2</v>
      </c>
      <c r="F599" s="64">
        <v>0</v>
      </c>
      <c r="G599" s="65">
        <v>7</v>
      </c>
    </row>
    <row r="600" spans="1:7">
      <c r="A600" s="66" t="s">
        <v>149</v>
      </c>
      <c r="B600" s="62">
        <v>0</v>
      </c>
      <c r="C600" s="62">
        <v>2</v>
      </c>
      <c r="D600" s="62">
        <v>3</v>
      </c>
      <c r="E600" s="62">
        <v>2</v>
      </c>
      <c r="F600" s="62">
        <v>0</v>
      </c>
      <c r="G600" s="63">
        <v>5</v>
      </c>
    </row>
    <row r="601" spans="1:7">
      <c r="A601" s="67" t="s">
        <v>149</v>
      </c>
      <c r="B601" s="64">
        <v>0</v>
      </c>
      <c r="C601" s="64">
        <v>2</v>
      </c>
      <c r="D601" s="64">
        <v>4</v>
      </c>
      <c r="E601" s="64">
        <v>5</v>
      </c>
      <c r="F601" s="64">
        <v>0</v>
      </c>
      <c r="G601" s="65">
        <v>0</v>
      </c>
    </row>
    <row r="602" spans="1:7">
      <c r="A602" s="66" t="s">
        <v>149</v>
      </c>
      <c r="B602" s="62">
        <v>0</v>
      </c>
      <c r="C602" s="62">
        <v>2</v>
      </c>
      <c r="D602" s="62">
        <v>5</v>
      </c>
      <c r="E602" s="62">
        <v>3</v>
      </c>
      <c r="F602" s="62">
        <v>1</v>
      </c>
      <c r="G602" s="63">
        <v>15</v>
      </c>
    </row>
    <row r="603" spans="1:7">
      <c r="A603" s="67" t="s">
        <v>149</v>
      </c>
      <c r="B603" s="64">
        <v>0</v>
      </c>
      <c r="C603" s="64">
        <v>2</v>
      </c>
      <c r="D603" s="64">
        <v>6</v>
      </c>
      <c r="E603" s="64">
        <v>3</v>
      </c>
      <c r="F603" s="64">
        <v>0</v>
      </c>
      <c r="G603" s="65">
        <v>12</v>
      </c>
    </row>
    <row r="604" spans="1:7">
      <c r="A604" s="66" t="s">
        <v>149</v>
      </c>
      <c r="B604" s="62">
        <v>0</v>
      </c>
      <c r="C604" s="62">
        <v>2</v>
      </c>
      <c r="D604" s="62">
        <v>7</v>
      </c>
      <c r="E604" s="62">
        <v>1</v>
      </c>
      <c r="F604" s="62">
        <v>0</v>
      </c>
      <c r="G604" s="63">
        <v>11</v>
      </c>
    </row>
    <row r="605" spans="1:7">
      <c r="A605" s="67" t="s">
        <v>149</v>
      </c>
      <c r="B605" s="64">
        <v>0</v>
      </c>
      <c r="C605" s="64">
        <v>2</v>
      </c>
      <c r="D605" s="64">
        <v>8</v>
      </c>
      <c r="E605" s="64">
        <v>4</v>
      </c>
      <c r="F605" s="64">
        <v>0</v>
      </c>
      <c r="G605" s="65">
        <v>7</v>
      </c>
    </row>
    <row r="606" spans="1:7">
      <c r="A606" s="66" t="s">
        <v>149</v>
      </c>
      <c r="B606" s="62">
        <v>0</v>
      </c>
      <c r="C606" s="62">
        <v>2</v>
      </c>
      <c r="D606" s="62">
        <v>9</v>
      </c>
      <c r="E606" s="62">
        <v>1</v>
      </c>
      <c r="F606" s="62">
        <v>0</v>
      </c>
      <c r="G606" s="63">
        <v>6</v>
      </c>
    </row>
    <row r="607" spans="1:7">
      <c r="A607" s="67" t="s">
        <v>149</v>
      </c>
      <c r="B607" s="64">
        <v>1</v>
      </c>
      <c r="C607" s="64">
        <v>0</v>
      </c>
      <c r="D607" s="64">
        <v>5</v>
      </c>
      <c r="E607" s="64">
        <v>4</v>
      </c>
      <c r="F607" s="64">
        <v>1</v>
      </c>
      <c r="G607" s="65">
        <v>14</v>
      </c>
    </row>
    <row r="608" spans="1:7">
      <c r="A608" s="66" t="s">
        <v>149</v>
      </c>
      <c r="B608" s="62">
        <v>1</v>
      </c>
      <c r="C608" s="62">
        <v>1</v>
      </c>
      <c r="D608" s="62">
        <v>6</v>
      </c>
      <c r="E608" s="62">
        <v>1</v>
      </c>
      <c r="F608" s="62">
        <v>1</v>
      </c>
      <c r="G608" s="63">
        <v>17</v>
      </c>
    </row>
    <row r="609" spans="1:7">
      <c r="A609" s="67" t="s">
        <v>149</v>
      </c>
      <c r="B609" s="64">
        <v>1</v>
      </c>
      <c r="C609" s="64">
        <v>1</v>
      </c>
      <c r="D609" s="64">
        <v>7</v>
      </c>
      <c r="E609" s="64">
        <v>2</v>
      </c>
      <c r="F609" s="64">
        <v>0</v>
      </c>
      <c r="G609" s="65">
        <v>15</v>
      </c>
    </row>
    <row r="610" spans="1:7">
      <c r="A610" s="66" t="s">
        <v>149</v>
      </c>
      <c r="B610" s="62">
        <v>1</v>
      </c>
      <c r="C610" s="62">
        <v>1</v>
      </c>
      <c r="D610" s="62">
        <v>8</v>
      </c>
      <c r="E610" s="62">
        <v>1</v>
      </c>
      <c r="F610" s="62">
        <v>0</v>
      </c>
      <c r="G610" s="63">
        <v>14</v>
      </c>
    </row>
    <row r="611" spans="1:7">
      <c r="A611" s="67" t="s">
        <v>149</v>
      </c>
      <c r="B611" s="64">
        <v>1</v>
      </c>
      <c r="C611" s="64">
        <v>2</v>
      </c>
      <c r="D611" s="64">
        <v>6</v>
      </c>
      <c r="E611" s="64">
        <v>6</v>
      </c>
      <c r="F611" s="64">
        <v>1</v>
      </c>
      <c r="G611" s="65">
        <v>12</v>
      </c>
    </row>
    <row r="612" spans="1:7">
      <c r="A612" s="66" t="s">
        <v>149</v>
      </c>
      <c r="B612" s="62">
        <v>1</v>
      </c>
      <c r="C612" s="62">
        <v>2</v>
      </c>
      <c r="D612" s="62">
        <v>7</v>
      </c>
      <c r="E612" s="62">
        <v>9</v>
      </c>
      <c r="F612" s="62">
        <v>0</v>
      </c>
      <c r="G612" s="63">
        <v>3</v>
      </c>
    </row>
    <row r="613" spans="1:7">
      <c r="A613" s="67" t="s">
        <v>149</v>
      </c>
      <c r="B613" s="64">
        <v>1</v>
      </c>
      <c r="C613" s="64">
        <v>2</v>
      </c>
      <c r="D613" s="64">
        <v>8</v>
      </c>
      <c r="E613" s="64">
        <v>1</v>
      </c>
      <c r="F613" s="64">
        <v>0</v>
      </c>
      <c r="G613" s="65">
        <v>2</v>
      </c>
    </row>
    <row r="614" spans="1:7">
      <c r="A614" s="66" t="s">
        <v>149</v>
      </c>
      <c r="B614" s="62">
        <v>1</v>
      </c>
      <c r="C614" s="62">
        <v>2</v>
      </c>
      <c r="D614" s="62">
        <v>9</v>
      </c>
      <c r="E614" s="62">
        <v>1</v>
      </c>
      <c r="F614" s="62">
        <v>0</v>
      </c>
      <c r="G614" s="63">
        <v>1</v>
      </c>
    </row>
    <row r="615" spans="1:7">
      <c r="A615" s="67" t="s">
        <v>149</v>
      </c>
      <c r="B615" s="64">
        <v>2</v>
      </c>
      <c r="C615" s="64">
        <v>1</v>
      </c>
      <c r="D615" s="64">
        <v>8</v>
      </c>
      <c r="E615" s="64">
        <v>15</v>
      </c>
      <c r="F615" s="64">
        <v>1</v>
      </c>
      <c r="G615" s="65">
        <v>3</v>
      </c>
    </row>
    <row r="616" spans="1:7">
      <c r="A616" s="66" t="s">
        <v>149</v>
      </c>
      <c r="B616" s="62">
        <v>2</v>
      </c>
      <c r="C616" s="62">
        <v>2</v>
      </c>
      <c r="D616" s="62">
        <v>9</v>
      </c>
      <c r="E616" s="62">
        <v>2</v>
      </c>
      <c r="F616" s="62">
        <v>1</v>
      </c>
      <c r="G616" s="63">
        <v>16</v>
      </c>
    </row>
    <row r="617" spans="1:7">
      <c r="A617" s="67" t="s">
        <v>149</v>
      </c>
      <c r="B617" s="64">
        <v>3</v>
      </c>
      <c r="C617" s="64">
        <v>0</v>
      </c>
      <c r="D617" s="64">
        <v>9</v>
      </c>
      <c r="E617" s="64">
        <v>12</v>
      </c>
      <c r="F617" s="64">
        <v>1</v>
      </c>
      <c r="G617" s="65">
        <v>6</v>
      </c>
    </row>
    <row r="618" spans="1:7">
      <c r="A618" s="66" t="s">
        <v>202</v>
      </c>
      <c r="B618" s="62">
        <v>0</v>
      </c>
      <c r="C618" s="62">
        <v>0</v>
      </c>
      <c r="D618" s="62">
        <v>0</v>
      </c>
      <c r="E618" s="62">
        <v>2</v>
      </c>
      <c r="F618" s="62">
        <v>1</v>
      </c>
      <c r="G618" s="63">
        <v>16</v>
      </c>
    </row>
    <row r="619" spans="1:7">
      <c r="A619" s="67" t="s">
        <v>202</v>
      </c>
      <c r="B619" s="64">
        <v>0</v>
      </c>
      <c r="C619" s="64">
        <v>0</v>
      </c>
      <c r="D619" s="64">
        <v>1</v>
      </c>
      <c r="E619" s="64">
        <v>0</v>
      </c>
      <c r="F619" s="64">
        <v>0</v>
      </c>
      <c r="G619" s="65">
        <v>16</v>
      </c>
    </row>
    <row r="620" spans="1:7">
      <c r="A620" s="66" t="s">
        <v>202</v>
      </c>
      <c r="B620" s="62">
        <v>0</v>
      </c>
      <c r="C620" s="62">
        <v>0</v>
      </c>
      <c r="D620" s="62">
        <v>2</v>
      </c>
      <c r="E620" s="62">
        <v>0</v>
      </c>
      <c r="F620" s="62">
        <v>0</v>
      </c>
      <c r="G620" s="63">
        <v>16</v>
      </c>
    </row>
    <row r="621" spans="1:7">
      <c r="A621" s="67" t="s">
        <v>202</v>
      </c>
      <c r="B621" s="64">
        <v>0</v>
      </c>
      <c r="C621" s="64">
        <v>0</v>
      </c>
      <c r="D621" s="64">
        <v>3</v>
      </c>
      <c r="E621" s="64">
        <v>0</v>
      </c>
      <c r="F621" s="64">
        <v>0</v>
      </c>
      <c r="G621" s="65">
        <v>16</v>
      </c>
    </row>
    <row r="622" spans="1:7">
      <c r="A622" s="66" t="s">
        <v>202</v>
      </c>
      <c r="B622" s="62">
        <v>0</v>
      </c>
      <c r="C622" s="62">
        <v>0</v>
      </c>
      <c r="D622" s="62">
        <v>4</v>
      </c>
      <c r="E622" s="62">
        <v>0</v>
      </c>
      <c r="F622" s="62">
        <v>0</v>
      </c>
      <c r="G622" s="63">
        <v>16</v>
      </c>
    </row>
    <row r="623" spans="1:7">
      <c r="A623" s="67" t="s">
        <v>202</v>
      </c>
      <c r="B623" s="64">
        <v>0</v>
      </c>
      <c r="C623" s="64">
        <v>0</v>
      </c>
      <c r="D623" s="64">
        <v>5</v>
      </c>
      <c r="E623" s="64">
        <v>0</v>
      </c>
      <c r="F623" s="64">
        <v>0</v>
      </c>
      <c r="G623" s="65">
        <v>16</v>
      </c>
    </row>
    <row r="624" spans="1:7">
      <c r="A624" s="66" t="s">
        <v>202</v>
      </c>
      <c r="B624" s="62">
        <v>0</v>
      </c>
      <c r="C624" s="62">
        <v>0</v>
      </c>
      <c r="D624" s="62">
        <v>6</v>
      </c>
      <c r="E624" s="62">
        <v>0</v>
      </c>
      <c r="F624" s="62">
        <v>0</v>
      </c>
      <c r="G624" s="63">
        <v>16</v>
      </c>
    </row>
    <row r="625" spans="1:7">
      <c r="A625" s="67" t="s">
        <v>202</v>
      </c>
      <c r="B625" s="64">
        <v>0</v>
      </c>
      <c r="C625" s="64">
        <v>0</v>
      </c>
      <c r="D625" s="64">
        <v>7</v>
      </c>
      <c r="E625" s="64">
        <v>0</v>
      </c>
      <c r="F625" s="64">
        <v>0</v>
      </c>
      <c r="G625" s="65">
        <v>16</v>
      </c>
    </row>
    <row r="626" spans="1:7">
      <c r="A626" s="66" t="s">
        <v>202</v>
      </c>
      <c r="B626" s="62">
        <v>0</v>
      </c>
      <c r="C626" s="62">
        <v>0</v>
      </c>
      <c r="D626" s="62">
        <v>8</v>
      </c>
      <c r="E626" s="62">
        <v>0</v>
      </c>
      <c r="F626" s="62">
        <v>0</v>
      </c>
      <c r="G626" s="63">
        <v>16</v>
      </c>
    </row>
    <row r="627" spans="1:7">
      <c r="A627" s="67" t="s">
        <v>202</v>
      </c>
      <c r="B627" s="64">
        <v>0</v>
      </c>
      <c r="C627" s="64">
        <v>0</v>
      </c>
      <c r="D627" s="64">
        <v>9</v>
      </c>
      <c r="E627" s="64">
        <v>0</v>
      </c>
      <c r="F627" s="64">
        <v>0</v>
      </c>
      <c r="G627" s="65">
        <v>16</v>
      </c>
    </row>
    <row r="628" spans="1:7">
      <c r="A628" s="66" t="s">
        <v>202</v>
      </c>
      <c r="B628" s="62">
        <v>0</v>
      </c>
      <c r="C628" s="62">
        <v>1</v>
      </c>
      <c r="D628" s="62">
        <v>0</v>
      </c>
      <c r="E628" s="62">
        <v>18</v>
      </c>
      <c r="F628" s="62">
        <v>1</v>
      </c>
      <c r="G628" s="63">
        <v>0</v>
      </c>
    </row>
    <row r="629" spans="1:7">
      <c r="A629" s="67" t="s">
        <v>202</v>
      </c>
      <c r="B629" s="64">
        <v>0</v>
      </c>
      <c r="C629" s="64">
        <v>2</v>
      </c>
      <c r="D629" s="64">
        <v>2</v>
      </c>
      <c r="E629" s="64">
        <v>1</v>
      </c>
      <c r="F629" s="64">
        <v>1</v>
      </c>
      <c r="G629" s="65">
        <v>17</v>
      </c>
    </row>
    <row r="630" spans="1:7">
      <c r="A630" s="66" t="s">
        <v>202</v>
      </c>
      <c r="B630" s="62">
        <v>0</v>
      </c>
      <c r="C630" s="62">
        <v>2</v>
      </c>
      <c r="D630" s="62">
        <v>4</v>
      </c>
      <c r="E630" s="62">
        <v>1</v>
      </c>
      <c r="F630" s="62">
        <v>0</v>
      </c>
      <c r="G630" s="63">
        <v>16</v>
      </c>
    </row>
    <row r="631" spans="1:7">
      <c r="A631" s="67" t="s">
        <v>202</v>
      </c>
      <c r="B631" s="64">
        <v>0</v>
      </c>
      <c r="C631" s="64">
        <v>2</v>
      </c>
      <c r="D631" s="64">
        <v>5</v>
      </c>
      <c r="E631" s="64">
        <v>1</v>
      </c>
      <c r="F631" s="64">
        <v>0</v>
      </c>
      <c r="G631" s="65">
        <v>15</v>
      </c>
    </row>
    <row r="632" spans="1:7">
      <c r="A632" s="66" t="s">
        <v>202</v>
      </c>
      <c r="B632" s="62">
        <v>1</v>
      </c>
      <c r="C632" s="62">
        <v>0</v>
      </c>
      <c r="D632" s="62">
        <v>5</v>
      </c>
      <c r="E632" s="62">
        <v>8</v>
      </c>
      <c r="F632" s="62">
        <v>1</v>
      </c>
      <c r="G632" s="63">
        <v>10</v>
      </c>
    </row>
    <row r="633" spans="1:7">
      <c r="A633" s="67" t="s">
        <v>202</v>
      </c>
      <c r="B633" s="64">
        <v>1</v>
      </c>
      <c r="C633" s="64">
        <v>1</v>
      </c>
      <c r="D633" s="64">
        <v>5</v>
      </c>
      <c r="E633" s="64">
        <v>2</v>
      </c>
      <c r="F633" s="64">
        <v>1</v>
      </c>
      <c r="G633" s="65">
        <v>16</v>
      </c>
    </row>
    <row r="634" spans="1:7">
      <c r="A634" s="66" t="s">
        <v>202</v>
      </c>
      <c r="B634" s="62">
        <v>1</v>
      </c>
      <c r="C634" s="62">
        <v>1</v>
      </c>
      <c r="D634" s="62">
        <v>6</v>
      </c>
      <c r="E634" s="62">
        <v>6</v>
      </c>
      <c r="F634" s="62">
        <v>0</v>
      </c>
      <c r="G634" s="63">
        <v>10</v>
      </c>
    </row>
    <row r="635" spans="1:7">
      <c r="A635" s="67" t="s">
        <v>202</v>
      </c>
      <c r="B635" s="64">
        <v>1</v>
      </c>
      <c r="C635" s="64">
        <v>1</v>
      </c>
      <c r="D635" s="64">
        <v>7</v>
      </c>
      <c r="E635" s="64">
        <v>2</v>
      </c>
      <c r="F635" s="64">
        <v>0</v>
      </c>
      <c r="G635" s="65">
        <v>8</v>
      </c>
    </row>
    <row r="636" spans="1:7">
      <c r="A636" s="66" t="s">
        <v>202</v>
      </c>
      <c r="B636" s="62">
        <v>1</v>
      </c>
      <c r="C636" s="62">
        <v>2</v>
      </c>
      <c r="D636" s="62">
        <v>7</v>
      </c>
      <c r="E636" s="62">
        <v>6</v>
      </c>
      <c r="F636" s="62">
        <v>1</v>
      </c>
      <c r="G636" s="63">
        <v>12</v>
      </c>
    </row>
    <row r="637" spans="1:7">
      <c r="A637" s="67" t="s">
        <v>202</v>
      </c>
      <c r="B637" s="64">
        <v>1</v>
      </c>
      <c r="C637" s="64">
        <v>2</v>
      </c>
      <c r="D637" s="64">
        <v>8</v>
      </c>
      <c r="E637" s="64">
        <v>1</v>
      </c>
      <c r="F637" s="64">
        <v>0</v>
      </c>
      <c r="G637" s="65">
        <v>11</v>
      </c>
    </row>
    <row r="638" spans="1:7">
      <c r="A638" s="66" t="s">
        <v>202</v>
      </c>
      <c r="B638" s="62">
        <v>1</v>
      </c>
      <c r="C638" s="62">
        <v>2</v>
      </c>
      <c r="D638" s="62">
        <v>9</v>
      </c>
      <c r="E638" s="62">
        <v>3</v>
      </c>
      <c r="F638" s="62">
        <v>0</v>
      </c>
      <c r="G638" s="63">
        <v>8</v>
      </c>
    </row>
    <row r="639" spans="1:7">
      <c r="A639" s="67" t="s">
        <v>202</v>
      </c>
      <c r="B639" s="64">
        <v>2</v>
      </c>
      <c r="C639" s="64">
        <v>1</v>
      </c>
      <c r="D639" s="64">
        <v>8</v>
      </c>
      <c r="E639" s="64">
        <v>11</v>
      </c>
      <c r="F639" s="64">
        <v>1</v>
      </c>
      <c r="G639" s="65">
        <v>7</v>
      </c>
    </row>
    <row r="640" spans="1:7">
      <c r="A640" s="66" t="s">
        <v>202</v>
      </c>
      <c r="B640" s="62">
        <v>2</v>
      </c>
      <c r="C640" s="62">
        <v>2</v>
      </c>
      <c r="D640" s="62">
        <v>9</v>
      </c>
      <c r="E640" s="62">
        <v>5</v>
      </c>
      <c r="F640" s="62">
        <v>1</v>
      </c>
      <c r="G640" s="63">
        <v>13</v>
      </c>
    </row>
    <row r="641" spans="1:7">
      <c r="A641" s="67" t="s">
        <v>202</v>
      </c>
      <c r="B641" s="64">
        <v>3</v>
      </c>
      <c r="C641" s="64">
        <v>0</v>
      </c>
      <c r="D641" s="64">
        <v>9</v>
      </c>
      <c r="E641" s="64">
        <v>6</v>
      </c>
      <c r="F641" s="64">
        <v>1</v>
      </c>
      <c r="G641" s="65">
        <v>12</v>
      </c>
    </row>
    <row r="642" spans="1:7">
      <c r="A642" s="66" t="s">
        <v>203</v>
      </c>
      <c r="B642" s="62">
        <v>0</v>
      </c>
      <c r="C642" s="62">
        <v>0</v>
      </c>
      <c r="D642" s="62">
        <v>0</v>
      </c>
      <c r="E642" s="62">
        <v>19</v>
      </c>
      <c r="F642" s="62">
        <v>2</v>
      </c>
      <c r="G642" s="63">
        <v>17</v>
      </c>
    </row>
    <row r="643" spans="1:7">
      <c r="A643" s="67" t="s">
        <v>203</v>
      </c>
      <c r="B643" s="64">
        <v>0</v>
      </c>
      <c r="C643" s="64">
        <v>0</v>
      </c>
      <c r="D643" s="64">
        <v>1</v>
      </c>
      <c r="E643" s="64">
        <v>1</v>
      </c>
      <c r="F643" s="64">
        <v>0</v>
      </c>
      <c r="G643" s="65">
        <v>16</v>
      </c>
    </row>
    <row r="644" spans="1:7">
      <c r="A644" s="66" t="s">
        <v>203</v>
      </c>
      <c r="B644" s="62">
        <v>0</v>
      </c>
      <c r="C644" s="62">
        <v>0</v>
      </c>
      <c r="D644" s="62">
        <v>2</v>
      </c>
      <c r="E644" s="62">
        <v>1</v>
      </c>
      <c r="F644" s="62">
        <v>0</v>
      </c>
      <c r="G644" s="63">
        <v>15</v>
      </c>
    </row>
    <row r="645" spans="1:7">
      <c r="A645" s="67" t="s">
        <v>203</v>
      </c>
      <c r="B645" s="64">
        <v>0</v>
      </c>
      <c r="C645" s="64">
        <v>0</v>
      </c>
      <c r="D645" s="64">
        <v>3</v>
      </c>
      <c r="E645" s="64">
        <v>1</v>
      </c>
      <c r="F645" s="64">
        <v>0</v>
      </c>
      <c r="G645" s="65">
        <v>14</v>
      </c>
    </row>
    <row r="646" spans="1:7">
      <c r="A646" s="66" t="s">
        <v>203</v>
      </c>
      <c r="B646" s="62">
        <v>0</v>
      </c>
      <c r="C646" s="62">
        <v>0</v>
      </c>
      <c r="D646" s="62">
        <v>4</v>
      </c>
      <c r="E646" s="62">
        <v>2</v>
      </c>
      <c r="F646" s="62">
        <v>0</v>
      </c>
      <c r="G646" s="63">
        <v>12</v>
      </c>
    </row>
    <row r="647" spans="1:7">
      <c r="A647" s="67" t="s">
        <v>203</v>
      </c>
      <c r="B647" s="64">
        <v>0</v>
      </c>
      <c r="C647" s="64">
        <v>0</v>
      </c>
      <c r="D647" s="64">
        <v>5</v>
      </c>
      <c r="E647" s="64">
        <v>1</v>
      </c>
      <c r="F647" s="64">
        <v>0</v>
      </c>
      <c r="G647" s="65">
        <v>11</v>
      </c>
    </row>
    <row r="648" spans="1:7">
      <c r="A648" s="66" t="s">
        <v>203</v>
      </c>
      <c r="B648" s="62">
        <v>0</v>
      </c>
      <c r="C648" s="62">
        <v>0</v>
      </c>
      <c r="D648" s="62">
        <v>6</v>
      </c>
      <c r="E648" s="62">
        <v>2</v>
      </c>
      <c r="F648" s="62">
        <v>0</v>
      </c>
      <c r="G648" s="63">
        <v>9</v>
      </c>
    </row>
    <row r="649" spans="1:7">
      <c r="A649" s="67" t="s">
        <v>203</v>
      </c>
      <c r="B649" s="64">
        <v>0</v>
      </c>
      <c r="C649" s="64">
        <v>0</v>
      </c>
      <c r="D649" s="64">
        <v>7</v>
      </c>
      <c r="E649" s="64">
        <v>6</v>
      </c>
      <c r="F649" s="64">
        <v>0</v>
      </c>
      <c r="G649" s="65">
        <v>3</v>
      </c>
    </row>
    <row r="650" spans="1:7">
      <c r="A650" s="66" t="s">
        <v>203</v>
      </c>
      <c r="B650" s="62">
        <v>0</v>
      </c>
      <c r="C650" s="62">
        <v>0</v>
      </c>
      <c r="D650" s="62">
        <v>8</v>
      </c>
      <c r="E650" s="62">
        <v>2</v>
      </c>
      <c r="F650" s="62">
        <v>0</v>
      </c>
      <c r="G650" s="63">
        <v>1</v>
      </c>
    </row>
    <row r="651" spans="1:7">
      <c r="A651" s="67" t="s">
        <v>203</v>
      </c>
      <c r="B651" s="64">
        <v>0</v>
      </c>
      <c r="C651" s="64">
        <v>0</v>
      </c>
      <c r="D651" s="64">
        <v>9</v>
      </c>
      <c r="E651" s="64">
        <v>7</v>
      </c>
      <c r="F651" s="64">
        <v>1</v>
      </c>
      <c r="G651" s="65">
        <v>12</v>
      </c>
    </row>
    <row r="652" spans="1:7">
      <c r="A652" s="66" t="s">
        <v>203</v>
      </c>
      <c r="B652" s="62">
        <v>0</v>
      </c>
      <c r="C652" s="62">
        <v>1</v>
      </c>
      <c r="D652" s="62">
        <v>0</v>
      </c>
      <c r="E652" s="62">
        <v>7</v>
      </c>
      <c r="F652" s="62">
        <v>1</v>
      </c>
      <c r="G652" s="63">
        <v>11</v>
      </c>
    </row>
    <row r="653" spans="1:7">
      <c r="A653" s="67" t="s">
        <v>203</v>
      </c>
      <c r="B653" s="64">
        <v>0</v>
      </c>
      <c r="C653" s="64">
        <v>1</v>
      </c>
      <c r="D653" s="64">
        <v>4</v>
      </c>
      <c r="E653" s="64">
        <v>1</v>
      </c>
      <c r="F653" s="64">
        <v>0</v>
      </c>
      <c r="G653" s="65">
        <v>10</v>
      </c>
    </row>
    <row r="654" spans="1:7">
      <c r="A654" s="66" t="s">
        <v>203</v>
      </c>
      <c r="B654" s="62">
        <v>0</v>
      </c>
      <c r="C654" s="62">
        <v>1</v>
      </c>
      <c r="D654" s="62">
        <v>6</v>
      </c>
      <c r="E654" s="62">
        <v>2</v>
      </c>
      <c r="F654" s="62">
        <v>0</v>
      </c>
      <c r="G654" s="63">
        <v>8</v>
      </c>
    </row>
    <row r="655" spans="1:7">
      <c r="A655" s="67" t="s">
        <v>203</v>
      </c>
      <c r="B655" s="64">
        <v>0</v>
      </c>
      <c r="C655" s="64">
        <v>1</v>
      </c>
      <c r="D655" s="64">
        <v>7</v>
      </c>
      <c r="E655" s="64">
        <v>1</v>
      </c>
      <c r="F655" s="64">
        <v>0</v>
      </c>
      <c r="G655" s="65">
        <v>7</v>
      </c>
    </row>
    <row r="656" spans="1:7">
      <c r="A656" s="66" t="s">
        <v>203</v>
      </c>
      <c r="B656" s="62">
        <v>0</v>
      </c>
      <c r="C656" s="62">
        <v>1</v>
      </c>
      <c r="D656" s="62">
        <v>8</v>
      </c>
      <c r="E656" s="62">
        <v>1</v>
      </c>
      <c r="F656" s="62">
        <v>0</v>
      </c>
      <c r="G656" s="63">
        <v>6</v>
      </c>
    </row>
    <row r="657" spans="1:7">
      <c r="A657" s="67" t="s">
        <v>203</v>
      </c>
      <c r="B657" s="64">
        <v>0</v>
      </c>
      <c r="C657" s="64">
        <v>1</v>
      </c>
      <c r="D657" s="64">
        <v>9</v>
      </c>
      <c r="E657" s="64">
        <v>1</v>
      </c>
      <c r="F657" s="64">
        <v>0</v>
      </c>
      <c r="G657" s="65">
        <v>5</v>
      </c>
    </row>
    <row r="658" spans="1:7">
      <c r="A658" s="66" t="s">
        <v>203</v>
      </c>
      <c r="B658" s="62">
        <v>0</v>
      </c>
      <c r="C658" s="62">
        <v>2</v>
      </c>
      <c r="D658" s="62">
        <v>4</v>
      </c>
      <c r="E658" s="62">
        <v>3</v>
      </c>
      <c r="F658" s="62">
        <v>1</v>
      </c>
      <c r="G658" s="63">
        <v>15</v>
      </c>
    </row>
    <row r="659" spans="1:7">
      <c r="A659" s="67" t="s">
        <v>203</v>
      </c>
      <c r="B659" s="64">
        <v>0</v>
      </c>
      <c r="C659" s="64">
        <v>2</v>
      </c>
      <c r="D659" s="64">
        <v>5</v>
      </c>
      <c r="E659" s="64">
        <v>4</v>
      </c>
      <c r="F659" s="64">
        <v>0</v>
      </c>
      <c r="G659" s="65">
        <v>11</v>
      </c>
    </row>
    <row r="660" spans="1:7">
      <c r="A660" s="66" t="s">
        <v>203</v>
      </c>
      <c r="B660" s="62">
        <v>0</v>
      </c>
      <c r="C660" s="62">
        <v>2</v>
      </c>
      <c r="D660" s="62">
        <v>6</v>
      </c>
      <c r="E660" s="62">
        <v>1</v>
      </c>
      <c r="F660" s="62">
        <v>0</v>
      </c>
      <c r="G660" s="63">
        <v>10</v>
      </c>
    </row>
    <row r="661" spans="1:7">
      <c r="A661" s="67" t="s">
        <v>203</v>
      </c>
      <c r="B661" s="64">
        <v>0</v>
      </c>
      <c r="C661" s="64">
        <v>2</v>
      </c>
      <c r="D661" s="64">
        <v>7</v>
      </c>
      <c r="E661" s="64">
        <v>2</v>
      </c>
      <c r="F661" s="64">
        <v>0</v>
      </c>
      <c r="G661" s="65">
        <v>8</v>
      </c>
    </row>
    <row r="662" spans="1:7">
      <c r="A662" s="66" t="s">
        <v>203</v>
      </c>
      <c r="B662" s="62">
        <v>0</v>
      </c>
      <c r="C662" s="62">
        <v>2</v>
      </c>
      <c r="D662" s="62">
        <v>8</v>
      </c>
      <c r="E662" s="62">
        <v>2</v>
      </c>
      <c r="F662" s="62">
        <v>0</v>
      </c>
      <c r="G662" s="63">
        <v>6</v>
      </c>
    </row>
    <row r="663" spans="1:7">
      <c r="A663" s="67" t="s">
        <v>203</v>
      </c>
      <c r="B663" s="64">
        <v>1</v>
      </c>
      <c r="C663" s="64">
        <v>0</v>
      </c>
      <c r="D663" s="64">
        <v>5</v>
      </c>
      <c r="E663" s="64">
        <v>1</v>
      </c>
      <c r="F663" s="64">
        <v>1</v>
      </c>
      <c r="G663" s="65">
        <v>17</v>
      </c>
    </row>
    <row r="664" spans="1:7">
      <c r="A664" s="66" t="s">
        <v>203</v>
      </c>
      <c r="B664" s="62">
        <v>1</v>
      </c>
      <c r="C664" s="62">
        <v>0</v>
      </c>
      <c r="D664" s="62">
        <v>6</v>
      </c>
      <c r="E664" s="62">
        <v>1</v>
      </c>
      <c r="F664" s="62">
        <v>0</v>
      </c>
      <c r="G664" s="63">
        <v>16</v>
      </c>
    </row>
    <row r="665" spans="1:7">
      <c r="A665" s="67" t="s">
        <v>203</v>
      </c>
      <c r="B665" s="64">
        <v>1</v>
      </c>
      <c r="C665" s="64">
        <v>1</v>
      </c>
      <c r="D665" s="64">
        <v>5</v>
      </c>
      <c r="E665" s="64">
        <v>3</v>
      </c>
      <c r="F665" s="64">
        <v>1</v>
      </c>
      <c r="G665" s="65">
        <v>15</v>
      </c>
    </row>
    <row r="666" spans="1:7">
      <c r="A666" s="66" t="s">
        <v>203</v>
      </c>
      <c r="B666" s="62">
        <v>1</v>
      </c>
      <c r="C666" s="62">
        <v>1</v>
      </c>
      <c r="D666" s="62">
        <v>6</v>
      </c>
      <c r="E666" s="62">
        <v>4</v>
      </c>
      <c r="F666" s="62">
        <v>0</v>
      </c>
      <c r="G666" s="63">
        <v>11</v>
      </c>
    </row>
    <row r="667" spans="1:7">
      <c r="A667" s="67" t="s">
        <v>203</v>
      </c>
      <c r="B667" s="64">
        <v>1</v>
      </c>
      <c r="C667" s="64">
        <v>1</v>
      </c>
      <c r="D667" s="64">
        <v>7</v>
      </c>
      <c r="E667" s="64">
        <v>3</v>
      </c>
      <c r="F667" s="64">
        <v>0</v>
      </c>
      <c r="G667" s="65">
        <v>8</v>
      </c>
    </row>
    <row r="668" spans="1:7">
      <c r="A668" s="66" t="s">
        <v>203</v>
      </c>
      <c r="B668" s="62">
        <v>1</v>
      </c>
      <c r="C668" s="62">
        <v>2</v>
      </c>
      <c r="D668" s="62">
        <v>8</v>
      </c>
      <c r="E668" s="62">
        <v>1</v>
      </c>
      <c r="F668" s="62">
        <v>1</v>
      </c>
      <c r="G668" s="63">
        <v>17</v>
      </c>
    </row>
    <row r="669" spans="1:7">
      <c r="A669" s="67" t="s">
        <v>203</v>
      </c>
      <c r="B669" s="64">
        <v>2</v>
      </c>
      <c r="C669" s="64">
        <v>0</v>
      </c>
      <c r="D669" s="64">
        <v>8</v>
      </c>
      <c r="E669" s="64">
        <v>4</v>
      </c>
      <c r="F669" s="64">
        <v>1</v>
      </c>
      <c r="G669" s="65">
        <v>14</v>
      </c>
    </row>
    <row r="670" spans="1:7">
      <c r="A670" s="66" t="s">
        <v>203</v>
      </c>
      <c r="B670" s="62">
        <v>2</v>
      </c>
      <c r="C670" s="62">
        <v>0</v>
      </c>
      <c r="D670" s="62">
        <v>9</v>
      </c>
      <c r="E670" s="62">
        <v>3</v>
      </c>
      <c r="F670" s="62">
        <v>0</v>
      </c>
      <c r="G670" s="63">
        <v>11</v>
      </c>
    </row>
    <row r="671" spans="1:7">
      <c r="A671" s="67" t="s">
        <v>203</v>
      </c>
      <c r="B671" s="64">
        <v>2</v>
      </c>
      <c r="C671" s="64">
        <v>1</v>
      </c>
      <c r="D671" s="64">
        <v>8</v>
      </c>
      <c r="E671" s="64">
        <v>6</v>
      </c>
      <c r="F671" s="64">
        <v>1</v>
      </c>
      <c r="G671" s="65">
        <v>12</v>
      </c>
    </row>
    <row r="672" spans="1:7">
      <c r="A672" s="66" t="s">
        <v>203</v>
      </c>
      <c r="B672" s="62">
        <v>2</v>
      </c>
      <c r="C672" s="62">
        <v>1</v>
      </c>
      <c r="D672" s="62">
        <v>9</v>
      </c>
      <c r="E672" s="62">
        <v>1</v>
      </c>
      <c r="F672" s="62">
        <v>0</v>
      </c>
      <c r="G672" s="63">
        <v>11</v>
      </c>
    </row>
    <row r="673" spans="1:7">
      <c r="A673" s="67" t="s">
        <v>203</v>
      </c>
      <c r="B673" s="64">
        <v>2</v>
      </c>
      <c r="C673" s="64">
        <v>2</v>
      </c>
      <c r="D673" s="64">
        <v>9</v>
      </c>
      <c r="E673" s="64">
        <v>5</v>
      </c>
      <c r="F673" s="64">
        <v>1</v>
      </c>
      <c r="G673" s="65">
        <v>13</v>
      </c>
    </row>
    <row r="674" spans="1:7">
      <c r="A674" s="66" t="s">
        <v>203</v>
      </c>
      <c r="B674" s="62">
        <v>3</v>
      </c>
      <c r="C674" s="62">
        <v>0</v>
      </c>
      <c r="D674" s="62">
        <v>9</v>
      </c>
      <c r="E674" s="62">
        <v>3</v>
      </c>
      <c r="F674" s="62">
        <v>1</v>
      </c>
      <c r="G674" s="63">
        <v>15</v>
      </c>
    </row>
    <row r="675" spans="1:7">
      <c r="A675" s="67" t="s">
        <v>204</v>
      </c>
      <c r="B675" s="64">
        <v>0</v>
      </c>
      <c r="C675" s="64">
        <v>0</v>
      </c>
      <c r="D675" s="64">
        <v>0</v>
      </c>
      <c r="E675" s="64">
        <v>4</v>
      </c>
      <c r="F675" s="64">
        <v>1</v>
      </c>
      <c r="G675" s="65">
        <v>14</v>
      </c>
    </row>
    <row r="676" spans="1:7">
      <c r="A676" s="66" t="s">
        <v>204</v>
      </c>
      <c r="B676" s="62">
        <v>0</v>
      </c>
      <c r="C676" s="62">
        <v>0</v>
      </c>
      <c r="D676" s="62">
        <v>1</v>
      </c>
      <c r="E676" s="62">
        <v>0</v>
      </c>
      <c r="F676" s="62">
        <v>0</v>
      </c>
      <c r="G676" s="63">
        <v>14</v>
      </c>
    </row>
    <row r="677" spans="1:7">
      <c r="A677" s="67" t="s">
        <v>204</v>
      </c>
      <c r="B677" s="64">
        <v>0</v>
      </c>
      <c r="C677" s="64">
        <v>0</v>
      </c>
      <c r="D677" s="64">
        <v>2</v>
      </c>
      <c r="E677" s="64">
        <v>0</v>
      </c>
      <c r="F677" s="64">
        <v>0</v>
      </c>
      <c r="G677" s="65">
        <v>14</v>
      </c>
    </row>
    <row r="678" spans="1:7">
      <c r="A678" s="66" t="s">
        <v>204</v>
      </c>
      <c r="B678" s="62">
        <v>0</v>
      </c>
      <c r="C678" s="62">
        <v>0</v>
      </c>
      <c r="D678" s="62">
        <v>3</v>
      </c>
      <c r="E678" s="62">
        <v>0</v>
      </c>
      <c r="F678" s="62">
        <v>0</v>
      </c>
      <c r="G678" s="63">
        <v>14</v>
      </c>
    </row>
    <row r="679" spans="1:7">
      <c r="A679" s="67" t="s">
        <v>204</v>
      </c>
      <c r="B679" s="64">
        <v>0</v>
      </c>
      <c r="C679" s="64">
        <v>0</v>
      </c>
      <c r="D679" s="64">
        <v>4</v>
      </c>
      <c r="E679" s="64">
        <v>0</v>
      </c>
      <c r="F679" s="64">
        <v>0</v>
      </c>
      <c r="G679" s="65">
        <v>14</v>
      </c>
    </row>
    <row r="680" spans="1:7">
      <c r="A680" s="66" t="s">
        <v>204</v>
      </c>
      <c r="B680" s="62">
        <v>0</v>
      </c>
      <c r="C680" s="62">
        <v>0</v>
      </c>
      <c r="D680" s="62">
        <v>5</v>
      </c>
      <c r="E680" s="62">
        <v>0</v>
      </c>
      <c r="F680" s="62">
        <v>0</v>
      </c>
      <c r="G680" s="63">
        <v>14</v>
      </c>
    </row>
    <row r="681" spans="1:7">
      <c r="A681" s="67" t="s">
        <v>204</v>
      </c>
      <c r="B681" s="64">
        <v>0</v>
      </c>
      <c r="C681" s="64">
        <v>0</v>
      </c>
      <c r="D681" s="64">
        <v>6</v>
      </c>
      <c r="E681" s="64">
        <v>0</v>
      </c>
      <c r="F681" s="64">
        <v>0</v>
      </c>
      <c r="G681" s="65">
        <v>14</v>
      </c>
    </row>
    <row r="682" spans="1:7">
      <c r="A682" s="66" t="s">
        <v>204</v>
      </c>
      <c r="B682" s="62">
        <v>0</v>
      </c>
      <c r="C682" s="62">
        <v>0</v>
      </c>
      <c r="D682" s="62">
        <v>7</v>
      </c>
      <c r="E682" s="62">
        <v>0</v>
      </c>
      <c r="F682" s="62">
        <v>0</v>
      </c>
      <c r="G682" s="63">
        <v>14</v>
      </c>
    </row>
    <row r="683" spans="1:7">
      <c r="A683" s="67" t="s">
        <v>204</v>
      </c>
      <c r="B683" s="64">
        <v>0</v>
      </c>
      <c r="C683" s="64">
        <v>0</v>
      </c>
      <c r="D683" s="64">
        <v>8</v>
      </c>
      <c r="E683" s="64">
        <v>0</v>
      </c>
      <c r="F683" s="64">
        <v>0</v>
      </c>
      <c r="G683" s="65">
        <v>14</v>
      </c>
    </row>
    <row r="684" spans="1:7">
      <c r="A684" s="66" t="s">
        <v>204</v>
      </c>
      <c r="B684" s="62">
        <v>0</v>
      </c>
      <c r="C684" s="62">
        <v>0</v>
      </c>
      <c r="D684" s="62">
        <v>9</v>
      </c>
      <c r="E684" s="62">
        <v>0</v>
      </c>
      <c r="F684" s="62">
        <v>0</v>
      </c>
      <c r="G684" s="63">
        <v>14</v>
      </c>
    </row>
    <row r="685" spans="1:7">
      <c r="A685" s="67" t="s">
        <v>204</v>
      </c>
      <c r="B685" s="64">
        <v>0</v>
      </c>
      <c r="C685" s="64">
        <v>1</v>
      </c>
      <c r="D685" s="64">
        <v>0</v>
      </c>
      <c r="E685" s="64">
        <v>24</v>
      </c>
      <c r="F685" s="64">
        <v>2</v>
      </c>
      <c r="G685" s="65">
        <v>12</v>
      </c>
    </row>
    <row r="686" spans="1:7">
      <c r="A686" s="66" t="s">
        <v>204</v>
      </c>
      <c r="B686" s="62">
        <v>0</v>
      </c>
      <c r="C686" s="62">
        <v>1</v>
      </c>
      <c r="D686" s="62">
        <v>1</v>
      </c>
      <c r="E686" s="62">
        <v>2</v>
      </c>
      <c r="F686" s="62">
        <v>0</v>
      </c>
      <c r="G686" s="63">
        <v>10</v>
      </c>
    </row>
    <row r="687" spans="1:7">
      <c r="A687" s="67" t="s">
        <v>204</v>
      </c>
      <c r="B687" s="64">
        <v>0</v>
      </c>
      <c r="C687" s="64">
        <v>2</v>
      </c>
      <c r="D687" s="64">
        <v>2</v>
      </c>
      <c r="E687" s="64">
        <v>3</v>
      </c>
      <c r="F687" s="64">
        <v>1</v>
      </c>
      <c r="G687" s="65">
        <v>15</v>
      </c>
    </row>
    <row r="688" spans="1:7">
      <c r="A688" s="66" t="s">
        <v>204</v>
      </c>
      <c r="B688" s="62">
        <v>0</v>
      </c>
      <c r="C688" s="62">
        <v>2</v>
      </c>
      <c r="D688" s="62">
        <v>3</v>
      </c>
      <c r="E688" s="62">
        <v>5</v>
      </c>
      <c r="F688" s="62">
        <v>0</v>
      </c>
      <c r="G688" s="63">
        <v>10</v>
      </c>
    </row>
    <row r="689" spans="1:7">
      <c r="A689" s="67" t="s">
        <v>204</v>
      </c>
      <c r="B689" s="64">
        <v>0</v>
      </c>
      <c r="C689" s="64">
        <v>2</v>
      </c>
      <c r="D689" s="64">
        <v>4</v>
      </c>
      <c r="E689" s="64">
        <v>8</v>
      </c>
      <c r="F689" s="64">
        <v>0</v>
      </c>
      <c r="G689" s="65">
        <v>2</v>
      </c>
    </row>
    <row r="690" spans="1:7">
      <c r="A690" s="66" t="s">
        <v>204</v>
      </c>
      <c r="B690" s="62">
        <v>0</v>
      </c>
      <c r="C690" s="62">
        <v>2</v>
      </c>
      <c r="D690" s="62">
        <v>5</v>
      </c>
      <c r="E690" s="62">
        <v>1</v>
      </c>
      <c r="F690" s="62">
        <v>0</v>
      </c>
      <c r="G690" s="63">
        <v>1</v>
      </c>
    </row>
    <row r="691" spans="1:7">
      <c r="A691" s="67" t="s">
        <v>204</v>
      </c>
      <c r="B691" s="64">
        <v>1</v>
      </c>
      <c r="C691" s="64">
        <v>0</v>
      </c>
      <c r="D691" s="64">
        <v>5</v>
      </c>
      <c r="E691" s="64">
        <v>11</v>
      </c>
      <c r="F691" s="64">
        <v>1</v>
      </c>
      <c r="G691" s="65">
        <v>7</v>
      </c>
    </row>
    <row r="692" spans="1:7">
      <c r="A692" s="66" t="s">
        <v>204</v>
      </c>
      <c r="B692" s="62">
        <v>1</v>
      </c>
      <c r="C692" s="62">
        <v>1</v>
      </c>
      <c r="D692" s="62">
        <v>5</v>
      </c>
      <c r="E692" s="62">
        <v>2</v>
      </c>
      <c r="F692" s="62">
        <v>1</v>
      </c>
      <c r="G692" s="63">
        <v>16</v>
      </c>
    </row>
    <row r="693" spans="1:7">
      <c r="A693" s="67" t="s">
        <v>204</v>
      </c>
      <c r="B693" s="64">
        <v>1</v>
      </c>
      <c r="C693" s="64">
        <v>1</v>
      </c>
      <c r="D693" s="64">
        <v>6</v>
      </c>
      <c r="E693" s="64">
        <v>19</v>
      </c>
      <c r="F693" s="64">
        <v>1</v>
      </c>
      <c r="G693" s="65">
        <v>15</v>
      </c>
    </row>
    <row r="694" spans="1:7">
      <c r="A694" s="66" t="s">
        <v>204</v>
      </c>
      <c r="B694" s="62">
        <v>1</v>
      </c>
      <c r="C694" s="62">
        <v>2</v>
      </c>
      <c r="D694" s="62">
        <v>7</v>
      </c>
      <c r="E694" s="62">
        <v>18</v>
      </c>
      <c r="F694" s="62">
        <v>1</v>
      </c>
      <c r="G694" s="63">
        <v>0</v>
      </c>
    </row>
    <row r="695" spans="1:7">
      <c r="A695" s="67" t="s">
        <v>204</v>
      </c>
      <c r="B695" s="64">
        <v>1</v>
      </c>
      <c r="C695" s="64">
        <v>2</v>
      </c>
      <c r="D695" s="64">
        <v>9</v>
      </c>
      <c r="E695" s="64">
        <v>1</v>
      </c>
      <c r="F695" s="64">
        <v>1</v>
      </c>
      <c r="G695" s="65">
        <v>17</v>
      </c>
    </row>
    <row r="696" spans="1:7">
      <c r="A696" s="66" t="s">
        <v>204</v>
      </c>
      <c r="B696" s="62">
        <v>2</v>
      </c>
      <c r="C696" s="62">
        <v>0</v>
      </c>
      <c r="D696" s="62">
        <v>8</v>
      </c>
      <c r="E696" s="62">
        <v>3</v>
      </c>
      <c r="F696" s="62">
        <v>1</v>
      </c>
      <c r="G696" s="63">
        <v>15</v>
      </c>
    </row>
    <row r="697" spans="1:7">
      <c r="A697" s="67" t="s">
        <v>204</v>
      </c>
      <c r="B697" s="64">
        <v>2</v>
      </c>
      <c r="C697" s="64">
        <v>1</v>
      </c>
      <c r="D697" s="64">
        <v>8</v>
      </c>
      <c r="E697" s="64">
        <v>16</v>
      </c>
      <c r="F697" s="64">
        <v>1</v>
      </c>
      <c r="G697" s="65">
        <v>2</v>
      </c>
    </row>
    <row r="698" spans="1:7">
      <c r="A698" s="66" t="s">
        <v>204</v>
      </c>
      <c r="B698" s="62">
        <v>2</v>
      </c>
      <c r="C698" s="62">
        <v>2</v>
      </c>
      <c r="D698" s="62">
        <v>9</v>
      </c>
      <c r="E698" s="62">
        <v>21</v>
      </c>
      <c r="F698" s="62">
        <v>2</v>
      </c>
      <c r="G698" s="63">
        <v>15</v>
      </c>
    </row>
    <row r="699" spans="1:7">
      <c r="A699" s="67" t="s">
        <v>204</v>
      </c>
      <c r="B699" s="64">
        <v>3</v>
      </c>
      <c r="C699" s="64">
        <v>0</v>
      </c>
      <c r="D699" s="64">
        <v>9</v>
      </c>
      <c r="E699" s="64">
        <v>9</v>
      </c>
      <c r="F699" s="64">
        <v>1</v>
      </c>
      <c r="G699" s="65">
        <v>9</v>
      </c>
    </row>
    <row r="700" spans="1:7">
      <c r="A700" s="66" t="s">
        <v>205</v>
      </c>
      <c r="B700" s="62">
        <v>0</v>
      </c>
      <c r="C700" s="62">
        <v>0</v>
      </c>
      <c r="D700" s="62">
        <v>0</v>
      </c>
      <c r="E700" s="62">
        <v>0</v>
      </c>
      <c r="F700" s="62">
        <v>0</v>
      </c>
      <c r="G700" s="63">
        <v>0</v>
      </c>
    </row>
    <row r="701" spans="1:7">
      <c r="A701" s="67" t="s">
        <v>205</v>
      </c>
      <c r="B701" s="64">
        <v>0</v>
      </c>
      <c r="C701" s="64">
        <v>0</v>
      </c>
      <c r="D701" s="64">
        <v>1</v>
      </c>
      <c r="E701" s="64">
        <v>0</v>
      </c>
      <c r="F701" s="64">
        <v>0</v>
      </c>
      <c r="G701" s="65">
        <v>0</v>
      </c>
    </row>
    <row r="702" spans="1:7">
      <c r="A702" s="66" t="s">
        <v>205</v>
      </c>
      <c r="B702" s="62">
        <v>0</v>
      </c>
      <c r="C702" s="62">
        <v>0</v>
      </c>
      <c r="D702" s="62">
        <v>2</v>
      </c>
      <c r="E702" s="62">
        <v>0</v>
      </c>
      <c r="F702" s="62">
        <v>0</v>
      </c>
      <c r="G702" s="63">
        <v>0</v>
      </c>
    </row>
    <row r="703" spans="1:7">
      <c r="A703" s="67" t="s">
        <v>205</v>
      </c>
      <c r="B703" s="64">
        <v>0</v>
      </c>
      <c r="C703" s="64">
        <v>0</v>
      </c>
      <c r="D703" s="64">
        <v>3</v>
      </c>
      <c r="E703" s="64">
        <v>0</v>
      </c>
      <c r="F703" s="64">
        <v>0</v>
      </c>
      <c r="G703" s="65">
        <v>0</v>
      </c>
    </row>
    <row r="704" spans="1:7">
      <c r="A704" s="66" t="s">
        <v>205</v>
      </c>
      <c r="B704" s="62">
        <v>0</v>
      </c>
      <c r="C704" s="62">
        <v>0</v>
      </c>
      <c r="D704" s="62">
        <v>4</v>
      </c>
      <c r="E704" s="62">
        <v>0</v>
      </c>
      <c r="F704" s="62">
        <v>0</v>
      </c>
      <c r="G704" s="63">
        <v>0</v>
      </c>
    </row>
    <row r="705" spans="1:7">
      <c r="A705" s="67" t="s">
        <v>205</v>
      </c>
      <c r="B705" s="64">
        <v>0</v>
      </c>
      <c r="C705" s="64">
        <v>0</v>
      </c>
      <c r="D705" s="64">
        <v>5</v>
      </c>
      <c r="E705" s="64">
        <v>0</v>
      </c>
      <c r="F705" s="64">
        <v>0</v>
      </c>
      <c r="G705" s="65">
        <v>0</v>
      </c>
    </row>
    <row r="706" spans="1:7">
      <c r="A706" s="66" t="s">
        <v>205</v>
      </c>
      <c r="B706" s="62">
        <v>0</v>
      </c>
      <c r="C706" s="62">
        <v>0</v>
      </c>
      <c r="D706" s="62">
        <v>6</v>
      </c>
      <c r="E706" s="62">
        <v>0</v>
      </c>
      <c r="F706" s="62">
        <v>0</v>
      </c>
      <c r="G706" s="63">
        <v>0</v>
      </c>
    </row>
    <row r="707" spans="1:7">
      <c r="A707" s="67" t="s">
        <v>205</v>
      </c>
      <c r="B707" s="64">
        <v>0</v>
      </c>
      <c r="C707" s="64">
        <v>0</v>
      </c>
      <c r="D707" s="64">
        <v>7</v>
      </c>
      <c r="E707" s="64">
        <v>0</v>
      </c>
      <c r="F707" s="64">
        <v>0</v>
      </c>
      <c r="G707" s="65">
        <v>0</v>
      </c>
    </row>
    <row r="708" spans="1:7">
      <c r="A708" s="66" t="s">
        <v>205</v>
      </c>
      <c r="B708" s="62">
        <v>0</v>
      </c>
      <c r="C708" s="62">
        <v>0</v>
      </c>
      <c r="D708" s="62">
        <v>8</v>
      </c>
      <c r="E708" s="62">
        <v>0</v>
      </c>
      <c r="F708" s="62">
        <v>0</v>
      </c>
      <c r="G708" s="63">
        <v>0</v>
      </c>
    </row>
    <row r="709" spans="1:7">
      <c r="A709" s="67" t="s">
        <v>205</v>
      </c>
      <c r="B709" s="64">
        <v>0</v>
      </c>
      <c r="C709" s="64">
        <v>0</v>
      </c>
      <c r="D709" s="64">
        <v>9</v>
      </c>
      <c r="E709" s="64">
        <v>0</v>
      </c>
      <c r="F709" s="64">
        <v>0</v>
      </c>
      <c r="G709" s="65">
        <v>0</v>
      </c>
    </row>
    <row r="710" spans="1:7">
      <c r="A710" s="66" t="s">
        <v>205</v>
      </c>
      <c r="B710" s="62">
        <v>0</v>
      </c>
      <c r="C710" s="62">
        <v>1</v>
      </c>
      <c r="D710" s="62">
        <v>0</v>
      </c>
      <c r="E710" s="62">
        <v>19</v>
      </c>
      <c r="F710" s="62">
        <v>2</v>
      </c>
      <c r="G710" s="63">
        <v>17</v>
      </c>
    </row>
    <row r="711" spans="1:7">
      <c r="A711" s="67" t="s">
        <v>205</v>
      </c>
      <c r="B711" s="64">
        <v>0</v>
      </c>
      <c r="C711" s="64">
        <v>1</v>
      </c>
      <c r="D711" s="64">
        <v>1</v>
      </c>
      <c r="E711" s="64">
        <v>1</v>
      </c>
      <c r="F711" s="64">
        <v>0</v>
      </c>
      <c r="G711" s="65">
        <v>16</v>
      </c>
    </row>
    <row r="712" spans="1:7">
      <c r="A712" s="66" t="s">
        <v>205</v>
      </c>
      <c r="B712" s="62">
        <v>0</v>
      </c>
      <c r="C712" s="62">
        <v>2</v>
      </c>
      <c r="D712" s="62">
        <v>0</v>
      </c>
      <c r="E712" s="62">
        <v>10</v>
      </c>
      <c r="F712" s="62">
        <v>1</v>
      </c>
      <c r="G712" s="63">
        <v>8</v>
      </c>
    </row>
    <row r="713" spans="1:7">
      <c r="A713" s="67" t="s">
        <v>205</v>
      </c>
      <c r="B713" s="64">
        <v>0</v>
      </c>
      <c r="C713" s="64">
        <v>2</v>
      </c>
      <c r="D713" s="64">
        <v>2</v>
      </c>
      <c r="E713" s="64">
        <v>2</v>
      </c>
      <c r="F713" s="64">
        <v>0</v>
      </c>
      <c r="G713" s="65">
        <v>6</v>
      </c>
    </row>
    <row r="714" spans="1:7">
      <c r="A714" s="66" t="s">
        <v>205</v>
      </c>
      <c r="B714" s="62">
        <v>0</v>
      </c>
      <c r="C714" s="62">
        <v>2</v>
      </c>
      <c r="D714" s="62">
        <v>3</v>
      </c>
      <c r="E714" s="62">
        <v>4</v>
      </c>
      <c r="F714" s="62">
        <v>0</v>
      </c>
      <c r="G714" s="63">
        <v>2</v>
      </c>
    </row>
    <row r="715" spans="1:7">
      <c r="A715" s="67" t="s">
        <v>205</v>
      </c>
      <c r="B715" s="64">
        <v>0</v>
      </c>
      <c r="C715" s="64">
        <v>2</v>
      </c>
      <c r="D715" s="64">
        <v>4</v>
      </c>
      <c r="E715" s="64">
        <v>8</v>
      </c>
      <c r="F715" s="64">
        <v>1</v>
      </c>
      <c r="G715" s="65">
        <v>12</v>
      </c>
    </row>
    <row r="716" spans="1:7">
      <c r="A716" s="66" t="s">
        <v>205</v>
      </c>
      <c r="B716" s="62">
        <v>0</v>
      </c>
      <c r="C716" s="62">
        <v>2</v>
      </c>
      <c r="D716" s="62">
        <v>5</v>
      </c>
      <c r="E716" s="62">
        <v>5</v>
      </c>
      <c r="F716" s="62">
        <v>0</v>
      </c>
      <c r="G716" s="63">
        <v>7</v>
      </c>
    </row>
    <row r="717" spans="1:7">
      <c r="A717" s="67" t="s">
        <v>205</v>
      </c>
      <c r="B717" s="64">
        <v>0</v>
      </c>
      <c r="C717" s="64">
        <v>2</v>
      </c>
      <c r="D717" s="64">
        <v>6</v>
      </c>
      <c r="E717" s="64">
        <v>6</v>
      </c>
      <c r="F717" s="64">
        <v>0</v>
      </c>
      <c r="G717" s="65">
        <v>1</v>
      </c>
    </row>
    <row r="718" spans="1:7">
      <c r="A718" s="66" t="s">
        <v>205</v>
      </c>
      <c r="B718" s="62">
        <v>0</v>
      </c>
      <c r="C718" s="62">
        <v>2</v>
      </c>
      <c r="D718" s="62">
        <v>7</v>
      </c>
      <c r="E718" s="62">
        <v>1</v>
      </c>
      <c r="F718" s="62">
        <v>0</v>
      </c>
      <c r="G718" s="63">
        <v>0</v>
      </c>
    </row>
    <row r="719" spans="1:7">
      <c r="A719" s="67" t="s">
        <v>205</v>
      </c>
      <c r="B719" s="64">
        <v>0</v>
      </c>
      <c r="C719" s="64">
        <v>2</v>
      </c>
      <c r="D719" s="64">
        <v>8</v>
      </c>
      <c r="E719" s="64">
        <v>3</v>
      </c>
      <c r="F719" s="64">
        <v>1</v>
      </c>
      <c r="G719" s="65">
        <v>15</v>
      </c>
    </row>
    <row r="720" spans="1:7">
      <c r="A720" s="66" t="s">
        <v>205</v>
      </c>
      <c r="B720" s="62">
        <v>0</v>
      </c>
      <c r="C720" s="62">
        <v>2</v>
      </c>
      <c r="D720" s="62">
        <v>9</v>
      </c>
      <c r="E720" s="62">
        <v>8</v>
      </c>
      <c r="F720" s="62">
        <v>0</v>
      </c>
      <c r="G720" s="63">
        <v>7</v>
      </c>
    </row>
    <row r="721" spans="1:7">
      <c r="A721" s="67" t="s">
        <v>205</v>
      </c>
      <c r="B721" s="64">
        <v>1</v>
      </c>
      <c r="C721" s="64">
        <v>0</v>
      </c>
      <c r="D721" s="64">
        <v>5</v>
      </c>
      <c r="E721" s="64">
        <v>5</v>
      </c>
      <c r="F721" s="64">
        <v>1</v>
      </c>
      <c r="G721" s="65">
        <v>13</v>
      </c>
    </row>
    <row r="722" spans="1:7">
      <c r="A722" s="66" t="s">
        <v>205</v>
      </c>
      <c r="B722" s="62">
        <v>1</v>
      </c>
      <c r="C722" s="62">
        <v>1</v>
      </c>
      <c r="D722" s="62">
        <v>5</v>
      </c>
      <c r="E722" s="62">
        <v>3</v>
      </c>
      <c r="F722" s="62">
        <v>1</v>
      </c>
      <c r="G722" s="63">
        <v>15</v>
      </c>
    </row>
    <row r="723" spans="1:7">
      <c r="A723" s="67" t="s">
        <v>205</v>
      </c>
      <c r="B723" s="64">
        <v>1</v>
      </c>
      <c r="C723" s="64">
        <v>1</v>
      </c>
      <c r="D723" s="64">
        <v>6</v>
      </c>
      <c r="E723" s="64">
        <v>10</v>
      </c>
      <c r="F723" s="64">
        <v>0</v>
      </c>
      <c r="G723" s="65">
        <v>5</v>
      </c>
    </row>
    <row r="724" spans="1:7">
      <c r="A724" s="66" t="s">
        <v>205</v>
      </c>
      <c r="B724" s="62">
        <v>1</v>
      </c>
      <c r="C724" s="62">
        <v>1</v>
      </c>
      <c r="D724" s="62">
        <v>7</v>
      </c>
      <c r="E724" s="62">
        <v>2</v>
      </c>
      <c r="F724" s="62">
        <v>0</v>
      </c>
      <c r="G724" s="63">
        <v>3</v>
      </c>
    </row>
    <row r="725" spans="1:7">
      <c r="A725" s="67" t="s">
        <v>205</v>
      </c>
      <c r="B725" s="64">
        <v>1</v>
      </c>
      <c r="C725" s="64">
        <v>1</v>
      </c>
      <c r="D725" s="64">
        <v>8</v>
      </c>
      <c r="E725" s="64">
        <v>1</v>
      </c>
      <c r="F725" s="64">
        <v>0</v>
      </c>
      <c r="G725" s="65">
        <v>2</v>
      </c>
    </row>
    <row r="726" spans="1:7">
      <c r="A726" s="66" t="s">
        <v>205</v>
      </c>
      <c r="B726" s="62">
        <v>1</v>
      </c>
      <c r="C726" s="62">
        <v>2</v>
      </c>
      <c r="D726" s="62">
        <v>7</v>
      </c>
      <c r="E726" s="62">
        <v>11</v>
      </c>
      <c r="F726" s="62">
        <v>1</v>
      </c>
      <c r="G726" s="63">
        <v>7</v>
      </c>
    </row>
    <row r="727" spans="1:7">
      <c r="A727" s="67" t="s">
        <v>205</v>
      </c>
      <c r="B727" s="64">
        <v>1</v>
      </c>
      <c r="C727" s="64">
        <v>2</v>
      </c>
      <c r="D727" s="64">
        <v>9</v>
      </c>
      <c r="E727" s="64">
        <v>1</v>
      </c>
      <c r="F727" s="64">
        <v>0</v>
      </c>
      <c r="G727" s="65">
        <v>6</v>
      </c>
    </row>
    <row r="728" spans="1:7">
      <c r="A728" s="66" t="s">
        <v>205</v>
      </c>
      <c r="B728" s="62">
        <v>2</v>
      </c>
      <c r="C728" s="62">
        <v>1</v>
      </c>
      <c r="D728" s="62">
        <v>8</v>
      </c>
      <c r="E728" s="62">
        <v>15</v>
      </c>
      <c r="F728" s="62">
        <v>1</v>
      </c>
      <c r="G728" s="63">
        <v>3</v>
      </c>
    </row>
    <row r="729" spans="1:7">
      <c r="A729" s="67" t="s">
        <v>205</v>
      </c>
      <c r="B729" s="64">
        <v>2</v>
      </c>
      <c r="C729" s="64">
        <v>2</v>
      </c>
      <c r="D729" s="64">
        <v>9</v>
      </c>
      <c r="E729" s="64">
        <v>2</v>
      </c>
      <c r="F729" s="64">
        <v>1</v>
      </c>
      <c r="G729" s="65">
        <v>16</v>
      </c>
    </row>
    <row r="730" spans="1:7">
      <c r="A730" s="66" t="s">
        <v>205</v>
      </c>
      <c r="B730" s="62">
        <v>3</v>
      </c>
      <c r="C730" s="62">
        <v>0</v>
      </c>
      <c r="D730" s="62">
        <v>9</v>
      </c>
      <c r="E730" s="62">
        <v>28</v>
      </c>
      <c r="F730" s="62">
        <v>2</v>
      </c>
      <c r="G730" s="63">
        <v>8</v>
      </c>
    </row>
    <row r="731" spans="1:7">
      <c r="A731" s="67" t="s">
        <v>206</v>
      </c>
      <c r="B731" s="64">
        <v>0</v>
      </c>
      <c r="C731" s="64">
        <v>0</v>
      </c>
      <c r="D731" s="64">
        <v>0</v>
      </c>
      <c r="E731" s="64">
        <v>18</v>
      </c>
      <c r="F731" s="64">
        <v>1</v>
      </c>
      <c r="G731" s="65">
        <v>0</v>
      </c>
    </row>
    <row r="732" spans="1:7">
      <c r="A732" s="66" t="s">
        <v>206</v>
      </c>
      <c r="B732" s="62">
        <v>0</v>
      </c>
      <c r="C732" s="62">
        <v>0</v>
      </c>
      <c r="D732" s="62">
        <v>1</v>
      </c>
      <c r="E732" s="62">
        <v>2</v>
      </c>
      <c r="F732" s="62">
        <v>1</v>
      </c>
      <c r="G732" s="63">
        <v>16</v>
      </c>
    </row>
    <row r="733" spans="1:7">
      <c r="A733" s="67" t="s">
        <v>206</v>
      </c>
      <c r="B733" s="64">
        <v>0</v>
      </c>
      <c r="C733" s="64">
        <v>0</v>
      </c>
      <c r="D733" s="64">
        <v>2</v>
      </c>
      <c r="E733" s="64">
        <v>6</v>
      </c>
      <c r="F733" s="64">
        <v>0</v>
      </c>
      <c r="G733" s="65">
        <v>10</v>
      </c>
    </row>
    <row r="734" spans="1:7">
      <c r="A734" s="66" t="s">
        <v>206</v>
      </c>
      <c r="B734" s="62">
        <v>0</v>
      </c>
      <c r="C734" s="62">
        <v>0</v>
      </c>
      <c r="D734" s="62">
        <v>3</v>
      </c>
      <c r="E734" s="62">
        <v>2</v>
      </c>
      <c r="F734" s="62">
        <v>0</v>
      </c>
      <c r="G734" s="63">
        <v>8</v>
      </c>
    </row>
    <row r="735" spans="1:7">
      <c r="A735" s="67" t="s">
        <v>206</v>
      </c>
      <c r="B735" s="64">
        <v>0</v>
      </c>
      <c r="C735" s="64">
        <v>0</v>
      </c>
      <c r="D735" s="64">
        <v>4</v>
      </c>
      <c r="E735" s="64">
        <v>1</v>
      </c>
      <c r="F735" s="64">
        <v>0</v>
      </c>
      <c r="G735" s="65">
        <v>7</v>
      </c>
    </row>
    <row r="736" spans="1:7">
      <c r="A736" s="66" t="s">
        <v>206</v>
      </c>
      <c r="B736" s="62">
        <v>0</v>
      </c>
      <c r="C736" s="62">
        <v>0</v>
      </c>
      <c r="D736" s="62">
        <v>5</v>
      </c>
      <c r="E736" s="62">
        <v>1</v>
      </c>
      <c r="F736" s="62">
        <v>0</v>
      </c>
      <c r="G736" s="63">
        <v>6</v>
      </c>
    </row>
    <row r="737" spans="1:7">
      <c r="A737" s="67" t="s">
        <v>206</v>
      </c>
      <c r="B737" s="64">
        <v>0</v>
      </c>
      <c r="C737" s="64">
        <v>0</v>
      </c>
      <c r="D737" s="64">
        <v>6</v>
      </c>
      <c r="E737" s="64">
        <v>0</v>
      </c>
      <c r="F737" s="64">
        <v>0</v>
      </c>
      <c r="G737" s="65">
        <v>6</v>
      </c>
    </row>
    <row r="738" spans="1:7">
      <c r="A738" s="66" t="s">
        <v>206</v>
      </c>
      <c r="B738" s="62">
        <v>0</v>
      </c>
      <c r="C738" s="62">
        <v>0</v>
      </c>
      <c r="D738" s="62">
        <v>7</v>
      </c>
      <c r="E738" s="62">
        <v>2</v>
      </c>
      <c r="F738" s="62">
        <v>0</v>
      </c>
      <c r="G738" s="63">
        <v>4</v>
      </c>
    </row>
    <row r="739" spans="1:7">
      <c r="A739" s="67" t="s">
        <v>206</v>
      </c>
      <c r="B739" s="64">
        <v>0</v>
      </c>
      <c r="C739" s="64">
        <v>0</v>
      </c>
      <c r="D739" s="64">
        <v>8</v>
      </c>
      <c r="E739" s="64">
        <v>1</v>
      </c>
      <c r="F739" s="64">
        <v>0</v>
      </c>
      <c r="G739" s="65">
        <v>3</v>
      </c>
    </row>
    <row r="740" spans="1:7">
      <c r="A740" s="66" t="s">
        <v>206</v>
      </c>
      <c r="B740" s="62">
        <v>0</v>
      </c>
      <c r="C740" s="62">
        <v>0</v>
      </c>
      <c r="D740" s="62">
        <v>9</v>
      </c>
      <c r="E740" s="62">
        <v>1</v>
      </c>
      <c r="F740" s="62">
        <v>0</v>
      </c>
      <c r="G740" s="63">
        <v>2</v>
      </c>
    </row>
    <row r="741" spans="1:7">
      <c r="A741" s="67" t="s">
        <v>206</v>
      </c>
      <c r="B741" s="64">
        <v>0</v>
      </c>
      <c r="C741" s="64">
        <v>1</v>
      </c>
      <c r="D741" s="64">
        <v>0</v>
      </c>
      <c r="E741" s="64">
        <v>30</v>
      </c>
      <c r="F741" s="64">
        <v>2</v>
      </c>
      <c r="G741" s="65">
        <v>6</v>
      </c>
    </row>
    <row r="742" spans="1:7">
      <c r="A742" s="66" t="s">
        <v>206</v>
      </c>
      <c r="B742" s="62">
        <v>0</v>
      </c>
      <c r="C742" s="62">
        <v>1</v>
      </c>
      <c r="D742" s="62">
        <v>4</v>
      </c>
      <c r="E742" s="62">
        <v>1</v>
      </c>
      <c r="F742" s="62">
        <v>0</v>
      </c>
      <c r="G742" s="63">
        <v>5</v>
      </c>
    </row>
    <row r="743" spans="1:7">
      <c r="A743" s="67" t="s">
        <v>206</v>
      </c>
      <c r="B743" s="64">
        <v>0</v>
      </c>
      <c r="C743" s="64">
        <v>1</v>
      </c>
      <c r="D743" s="64">
        <v>5</v>
      </c>
      <c r="E743" s="64">
        <v>2</v>
      </c>
      <c r="F743" s="64">
        <v>0</v>
      </c>
      <c r="G743" s="65">
        <v>3</v>
      </c>
    </row>
    <row r="744" spans="1:7">
      <c r="A744" s="66" t="s">
        <v>206</v>
      </c>
      <c r="B744" s="62">
        <v>0</v>
      </c>
      <c r="C744" s="62">
        <v>1</v>
      </c>
      <c r="D744" s="62">
        <v>6</v>
      </c>
      <c r="E744" s="62">
        <v>1</v>
      </c>
      <c r="F744" s="62">
        <v>0</v>
      </c>
      <c r="G744" s="63">
        <v>2</v>
      </c>
    </row>
    <row r="745" spans="1:7">
      <c r="A745" s="67" t="s">
        <v>206</v>
      </c>
      <c r="B745" s="64">
        <v>0</v>
      </c>
      <c r="C745" s="64">
        <v>1</v>
      </c>
      <c r="D745" s="64">
        <v>7</v>
      </c>
      <c r="E745" s="64">
        <v>3</v>
      </c>
      <c r="F745" s="64">
        <v>1</v>
      </c>
      <c r="G745" s="65">
        <v>17</v>
      </c>
    </row>
    <row r="746" spans="1:7">
      <c r="A746" s="66" t="s">
        <v>206</v>
      </c>
      <c r="B746" s="62">
        <v>0</v>
      </c>
      <c r="C746" s="62">
        <v>1</v>
      </c>
      <c r="D746" s="62">
        <v>8</v>
      </c>
      <c r="E746" s="62">
        <v>4</v>
      </c>
      <c r="F746" s="62">
        <v>0</v>
      </c>
      <c r="G746" s="63">
        <v>13</v>
      </c>
    </row>
    <row r="747" spans="1:7">
      <c r="A747" s="67" t="s">
        <v>206</v>
      </c>
      <c r="B747" s="64">
        <v>0</v>
      </c>
      <c r="C747" s="64">
        <v>1</v>
      </c>
      <c r="D747" s="64">
        <v>9</v>
      </c>
      <c r="E747" s="64">
        <v>2</v>
      </c>
      <c r="F747" s="64">
        <v>0</v>
      </c>
      <c r="G747" s="65">
        <v>11</v>
      </c>
    </row>
    <row r="748" spans="1:7">
      <c r="A748" s="66" t="s">
        <v>206</v>
      </c>
      <c r="B748" s="62">
        <v>0</v>
      </c>
      <c r="C748" s="62">
        <v>2</v>
      </c>
      <c r="D748" s="62">
        <v>2</v>
      </c>
      <c r="E748" s="62">
        <v>8</v>
      </c>
      <c r="F748" s="62">
        <v>1</v>
      </c>
      <c r="G748" s="63">
        <v>10</v>
      </c>
    </row>
    <row r="749" spans="1:7">
      <c r="A749" s="67" t="s">
        <v>206</v>
      </c>
      <c r="B749" s="64">
        <v>0</v>
      </c>
      <c r="C749" s="64">
        <v>2</v>
      </c>
      <c r="D749" s="64">
        <v>3</v>
      </c>
      <c r="E749" s="64">
        <v>13</v>
      </c>
      <c r="F749" s="64">
        <v>1</v>
      </c>
      <c r="G749" s="65">
        <v>15</v>
      </c>
    </row>
    <row r="750" spans="1:7">
      <c r="A750" s="66" t="s">
        <v>206</v>
      </c>
      <c r="B750" s="62">
        <v>0</v>
      </c>
      <c r="C750" s="62">
        <v>2</v>
      </c>
      <c r="D750" s="62">
        <v>4</v>
      </c>
      <c r="E750" s="62">
        <v>4</v>
      </c>
      <c r="F750" s="62">
        <v>0</v>
      </c>
      <c r="G750" s="63">
        <v>11</v>
      </c>
    </row>
    <row r="751" spans="1:7">
      <c r="A751" s="67" t="s">
        <v>206</v>
      </c>
      <c r="B751" s="64">
        <v>0</v>
      </c>
      <c r="C751" s="64">
        <v>2</v>
      </c>
      <c r="D751" s="64">
        <v>7</v>
      </c>
      <c r="E751" s="64">
        <v>7</v>
      </c>
      <c r="F751" s="64">
        <v>0</v>
      </c>
      <c r="G751" s="65">
        <v>4</v>
      </c>
    </row>
    <row r="752" spans="1:7">
      <c r="A752" s="66" t="s">
        <v>206</v>
      </c>
      <c r="B752" s="62">
        <v>0</v>
      </c>
      <c r="C752" s="62">
        <v>2</v>
      </c>
      <c r="D752" s="62">
        <v>8</v>
      </c>
      <c r="E752" s="62">
        <v>4</v>
      </c>
      <c r="F752" s="62">
        <v>0</v>
      </c>
      <c r="G752" s="63">
        <v>0</v>
      </c>
    </row>
    <row r="753" spans="1:7">
      <c r="A753" s="67" t="s">
        <v>206</v>
      </c>
      <c r="B753" s="64">
        <v>0</v>
      </c>
      <c r="C753" s="64">
        <v>2</v>
      </c>
      <c r="D753" s="64">
        <v>9</v>
      </c>
      <c r="E753" s="64">
        <v>6</v>
      </c>
      <c r="F753" s="64">
        <v>1</v>
      </c>
      <c r="G753" s="65">
        <v>12</v>
      </c>
    </row>
    <row r="754" spans="1:7">
      <c r="A754" s="66" t="s">
        <v>206</v>
      </c>
      <c r="B754" s="62">
        <v>1</v>
      </c>
      <c r="C754" s="62">
        <v>0</v>
      </c>
      <c r="D754" s="62">
        <v>4</v>
      </c>
      <c r="E754" s="62">
        <v>19</v>
      </c>
      <c r="F754" s="62">
        <v>2</v>
      </c>
      <c r="G754" s="63">
        <v>17</v>
      </c>
    </row>
    <row r="755" spans="1:7">
      <c r="A755" s="67" t="s">
        <v>206</v>
      </c>
      <c r="B755" s="64">
        <v>1</v>
      </c>
      <c r="C755" s="64">
        <v>0</v>
      </c>
      <c r="D755" s="64">
        <v>5</v>
      </c>
      <c r="E755" s="64">
        <v>4</v>
      </c>
      <c r="F755" s="64">
        <v>0</v>
      </c>
      <c r="G755" s="65">
        <v>13</v>
      </c>
    </row>
    <row r="756" spans="1:7">
      <c r="A756" s="66" t="s">
        <v>206</v>
      </c>
      <c r="B756" s="62">
        <v>1</v>
      </c>
      <c r="C756" s="62">
        <v>0</v>
      </c>
      <c r="D756" s="62">
        <v>7</v>
      </c>
      <c r="E756" s="62">
        <v>6</v>
      </c>
      <c r="F756" s="62">
        <v>0</v>
      </c>
      <c r="G756" s="63">
        <v>7</v>
      </c>
    </row>
    <row r="757" spans="1:7">
      <c r="A757" s="67" t="s">
        <v>206</v>
      </c>
      <c r="B757" s="64">
        <v>1</v>
      </c>
      <c r="C757" s="64">
        <v>1</v>
      </c>
      <c r="D757" s="64">
        <v>5</v>
      </c>
      <c r="E757" s="64">
        <v>24</v>
      </c>
      <c r="F757" s="64">
        <v>2</v>
      </c>
      <c r="G757" s="65">
        <v>12</v>
      </c>
    </row>
    <row r="758" spans="1:7">
      <c r="A758" s="66" t="s">
        <v>206</v>
      </c>
      <c r="B758" s="62">
        <v>1</v>
      </c>
      <c r="C758" s="62">
        <v>1</v>
      </c>
      <c r="D758" s="62">
        <v>6</v>
      </c>
      <c r="E758" s="62">
        <v>9</v>
      </c>
      <c r="F758" s="62">
        <v>0</v>
      </c>
      <c r="G758" s="63">
        <v>3</v>
      </c>
    </row>
    <row r="759" spans="1:7">
      <c r="A759" s="67" t="s">
        <v>206</v>
      </c>
      <c r="B759" s="64">
        <v>1</v>
      </c>
      <c r="C759" s="64">
        <v>1</v>
      </c>
      <c r="D759" s="64">
        <v>8</v>
      </c>
      <c r="E759" s="64">
        <v>3</v>
      </c>
      <c r="F759" s="64">
        <v>0</v>
      </c>
      <c r="G759" s="65">
        <v>0</v>
      </c>
    </row>
    <row r="760" spans="1:7">
      <c r="A760" s="66" t="s">
        <v>206</v>
      </c>
      <c r="B760" s="62">
        <v>1</v>
      </c>
      <c r="C760" s="62">
        <v>1</v>
      </c>
      <c r="D760" s="62">
        <v>9</v>
      </c>
      <c r="E760" s="62">
        <v>1</v>
      </c>
      <c r="F760" s="62">
        <v>1</v>
      </c>
      <c r="G760" s="63">
        <v>17</v>
      </c>
    </row>
    <row r="761" spans="1:7">
      <c r="A761" s="67" t="s">
        <v>206</v>
      </c>
      <c r="B761" s="64">
        <v>1</v>
      </c>
      <c r="C761" s="64">
        <v>2</v>
      </c>
      <c r="D761" s="64">
        <v>6</v>
      </c>
      <c r="E761" s="64">
        <v>23</v>
      </c>
      <c r="F761" s="64">
        <v>2</v>
      </c>
      <c r="G761" s="65">
        <v>13</v>
      </c>
    </row>
    <row r="762" spans="1:7">
      <c r="A762" s="66" t="s">
        <v>206</v>
      </c>
      <c r="B762" s="62">
        <v>1</v>
      </c>
      <c r="C762" s="62">
        <v>2</v>
      </c>
      <c r="D762" s="62">
        <v>7</v>
      </c>
      <c r="E762" s="62">
        <v>32</v>
      </c>
      <c r="F762" s="62">
        <v>2</v>
      </c>
      <c r="G762" s="63">
        <v>17</v>
      </c>
    </row>
    <row r="763" spans="1:7">
      <c r="A763" s="67" t="s">
        <v>206</v>
      </c>
      <c r="B763" s="64">
        <v>1</v>
      </c>
      <c r="C763" s="64">
        <v>2</v>
      </c>
      <c r="D763" s="64">
        <v>9</v>
      </c>
      <c r="E763" s="64">
        <v>3</v>
      </c>
      <c r="F763" s="64">
        <v>0</v>
      </c>
      <c r="G763" s="65">
        <v>14</v>
      </c>
    </row>
    <row r="764" spans="1:7">
      <c r="A764" s="66" t="s">
        <v>206</v>
      </c>
      <c r="B764" s="62">
        <v>2</v>
      </c>
      <c r="C764" s="62">
        <v>0</v>
      </c>
      <c r="D764" s="62">
        <v>8</v>
      </c>
      <c r="E764" s="62">
        <v>51</v>
      </c>
      <c r="F764" s="62">
        <v>3</v>
      </c>
      <c r="G764" s="63">
        <v>3</v>
      </c>
    </row>
    <row r="765" spans="1:7">
      <c r="A765" s="67" t="s">
        <v>206</v>
      </c>
      <c r="B765" s="64">
        <v>2</v>
      </c>
      <c r="C765" s="64">
        <v>0</v>
      </c>
      <c r="D765" s="64">
        <v>9</v>
      </c>
      <c r="E765" s="64">
        <v>2</v>
      </c>
      <c r="F765" s="64">
        <v>0</v>
      </c>
      <c r="G765" s="65">
        <v>1</v>
      </c>
    </row>
    <row r="766" spans="1:7">
      <c r="A766" s="66" t="s">
        <v>206</v>
      </c>
      <c r="B766" s="62">
        <v>2</v>
      </c>
      <c r="C766" s="62">
        <v>2</v>
      </c>
      <c r="D766" s="62">
        <v>9</v>
      </c>
      <c r="E766" s="62">
        <v>66</v>
      </c>
      <c r="F766" s="62">
        <v>4</v>
      </c>
      <c r="G766" s="63">
        <v>6</v>
      </c>
    </row>
    <row r="767" spans="1:7">
      <c r="A767" s="67" t="s">
        <v>207</v>
      </c>
      <c r="B767" s="64">
        <v>0</v>
      </c>
      <c r="C767" s="64">
        <v>0</v>
      </c>
      <c r="D767" s="64">
        <v>0</v>
      </c>
      <c r="E767" s="64">
        <v>11</v>
      </c>
      <c r="F767" s="64">
        <v>1</v>
      </c>
      <c r="G767" s="65">
        <v>7</v>
      </c>
    </row>
    <row r="768" spans="1:7">
      <c r="A768" s="66" t="s">
        <v>207</v>
      </c>
      <c r="B768" s="62">
        <v>0</v>
      </c>
      <c r="C768" s="62">
        <v>0</v>
      </c>
      <c r="D768" s="62">
        <v>1</v>
      </c>
      <c r="E768" s="62">
        <v>4</v>
      </c>
      <c r="F768" s="62">
        <v>0</v>
      </c>
      <c r="G768" s="63">
        <v>3</v>
      </c>
    </row>
    <row r="769" spans="1:7">
      <c r="A769" s="67" t="s">
        <v>207</v>
      </c>
      <c r="B769" s="64">
        <v>0</v>
      </c>
      <c r="C769" s="64">
        <v>0</v>
      </c>
      <c r="D769" s="64">
        <v>2</v>
      </c>
      <c r="E769" s="64">
        <v>6</v>
      </c>
      <c r="F769" s="64">
        <v>1</v>
      </c>
      <c r="G769" s="65">
        <v>15</v>
      </c>
    </row>
    <row r="770" spans="1:7">
      <c r="A770" s="66" t="s">
        <v>207</v>
      </c>
      <c r="B770" s="62">
        <v>0</v>
      </c>
      <c r="C770" s="62">
        <v>0</v>
      </c>
      <c r="D770" s="62">
        <v>3</v>
      </c>
      <c r="E770" s="62">
        <v>5</v>
      </c>
      <c r="F770" s="62">
        <v>0</v>
      </c>
      <c r="G770" s="63">
        <v>10</v>
      </c>
    </row>
    <row r="771" spans="1:7">
      <c r="A771" s="67" t="s">
        <v>207</v>
      </c>
      <c r="B771" s="64">
        <v>0</v>
      </c>
      <c r="C771" s="64">
        <v>0</v>
      </c>
      <c r="D771" s="64">
        <v>4</v>
      </c>
      <c r="E771" s="64">
        <v>0</v>
      </c>
      <c r="F771" s="64">
        <v>0</v>
      </c>
      <c r="G771" s="65">
        <v>10</v>
      </c>
    </row>
    <row r="772" spans="1:7">
      <c r="A772" s="66" t="s">
        <v>207</v>
      </c>
      <c r="B772" s="62">
        <v>0</v>
      </c>
      <c r="C772" s="62">
        <v>0</v>
      </c>
      <c r="D772" s="62">
        <v>5</v>
      </c>
      <c r="E772" s="62">
        <v>0</v>
      </c>
      <c r="F772" s="62">
        <v>0</v>
      </c>
      <c r="G772" s="63">
        <v>10</v>
      </c>
    </row>
    <row r="773" spans="1:7">
      <c r="A773" s="67" t="s">
        <v>207</v>
      </c>
      <c r="B773" s="64">
        <v>0</v>
      </c>
      <c r="C773" s="64">
        <v>0</v>
      </c>
      <c r="D773" s="64">
        <v>6</v>
      </c>
      <c r="E773" s="64">
        <v>0</v>
      </c>
      <c r="F773" s="64">
        <v>0</v>
      </c>
      <c r="G773" s="65">
        <v>10</v>
      </c>
    </row>
    <row r="774" spans="1:7">
      <c r="A774" s="66" t="s">
        <v>207</v>
      </c>
      <c r="B774" s="62">
        <v>0</v>
      </c>
      <c r="C774" s="62">
        <v>0</v>
      </c>
      <c r="D774" s="62">
        <v>7</v>
      </c>
      <c r="E774" s="62">
        <v>0</v>
      </c>
      <c r="F774" s="62">
        <v>0</v>
      </c>
      <c r="G774" s="63">
        <v>10</v>
      </c>
    </row>
    <row r="775" spans="1:7">
      <c r="A775" s="67" t="s">
        <v>207</v>
      </c>
      <c r="B775" s="64">
        <v>0</v>
      </c>
      <c r="C775" s="64">
        <v>0</v>
      </c>
      <c r="D775" s="64">
        <v>8</v>
      </c>
      <c r="E775" s="64">
        <v>0</v>
      </c>
      <c r="F775" s="64">
        <v>0</v>
      </c>
      <c r="G775" s="65">
        <v>10</v>
      </c>
    </row>
    <row r="776" spans="1:7">
      <c r="A776" s="66" t="s">
        <v>207</v>
      </c>
      <c r="B776" s="62">
        <v>0</v>
      </c>
      <c r="C776" s="62">
        <v>0</v>
      </c>
      <c r="D776" s="62">
        <v>9</v>
      </c>
      <c r="E776" s="62">
        <v>0</v>
      </c>
      <c r="F776" s="62">
        <v>0</v>
      </c>
      <c r="G776" s="63">
        <v>10</v>
      </c>
    </row>
    <row r="777" spans="1:7">
      <c r="A777" s="67" t="s">
        <v>207</v>
      </c>
      <c r="B777" s="64">
        <v>0</v>
      </c>
      <c r="C777" s="64">
        <v>1</v>
      </c>
      <c r="D777" s="64">
        <v>0</v>
      </c>
      <c r="E777" s="64">
        <v>21</v>
      </c>
      <c r="F777" s="64">
        <v>2</v>
      </c>
      <c r="G777" s="65">
        <v>15</v>
      </c>
    </row>
    <row r="778" spans="1:7">
      <c r="A778" s="66" t="s">
        <v>207</v>
      </c>
      <c r="B778" s="62">
        <v>0</v>
      </c>
      <c r="C778" s="62">
        <v>1</v>
      </c>
      <c r="D778" s="62">
        <v>2</v>
      </c>
      <c r="E778" s="62">
        <v>4</v>
      </c>
      <c r="F778" s="62">
        <v>0</v>
      </c>
      <c r="G778" s="63">
        <v>11</v>
      </c>
    </row>
    <row r="779" spans="1:7">
      <c r="A779" s="67" t="s">
        <v>207</v>
      </c>
      <c r="B779" s="64">
        <v>0</v>
      </c>
      <c r="C779" s="64">
        <v>1</v>
      </c>
      <c r="D779" s="64">
        <v>3</v>
      </c>
      <c r="E779" s="64">
        <v>6</v>
      </c>
      <c r="F779" s="64">
        <v>0</v>
      </c>
      <c r="G779" s="65">
        <v>5</v>
      </c>
    </row>
    <row r="780" spans="1:7">
      <c r="A780" s="66" t="s">
        <v>207</v>
      </c>
      <c r="B780" s="62">
        <v>0</v>
      </c>
      <c r="C780" s="62">
        <v>1</v>
      </c>
      <c r="D780" s="62">
        <v>4</v>
      </c>
      <c r="E780" s="62">
        <v>4</v>
      </c>
      <c r="F780" s="62">
        <v>0</v>
      </c>
      <c r="G780" s="63">
        <v>1</v>
      </c>
    </row>
    <row r="781" spans="1:7">
      <c r="A781" s="67" t="s">
        <v>207</v>
      </c>
      <c r="B781" s="64">
        <v>0</v>
      </c>
      <c r="C781" s="64">
        <v>1</v>
      </c>
      <c r="D781" s="64">
        <v>5</v>
      </c>
      <c r="E781" s="64">
        <v>1</v>
      </c>
      <c r="F781" s="64">
        <v>0</v>
      </c>
      <c r="G781" s="65">
        <v>0</v>
      </c>
    </row>
    <row r="782" spans="1:7">
      <c r="A782" s="66" t="s">
        <v>207</v>
      </c>
      <c r="B782" s="62">
        <v>0</v>
      </c>
      <c r="C782" s="62">
        <v>1</v>
      </c>
      <c r="D782" s="62">
        <v>6</v>
      </c>
      <c r="E782" s="62">
        <v>3</v>
      </c>
      <c r="F782" s="62">
        <v>1</v>
      </c>
      <c r="G782" s="63">
        <v>15</v>
      </c>
    </row>
    <row r="783" spans="1:7">
      <c r="A783" s="67" t="s">
        <v>207</v>
      </c>
      <c r="B783" s="64">
        <v>0</v>
      </c>
      <c r="C783" s="64">
        <v>1</v>
      </c>
      <c r="D783" s="64">
        <v>7</v>
      </c>
      <c r="E783" s="64">
        <v>1</v>
      </c>
      <c r="F783" s="64">
        <v>0</v>
      </c>
      <c r="G783" s="65">
        <v>14</v>
      </c>
    </row>
    <row r="784" spans="1:7">
      <c r="A784" s="66" t="s">
        <v>207</v>
      </c>
      <c r="B784" s="62">
        <v>0</v>
      </c>
      <c r="C784" s="62">
        <v>2</v>
      </c>
      <c r="D784" s="62">
        <v>0</v>
      </c>
      <c r="E784" s="62">
        <v>10</v>
      </c>
      <c r="F784" s="62">
        <v>1</v>
      </c>
      <c r="G784" s="63">
        <v>8</v>
      </c>
    </row>
    <row r="785" spans="1:7">
      <c r="A785" s="67" t="s">
        <v>207</v>
      </c>
      <c r="B785" s="64">
        <v>0</v>
      </c>
      <c r="C785" s="64">
        <v>2</v>
      </c>
      <c r="D785" s="64">
        <v>2</v>
      </c>
      <c r="E785" s="64">
        <v>1</v>
      </c>
      <c r="F785" s="64">
        <v>0</v>
      </c>
      <c r="G785" s="65">
        <v>7</v>
      </c>
    </row>
    <row r="786" spans="1:7">
      <c r="A786" s="66" t="s">
        <v>207</v>
      </c>
      <c r="B786" s="62">
        <v>0</v>
      </c>
      <c r="C786" s="62">
        <v>2</v>
      </c>
      <c r="D786" s="62">
        <v>3</v>
      </c>
      <c r="E786" s="62">
        <v>1</v>
      </c>
      <c r="F786" s="62">
        <v>0</v>
      </c>
      <c r="G786" s="63">
        <v>6</v>
      </c>
    </row>
    <row r="787" spans="1:7">
      <c r="A787" s="67" t="s">
        <v>207</v>
      </c>
      <c r="B787" s="64">
        <v>0</v>
      </c>
      <c r="C787" s="64">
        <v>2</v>
      </c>
      <c r="D787" s="64">
        <v>4</v>
      </c>
      <c r="E787" s="64">
        <v>5</v>
      </c>
      <c r="F787" s="64">
        <v>0</v>
      </c>
      <c r="G787" s="65">
        <v>1</v>
      </c>
    </row>
    <row r="788" spans="1:7">
      <c r="A788" s="66" t="s">
        <v>207</v>
      </c>
      <c r="B788" s="62">
        <v>0</v>
      </c>
      <c r="C788" s="62">
        <v>2</v>
      </c>
      <c r="D788" s="62">
        <v>5</v>
      </c>
      <c r="E788" s="62">
        <v>6</v>
      </c>
      <c r="F788" s="62">
        <v>1</v>
      </c>
      <c r="G788" s="63">
        <v>13</v>
      </c>
    </row>
    <row r="789" spans="1:7">
      <c r="A789" s="67" t="s">
        <v>207</v>
      </c>
      <c r="B789" s="64">
        <v>0</v>
      </c>
      <c r="C789" s="64">
        <v>2</v>
      </c>
      <c r="D789" s="64">
        <v>6</v>
      </c>
      <c r="E789" s="64">
        <v>10</v>
      </c>
      <c r="F789" s="64">
        <v>0</v>
      </c>
      <c r="G789" s="65">
        <v>3</v>
      </c>
    </row>
    <row r="790" spans="1:7">
      <c r="A790" s="66" t="s">
        <v>207</v>
      </c>
      <c r="B790" s="62">
        <v>0</v>
      </c>
      <c r="C790" s="62">
        <v>2</v>
      </c>
      <c r="D790" s="62">
        <v>7</v>
      </c>
      <c r="E790" s="62">
        <v>5</v>
      </c>
      <c r="F790" s="62">
        <v>1</v>
      </c>
      <c r="G790" s="63">
        <v>16</v>
      </c>
    </row>
    <row r="791" spans="1:7">
      <c r="A791" s="67" t="s">
        <v>207</v>
      </c>
      <c r="B791" s="64">
        <v>0</v>
      </c>
      <c r="C791" s="64">
        <v>2</v>
      </c>
      <c r="D791" s="64">
        <v>8</v>
      </c>
      <c r="E791" s="64">
        <v>10</v>
      </c>
      <c r="F791" s="64">
        <v>0</v>
      </c>
      <c r="G791" s="65">
        <v>6</v>
      </c>
    </row>
    <row r="792" spans="1:7">
      <c r="A792" s="66" t="s">
        <v>207</v>
      </c>
      <c r="B792" s="62">
        <v>0</v>
      </c>
      <c r="C792" s="62">
        <v>2</v>
      </c>
      <c r="D792" s="62">
        <v>9</v>
      </c>
      <c r="E792" s="62">
        <v>2</v>
      </c>
      <c r="F792" s="62">
        <v>0</v>
      </c>
      <c r="G792" s="63">
        <v>4</v>
      </c>
    </row>
    <row r="793" spans="1:7">
      <c r="A793" s="67" t="s">
        <v>207</v>
      </c>
      <c r="B793" s="64">
        <v>1</v>
      </c>
      <c r="C793" s="64">
        <v>0</v>
      </c>
      <c r="D793" s="64">
        <v>4</v>
      </c>
      <c r="E793" s="64">
        <v>7</v>
      </c>
      <c r="F793" s="64">
        <v>1</v>
      </c>
      <c r="G793" s="65">
        <v>11</v>
      </c>
    </row>
    <row r="794" spans="1:7">
      <c r="A794" s="66" t="s">
        <v>207</v>
      </c>
      <c r="B794" s="62">
        <v>1</v>
      </c>
      <c r="C794" s="62">
        <v>0</v>
      </c>
      <c r="D794" s="62">
        <v>5</v>
      </c>
      <c r="E794" s="62">
        <v>1</v>
      </c>
      <c r="F794" s="62">
        <v>0</v>
      </c>
      <c r="G794" s="63">
        <v>10</v>
      </c>
    </row>
    <row r="795" spans="1:7">
      <c r="A795" s="67" t="s">
        <v>207</v>
      </c>
      <c r="B795" s="64">
        <v>1</v>
      </c>
      <c r="C795" s="64">
        <v>0</v>
      </c>
      <c r="D795" s="64">
        <v>8</v>
      </c>
      <c r="E795" s="64">
        <v>5</v>
      </c>
      <c r="F795" s="64">
        <v>0</v>
      </c>
      <c r="G795" s="65">
        <v>5</v>
      </c>
    </row>
    <row r="796" spans="1:7">
      <c r="A796" s="66" t="s">
        <v>207</v>
      </c>
      <c r="B796" s="62">
        <v>1</v>
      </c>
      <c r="C796" s="62">
        <v>1</v>
      </c>
      <c r="D796" s="62">
        <v>5</v>
      </c>
      <c r="E796" s="62">
        <v>11</v>
      </c>
      <c r="F796" s="62">
        <v>1</v>
      </c>
      <c r="G796" s="63">
        <v>7</v>
      </c>
    </row>
    <row r="797" spans="1:7">
      <c r="A797" s="67" t="s">
        <v>207</v>
      </c>
      <c r="B797" s="64">
        <v>1</v>
      </c>
      <c r="C797" s="64">
        <v>1</v>
      </c>
      <c r="D797" s="64">
        <v>6</v>
      </c>
      <c r="E797" s="64">
        <v>3</v>
      </c>
      <c r="F797" s="64">
        <v>0</v>
      </c>
      <c r="G797" s="65">
        <v>4</v>
      </c>
    </row>
    <row r="798" spans="1:7">
      <c r="A798" s="66" t="s">
        <v>207</v>
      </c>
      <c r="B798" s="62">
        <v>1</v>
      </c>
      <c r="C798" s="62">
        <v>1</v>
      </c>
      <c r="D798" s="62">
        <v>7</v>
      </c>
      <c r="E798" s="62">
        <v>2</v>
      </c>
      <c r="F798" s="62">
        <v>0</v>
      </c>
      <c r="G798" s="63">
        <v>2</v>
      </c>
    </row>
    <row r="799" spans="1:7">
      <c r="A799" s="67" t="s">
        <v>207</v>
      </c>
      <c r="B799" s="64">
        <v>1</v>
      </c>
      <c r="C799" s="64">
        <v>1</v>
      </c>
      <c r="D799" s="64">
        <v>9</v>
      </c>
      <c r="E799" s="64">
        <v>6</v>
      </c>
      <c r="F799" s="64">
        <v>1</v>
      </c>
      <c r="G799" s="65">
        <v>14</v>
      </c>
    </row>
    <row r="800" spans="1:7">
      <c r="A800" s="66" t="s">
        <v>207</v>
      </c>
      <c r="B800" s="62">
        <v>1</v>
      </c>
      <c r="C800" s="62">
        <v>2</v>
      </c>
      <c r="D800" s="62">
        <v>6</v>
      </c>
      <c r="E800" s="62">
        <v>21</v>
      </c>
      <c r="F800" s="62">
        <v>2</v>
      </c>
      <c r="G800" s="63">
        <v>15</v>
      </c>
    </row>
    <row r="801" spans="1:7">
      <c r="A801" s="67" t="s">
        <v>207</v>
      </c>
      <c r="B801" s="64">
        <v>1</v>
      </c>
      <c r="C801" s="64">
        <v>2</v>
      </c>
      <c r="D801" s="64">
        <v>7</v>
      </c>
      <c r="E801" s="64">
        <v>22</v>
      </c>
      <c r="F801" s="64">
        <v>1</v>
      </c>
      <c r="G801" s="65">
        <v>11</v>
      </c>
    </row>
    <row r="802" spans="1:7">
      <c r="A802" s="66" t="s">
        <v>207</v>
      </c>
      <c r="B802" s="62">
        <v>1</v>
      </c>
      <c r="C802" s="62">
        <v>2</v>
      </c>
      <c r="D802" s="62">
        <v>8</v>
      </c>
      <c r="E802" s="62">
        <v>5</v>
      </c>
      <c r="F802" s="62">
        <v>0</v>
      </c>
      <c r="G802" s="63">
        <v>6</v>
      </c>
    </row>
    <row r="803" spans="1:7">
      <c r="A803" s="67" t="s">
        <v>207</v>
      </c>
      <c r="B803" s="64">
        <v>1</v>
      </c>
      <c r="C803" s="64">
        <v>2</v>
      </c>
      <c r="D803" s="64">
        <v>9</v>
      </c>
      <c r="E803" s="64">
        <v>18</v>
      </c>
      <c r="F803" s="64">
        <v>1</v>
      </c>
      <c r="G803" s="65">
        <v>6</v>
      </c>
    </row>
    <row r="804" spans="1:7">
      <c r="A804" s="66" t="s">
        <v>207</v>
      </c>
      <c r="B804" s="62">
        <v>2</v>
      </c>
      <c r="C804" s="62">
        <v>0</v>
      </c>
      <c r="D804" s="62">
        <v>7</v>
      </c>
      <c r="E804" s="62">
        <v>8</v>
      </c>
      <c r="F804" s="62">
        <v>1</v>
      </c>
      <c r="G804" s="63">
        <v>10</v>
      </c>
    </row>
    <row r="805" spans="1:7">
      <c r="A805" s="67" t="s">
        <v>207</v>
      </c>
      <c r="B805" s="64">
        <v>2</v>
      </c>
      <c r="C805" s="64">
        <v>0</v>
      </c>
      <c r="D805" s="64">
        <v>8</v>
      </c>
      <c r="E805" s="64">
        <v>5</v>
      </c>
      <c r="F805" s="64">
        <v>0</v>
      </c>
      <c r="G805" s="65">
        <v>5</v>
      </c>
    </row>
    <row r="806" spans="1:7">
      <c r="A806" s="66" t="s">
        <v>207</v>
      </c>
      <c r="B806" s="62">
        <v>2</v>
      </c>
      <c r="C806" s="62">
        <v>1</v>
      </c>
      <c r="D806" s="62">
        <v>8</v>
      </c>
      <c r="E806" s="62">
        <v>23</v>
      </c>
      <c r="F806" s="62">
        <v>2</v>
      </c>
      <c r="G806" s="63">
        <v>13</v>
      </c>
    </row>
    <row r="807" spans="1:7">
      <c r="A807" s="67" t="s">
        <v>207</v>
      </c>
      <c r="B807" s="64">
        <v>2</v>
      </c>
      <c r="C807" s="64">
        <v>1</v>
      </c>
      <c r="D807" s="64">
        <v>9</v>
      </c>
      <c r="E807" s="64">
        <v>15</v>
      </c>
      <c r="F807" s="64">
        <v>1</v>
      </c>
      <c r="G807" s="65">
        <v>16</v>
      </c>
    </row>
    <row r="808" spans="1:7">
      <c r="A808" s="66" t="s">
        <v>207</v>
      </c>
      <c r="B808" s="62">
        <v>2</v>
      </c>
      <c r="C808" s="62">
        <v>2</v>
      </c>
      <c r="D808" s="62">
        <v>9</v>
      </c>
      <c r="E808" s="62">
        <v>9</v>
      </c>
      <c r="F808" s="62">
        <v>1</v>
      </c>
      <c r="G808" s="63">
        <v>9</v>
      </c>
    </row>
    <row r="809" spans="1:7">
      <c r="A809" s="67" t="s">
        <v>207</v>
      </c>
      <c r="B809" s="64">
        <v>3</v>
      </c>
      <c r="C809" s="64">
        <v>0</v>
      </c>
      <c r="D809" s="64">
        <v>9</v>
      </c>
      <c r="E809" s="64">
        <v>11</v>
      </c>
      <c r="F809" s="64">
        <v>1</v>
      </c>
      <c r="G809" s="65">
        <v>7</v>
      </c>
    </row>
    <row r="810" spans="1:7">
      <c r="A810" s="66" t="s">
        <v>208</v>
      </c>
      <c r="B810" s="62">
        <v>0</v>
      </c>
      <c r="C810" s="62">
        <v>0</v>
      </c>
      <c r="D810" s="62">
        <v>0</v>
      </c>
      <c r="E810" s="62">
        <v>18</v>
      </c>
      <c r="F810" s="62">
        <v>1</v>
      </c>
      <c r="G810" s="63">
        <v>0</v>
      </c>
    </row>
    <row r="811" spans="1:7">
      <c r="A811" s="67" t="s">
        <v>208</v>
      </c>
      <c r="B811" s="64">
        <v>0</v>
      </c>
      <c r="C811" s="64">
        <v>0</v>
      </c>
      <c r="D811" s="64">
        <v>1</v>
      </c>
      <c r="E811" s="64">
        <v>0</v>
      </c>
      <c r="F811" s="64">
        <v>0</v>
      </c>
      <c r="G811" s="65">
        <v>0</v>
      </c>
    </row>
    <row r="812" spans="1:7">
      <c r="A812" s="66" t="s">
        <v>208</v>
      </c>
      <c r="B812" s="62">
        <v>0</v>
      </c>
      <c r="C812" s="62">
        <v>0</v>
      </c>
      <c r="D812" s="62">
        <v>2</v>
      </c>
      <c r="E812" s="62">
        <v>0</v>
      </c>
      <c r="F812" s="62">
        <v>0</v>
      </c>
      <c r="G812" s="63">
        <v>0</v>
      </c>
    </row>
    <row r="813" spans="1:7">
      <c r="A813" s="67" t="s">
        <v>208</v>
      </c>
      <c r="B813" s="64">
        <v>0</v>
      </c>
      <c r="C813" s="64">
        <v>0</v>
      </c>
      <c r="D813" s="64">
        <v>3</v>
      </c>
      <c r="E813" s="64">
        <v>0</v>
      </c>
      <c r="F813" s="64">
        <v>0</v>
      </c>
      <c r="G813" s="65">
        <v>0</v>
      </c>
    </row>
    <row r="814" spans="1:7">
      <c r="A814" s="66" t="s">
        <v>208</v>
      </c>
      <c r="B814" s="62">
        <v>0</v>
      </c>
      <c r="C814" s="62">
        <v>0</v>
      </c>
      <c r="D814" s="62">
        <v>4</v>
      </c>
      <c r="E814" s="62">
        <v>0</v>
      </c>
      <c r="F814" s="62">
        <v>0</v>
      </c>
      <c r="G814" s="63">
        <v>0</v>
      </c>
    </row>
    <row r="815" spans="1:7">
      <c r="A815" s="67" t="s">
        <v>208</v>
      </c>
      <c r="B815" s="64">
        <v>0</v>
      </c>
      <c r="C815" s="64">
        <v>0</v>
      </c>
      <c r="D815" s="64">
        <v>5</v>
      </c>
      <c r="E815" s="64">
        <v>0</v>
      </c>
      <c r="F815" s="64">
        <v>0</v>
      </c>
      <c r="G815" s="65">
        <v>0</v>
      </c>
    </row>
    <row r="816" spans="1:7">
      <c r="A816" s="66" t="s">
        <v>208</v>
      </c>
      <c r="B816" s="62">
        <v>0</v>
      </c>
      <c r="C816" s="62">
        <v>0</v>
      </c>
      <c r="D816" s="62">
        <v>6</v>
      </c>
      <c r="E816" s="62">
        <v>0</v>
      </c>
      <c r="F816" s="62">
        <v>0</v>
      </c>
      <c r="G816" s="63">
        <v>0</v>
      </c>
    </row>
    <row r="817" spans="1:7">
      <c r="A817" s="67" t="s">
        <v>208</v>
      </c>
      <c r="B817" s="64">
        <v>0</v>
      </c>
      <c r="C817" s="64">
        <v>0</v>
      </c>
      <c r="D817" s="64">
        <v>7</v>
      </c>
      <c r="E817" s="64">
        <v>0</v>
      </c>
      <c r="F817" s="64">
        <v>0</v>
      </c>
      <c r="G817" s="65">
        <v>0</v>
      </c>
    </row>
    <row r="818" spans="1:7">
      <c r="A818" s="66" t="s">
        <v>208</v>
      </c>
      <c r="B818" s="62">
        <v>0</v>
      </c>
      <c r="C818" s="62">
        <v>0</v>
      </c>
      <c r="D818" s="62">
        <v>8</v>
      </c>
      <c r="E818" s="62">
        <v>0</v>
      </c>
      <c r="F818" s="62">
        <v>0</v>
      </c>
      <c r="G818" s="63">
        <v>0</v>
      </c>
    </row>
    <row r="819" spans="1:7">
      <c r="A819" s="67" t="s">
        <v>208</v>
      </c>
      <c r="B819" s="64">
        <v>0</v>
      </c>
      <c r="C819" s="64">
        <v>0</v>
      </c>
      <c r="D819" s="64">
        <v>9</v>
      </c>
      <c r="E819" s="64">
        <v>0</v>
      </c>
      <c r="F819" s="64">
        <v>0</v>
      </c>
      <c r="G819" s="65">
        <v>0</v>
      </c>
    </row>
    <row r="820" spans="1:7">
      <c r="A820" s="66" t="s">
        <v>208</v>
      </c>
      <c r="B820" s="62">
        <v>0</v>
      </c>
      <c r="C820" s="62">
        <v>1</v>
      </c>
      <c r="D820" s="62">
        <v>0</v>
      </c>
      <c r="E820" s="62">
        <v>8</v>
      </c>
      <c r="F820" s="62">
        <v>1</v>
      </c>
      <c r="G820" s="63">
        <v>10</v>
      </c>
    </row>
    <row r="821" spans="1:7">
      <c r="A821" s="67" t="s">
        <v>208</v>
      </c>
      <c r="B821" s="64">
        <v>0</v>
      </c>
      <c r="C821" s="64">
        <v>1</v>
      </c>
      <c r="D821" s="64">
        <v>1</v>
      </c>
      <c r="E821" s="64">
        <v>2</v>
      </c>
      <c r="F821" s="64">
        <v>0</v>
      </c>
      <c r="G821" s="65">
        <v>8</v>
      </c>
    </row>
    <row r="822" spans="1:7">
      <c r="A822" s="66" t="s">
        <v>208</v>
      </c>
      <c r="B822" s="62">
        <v>0</v>
      </c>
      <c r="C822" s="62">
        <v>2</v>
      </c>
      <c r="D822" s="62">
        <v>2</v>
      </c>
      <c r="E822" s="62">
        <v>3</v>
      </c>
      <c r="F822" s="62">
        <v>1</v>
      </c>
      <c r="G822" s="63">
        <v>15</v>
      </c>
    </row>
    <row r="823" spans="1:7">
      <c r="A823" s="67" t="s">
        <v>208</v>
      </c>
      <c r="B823" s="64">
        <v>0</v>
      </c>
      <c r="C823" s="64">
        <v>2</v>
      </c>
      <c r="D823" s="64">
        <v>3</v>
      </c>
      <c r="E823" s="64">
        <v>3</v>
      </c>
      <c r="F823" s="64">
        <v>0</v>
      </c>
      <c r="G823" s="65">
        <v>12</v>
      </c>
    </row>
    <row r="824" spans="1:7">
      <c r="A824" s="66" t="s">
        <v>208</v>
      </c>
      <c r="B824" s="62">
        <v>0</v>
      </c>
      <c r="C824" s="62">
        <v>2</v>
      </c>
      <c r="D824" s="62">
        <v>4</v>
      </c>
      <c r="E824" s="62">
        <v>8</v>
      </c>
      <c r="F824" s="62">
        <v>0</v>
      </c>
      <c r="G824" s="63">
        <v>4</v>
      </c>
    </row>
    <row r="825" spans="1:7">
      <c r="A825" s="67" t="s">
        <v>208</v>
      </c>
      <c r="B825" s="64">
        <v>0</v>
      </c>
      <c r="C825" s="64">
        <v>2</v>
      </c>
      <c r="D825" s="64">
        <v>5</v>
      </c>
      <c r="E825" s="64">
        <v>4</v>
      </c>
      <c r="F825" s="64">
        <v>0</v>
      </c>
      <c r="G825" s="65">
        <v>0</v>
      </c>
    </row>
    <row r="826" spans="1:7">
      <c r="A826" s="66" t="s">
        <v>208</v>
      </c>
      <c r="B826" s="62">
        <v>0</v>
      </c>
      <c r="C826" s="62">
        <v>2</v>
      </c>
      <c r="D826" s="62">
        <v>6</v>
      </c>
      <c r="E826" s="62">
        <v>4</v>
      </c>
      <c r="F826" s="62">
        <v>1</v>
      </c>
      <c r="G826" s="63">
        <v>14</v>
      </c>
    </row>
    <row r="827" spans="1:7">
      <c r="A827" s="67" t="s">
        <v>208</v>
      </c>
      <c r="B827" s="64">
        <v>0</v>
      </c>
      <c r="C827" s="64">
        <v>2</v>
      </c>
      <c r="D827" s="64">
        <v>7</v>
      </c>
      <c r="E827" s="64">
        <v>5</v>
      </c>
      <c r="F827" s="64">
        <v>0</v>
      </c>
      <c r="G827" s="65">
        <v>9</v>
      </c>
    </row>
    <row r="828" spans="1:7">
      <c r="A828" s="66" t="s">
        <v>208</v>
      </c>
      <c r="B828" s="62">
        <v>0</v>
      </c>
      <c r="C828" s="62">
        <v>2</v>
      </c>
      <c r="D828" s="62">
        <v>8</v>
      </c>
      <c r="E828" s="62">
        <v>6</v>
      </c>
      <c r="F828" s="62">
        <v>0</v>
      </c>
      <c r="G828" s="63">
        <v>3</v>
      </c>
    </row>
    <row r="829" spans="1:7">
      <c r="A829" s="67" t="s">
        <v>208</v>
      </c>
      <c r="B829" s="64">
        <v>0</v>
      </c>
      <c r="C829" s="64">
        <v>2</v>
      </c>
      <c r="D829" s="64">
        <v>9</v>
      </c>
      <c r="E829" s="64">
        <v>4</v>
      </c>
      <c r="F829" s="64">
        <v>1</v>
      </c>
      <c r="G829" s="65">
        <v>17</v>
      </c>
    </row>
    <row r="830" spans="1:7">
      <c r="A830" s="66" t="s">
        <v>208</v>
      </c>
      <c r="B830" s="62">
        <v>1</v>
      </c>
      <c r="C830" s="62">
        <v>0</v>
      </c>
      <c r="D830" s="62">
        <v>5</v>
      </c>
      <c r="E830" s="62">
        <v>8</v>
      </c>
      <c r="F830" s="62">
        <v>1</v>
      </c>
      <c r="G830" s="63">
        <v>10</v>
      </c>
    </row>
    <row r="831" spans="1:7">
      <c r="A831" s="67" t="s">
        <v>208</v>
      </c>
      <c r="B831" s="64">
        <v>1</v>
      </c>
      <c r="C831" s="64">
        <v>1</v>
      </c>
      <c r="D831" s="64">
        <v>6</v>
      </c>
      <c r="E831" s="64">
        <v>10</v>
      </c>
      <c r="F831" s="64">
        <v>1</v>
      </c>
      <c r="G831" s="65">
        <v>8</v>
      </c>
    </row>
    <row r="832" spans="1:7">
      <c r="A832" s="66" t="s">
        <v>208</v>
      </c>
      <c r="B832" s="62">
        <v>1</v>
      </c>
      <c r="C832" s="62">
        <v>1</v>
      </c>
      <c r="D832" s="62">
        <v>7</v>
      </c>
      <c r="E832" s="62">
        <v>1</v>
      </c>
      <c r="F832" s="62">
        <v>0</v>
      </c>
      <c r="G832" s="63">
        <v>7</v>
      </c>
    </row>
    <row r="833" spans="1:7">
      <c r="A833" s="67" t="s">
        <v>208</v>
      </c>
      <c r="B833" s="64">
        <v>1</v>
      </c>
      <c r="C833" s="64">
        <v>2</v>
      </c>
      <c r="D833" s="64">
        <v>7</v>
      </c>
      <c r="E833" s="64">
        <v>14</v>
      </c>
      <c r="F833" s="64">
        <v>1</v>
      </c>
      <c r="G833" s="65">
        <v>4</v>
      </c>
    </row>
    <row r="834" spans="1:7">
      <c r="A834" s="66" t="s">
        <v>208</v>
      </c>
      <c r="B834" s="62">
        <v>1</v>
      </c>
      <c r="C834" s="62">
        <v>2</v>
      </c>
      <c r="D834" s="62">
        <v>8</v>
      </c>
      <c r="E834" s="62">
        <v>1</v>
      </c>
      <c r="F834" s="62">
        <v>0</v>
      </c>
      <c r="G834" s="63">
        <v>3</v>
      </c>
    </row>
    <row r="835" spans="1:7">
      <c r="A835" s="67" t="s">
        <v>208</v>
      </c>
      <c r="B835" s="64">
        <v>1</v>
      </c>
      <c r="C835" s="64">
        <v>2</v>
      </c>
      <c r="D835" s="64">
        <v>9</v>
      </c>
      <c r="E835" s="64">
        <v>1</v>
      </c>
      <c r="F835" s="64">
        <v>0</v>
      </c>
      <c r="G835" s="65">
        <v>2</v>
      </c>
    </row>
    <row r="836" spans="1:7">
      <c r="A836" s="66" t="s">
        <v>208</v>
      </c>
      <c r="B836" s="62">
        <v>2</v>
      </c>
      <c r="C836" s="62">
        <v>0</v>
      </c>
      <c r="D836" s="62">
        <v>8</v>
      </c>
      <c r="E836" s="62">
        <v>3</v>
      </c>
      <c r="F836" s="62">
        <v>1</v>
      </c>
      <c r="G836" s="63">
        <v>15</v>
      </c>
    </row>
    <row r="837" spans="1:7">
      <c r="A837" s="67" t="s">
        <v>208</v>
      </c>
      <c r="B837" s="64">
        <v>2</v>
      </c>
      <c r="C837" s="64">
        <v>1</v>
      </c>
      <c r="D837" s="64">
        <v>8</v>
      </c>
      <c r="E837" s="64">
        <v>9</v>
      </c>
      <c r="F837" s="64">
        <v>1</v>
      </c>
      <c r="G837" s="65">
        <v>9</v>
      </c>
    </row>
    <row r="838" spans="1:7">
      <c r="A838" s="66" t="s">
        <v>208</v>
      </c>
      <c r="B838" s="62">
        <v>2</v>
      </c>
      <c r="C838" s="62">
        <v>2</v>
      </c>
      <c r="D838" s="62">
        <v>9</v>
      </c>
      <c r="E838" s="62">
        <v>21</v>
      </c>
      <c r="F838" s="62">
        <v>2</v>
      </c>
      <c r="G838" s="63">
        <v>15</v>
      </c>
    </row>
    <row r="839" spans="1:7">
      <c r="A839" s="67" t="s">
        <v>208</v>
      </c>
      <c r="B839" s="64">
        <v>3</v>
      </c>
      <c r="C839" s="64">
        <v>0</v>
      </c>
      <c r="D839" s="64">
        <v>9</v>
      </c>
      <c r="E839" s="64">
        <v>3</v>
      </c>
      <c r="F839" s="64">
        <v>1</v>
      </c>
      <c r="G839" s="65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Arantxa Villavicencio Paz</dc:creator>
  <cp:keywords/>
  <dc:description/>
  <cp:lastModifiedBy>Sai Patri</cp:lastModifiedBy>
  <cp:revision/>
  <dcterms:created xsi:type="dcterms:W3CDTF">2015-06-05T18:19:34Z</dcterms:created>
  <dcterms:modified xsi:type="dcterms:W3CDTF">2023-08-24T15:42:57Z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