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iya Laptop\SLC BA Class\Sem 2\Business and Tech - ADMN5017\presentation\"/>
    </mc:Choice>
  </mc:AlternateContent>
  <bookViews>
    <workbookView xWindow="0" yWindow="0" windowWidth="23040" windowHeight="9072"/>
  </bookViews>
  <sheets>
    <sheet name="Menu" sheetId="2" r:id="rId1"/>
    <sheet name="Fruit_Vegetable" sheetId="3" r:id="rId2"/>
    <sheet name="Meat and Drink prices" sheetId="5" r:id="rId3"/>
    <sheet name="TOP SECRET RECIPES" sheetId="4" r:id="rId4"/>
    <sheet name="Sample orders" sheetId="1" r:id="rId5"/>
    <sheet name="Q-1 -Lunch" sheetId="6" r:id="rId6"/>
    <sheet name="Q-1- Dinner" sheetId="7" r:id="rId7"/>
    <sheet name="Q-2-(2 to 4)" sheetId="13" r:id="rId8"/>
    <sheet name="Sheet2" sheetId="30" r:id="rId9"/>
    <sheet name="Sheet3" sheetId="31" r:id="rId10"/>
    <sheet name="Q-3 Week 1" sheetId="14" r:id="rId11"/>
    <sheet name="without drinks week 1" sheetId="17" r:id="rId12"/>
    <sheet name="Q- 3 Week 2" sheetId="15" r:id="rId13"/>
    <sheet name="without drinks week 2" sheetId="18" r:id="rId14"/>
    <sheet name="Q-4-Complete orders" sheetId="8" r:id="rId15"/>
    <sheet name="Profit inWeek 1" sheetId="25" r:id="rId16"/>
    <sheet name="Sheet1" sheetId="34" r:id="rId17"/>
    <sheet name="Sheet6" sheetId="35" r:id="rId18"/>
    <sheet name="Profit inWeek 2" sheetId="28" r:id="rId19"/>
    <sheet name="Sheet5" sheetId="33" r:id="rId20"/>
    <sheet name="Sheet4" sheetId="32" r:id="rId21"/>
  </sheets>
  <definedNames>
    <definedName name="_xlnm._FilterDatabase" localSheetId="12" hidden="1">'Q- 3 Week 2'!$A$1:$G$869</definedName>
    <definedName name="_xlnm._FilterDatabase" localSheetId="6" hidden="1">'Q-1- Dinner'!$A$1:$D$1624</definedName>
    <definedName name="_xlnm._FilterDatabase" localSheetId="5" hidden="1">'Q-1 -Lunch'!$A$1:$D$558</definedName>
    <definedName name="_xlnm._FilterDatabase" localSheetId="7" hidden="1">'Q-2-(2 to 4)'!$A$1:$E$374</definedName>
    <definedName name="_xlnm._FilterDatabase" localSheetId="10" hidden="1">'Q-3 Week 1'!$A$1:$G$1311</definedName>
    <definedName name="_xlnm._FilterDatabase" localSheetId="4" hidden="1">'Sample orders'!$A$1:$G$2181</definedName>
    <definedName name="_xlnm._FilterDatabase" localSheetId="11" hidden="1">'without drinks week 1'!$A$1:$G$912</definedName>
    <definedName name="_xlnm._FilterDatabase" localSheetId="13" hidden="1">'without drinks week 2'!$A$1:$K$612</definedName>
  </definedNames>
  <calcPr calcId="191028"/>
  <pivotCaches>
    <pivotCache cacheId="0" r:id="rId22"/>
    <pivotCache cacheId="1" r:id="rId23"/>
    <pivotCache cacheId="2" r:id="rId24"/>
    <pivotCache cacheId="3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5" l="1"/>
  <c r="C8" i="34"/>
  <c r="H2" i="13"/>
  <c r="I11" i="25"/>
  <c r="I12" i="25" l="1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11" i="25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F6" i="28"/>
  <c r="E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E6" i="25"/>
  <c r="G14" i="8"/>
  <c r="G15" i="8"/>
  <c r="G16" i="8"/>
  <c r="G17" i="8"/>
  <c r="F14" i="8"/>
  <c r="F15" i="8"/>
  <c r="F16" i="8"/>
  <c r="F17" i="8"/>
  <c r="F13" i="8"/>
  <c r="G13" i="8"/>
  <c r="C11" i="8"/>
  <c r="F11" i="8" s="1"/>
  <c r="G3" i="8"/>
  <c r="G4" i="8"/>
  <c r="G5" i="8"/>
  <c r="G6" i="8"/>
  <c r="G7" i="8"/>
  <c r="G8" i="8"/>
  <c r="G9" i="8"/>
  <c r="G10" i="8"/>
  <c r="G11" i="8"/>
  <c r="G12" i="8"/>
  <c r="G2" i="8"/>
  <c r="F3" i="8"/>
  <c r="F4" i="8"/>
  <c r="F5" i="8"/>
  <c r="F6" i="8"/>
  <c r="F7" i="8"/>
  <c r="F8" i="8"/>
  <c r="F9" i="8"/>
  <c r="F10" i="8"/>
  <c r="F12" i="8"/>
  <c r="F2" i="8"/>
  <c r="J21" i="17"/>
  <c r="N49" i="14"/>
  <c r="G4" i="7"/>
  <c r="G4" i="6"/>
  <c r="J5" i="18"/>
  <c r="J4" i="18"/>
  <c r="J6" i="18" s="1"/>
  <c r="J3" i="18"/>
  <c r="J2" i="18"/>
  <c r="J2" i="17"/>
  <c r="J5" i="17"/>
  <c r="J3" i="17"/>
  <c r="J4" i="17"/>
  <c r="E12" i="14"/>
  <c r="I48" i="15"/>
  <c r="I47" i="15"/>
  <c r="I45" i="14"/>
  <c r="I46" i="14"/>
  <c r="I49" i="15" l="1"/>
  <c r="I47" i="14"/>
  <c r="J6" i="17"/>
  <c r="J7" i="17" s="1"/>
  <c r="I19" i="15" l="1"/>
  <c r="I20" i="14"/>
  <c r="F648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G2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1232" i="14"/>
  <c r="G1233" i="14"/>
  <c r="G1234" i="14"/>
  <c r="G1235" i="14"/>
  <c r="G1236" i="14"/>
  <c r="G1237" i="14"/>
  <c r="G1238" i="14"/>
  <c r="G1239" i="14"/>
  <c r="G1240" i="14"/>
  <c r="G1241" i="14"/>
  <c r="G1242" i="14"/>
  <c r="G1243" i="14"/>
  <c r="G1244" i="14"/>
  <c r="G1245" i="14"/>
  <c r="G1246" i="14"/>
  <c r="G1247" i="14"/>
  <c r="G1248" i="14"/>
  <c r="G1249" i="14"/>
  <c r="G1250" i="14"/>
  <c r="G1251" i="14"/>
  <c r="G1252" i="14"/>
  <c r="G1253" i="14"/>
  <c r="G1254" i="14"/>
  <c r="G1255" i="14"/>
  <c r="G1256" i="14"/>
  <c r="G1257" i="14"/>
  <c r="G1258" i="14"/>
  <c r="G1259" i="14"/>
  <c r="G1260" i="14"/>
  <c r="G1261" i="14"/>
  <c r="G1262" i="14"/>
  <c r="G1263" i="14"/>
  <c r="G1264" i="14"/>
  <c r="G1265" i="14"/>
  <c r="G1266" i="14"/>
  <c r="G1267" i="14"/>
  <c r="G1268" i="14"/>
  <c r="G1269" i="14"/>
  <c r="G1270" i="14"/>
  <c r="G1271" i="14"/>
  <c r="G1272" i="14"/>
  <c r="G1273" i="14"/>
  <c r="G1274" i="14"/>
  <c r="G1275" i="14"/>
  <c r="G1276" i="14"/>
  <c r="G1277" i="14"/>
  <c r="G1278" i="14"/>
  <c r="G1279" i="14"/>
  <c r="G1280" i="14"/>
  <c r="G1281" i="14"/>
  <c r="G1282" i="14"/>
  <c r="G1283" i="14"/>
  <c r="G1284" i="14"/>
  <c r="G1285" i="14"/>
  <c r="G1286" i="14"/>
  <c r="G1287" i="14"/>
  <c r="G1288" i="14"/>
  <c r="G1289" i="14"/>
  <c r="G1290" i="14"/>
  <c r="G1291" i="14"/>
  <c r="G1292" i="14"/>
  <c r="G1293" i="14"/>
  <c r="G1294" i="14"/>
  <c r="G1295" i="14"/>
  <c r="G1296" i="14"/>
  <c r="G1297" i="14"/>
  <c r="G1298" i="14"/>
  <c r="G1299" i="14"/>
  <c r="G1300" i="14"/>
  <c r="G1301" i="14"/>
  <c r="G1302" i="14"/>
  <c r="G1303" i="14"/>
  <c r="G1304" i="14"/>
  <c r="G1305" i="14"/>
  <c r="G1306" i="14"/>
  <c r="G1307" i="14"/>
  <c r="G1308" i="14"/>
  <c r="G1309" i="14"/>
  <c r="G1310" i="14"/>
  <c r="G131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" i="14"/>
  <c r="E1311" i="14"/>
  <c r="F1311" i="14" s="1"/>
  <c r="D1311" i="14"/>
  <c r="E1310" i="14"/>
  <c r="F1310" i="14" s="1"/>
  <c r="D1310" i="14"/>
  <c r="E1309" i="14"/>
  <c r="F1309" i="14" s="1"/>
  <c r="D1309" i="14"/>
  <c r="E1308" i="14"/>
  <c r="F1308" i="14" s="1"/>
  <c r="D1308" i="14"/>
  <c r="E1307" i="14"/>
  <c r="F1307" i="14" s="1"/>
  <c r="D1307" i="14"/>
  <c r="E1306" i="14"/>
  <c r="F1306" i="14" s="1"/>
  <c r="D1306" i="14"/>
  <c r="E1305" i="14"/>
  <c r="F1305" i="14" s="1"/>
  <c r="D1305" i="14"/>
  <c r="E1304" i="14"/>
  <c r="F1304" i="14" s="1"/>
  <c r="D1304" i="14"/>
  <c r="E1303" i="14"/>
  <c r="F1303" i="14" s="1"/>
  <c r="D1303" i="14"/>
  <c r="E1302" i="14"/>
  <c r="F1302" i="14" s="1"/>
  <c r="D1302" i="14"/>
  <c r="E1301" i="14"/>
  <c r="F1301" i="14" s="1"/>
  <c r="D1301" i="14"/>
  <c r="E1300" i="14"/>
  <c r="F1300" i="14" s="1"/>
  <c r="D1300" i="14"/>
  <c r="E1299" i="14"/>
  <c r="F1299" i="14" s="1"/>
  <c r="D1299" i="14"/>
  <c r="E1298" i="14"/>
  <c r="F1298" i="14" s="1"/>
  <c r="D1298" i="14"/>
  <c r="E1297" i="14"/>
  <c r="F1297" i="14" s="1"/>
  <c r="D1297" i="14"/>
  <c r="E1296" i="14"/>
  <c r="F1296" i="14" s="1"/>
  <c r="D1296" i="14"/>
  <c r="E1295" i="14"/>
  <c r="F1295" i="14" s="1"/>
  <c r="D1295" i="14"/>
  <c r="E1294" i="14"/>
  <c r="F1294" i="14" s="1"/>
  <c r="D1294" i="14"/>
  <c r="E1293" i="14"/>
  <c r="F1293" i="14" s="1"/>
  <c r="D1293" i="14"/>
  <c r="E1292" i="14"/>
  <c r="F1292" i="14" s="1"/>
  <c r="D1292" i="14"/>
  <c r="E1291" i="14"/>
  <c r="F1291" i="14" s="1"/>
  <c r="D1291" i="14"/>
  <c r="E1290" i="14"/>
  <c r="F1290" i="14" s="1"/>
  <c r="D1290" i="14"/>
  <c r="E1289" i="14"/>
  <c r="F1289" i="14" s="1"/>
  <c r="D1289" i="14"/>
  <c r="E1288" i="14"/>
  <c r="F1288" i="14" s="1"/>
  <c r="D1288" i="14"/>
  <c r="E1287" i="14"/>
  <c r="F1287" i="14" s="1"/>
  <c r="D1287" i="14"/>
  <c r="E1286" i="14"/>
  <c r="F1286" i="14" s="1"/>
  <c r="D1286" i="14"/>
  <c r="E1285" i="14"/>
  <c r="F1285" i="14" s="1"/>
  <c r="D1285" i="14"/>
  <c r="E1284" i="14"/>
  <c r="F1284" i="14" s="1"/>
  <c r="D1284" i="14"/>
  <c r="E1283" i="14"/>
  <c r="F1283" i="14" s="1"/>
  <c r="D1283" i="14"/>
  <c r="E1282" i="14"/>
  <c r="F1282" i="14" s="1"/>
  <c r="D1282" i="14"/>
  <c r="E1281" i="14"/>
  <c r="F1281" i="14" s="1"/>
  <c r="D1281" i="14"/>
  <c r="E1280" i="14"/>
  <c r="F1280" i="14" s="1"/>
  <c r="D1280" i="14"/>
  <c r="E1279" i="14"/>
  <c r="F1279" i="14" s="1"/>
  <c r="D1279" i="14"/>
  <c r="E1278" i="14"/>
  <c r="F1278" i="14" s="1"/>
  <c r="D1278" i="14"/>
  <c r="E1277" i="14"/>
  <c r="F1277" i="14" s="1"/>
  <c r="D1277" i="14"/>
  <c r="E1276" i="14"/>
  <c r="F1276" i="14" s="1"/>
  <c r="D1276" i="14"/>
  <c r="E1275" i="14"/>
  <c r="F1275" i="14" s="1"/>
  <c r="D1275" i="14"/>
  <c r="E1274" i="14"/>
  <c r="F1274" i="14" s="1"/>
  <c r="D1274" i="14"/>
  <c r="E1273" i="14"/>
  <c r="F1273" i="14" s="1"/>
  <c r="D1273" i="14"/>
  <c r="E1272" i="14"/>
  <c r="F1272" i="14" s="1"/>
  <c r="D1272" i="14"/>
  <c r="E1271" i="14"/>
  <c r="F1271" i="14" s="1"/>
  <c r="D1271" i="14"/>
  <c r="E1270" i="14"/>
  <c r="F1270" i="14" s="1"/>
  <c r="D1270" i="14"/>
  <c r="E1269" i="14"/>
  <c r="F1269" i="14" s="1"/>
  <c r="D1269" i="14"/>
  <c r="E1268" i="14"/>
  <c r="F1268" i="14" s="1"/>
  <c r="D1268" i="14"/>
  <c r="E1267" i="14"/>
  <c r="F1267" i="14" s="1"/>
  <c r="D1267" i="14"/>
  <c r="E1266" i="14"/>
  <c r="F1266" i="14" s="1"/>
  <c r="D1266" i="14"/>
  <c r="E1265" i="14"/>
  <c r="F1265" i="14" s="1"/>
  <c r="D1265" i="14"/>
  <c r="E1264" i="14"/>
  <c r="F1264" i="14" s="1"/>
  <c r="D1264" i="14"/>
  <c r="E1263" i="14"/>
  <c r="F1263" i="14" s="1"/>
  <c r="D1263" i="14"/>
  <c r="E1262" i="14"/>
  <c r="F1262" i="14" s="1"/>
  <c r="D1262" i="14"/>
  <c r="E1261" i="14"/>
  <c r="F1261" i="14" s="1"/>
  <c r="D1261" i="14"/>
  <c r="E1260" i="14"/>
  <c r="F1260" i="14" s="1"/>
  <c r="D1260" i="14"/>
  <c r="E1259" i="14"/>
  <c r="F1259" i="14" s="1"/>
  <c r="D1259" i="14"/>
  <c r="E1258" i="14"/>
  <c r="F1258" i="14" s="1"/>
  <c r="D1258" i="14"/>
  <c r="E1257" i="14"/>
  <c r="F1257" i="14" s="1"/>
  <c r="D1257" i="14"/>
  <c r="E1256" i="14"/>
  <c r="F1256" i="14" s="1"/>
  <c r="D1256" i="14"/>
  <c r="E1255" i="14"/>
  <c r="F1255" i="14" s="1"/>
  <c r="D1255" i="14"/>
  <c r="E1254" i="14"/>
  <c r="F1254" i="14" s="1"/>
  <c r="D1254" i="14"/>
  <c r="E1253" i="14"/>
  <c r="F1253" i="14" s="1"/>
  <c r="D1253" i="14"/>
  <c r="E1252" i="14"/>
  <c r="F1252" i="14" s="1"/>
  <c r="D1252" i="14"/>
  <c r="E1251" i="14"/>
  <c r="F1251" i="14" s="1"/>
  <c r="D1251" i="14"/>
  <c r="E1250" i="14"/>
  <c r="F1250" i="14" s="1"/>
  <c r="D1250" i="14"/>
  <c r="E1249" i="14"/>
  <c r="F1249" i="14" s="1"/>
  <c r="D1249" i="14"/>
  <c r="E1248" i="14"/>
  <c r="F1248" i="14" s="1"/>
  <c r="D1248" i="14"/>
  <c r="E1247" i="14"/>
  <c r="F1247" i="14" s="1"/>
  <c r="D1247" i="14"/>
  <c r="E1246" i="14"/>
  <c r="F1246" i="14" s="1"/>
  <c r="D1246" i="14"/>
  <c r="E1245" i="14"/>
  <c r="F1245" i="14" s="1"/>
  <c r="D1245" i="14"/>
  <c r="E1244" i="14"/>
  <c r="F1244" i="14" s="1"/>
  <c r="D1244" i="14"/>
  <c r="E1243" i="14"/>
  <c r="F1243" i="14" s="1"/>
  <c r="D1243" i="14"/>
  <c r="E1242" i="14"/>
  <c r="F1242" i="14" s="1"/>
  <c r="D1242" i="14"/>
  <c r="E1241" i="14"/>
  <c r="F1241" i="14" s="1"/>
  <c r="D1241" i="14"/>
  <c r="E1240" i="14"/>
  <c r="F1240" i="14" s="1"/>
  <c r="D1240" i="14"/>
  <c r="E1239" i="14"/>
  <c r="F1239" i="14" s="1"/>
  <c r="D1239" i="14"/>
  <c r="E1238" i="14"/>
  <c r="F1238" i="14" s="1"/>
  <c r="D1238" i="14"/>
  <c r="E1237" i="14"/>
  <c r="F1237" i="14" s="1"/>
  <c r="D1237" i="14"/>
  <c r="E1236" i="14"/>
  <c r="F1236" i="14" s="1"/>
  <c r="D1236" i="14"/>
  <c r="E1235" i="14"/>
  <c r="F1235" i="14" s="1"/>
  <c r="D1235" i="14"/>
  <c r="E1234" i="14"/>
  <c r="F1234" i="14" s="1"/>
  <c r="D1234" i="14"/>
  <c r="E1233" i="14"/>
  <c r="D1233" i="14"/>
  <c r="F1233" i="14" s="1"/>
  <c r="E1232" i="14"/>
  <c r="D1232" i="14"/>
  <c r="F1232" i="14" s="1"/>
  <c r="E1231" i="14"/>
  <c r="D1231" i="14"/>
  <c r="F1231" i="14" s="1"/>
  <c r="E1230" i="14"/>
  <c r="D1230" i="14"/>
  <c r="F1230" i="14" s="1"/>
  <c r="E1229" i="14"/>
  <c r="D1229" i="14"/>
  <c r="F1229" i="14" s="1"/>
  <c r="E1228" i="14"/>
  <c r="D1228" i="14"/>
  <c r="F1228" i="14" s="1"/>
  <c r="E1227" i="14"/>
  <c r="D1227" i="14"/>
  <c r="F1227" i="14" s="1"/>
  <c r="E1226" i="14"/>
  <c r="D1226" i="14"/>
  <c r="F1226" i="14" s="1"/>
  <c r="E1225" i="14"/>
  <c r="D1225" i="14"/>
  <c r="F1225" i="14" s="1"/>
  <c r="E1224" i="14"/>
  <c r="D1224" i="14"/>
  <c r="F1224" i="14" s="1"/>
  <c r="E1223" i="14"/>
  <c r="D1223" i="14"/>
  <c r="F1223" i="14" s="1"/>
  <c r="E1222" i="14"/>
  <c r="D1222" i="14"/>
  <c r="F1222" i="14" s="1"/>
  <c r="E1221" i="14"/>
  <c r="D1221" i="14"/>
  <c r="F1221" i="14" s="1"/>
  <c r="E1220" i="14"/>
  <c r="D1220" i="14"/>
  <c r="F1220" i="14" s="1"/>
  <c r="E1219" i="14"/>
  <c r="D1219" i="14"/>
  <c r="F1219" i="14" s="1"/>
  <c r="E1218" i="14"/>
  <c r="D1218" i="14"/>
  <c r="F1218" i="14" s="1"/>
  <c r="E1217" i="14"/>
  <c r="D1217" i="14"/>
  <c r="F1217" i="14" s="1"/>
  <c r="E1216" i="14"/>
  <c r="D1216" i="14"/>
  <c r="F1216" i="14" s="1"/>
  <c r="E1215" i="14"/>
  <c r="D1215" i="14"/>
  <c r="F1215" i="14" s="1"/>
  <c r="E1214" i="14"/>
  <c r="D1214" i="14"/>
  <c r="F1214" i="14" s="1"/>
  <c r="E1213" i="14"/>
  <c r="D1213" i="14"/>
  <c r="F1213" i="14" s="1"/>
  <c r="E1212" i="14"/>
  <c r="D1212" i="14"/>
  <c r="F1212" i="14" s="1"/>
  <c r="E1211" i="14"/>
  <c r="D1211" i="14"/>
  <c r="F1211" i="14" s="1"/>
  <c r="E1210" i="14"/>
  <c r="D1210" i="14"/>
  <c r="F1210" i="14" s="1"/>
  <c r="E1209" i="14"/>
  <c r="D1209" i="14"/>
  <c r="F1209" i="14" s="1"/>
  <c r="E1208" i="14"/>
  <c r="D1208" i="14"/>
  <c r="F1208" i="14" s="1"/>
  <c r="E1207" i="14"/>
  <c r="D1207" i="14"/>
  <c r="F1207" i="14" s="1"/>
  <c r="E1206" i="14"/>
  <c r="D1206" i="14"/>
  <c r="F1206" i="14" s="1"/>
  <c r="E1205" i="14"/>
  <c r="D1205" i="14"/>
  <c r="F1205" i="14" s="1"/>
  <c r="E1204" i="14"/>
  <c r="D1204" i="14"/>
  <c r="F1204" i="14" s="1"/>
  <c r="E1203" i="14"/>
  <c r="F1203" i="14" s="1"/>
  <c r="D1203" i="14"/>
  <c r="E1202" i="14"/>
  <c r="F1202" i="14" s="1"/>
  <c r="D1202" i="14"/>
  <c r="E1201" i="14"/>
  <c r="F1201" i="14" s="1"/>
  <c r="D1201" i="14"/>
  <c r="E1200" i="14"/>
  <c r="F1200" i="14" s="1"/>
  <c r="D1200" i="14"/>
  <c r="E1199" i="14"/>
  <c r="F1199" i="14" s="1"/>
  <c r="D1199" i="14"/>
  <c r="E1198" i="14"/>
  <c r="F1198" i="14" s="1"/>
  <c r="D1198" i="14"/>
  <c r="E1197" i="14"/>
  <c r="F1197" i="14" s="1"/>
  <c r="D1197" i="14"/>
  <c r="E1196" i="14"/>
  <c r="F1196" i="14" s="1"/>
  <c r="D1196" i="14"/>
  <c r="E1195" i="14"/>
  <c r="F1195" i="14" s="1"/>
  <c r="D1195" i="14"/>
  <c r="E1194" i="14"/>
  <c r="F1194" i="14" s="1"/>
  <c r="D1194" i="14"/>
  <c r="E1193" i="14"/>
  <c r="F1193" i="14" s="1"/>
  <c r="D1193" i="14"/>
  <c r="E1192" i="14"/>
  <c r="F1192" i="14" s="1"/>
  <c r="D1192" i="14"/>
  <c r="E1191" i="14"/>
  <c r="F1191" i="14" s="1"/>
  <c r="D1191" i="14"/>
  <c r="E1190" i="14"/>
  <c r="F1190" i="14" s="1"/>
  <c r="D1190" i="14"/>
  <c r="E1189" i="14"/>
  <c r="F1189" i="14" s="1"/>
  <c r="D1189" i="14"/>
  <c r="E1188" i="14"/>
  <c r="F1188" i="14" s="1"/>
  <c r="D1188" i="14"/>
  <c r="E1187" i="14"/>
  <c r="F1187" i="14" s="1"/>
  <c r="D1187" i="14"/>
  <c r="E1186" i="14"/>
  <c r="F1186" i="14" s="1"/>
  <c r="D1186" i="14"/>
  <c r="E1185" i="14"/>
  <c r="F1185" i="14" s="1"/>
  <c r="D1185" i="14"/>
  <c r="E1184" i="14"/>
  <c r="F1184" i="14" s="1"/>
  <c r="D1184" i="14"/>
  <c r="E1183" i="14"/>
  <c r="F1183" i="14" s="1"/>
  <c r="D1183" i="14"/>
  <c r="E1182" i="14"/>
  <c r="F1182" i="14" s="1"/>
  <c r="D1182" i="14"/>
  <c r="E1181" i="14"/>
  <c r="F1181" i="14" s="1"/>
  <c r="D1181" i="14"/>
  <c r="E1180" i="14"/>
  <c r="F1180" i="14" s="1"/>
  <c r="D1180" i="14"/>
  <c r="E1179" i="14"/>
  <c r="F1179" i="14" s="1"/>
  <c r="D1179" i="14"/>
  <c r="E1178" i="14"/>
  <c r="F1178" i="14" s="1"/>
  <c r="D1178" i="14"/>
  <c r="E1177" i="14"/>
  <c r="F1177" i="14" s="1"/>
  <c r="D1177" i="14"/>
  <c r="E1176" i="14"/>
  <c r="F1176" i="14" s="1"/>
  <c r="D1176" i="14"/>
  <c r="E1175" i="14"/>
  <c r="F1175" i="14" s="1"/>
  <c r="D1175" i="14"/>
  <c r="E1174" i="14"/>
  <c r="F1174" i="14" s="1"/>
  <c r="D1174" i="14"/>
  <c r="E1173" i="14"/>
  <c r="F1173" i="14" s="1"/>
  <c r="D1173" i="14"/>
  <c r="E1172" i="14"/>
  <c r="F1172" i="14" s="1"/>
  <c r="D1172" i="14"/>
  <c r="E1171" i="14"/>
  <c r="F1171" i="14" s="1"/>
  <c r="D1171" i="14"/>
  <c r="E1170" i="14"/>
  <c r="F1170" i="14" s="1"/>
  <c r="D1170" i="14"/>
  <c r="E1169" i="14"/>
  <c r="F1169" i="14" s="1"/>
  <c r="D1169" i="14"/>
  <c r="E1168" i="14"/>
  <c r="F1168" i="14" s="1"/>
  <c r="D1168" i="14"/>
  <c r="E1167" i="14"/>
  <c r="F1167" i="14" s="1"/>
  <c r="D1167" i="14"/>
  <c r="E1166" i="14"/>
  <c r="F1166" i="14" s="1"/>
  <c r="D1166" i="14"/>
  <c r="E1165" i="14"/>
  <c r="F1165" i="14" s="1"/>
  <c r="D1165" i="14"/>
  <c r="E1164" i="14"/>
  <c r="F1164" i="14" s="1"/>
  <c r="D1164" i="14"/>
  <c r="E1163" i="14"/>
  <c r="F1163" i="14" s="1"/>
  <c r="D1163" i="14"/>
  <c r="E1162" i="14"/>
  <c r="F1162" i="14" s="1"/>
  <c r="D1162" i="14"/>
  <c r="E1161" i="14"/>
  <c r="F1161" i="14" s="1"/>
  <c r="D1161" i="14"/>
  <c r="E1160" i="14"/>
  <c r="F1160" i="14" s="1"/>
  <c r="D1160" i="14"/>
  <c r="E1159" i="14"/>
  <c r="F1159" i="14" s="1"/>
  <c r="D1159" i="14"/>
  <c r="E1158" i="14"/>
  <c r="F1158" i="14" s="1"/>
  <c r="D1158" i="14"/>
  <c r="E1157" i="14"/>
  <c r="F1157" i="14" s="1"/>
  <c r="D1157" i="14"/>
  <c r="E1156" i="14"/>
  <c r="F1156" i="14" s="1"/>
  <c r="D1156" i="14"/>
  <c r="E1155" i="14"/>
  <c r="F1155" i="14" s="1"/>
  <c r="D1155" i="14"/>
  <c r="E1154" i="14"/>
  <c r="F1154" i="14" s="1"/>
  <c r="D1154" i="14"/>
  <c r="E1153" i="14"/>
  <c r="F1153" i="14" s="1"/>
  <c r="D1153" i="14"/>
  <c r="E1152" i="14"/>
  <c r="F1152" i="14" s="1"/>
  <c r="D1152" i="14"/>
  <c r="E1151" i="14"/>
  <c r="F1151" i="14" s="1"/>
  <c r="D1151" i="14"/>
  <c r="E1150" i="14"/>
  <c r="F1150" i="14" s="1"/>
  <c r="D1150" i="14"/>
  <c r="E1149" i="14"/>
  <c r="F1149" i="14" s="1"/>
  <c r="D1149" i="14"/>
  <c r="E1148" i="14"/>
  <c r="F1148" i="14" s="1"/>
  <c r="D1148" i="14"/>
  <c r="E1147" i="14"/>
  <c r="F1147" i="14" s="1"/>
  <c r="D1147" i="14"/>
  <c r="E1146" i="14"/>
  <c r="F1146" i="14" s="1"/>
  <c r="D1146" i="14"/>
  <c r="E1145" i="14"/>
  <c r="F1145" i="14" s="1"/>
  <c r="D1145" i="14"/>
  <c r="E1144" i="14"/>
  <c r="F1144" i="14" s="1"/>
  <c r="D1144" i="14"/>
  <c r="E1143" i="14"/>
  <c r="F1143" i="14" s="1"/>
  <c r="D1143" i="14"/>
  <c r="E1142" i="14"/>
  <c r="F1142" i="14" s="1"/>
  <c r="D1142" i="14"/>
  <c r="E1141" i="14"/>
  <c r="F1141" i="14" s="1"/>
  <c r="D1141" i="14"/>
  <c r="E1140" i="14"/>
  <c r="F1140" i="14" s="1"/>
  <c r="D1140" i="14"/>
  <c r="E1139" i="14"/>
  <c r="F1139" i="14" s="1"/>
  <c r="D1139" i="14"/>
  <c r="E1138" i="14"/>
  <c r="F1138" i="14" s="1"/>
  <c r="D1138" i="14"/>
  <c r="E1137" i="14"/>
  <c r="F1137" i="14" s="1"/>
  <c r="D1137" i="14"/>
  <c r="E1136" i="14"/>
  <c r="F1136" i="14" s="1"/>
  <c r="D1136" i="14"/>
  <c r="E1135" i="14"/>
  <c r="F1135" i="14" s="1"/>
  <c r="D1135" i="14"/>
  <c r="E1134" i="14"/>
  <c r="F1134" i="14" s="1"/>
  <c r="D1134" i="14"/>
  <c r="E1133" i="14"/>
  <c r="F1133" i="14" s="1"/>
  <c r="D1133" i="14"/>
  <c r="E1132" i="14"/>
  <c r="F1132" i="14" s="1"/>
  <c r="D1132" i="14"/>
  <c r="E1131" i="14"/>
  <c r="F1131" i="14" s="1"/>
  <c r="D1131" i="14"/>
  <c r="E1130" i="14"/>
  <c r="F1130" i="14" s="1"/>
  <c r="D1130" i="14"/>
  <c r="E1129" i="14"/>
  <c r="F1129" i="14" s="1"/>
  <c r="D1129" i="14"/>
  <c r="E1128" i="14"/>
  <c r="F1128" i="14" s="1"/>
  <c r="D1128" i="14"/>
  <c r="E1127" i="14"/>
  <c r="F1127" i="14" s="1"/>
  <c r="D1127" i="14"/>
  <c r="E1126" i="14"/>
  <c r="F1126" i="14" s="1"/>
  <c r="D1126" i="14"/>
  <c r="E1125" i="14"/>
  <c r="F1125" i="14" s="1"/>
  <c r="D1125" i="14"/>
  <c r="E1124" i="14"/>
  <c r="F1124" i="14" s="1"/>
  <c r="D1124" i="14"/>
  <c r="E1123" i="14"/>
  <c r="F1123" i="14" s="1"/>
  <c r="D1123" i="14"/>
  <c r="E1122" i="14"/>
  <c r="F1122" i="14" s="1"/>
  <c r="D1122" i="14"/>
  <c r="E1121" i="14"/>
  <c r="F1121" i="14" s="1"/>
  <c r="D1121" i="14"/>
  <c r="E1120" i="14"/>
  <c r="F1120" i="14" s="1"/>
  <c r="D1120" i="14"/>
  <c r="E1119" i="14"/>
  <c r="F1119" i="14" s="1"/>
  <c r="D1119" i="14"/>
  <c r="E1118" i="14"/>
  <c r="F1118" i="14" s="1"/>
  <c r="D1118" i="14"/>
  <c r="E1117" i="14"/>
  <c r="F1117" i="14" s="1"/>
  <c r="D1117" i="14"/>
  <c r="E1116" i="14"/>
  <c r="D1116" i="14"/>
  <c r="F1116" i="14" s="1"/>
  <c r="E1115" i="14"/>
  <c r="D1115" i="14"/>
  <c r="F1115" i="14" s="1"/>
  <c r="E1114" i="14"/>
  <c r="D1114" i="14"/>
  <c r="F1114" i="14" s="1"/>
  <c r="E1113" i="14"/>
  <c r="D1113" i="14"/>
  <c r="F1113" i="14" s="1"/>
  <c r="E1112" i="14"/>
  <c r="D1112" i="14"/>
  <c r="F1112" i="14" s="1"/>
  <c r="E1111" i="14"/>
  <c r="D1111" i="14"/>
  <c r="F1111" i="14" s="1"/>
  <c r="E1110" i="14"/>
  <c r="D1110" i="14"/>
  <c r="F1110" i="14" s="1"/>
  <c r="E1109" i="14"/>
  <c r="D1109" i="14"/>
  <c r="F1109" i="14" s="1"/>
  <c r="E1108" i="14"/>
  <c r="D1108" i="14"/>
  <c r="F1108" i="14" s="1"/>
  <c r="E1107" i="14"/>
  <c r="D1107" i="14"/>
  <c r="F1107" i="14" s="1"/>
  <c r="E1106" i="14"/>
  <c r="D1106" i="14"/>
  <c r="F1106" i="14" s="1"/>
  <c r="E1105" i="14"/>
  <c r="D1105" i="14"/>
  <c r="F1105" i="14" s="1"/>
  <c r="E1104" i="14"/>
  <c r="D1104" i="14"/>
  <c r="F1104" i="14" s="1"/>
  <c r="E1103" i="14"/>
  <c r="D1103" i="14"/>
  <c r="F1103" i="14" s="1"/>
  <c r="E1102" i="14"/>
  <c r="D1102" i="14"/>
  <c r="F1102" i="14" s="1"/>
  <c r="E1101" i="14"/>
  <c r="D1101" i="14"/>
  <c r="F1101" i="14" s="1"/>
  <c r="E1100" i="14"/>
  <c r="F1100" i="14" s="1"/>
  <c r="D1100" i="14"/>
  <c r="E1099" i="14"/>
  <c r="F1099" i="14" s="1"/>
  <c r="D1099" i="14"/>
  <c r="E1098" i="14"/>
  <c r="F1098" i="14" s="1"/>
  <c r="D1098" i="14"/>
  <c r="E1097" i="14"/>
  <c r="F1097" i="14" s="1"/>
  <c r="D1097" i="14"/>
  <c r="E1096" i="14"/>
  <c r="F1096" i="14" s="1"/>
  <c r="D1096" i="14"/>
  <c r="E1095" i="14"/>
  <c r="F1095" i="14" s="1"/>
  <c r="D1095" i="14"/>
  <c r="E1094" i="14"/>
  <c r="F1094" i="14" s="1"/>
  <c r="D1094" i="14"/>
  <c r="E1093" i="14"/>
  <c r="F1093" i="14" s="1"/>
  <c r="D1093" i="14"/>
  <c r="E1092" i="14"/>
  <c r="F1092" i="14" s="1"/>
  <c r="D1092" i="14"/>
  <c r="E1091" i="14"/>
  <c r="F1091" i="14" s="1"/>
  <c r="D1091" i="14"/>
  <c r="E1090" i="14"/>
  <c r="F1090" i="14" s="1"/>
  <c r="D1090" i="14"/>
  <c r="E1089" i="14"/>
  <c r="F1089" i="14" s="1"/>
  <c r="D1089" i="14"/>
  <c r="E1088" i="14"/>
  <c r="F1088" i="14" s="1"/>
  <c r="D1088" i="14"/>
  <c r="E1087" i="14"/>
  <c r="F1087" i="14" s="1"/>
  <c r="D1087" i="14"/>
  <c r="E1086" i="14"/>
  <c r="F1086" i="14" s="1"/>
  <c r="D1086" i="14"/>
  <c r="E1085" i="14"/>
  <c r="F1085" i="14" s="1"/>
  <c r="D1085" i="14"/>
  <c r="E1084" i="14"/>
  <c r="F1084" i="14" s="1"/>
  <c r="D1084" i="14"/>
  <c r="E1083" i="14"/>
  <c r="F1083" i="14" s="1"/>
  <c r="D1083" i="14"/>
  <c r="E1082" i="14"/>
  <c r="F1082" i="14" s="1"/>
  <c r="D1082" i="14"/>
  <c r="E1081" i="14"/>
  <c r="F1081" i="14" s="1"/>
  <c r="D1081" i="14"/>
  <c r="E1080" i="14"/>
  <c r="F1080" i="14" s="1"/>
  <c r="D1080" i="14"/>
  <c r="E1079" i="14"/>
  <c r="F1079" i="14" s="1"/>
  <c r="D1079" i="14"/>
  <c r="E1078" i="14"/>
  <c r="F1078" i="14" s="1"/>
  <c r="D1078" i="14"/>
  <c r="E1077" i="14"/>
  <c r="F1077" i="14" s="1"/>
  <c r="D1077" i="14"/>
  <c r="E1076" i="14"/>
  <c r="F1076" i="14" s="1"/>
  <c r="D1076" i="14"/>
  <c r="E1075" i="14"/>
  <c r="F1075" i="14" s="1"/>
  <c r="D1075" i="14"/>
  <c r="E1074" i="14"/>
  <c r="F1074" i="14" s="1"/>
  <c r="D1074" i="14"/>
  <c r="E1073" i="14"/>
  <c r="F1073" i="14" s="1"/>
  <c r="D1073" i="14"/>
  <c r="E1072" i="14"/>
  <c r="F1072" i="14" s="1"/>
  <c r="D1072" i="14"/>
  <c r="E1071" i="14"/>
  <c r="F1071" i="14" s="1"/>
  <c r="D1071" i="14"/>
  <c r="E1070" i="14"/>
  <c r="F1070" i="14" s="1"/>
  <c r="D1070" i="14"/>
  <c r="E1069" i="14"/>
  <c r="F1069" i="14" s="1"/>
  <c r="D1069" i="14"/>
  <c r="E1068" i="14"/>
  <c r="F1068" i="14" s="1"/>
  <c r="D1068" i="14"/>
  <c r="E1067" i="14"/>
  <c r="F1067" i="14" s="1"/>
  <c r="D1067" i="14"/>
  <c r="E1066" i="14"/>
  <c r="F1066" i="14" s="1"/>
  <c r="D1066" i="14"/>
  <c r="E1065" i="14"/>
  <c r="F1065" i="14" s="1"/>
  <c r="D1065" i="14"/>
  <c r="E1064" i="14"/>
  <c r="F1064" i="14" s="1"/>
  <c r="D1064" i="14"/>
  <c r="E1063" i="14"/>
  <c r="F1063" i="14" s="1"/>
  <c r="D1063" i="14"/>
  <c r="E1062" i="14"/>
  <c r="F1062" i="14" s="1"/>
  <c r="D1062" i="14"/>
  <c r="E1061" i="14"/>
  <c r="F1061" i="14" s="1"/>
  <c r="D1061" i="14"/>
  <c r="E1060" i="14"/>
  <c r="F1060" i="14" s="1"/>
  <c r="D1060" i="14"/>
  <c r="E1059" i="14"/>
  <c r="F1059" i="14" s="1"/>
  <c r="D1059" i="14"/>
  <c r="E1058" i="14"/>
  <c r="F1058" i="14" s="1"/>
  <c r="D1058" i="14"/>
  <c r="E1057" i="14"/>
  <c r="F1057" i="14" s="1"/>
  <c r="D1057" i="14"/>
  <c r="E1056" i="14"/>
  <c r="F1056" i="14" s="1"/>
  <c r="D1056" i="14"/>
  <c r="E1055" i="14"/>
  <c r="F1055" i="14" s="1"/>
  <c r="D1055" i="14"/>
  <c r="E1054" i="14"/>
  <c r="F1054" i="14" s="1"/>
  <c r="D1054" i="14"/>
  <c r="E1053" i="14"/>
  <c r="F1053" i="14" s="1"/>
  <c r="D1053" i="14"/>
  <c r="E1052" i="14"/>
  <c r="F1052" i="14" s="1"/>
  <c r="D1052" i="14"/>
  <c r="E1051" i="14"/>
  <c r="F1051" i="14" s="1"/>
  <c r="D1051" i="14"/>
  <c r="E1050" i="14"/>
  <c r="F1050" i="14" s="1"/>
  <c r="D1050" i="14"/>
  <c r="E1049" i="14"/>
  <c r="F1049" i="14" s="1"/>
  <c r="D1049" i="14"/>
  <c r="E1048" i="14"/>
  <c r="F1048" i="14" s="1"/>
  <c r="D1048" i="14"/>
  <c r="E1047" i="14"/>
  <c r="F1047" i="14" s="1"/>
  <c r="D1047" i="14"/>
  <c r="E1046" i="14"/>
  <c r="F1046" i="14" s="1"/>
  <c r="D1046" i="14"/>
  <c r="E1045" i="14"/>
  <c r="F1045" i="14" s="1"/>
  <c r="D1045" i="14"/>
  <c r="E1044" i="14"/>
  <c r="F1044" i="14" s="1"/>
  <c r="D1044" i="14"/>
  <c r="E1043" i="14"/>
  <c r="F1043" i="14" s="1"/>
  <c r="D1043" i="14"/>
  <c r="E1042" i="14"/>
  <c r="F1042" i="14" s="1"/>
  <c r="D1042" i="14"/>
  <c r="E1041" i="14"/>
  <c r="F1041" i="14" s="1"/>
  <c r="D1041" i="14"/>
  <c r="E1040" i="14"/>
  <c r="F1040" i="14" s="1"/>
  <c r="D1040" i="14"/>
  <c r="E1039" i="14"/>
  <c r="F1039" i="14" s="1"/>
  <c r="D1039" i="14"/>
  <c r="E1038" i="14"/>
  <c r="F1038" i="14" s="1"/>
  <c r="D1038" i="14"/>
  <c r="E1037" i="14"/>
  <c r="F1037" i="14" s="1"/>
  <c r="D1037" i="14"/>
  <c r="E1036" i="14"/>
  <c r="F1036" i="14" s="1"/>
  <c r="D1036" i="14"/>
  <c r="E1035" i="14"/>
  <c r="F1035" i="14" s="1"/>
  <c r="D1035" i="14"/>
  <c r="E1034" i="14"/>
  <c r="F1034" i="14" s="1"/>
  <c r="D1034" i="14"/>
  <c r="E1033" i="14"/>
  <c r="F1033" i="14" s="1"/>
  <c r="D1033" i="14"/>
  <c r="E1032" i="14"/>
  <c r="F1032" i="14" s="1"/>
  <c r="D1032" i="14"/>
  <c r="E1031" i="14"/>
  <c r="F1031" i="14" s="1"/>
  <c r="D1031" i="14"/>
  <c r="E1030" i="14"/>
  <c r="F1030" i="14" s="1"/>
  <c r="D1030" i="14"/>
  <c r="E1029" i="14"/>
  <c r="F1029" i="14" s="1"/>
  <c r="D1029" i="14"/>
  <c r="E1028" i="14"/>
  <c r="F1028" i="14" s="1"/>
  <c r="D1028" i="14"/>
  <c r="E1027" i="14"/>
  <c r="F1027" i="14" s="1"/>
  <c r="D1027" i="14"/>
  <c r="E1026" i="14"/>
  <c r="F1026" i="14" s="1"/>
  <c r="D1026" i="14"/>
  <c r="E1025" i="14"/>
  <c r="F1025" i="14" s="1"/>
  <c r="D1025" i="14"/>
  <c r="E1024" i="14"/>
  <c r="F1024" i="14" s="1"/>
  <c r="D1024" i="14"/>
  <c r="E1023" i="14"/>
  <c r="F1023" i="14" s="1"/>
  <c r="D1023" i="14"/>
  <c r="E1022" i="14"/>
  <c r="F1022" i="14" s="1"/>
  <c r="D1022" i="14"/>
  <c r="E1021" i="14"/>
  <c r="F1021" i="14" s="1"/>
  <c r="D1021" i="14"/>
  <c r="E1020" i="14"/>
  <c r="F1020" i="14" s="1"/>
  <c r="D1020" i="14"/>
  <c r="E1019" i="14"/>
  <c r="F1019" i="14" s="1"/>
  <c r="D1019" i="14"/>
  <c r="E1018" i="14"/>
  <c r="F1018" i="14" s="1"/>
  <c r="D1018" i="14"/>
  <c r="E1017" i="14"/>
  <c r="F1017" i="14" s="1"/>
  <c r="D1017" i="14"/>
  <c r="E1016" i="14"/>
  <c r="F1016" i="14" s="1"/>
  <c r="D1016" i="14"/>
  <c r="E1015" i="14"/>
  <c r="F1015" i="14" s="1"/>
  <c r="D1015" i="14"/>
  <c r="E1014" i="14"/>
  <c r="F1014" i="14" s="1"/>
  <c r="D1014" i="14"/>
  <c r="E1013" i="14"/>
  <c r="F1013" i="14" s="1"/>
  <c r="D1013" i="14"/>
  <c r="E1012" i="14"/>
  <c r="F1012" i="14" s="1"/>
  <c r="D1012" i="14"/>
  <c r="E1011" i="14"/>
  <c r="F1011" i="14" s="1"/>
  <c r="D1011" i="14"/>
  <c r="E1010" i="14"/>
  <c r="F1010" i="14" s="1"/>
  <c r="D1010" i="14"/>
  <c r="E1009" i="14"/>
  <c r="F1009" i="14" s="1"/>
  <c r="D1009" i="14"/>
  <c r="E1008" i="14"/>
  <c r="F1008" i="14" s="1"/>
  <c r="D1008" i="14"/>
  <c r="E1007" i="14"/>
  <c r="F1007" i="14" s="1"/>
  <c r="D1007" i="14"/>
  <c r="E1006" i="14"/>
  <c r="F1006" i="14" s="1"/>
  <c r="D1006" i="14"/>
  <c r="E1005" i="14"/>
  <c r="F1005" i="14" s="1"/>
  <c r="D1005" i="14"/>
  <c r="E1004" i="14"/>
  <c r="F1004" i="14" s="1"/>
  <c r="D1004" i="14"/>
  <c r="E1003" i="14"/>
  <c r="F1003" i="14" s="1"/>
  <c r="D1003" i="14"/>
  <c r="E1002" i="14"/>
  <c r="F1002" i="14" s="1"/>
  <c r="D1002" i="14"/>
  <c r="E1001" i="14"/>
  <c r="F1001" i="14" s="1"/>
  <c r="D1001" i="14"/>
  <c r="E1000" i="14"/>
  <c r="F1000" i="14" s="1"/>
  <c r="D1000" i="14"/>
  <c r="E999" i="14"/>
  <c r="F999" i="14" s="1"/>
  <c r="D999" i="14"/>
  <c r="E998" i="14"/>
  <c r="F998" i="14" s="1"/>
  <c r="D998" i="14"/>
  <c r="E997" i="14"/>
  <c r="F997" i="14" s="1"/>
  <c r="D997" i="14"/>
  <c r="E996" i="14"/>
  <c r="F996" i="14" s="1"/>
  <c r="D996" i="14"/>
  <c r="E995" i="14"/>
  <c r="F995" i="14" s="1"/>
  <c r="D995" i="14"/>
  <c r="E994" i="14"/>
  <c r="F994" i="14" s="1"/>
  <c r="D994" i="14"/>
  <c r="E993" i="14"/>
  <c r="F993" i="14" s="1"/>
  <c r="D993" i="14"/>
  <c r="E992" i="14"/>
  <c r="F992" i="14" s="1"/>
  <c r="D992" i="14"/>
  <c r="E991" i="14"/>
  <c r="F991" i="14" s="1"/>
  <c r="D991" i="14"/>
  <c r="E990" i="14"/>
  <c r="F990" i="14" s="1"/>
  <c r="D990" i="14"/>
  <c r="E989" i="14"/>
  <c r="F989" i="14" s="1"/>
  <c r="D989" i="14"/>
  <c r="E988" i="14"/>
  <c r="F988" i="14" s="1"/>
  <c r="D988" i="14"/>
  <c r="E987" i="14"/>
  <c r="F987" i="14" s="1"/>
  <c r="D987" i="14"/>
  <c r="E986" i="14"/>
  <c r="F986" i="14" s="1"/>
  <c r="D986" i="14"/>
  <c r="E985" i="14"/>
  <c r="F985" i="14" s="1"/>
  <c r="D985" i="14"/>
  <c r="E984" i="14"/>
  <c r="F984" i="14" s="1"/>
  <c r="D984" i="14"/>
  <c r="E983" i="14"/>
  <c r="F983" i="14" s="1"/>
  <c r="D983" i="14"/>
  <c r="E982" i="14"/>
  <c r="F982" i="14" s="1"/>
  <c r="D982" i="14"/>
  <c r="E981" i="14"/>
  <c r="F981" i="14" s="1"/>
  <c r="D981" i="14"/>
  <c r="E980" i="14"/>
  <c r="D980" i="14"/>
  <c r="F980" i="14" s="1"/>
  <c r="E979" i="14"/>
  <c r="D979" i="14"/>
  <c r="F979" i="14" s="1"/>
  <c r="E978" i="14"/>
  <c r="D978" i="14"/>
  <c r="F978" i="14" s="1"/>
  <c r="E977" i="14"/>
  <c r="D977" i="14"/>
  <c r="F977" i="14" s="1"/>
  <c r="E976" i="14"/>
  <c r="D976" i="14"/>
  <c r="F976" i="14" s="1"/>
  <c r="E975" i="14"/>
  <c r="D975" i="14"/>
  <c r="F975" i="14" s="1"/>
  <c r="E974" i="14"/>
  <c r="D974" i="14"/>
  <c r="F974" i="14" s="1"/>
  <c r="E973" i="14"/>
  <c r="D973" i="14"/>
  <c r="F973" i="14" s="1"/>
  <c r="E972" i="14"/>
  <c r="D972" i="14"/>
  <c r="F972" i="14" s="1"/>
  <c r="E971" i="14"/>
  <c r="D971" i="14"/>
  <c r="F971" i="14" s="1"/>
  <c r="E970" i="14"/>
  <c r="D970" i="14"/>
  <c r="F970" i="14" s="1"/>
  <c r="E969" i="14"/>
  <c r="D969" i="14"/>
  <c r="F969" i="14" s="1"/>
  <c r="E968" i="14"/>
  <c r="D968" i="14"/>
  <c r="F968" i="14" s="1"/>
  <c r="E967" i="14"/>
  <c r="D967" i="14"/>
  <c r="F967" i="14" s="1"/>
  <c r="E966" i="14"/>
  <c r="D966" i="14"/>
  <c r="F966" i="14" s="1"/>
  <c r="E965" i="14"/>
  <c r="D965" i="14"/>
  <c r="F965" i="14" s="1"/>
  <c r="E964" i="14"/>
  <c r="D964" i="14"/>
  <c r="F964" i="14" s="1"/>
  <c r="E963" i="14"/>
  <c r="D963" i="14"/>
  <c r="F963" i="14" s="1"/>
  <c r="E962" i="14"/>
  <c r="D962" i="14"/>
  <c r="F962" i="14" s="1"/>
  <c r="E961" i="14"/>
  <c r="D961" i="14"/>
  <c r="F961" i="14" s="1"/>
  <c r="E960" i="14"/>
  <c r="D960" i="14"/>
  <c r="F960" i="14" s="1"/>
  <c r="E959" i="14"/>
  <c r="D959" i="14"/>
  <c r="F959" i="14" s="1"/>
  <c r="E958" i="14"/>
  <c r="D958" i="14"/>
  <c r="F958" i="14" s="1"/>
  <c r="E957" i="14"/>
  <c r="D957" i="14"/>
  <c r="F957" i="14" s="1"/>
  <c r="E956" i="14"/>
  <c r="D956" i="14"/>
  <c r="F956" i="14" s="1"/>
  <c r="E955" i="14"/>
  <c r="D955" i="14"/>
  <c r="F955" i="14" s="1"/>
  <c r="E954" i="14"/>
  <c r="D954" i="14"/>
  <c r="F954" i="14" s="1"/>
  <c r="E953" i="14"/>
  <c r="D953" i="14"/>
  <c r="F953" i="14" s="1"/>
  <c r="E952" i="14"/>
  <c r="D952" i="14"/>
  <c r="F952" i="14" s="1"/>
  <c r="E951" i="14"/>
  <c r="D951" i="14"/>
  <c r="F951" i="14" s="1"/>
  <c r="E950" i="14"/>
  <c r="D950" i="14"/>
  <c r="F950" i="14" s="1"/>
  <c r="E949" i="14"/>
  <c r="D949" i="14"/>
  <c r="F949" i="14" s="1"/>
  <c r="E948" i="14"/>
  <c r="D948" i="14"/>
  <c r="F948" i="14" s="1"/>
  <c r="E947" i="14"/>
  <c r="D947" i="14"/>
  <c r="F947" i="14" s="1"/>
  <c r="E946" i="14"/>
  <c r="D946" i="14"/>
  <c r="F946" i="14" s="1"/>
  <c r="E945" i="14"/>
  <c r="D945" i="14"/>
  <c r="F945" i="14" s="1"/>
  <c r="E944" i="14"/>
  <c r="D944" i="14"/>
  <c r="F944" i="14" s="1"/>
  <c r="E943" i="14"/>
  <c r="D943" i="14"/>
  <c r="F943" i="14" s="1"/>
  <c r="E942" i="14"/>
  <c r="D942" i="14"/>
  <c r="F942" i="14" s="1"/>
  <c r="E941" i="14"/>
  <c r="D941" i="14"/>
  <c r="F941" i="14" s="1"/>
  <c r="E940" i="14"/>
  <c r="D940" i="14"/>
  <c r="F940" i="14" s="1"/>
  <c r="E939" i="14"/>
  <c r="D939" i="14"/>
  <c r="F939" i="14" s="1"/>
  <c r="E938" i="14"/>
  <c r="D938" i="14"/>
  <c r="F938" i="14" s="1"/>
  <c r="E937" i="14"/>
  <c r="D937" i="14"/>
  <c r="F937" i="14" s="1"/>
  <c r="E936" i="14"/>
  <c r="D936" i="14"/>
  <c r="F936" i="14" s="1"/>
  <c r="E935" i="14"/>
  <c r="D935" i="14"/>
  <c r="F935" i="14" s="1"/>
  <c r="E934" i="14"/>
  <c r="D934" i="14"/>
  <c r="F934" i="14" s="1"/>
  <c r="E933" i="14"/>
  <c r="D933" i="14"/>
  <c r="F933" i="14" s="1"/>
  <c r="E932" i="14"/>
  <c r="D932" i="14"/>
  <c r="F932" i="14" s="1"/>
  <c r="E931" i="14"/>
  <c r="D931" i="14"/>
  <c r="F931" i="14" s="1"/>
  <c r="E930" i="14"/>
  <c r="D930" i="14"/>
  <c r="F930" i="14" s="1"/>
  <c r="E929" i="14"/>
  <c r="D929" i="14"/>
  <c r="F929" i="14" s="1"/>
  <c r="E928" i="14"/>
  <c r="D928" i="14"/>
  <c r="F928" i="14" s="1"/>
  <c r="E927" i="14"/>
  <c r="D927" i="14"/>
  <c r="F927" i="14" s="1"/>
  <c r="E926" i="14"/>
  <c r="D926" i="14"/>
  <c r="F926" i="14" s="1"/>
  <c r="E925" i="14"/>
  <c r="D925" i="14"/>
  <c r="F925" i="14" s="1"/>
  <c r="E924" i="14"/>
  <c r="D924" i="14"/>
  <c r="F924" i="14" s="1"/>
  <c r="E923" i="14"/>
  <c r="D923" i="14"/>
  <c r="F923" i="14" s="1"/>
  <c r="E922" i="14"/>
  <c r="F922" i="14" s="1"/>
  <c r="D922" i="14"/>
  <c r="E921" i="14"/>
  <c r="F921" i="14" s="1"/>
  <c r="D921" i="14"/>
  <c r="E920" i="14"/>
  <c r="F920" i="14" s="1"/>
  <c r="D920" i="14"/>
  <c r="E919" i="14"/>
  <c r="F919" i="14" s="1"/>
  <c r="D919" i="14"/>
  <c r="E918" i="14"/>
  <c r="F918" i="14" s="1"/>
  <c r="D918" i="14"/>
  <c r="E917" i="14"/>
  <c r="F917" i="14" s="1"/>
  <c r="D917" i="14"/>
  <c r="E916" i="14"/>
  <c r="F916" i="14" s="1"/>
  <c r="D916" i="14"/>
  <c r="E915" i="14"/>
  <c r="F915" i="14" s="1"/>
  <c r="D915" i="14"/>
  <c r="E914" i="14"/>
  <c r="F914" i="14" s="1"/>
  <c r="D914" i="14"/>
  <c r="E913" i="14"/>
  <c r="F913" i="14" s="1"/>
  <c r="D913" i="14"/>
  <c r="E912" i="14"/>
  <c r="F912" i="14" s="1"/>
  <c r="D912" i="14"/>
  <c r="E911" i="14"/>
  <c r="F911" i="14" s="1"/>
  <c r="D911" i="14"/>
  <c r="E910" i="14"/>
  <c r="F910" i="14" s="1"/>
  <c r="D910" i="14"/>
  <c r="E909" i="14"/>
  <c r="F909" i="14" s="1"/>
  <c r="D909" i="14"/>
  <c r="E908" i="14"/>
  <c r="F908" i="14" s="1"/>
  <c r="D908" i="14"/>
  <c r="E907" i="14"/>
  <c r="F907" i="14" s="1"/>
  <c r="D907" i="14"/>
  <c r="E906" i="14"/>
  <c r="F906" i="14" s="1"/>
  <c r="D906" i="14"/>
  <c r="E905" i="14"/>
  <c r="F905" i="14" s="1"/>
  <c r="D905" i="14"/>
  <c r="E904" i="14"/>
  <c r="F904" i="14" s="1"/>
  <c r="D904" i="14"/>
  <c r="E903" i="14"/>
  <c r="F903" i="14" s="1"/>
  <c r="D903" i="14"/>
  <c r="E902" i="14"/>
  <c r="F902" i="14" s="1"/>
  <c r="D902" i="14"/>
  <c r="E901" i="14"/>
  <c r="F901" i="14" s="1"/>
  <c r="D901" i="14"/>
  <c r="E900" i="14"/>
  <c r="F900" i="14" s="1"/>
  <c r="D900" i="14"/>
  <c r="E899" i="14"/>
  <c r="F899" i="14" s="1"/>
  <c r="D899" i="14"/>
  <c r="E898" i="14"/>
  <c r="F898" i="14" s="1"/>
  <c r="D898" i="14"/>
  <c r="E897" i="14"/>
  <c r="F897" i="14" s="1"/>
  <c r="D897" i="14"/>
  <c r="E896" i="14"/>
  <c r="F896" i="14" s="1"/>
  <c r="D896" i="14"/>
  <c r="E895" i="14"/>
  <c r="F895" i="14" s="1"/>
  <c r="D895" i="14"/>
  <c r="E894" i="14"/>
  <c r="F894" i="14" s="1"/>
  <c r="D894" i="14"/>
  <c r="E893" i="14"/>
  <c r="F893" i="14" s="1"/>
  <c r="D893" i="14"/>
  <c r="E892" i="14"/>
  <c r="F892" i="14" s="1"/>
  <c r="D892" i="14"/>
  <c r="E891" i="14"/>
  <c r="F891" i="14" s="1"/>
  <c r="D891" i="14"/>
  <c r="E890" i="14"/>
  <c r="F890" i="14" s="1"/>
  <c r="D890" i="14"/>
  <c r="E889" i="14"/>
  <c r="F889" i="14" s="1"/>
  <c r="D889" i="14"/>
  <c r="E888" i="14"/>
  <c r="F888" i="14" s="1"/>
  <c r="D888" i="14"/>
  <c r="E887" i="14"/>
  <c r="F887" i="14" s="1"/>
  <c r="D887" i="14"/>
  <c r="E886" i="14"/>
  <c r="F886" i="14" s="1"/>
  <c r="D886" i="14"/>
  <c r="E885" i="14"/>
  <c r="F885" i="14" s="1"/>
  <c r="D885" i="14"/>
  <c r="E884" i="14"/>
  <c r="F884" i="14" s="1"/>
  <c r="D884" i="14"/>
  <c r="E883" i="14"/>
  <c r="F883" i="14" s="1"/>
  <c r="D883" i="14"/>
  <c r="E882" i="14"/>
  <c r="F882" i="14" s="1"/>
  <c r="D882" i="14"/>
  <c r="E881" i="14"/>
  <c r="F881" i="14" s="1"/>
  <c r="D881" i="14"/>
  <c r="E880" i="14"/>
  <c r="F880" i="14" s="1"/>
  <c r="D880" i="14"/>
  <c r="E879" i="14"/>
  <c r="F879" i="14" s="1"/>
  <c r="D879" i="14"/>
  <c r="E878" i="14"/>
  <c r="F878" i="14" s="1"/>
  <c r="D878" i="14"/>
  <c r="E877" i="14"/>
  <c r="F877" i="14" s="1"/>
  <c r="D877" i="14"/>
  <c r="E876" i="14"/>
  <c r="F876" i="14" s="1"/>
  <c r="D876" i="14"/>
  <c r="E875" i="14"/>
  <c r="F875" i="14" s="1"/>
  <c r="D875" i="14"/>
  <c r="E874" i="14"/>
  <c r="F874" i="14" s="1"/>
  <c r="D874" i="14"/>
  <c r="E873" i="14"/>
  <c r="F873" i="14" s="1"/>
  <c r="D873" i="14"/>
  <c r="E872" i="14"/>
  <c r="F872" i="14" s="1"/>
  <c r="D872" i="14"/>
  <c r="E871" i="14"/>
  <c r="F871" i="14" s="1"/>
  <c r="D871" i="14"/>
  <c r="E870" i="14"/>
  <c r="F870" i="14" s="1"/>
  <c r="D870" i="14"/>
  <c r="E869" i="14"/>
  <c r="F869" i="14" s="1"/>
  <c r="D869" i="14"/>
  <c r="E868" i="14"/>
  <c r="F868" i="14" s="1"/>
  <c r="D868" i="14"/>
  <c r="E867" i="14"/>
  <c r="F867" i="14" s="1"/>
  <c r="D867" i="14"/>
  <c r="E866" i="14"/>
  <c r="F866" i="14" s="1"/>
  <c r="D866" i="14"/>
  <c r="E865" i="14"/>
  <c r="F865" i="14" s="1"/>
  <c r="D865" i="14"/>
  <c r="E864" i="14"/>
  <c r="F864" i="14" s="1"/>
  <c r="D864" i="14"/>
  <c r="E863" i="14"/>
  <c r="F863" i="14" s="1"/>
  <c r="D863" i="14"/>
  <c r="E862" i="14"/>
  <c r="F862" i="14" s="1"/>
  <c r="D862" i="14"/>
  <c r="E861" i="14"/>
  <c r="F861" i="14" s="1"/>
  <c r="D861" i="14"/>
  <c r="E860" i="14"/>
  <c r="F860" i="14" s="1"/>
  <c r="D860" i="14"/>
  <c r="E859" i="14"/>
  <c r="F859" i="14" s="1"/>
  <c r="D859" i="14"/>
  <c r="E858" i="14"/>
  <c r="F858" i="14" s="1"/>
  <c r="D858" i="14"/>
  <c r="E857" i="14"/>
  <c r="F857" i="14" s="1"/>
  <c r="D857" i="14"/>
  <c r="E856" i="14"/>
  <c r="F856" i="14" s="1"/>
  <c r="D856" i="14"/>
  <c r="E855" i="14"/>
  <c r="F855" i="14" s="1"/>
  <c r="D855" i="14"/>
  <c r="E854" i="14"/>
  <c r="F854" i="14" s="1"/>
  <c r="D854" i="14"/>
  <c r="E853" i="14"/>
  <c r="F853" i="14" s="1"/>
  <c r="D853" i="14"/>
  <c r="E852" i="14"/>
  <c r="F852" i="14" s="1"/>
  <c r="D852" i="14"/>
  <c r="E851" i="14"/>
  <c r="F851" i="14" s="1"/>
  <c r="D851" i="14"/>
  <c r="E850" i="14"/>
  <c r="F850" i="14" s="1"/>
  <c r="D850" i="14"/>
  <c r="E849" i="14"/>
  <c r="F849" i="14" s="1"/>
  <c r="D849" i="14"/>
  <c r="E848" i="14"/>
  <c r="F848" i="14" s="1"/>
  <c r="D848" i="14"/>
  <c r="E847" i="14"/>
  <c r="F847" i="14" s="1"/>
  <c r="D847" i="14"/>
  <c r="E846" i="14"/>
  <c r="F846" i="14" s="1"/>
  <c r="D846" i="14"/>
  <c r="E845" i="14"/>
  <c r="F845" i="14" s="1"/>
  <c r="D845" i="14"/>
  <c r="E844" i="14"/>
  <c r="F844" i="14" s="1"/>
  <c r="D844" i="14"/>
  <c r="E843" i="14"/>
  <c r="F843" i="14" s="1"/>
  <c r="D843" i="14"/>
  <c r="E842" i="14"/>
  <c r="F842" i="14" s="1"/>
  <c r="D842" i="14"/>
  <c r="E841" i="14"/>
  <c r="F841" i="14" s="1"/>
  <c r="D841" i="14"/>
  <c r="E840" i="14"/>
  <c r="F840" i="14" s="1"/>
  <c r="D840" i="14"/>
  <c r="E839" i="14"/>
  <c r="F839" i="14" s="1"/>
  <c r="D839" i="14"/>
  <c r="E838" i="14"/>
  <c r="F838" i="14" s="1"/>
  <c r="D838" i="14"/>
  <c r="E837" i="14"/>
  <c r="F837" i="14" s="1"/>
  <c r="D837" i="14"/>
  <c r="E836" i="14"/>
  <c r="F836" i="14" s="1"/>
  <c r="D836" i="14"/>
  <c r="E835" i="14"/>
  <c r="F835" i="14" s="1"/>
  <c r="D835" i="14"/>
  <c r="E834" i="14"/>
  <c r="F834" i="14" s="1"/>
  <c r="D834" i="14"/>
  <c r="E833" i="14"/>
  <c r="F833" i="14" s="1"/>
  <c r="D833" i="14"/>
  <c r="E832" i="14"/>
  <c r="F832" i="14" s="1"/>
  <c r="D832" i="14"/>
  <c r="E831" i="14"/>
  <c r="F831" i="14" s="1"/>
  <c r="D831" i="14"/>
  <c r="E830" i="14"/>
  <c r="F830" i="14" s="1"/>
  <c r="D830" i="14"/>
  <c r="E829" i="14"/>
  <c r="F829" i="14" s="1"/>
  <c r="D829" i="14"/>
  <c r="E828" i="14"/>
  <c r="F828" i="14" s="1"/>
  <c r="D828" i="14"/>
  <c r="E827" i="14"/>
  <c r="F827" i="14" s="1"/>
  <c r="D827" i="14"/>
  <c r="E826" i="14"/>
  <c r="F826" i="14" s="1"/>
  <c r="D826" i="14"/>
  <c r="E825" i="14"/>
  <c r="F825" i="14" s="1"/>
  <c r="D825" i="14"/>
  <c r="E824" i="14"/>
  <c r="F824" i="14" s="1"/>
  <c r="D824" i="14"/>
  <c r="E823" i="14"/>
  <c r="F823" i="14" s="1"/>
  <c r="D823" i="14"/>
  <c r="E822" i="14"/>
  <c r="F822" i="14" s="1"/>
  <c r="D822" i="14"/>
  <c r="E821" i="14"/>
  <c r="F821" i="14" s="1"/>
  <c r="D821" i="14"/>
  <c r="E820" i="14"/>
  <c r="F820" i="14" s="1"/>
  <c r="D820" i="14"/>
  <c r="E819" i="14"/>
  <c r="F819" i="14" s="1"/>
  <c r="D819" i="14"/>
  <c r="E818" i="14"/>
  <c r="F818" i="14" s="1"/>
  <c r="D818" i="14"/>
  <c r="E817" i="14"/>
  <c r="F817" i="14" s="1"/>
  <c r="D817" i="14"/>
  <c r="E816" i="14"/>
  <c r="F816" i="14" s="1"/>
  <c r="D816" i="14"/>
  <c r="E815" i="14"/>
  <c r="F815" i="14" s="1"/>
  <c r="D815" i="14"/>
  <c r="E814" i="14"/>
  <c r="F814" i="14" s="1"/>
  <c r="D814" i="14"/>
  <c r="E813" i="14"/>
  <c r="F813" i="14" s="1"/>
  <c r="D813" i="14"/>
  <c r="E812" i="14"/>
  <c r="F812" i="14" s="1"/>
  <c r="D812" i="14"/>
  <c r="E811" i="14"/>
  <c r="F811" i="14" s="1"/>
  <c r="D811" i="14"/>
  <c r="E810" i="14"/>
  <c r="F810" i="14" s="1"/>
  <c r="D810" i="14"/>
  <c r="E809" i="14"/>
  <c r="F809" i="14" s="1"/>
  <c r="D809" i="14"/>
  <c r="E808" i="14"/>
  <c r="F808" i="14" s="1"/>
  <c r="D808" i="14"/>
  <c r="E807" i="14"/>
  <c r="F807" i="14" s="1"/>
  <c r="D807" i="14"/>
  <c r="E806" i="14"/>
  <c r="F806" i="14" s="1"/>
  <c r="D806" i="14"/>
  <c r="E805" i="14"/>
  <c r="F805" i="14" s="1"/>
  <c r="D805" i="14"/>
  <c r="E804" i="14"/>
  <c r="F804" i="14" s="1"/>
  <c r="D804" i="14"/>
  <c r="E803" i="14"/>
  <c r="F803" i="14" s="1"/>
  <c r="D803" i="14"/>
  <c r="E802" i="14"/>
  <c r="F802" i="14" s="1"/>
  <c r="D802" i="14"/>
  <c r="E801" i="14"/>
  <c r="F801" i="14" s="1"/>
  <c r="D801" i="14"/>
  <c r="E800" i="14"/>
  <c r="F800" i="14" s="1"/>
  <c r="D800" i="14"/>
  <c r="E799" i="14"/>
  <c r="F799" i="14" s="1"/>
  <c r="D799" i="14"/>
  <c r="E798" i="14"/>
  <c r="F798" i="14" s="1"/>
  <c r="D798" i="14"/>
  <c r="E797" i="14"/>
  <c r="F797" i="14" s="1"/>
  <c r="D797" i="14"/>
  <c r="E796" i="14"/>
  <c r="F796" i="14" s="1"/>
  <c r="D796" i="14"/>
  <c r="E795" i="14"/>
  <c r="F795" i="14" s="1"/>
  <c r="D795" i="14"/>
  <c r="E794" i="14"/>
  <c r="F794" i="14" s="1"/>
  <c r="D794" i="14"/>
  <c r="E793" i="14"/>
  <c r="F793" i="14" s="1"/>
  <c r="D793" i="14"/>
  <c r="E792" i="14"/>
  <c r="F792" i="14" s="1"/>
  <c r="D792" i="14"/>
  <c r="E791" i="14"/>
  <c r="F791" i="14" s="1"/>
  <c r="D791" i="14"/>
  <c r="E790" i="14"/>
  <c r="F790" i="14" s="1"/>
  <c r="D790" i="14"/>
  <c r="E789" i="14"/>
  <c r="F789" i="14" s="1"/>
  <c r="D789" i="14"/>
  <c r="E788" i="14"/>
  <c r="F788" i="14" s="1"/>
  <c r="D788" i="14"/>
  <c r="E787" i="14"/>
  <c r="F787" i="14" s="1"/>
  <c r="D787" i="14"/>
  <c r="E786" i="14"/>
  <c r="F786" i="14" s="1"/>
  <c r="D786" i="14"/>
  <c r="E785" i="14"/>
  <c r="F785" i="14" s="1"/>
  <c r="D785" i="14"/>
  <c r="E784" i="14"/>
  <c r="F784" i="14" s="1"/>
  <c r="D784" i="14"/>
  <c r="E783" i="14"/>
  <c r="F783" i="14" s="1"/>
  <c r="D783" i="14"/>
  <c r="E782" i="14"/>
  <c r="F782" i="14" s="1"/>
  <c r="D782" i="14"/>
  <c r="E781" i="14"/>
  <c r="F781" i="14" s="1"/>
  <c r="D781" i="14"/>
  <c r="E780" i="14"/>
  <c r="F780" i="14" s="1"/>
  <c r="D780" i="14"/>
  <c r="E779" i="14"/>
  <c r="F779" i="14" s="1"/>
  <c r="D779" i="14"/>
  <c r="E778" i="14"/>
  <c r="F778" i="14" s="1"/>
  <c r="D778" i="14"/>
  <c r="E777" i="14"/>
  <c r="F777" i="14" s="1"/>
  <c r="D777" i="14"/>
  <c r="E776" i="14"/>
  <c r="F776" i="14" s="1"/>
  <c r="D776" i="14"/>
  <c r="E775" i="14"/>
  <c r="F775" i="14" s="1"/>
  <c r="D775" i="14"/>
  <c r="E774" i="14"/>
  <c r="F774" i="14" s="1"/>
  <c r="D774" i="14"/>
  <c r="E773" i="14"/>
  <c r="F773" i="14" s="1"/>
  <c r="D773" i="14"/>
  <c r="E772" i="14"/>
  <c r="F772" i="14" s="1"/>
  <c r="D772" i="14"/>
  <c r="E771" i="14"/>
  <c r="F771" i="14" s="1"/>
  <c r="D771" i="14"/>
  <c r="E770" i="14"/>
  <c r="F770" i="14" s="1"/>
  <c r="D770" i="14"/>
  <c r="E769" i="14"/>
  <c r="F769" i="14" s="1"/>
  <c r="D769" i="14"/>
  <c r="E768" i="14"/>
  <c r="F768" i="14" s="1"/>
  <c r="D768" i="14"/>
  <c r="E767" i="14"/>
  <c r="F767" i="14" s="1"/>
  <c r="D767" i="14"/>
  <c r="E766" i="14"/>
  <c r="F766" i="14" s="1"/>
  <c r="D766" i="14"/>
  <c r="E765" i="14"/>
  <c r="F765" i="14" s="1"/>
  <c r="D765" i="14"/>
  <c r="E764" i="14"/>
  <c r="F764" i="14" s="1"/>
  <c r="D764" i="14"/>
  <c r="E763" i="14"/>
  <c r="F763" i="14" s="1"/>
  <c r="D763" i="14"/>
  <c r="E762" i="14"/>
  <c r="F762" i="14" s="1"/>
  <c r="D762" i="14"/>
  <c r="E761" i="14"/>
  <c r="F761" i="14" s="1"/>
  <c r="D761" i="14"/>
  <c r="E760" i="14"/>
  <c r="F760" i="14" s="1"/>
  <c r="D760" i="14"/>
  <c r="E759" i="14"/>
  <c r="F759" i="14" s="1"/>
  <c r="D759" i="14"/>
  <c r="E758" i="14"/>
  <c r="F758" i="14" s="1"/>
  <c r="D758" i="14"/>
  <c r="E757" i="14"/>
  <c r="F757" i="14" s="1"/>
  <c r="D757" i="14"/>
  <c r="E756" i="14"/>
  <c r="F756" i="14" s="1"/>
  <c r="D756" i="14"/>
  <c r="E755" i="14"/>
  <c r="F755" i="14" s="1"/>
  <c r="D755" i="14"/>
  <c r="E754" i="14"/>
  <c r="F754" i="14" s="1"/>
  <c r="D754" i="14"/>
  <c r="E753" i="14"/>
  <c r="F753" i="14" s="1"/>
  <c r="D753" i="14"/>
  <c r="E752" i="14"/>
  <c r="F752" i="14" s="1"/>
  <c r="D752" i="14"/>
  <c r="E751" i="14"/>
  <c r="F751" i="14" s="1"/>
  <c r="D751" i="14"/>
  <c r="E750" i="14"/>
  <c r="F750" i="14" s="1"/>
  <c r="D750" i="14"/>
  <c r="E749" i="14"/>
  <c r="F749" i="14" s="1"/>
  <c r="D749" i="14"/>
  <c r="E748" i="14"/>
  <c r="F748" i="14" s="1"/>
  <c r="D748" i="14"/>
  <c r="E747" i="14"/>
  <c r="F747" i="14" s="1"/>
  <c r="D747" i="14"/>
  <c r="E746" i="14"/>
  <c r="F746" i="14" s="1"/>
  <c r="D746" i="14"/>
  <c r="E745" i="14"/>
  <c r="F745" i="14" s="1"/>
  <c r="D745" i="14"/>
  <c r="E744" i="14"/>
  <c r="F744" i="14" s="1"/>
  <c r="D744" i="14"/>
  <c r="E743" i="14"/>
  <c r="F743" i="14" s="1"/>
  <c r="D743" i="14"/>
  <c r="E742" i="14"/>
  <c r="F742" i="14" s="1"/>
  <c r="D742" i="14"/>
  <c r="E741" i="14"/>
  <c r="F741" i="14" s="1"/>
  <c r="D741" i="14"/>
  <c r="E740" i="14"/>
  <c r="F740" i="14" s="1"/>
  <c r="D740" i="14"/>
  <c r="E739" i="14"/>
  <c r="F739" i="14" s="1"/>
  <c r="D739" i="14"/>
  <c r="E738" i="14"/>
  <c r="F738" i="14" s="1"/>
  <c r="D738" i="14"/>
  <c r="E737" i="14"/>
  <c r="F737" i="14" s="1"/>
  <c r="D737" i="14"/>
  <c r="E736" i="14"/>
  <c r="F736" i="14" s="1"/>
  <c r="D736" i="14"/>
  <c r="E735" i="14"/>
  <c r="F735" i="14" s="1"/>
  <c r="D735" i="14"/>
  <c r="E734" i="14"/>
  <c r="F734" i="14" s="1"/>
  <c r="D734" i="14"/>
  <c r="E733" i="14"/>
  <c r="F733" i="14" s="1"/>
  <c r="D733" i="14"/>
  <c r="E732" i="14"/>
  <c r="F732" i="14" s="1"/>
  <c r="D732" i="14"/>
  <c r="E731" i="14"/>
  <c r="F731" i="14" s="1"/>
  <c r="D731" i="14"/>
  <c r="E730" i="14"/>
  <c r="F730" i="14" s="1"/>
  <c r="D730" i="14"/>
  <c r="E729" i="14"/>
  <c r="F729" i="14" s="1"/>
  <c r="D729" i="14"/>
  <c r="E728" i="14"/>
  <c r="F728" i="14" s="1"/>
  <c r="D728" i="14"/>
  <c r="E727" i="14"/>
  <c r="F727" i="14" s="1"/>
  <c r="D727" i="14"/>
  <c r="E726" i="14"/>
  <c r="F726" i="14" s="1"/>
  <c r="D726" i="14"/>
  <c r="E725" i="14"/>
  <c r="F725" i="14" s="1"/>
  <c r="D725" i="14"/>
  <c r="E724" i="14"/>
  <c r="F724" i="14" s="1"/>
  <c r="D724" i="14"/>
  <c r="E723" i="14"/>
  <c r="F723" i="14" s="1"/>
  <c r="D723" i="14"/>
  <c r="E722" i="14"/>
  <c r="F722" i="14" s="1"/>
  <c r="D722" i="14"/>
  <c r="E721" i="14"/>
  <c r="F721" i="14" s="1"/>
  <c r="D721" i="14"/>
  <c r="E720" i="14"/>
  <c r="F720" i="14" s="1"/>
  <c r="D720" i="14"/>
  <c r="E719" i="14"/>
  <c r="F719" i="14" s="1"/>
  <c r="D719" i="14"/>
  <c r="E718" i="14"/>
  <c r="F718" i="14" s="1"/>
  <c r="D718" i="14"/>
  <c r="E717" i="14"/>
  <c r="F717" i="14" s="1"/>
  <c r="D717" i="14"/>
  <c r="E716" i="14"/>
  <c r="F716" i="14" s="1"/>
  <c r="D716" i="14"/>
  <c r="E715" i="14"/>
  <c r="F715" i="14" s="1"/>
  <c r="D715" i="14"/>
  <c r="E714" i="14"/>
  <c r="F714" i="14" s="1"/>
  <c r="D714" i="14"/>
  <c r="E713" i="14"/>
  <c r="D713" i="14"/>
  <c r="F713" i="14" s="1"/>
  <c r="E712" i="14"/>
  <c r="D712" i="14"/>
  <c r="F712" i="14" s="1"/>
  <c r="E711" i="14"/>
  <c r="D711" i="14"/>
  <c r="F711" i="14" s="1"/>
  <c r="E710" i="14"/>
  <c r="D710" i="14"/>
  <c r="F710" i="14" s="1"/>
  <c r="E709" i="14"/>
  <c r="D709" i="14"/>
  <c r="F709" i="14" s="1"/>
  <c r="E708" i="14"/>
  <c r="D708" i="14"/>
  <c r="F708" i="14" s="1"/>
  <c r="E707" i="14"/>
  <c r="D707" i="14"/>
  <c r="F707" i="14" s="1"/>
  <c r="E706" i="14"/>
  <c r="D706" i="14"/>
  <c r="F706" i="14" s="1"/>
  <c r="E705" i="14"/>
  <c r="D705" i="14"/>
  <c r="F705" i="14" s="1"/>
  <c r="E704" i="14"/>
  <c r="D704" i="14"/>
  <c r="F704" i="14" s="1"/>
  <c r="E703" i="14"/>
  <c r="D703" i="14"/>
  <c r="F703" i="14" s="1"/>
  <c r="E702" i="14"/>
  <c r="D702" i="14"/>
  <c r="F702" i="14" s="1"/>
  <c r="E701" i="14"/>
  <c r="D701" i="14"/>
  <c r="F701" i="14" s="1"/>
  <c r="E700" i="14"/>
  <c r="D700" i="14"/>
  <c r="F700" i="14" s="1"/>
  <c r="E699" i="14"/>
  <c r="D699" i="14"/>
  <c r="F699" i="14" s="1"/>
  <c r="E698" i="14"/>
  <c r="D698" i="14"/>
  <c r="F698" i="14" s="1"/>
  <c r="E697" i="14"/>
  <c r="D697" i="14"/>
  <c r="F697" i="14" s="1"/>
  <c r="E696" i="14"/>
  <c r="D696" i="14"/>
  <c r="F696" i="14" s="1"/>
  <c r="E695" i="14"/>
  <c r="D695" i="14"/>
  <c r="F695" i="14" s="1"/>
  <c r="E694" i="14"/>
  <c r="D694" i="14"/>
  <c r="F694" i="14" s="1"/>
  <c r="E693" i="14"/>
  <c r="D693" i="14"/>
  <c r="F693" i="14" s="1"/>
  <c r="E692" i="14"/>
  <c r="D692" i="14"/>
  <c r="F692" i="14" s="1"/>
  <c r="E691" i="14"/>
  <c r="D691" i="14"/>
  <c r="F691" i="14" s="1"/>
  <c r="E690" i="14"/>
  <c r="D690" i="14"/>
  <c r="F690" i="14" s="1"/>
  <c r="E689" i="14"/>
  <c r="D689" i="14"/>
  <c r="F689" i="14" s="1"/>
  <c r="E688" i="14"/>
  <c r="D688" i="14"/>
  <c r="F688" i="14" s="1"/>
  <c r="E687" i="14"/>
  <c r="D687" i="14"/>
  <c r="F687" i="14" s="1"/>
  <c r="E686" i="14"/>
  <c r="D686" i="14"/>
  <c r="F686" i="14" s="1"/>
  <c r="E685" i="14"/>
  <c r="D685" i="14"/>
  <c r="F685" i="14" s="1"/>
  <c r="E684" i="14"/>
  <c r="D684" i="14"/>
  <c r="F684" i="14" s="1"/>
  <c r="E683" i="14"/>
  <c r="D683" i="14"/>
  <c r="F683" i="14" s="1"/>
  <c r="E682" i="14"/>
  <c r="D682" i="14"/>
  <c r="F682" i="14" s="1"/>
  <c r="E681" i="14"/>
  <c r="D681" i="14"/>
  <c r="F681" i="14" s="1"/>
  <c r="E680" i="14"/>
  <c r="D680" i="14"/>
  <c r="F680" i="14" s="1"/>
  <c r="E679" i="14"/>
  <c r="D679" i="14"/>
  <c r="F679" i="14" s="1"/>
  <c r="E678" i="14"/>
  <c r="D678" i="14"/>
  <c r="F678" i="14" s="1"/>
  <c r="E677" i="14"/>
  <c r="D677" i="14"/>
  <c r="F677" i="14" s="1"/>
  <c r="E676" i="14"/>
  <c r="D676" i="14"/>
  <c r="F676" i="14" s="1"/>
  <c r="E675" i="14"/>
  <c r="D675" i="14"/>
  <c r="F675" i="14" s="1"/>
  <c r="E674" i="14"/>
  <c r="D674" i="14"/>
  <c r="F674" i="14" s="1"/>
  <c r="E673" i="14"/>
  <c r="D673" i="14"/>
  <c r="F673" i="14" s="1"/>
  <c r="E672" i="14"/>
  <c r="D672" i="14"/>
  <c r="F672" i="14" s="1"/>
  <c r="E671" i="14"/>
  <c r="D671" i="14"/>
  <c r="F671" i="14" s="1"/>
  <c r="E670" i="14"/>
  <c r="D670" i="14"/>
  <c r="F670" i="14" s="1"/>
  <c r="E669" i="14"/>
  <c r="D669" i="14"/>
  <c r="F669" i="14" s="1"/>
  <c r="E668" i="14"/>
  <c r="D668" i="14"/>
  <c r="F668" i="14" s="1"/>
  <c r="E667" i="14"/>
  <c r="F667" i="14" s="1"/>
  <c r="D667" i="14"/>
  <c r="E666" i="14"/>
  <c r="F666" i="14" s="1"/>
  <c r="D666" i="14"/>
  <c r="E665" i="14"/>
  <c r="F665" i="14" s="1"/>
  <c r="D665" i="14"/>
  <c r="E664" i="14"/>
  <c r="F664" i="14" s="1"/>
  <c r="D664" i="14"/>
  <c r="E663" i="14"/>
  <c r="F663" i="14" s="1"/>
  <c r="D663" i="14"/>
  <c r="E662" i="14"/>
  <c r="F662" i="14" s="1"/>
  <c r="D662" i="14"/>
  <c r="E661" i="14"/>
  <c r="F661" i="14" s="1"/>
  <c r="D661" i="14"/>
  <c r="E660" i="14"/>
  <c r="F660" i="14" s="1"/>
  <c r="D660" i="14"/>
  <c r="E659" i="14"/>
  <c r="F659" i="14" s="1"/>
  <c r="D659" i="14"/>
  <c r="E658" i="14"/>
  <c r="F658" i="14" s="1"/>
  <c r="D658" i="14"/>
  <c r="E657" i="14"/>
  <c r="F657" i="14" s="1"/>
  <c r="D657" i="14"/>
  <c r="E656" i="14"/>
  <c r="F656" i="14" s="1"/>
  <c r="D656" i="14"/>
  <c r="E655" i="14"/>
  <c r="F655" i="14" s="1"/>
  <c r="D655" i="14"/>
  <c r="E654" i="14"/>
  <c r="F654" i="14" s="1"/>
  <c r="D654" i="14"/>
  <c r="E653" i="14"/>
  <c r="F653" i="14" s="1"/>
  <c r="D653" i="14"/>
  <c r="E652" i="14"/>
  <c r="F652" i="14" s="1"/>
  <c r="D652" i="14"/>
  <c r="E651" i="14"/>
  <c r="F651" i="14" s="1"/>
  <c r="D651" i="14"/>
  <c r="E650" i="14"/>
  <c r="F650" i="14" s="1"/>
  <c r="D650" i="14"/>
  <c r="E649" i="14"/>
  <c r="F649" i="14" s="1"/>
  <c r="D649" i="14"/>
  <c r="E648" i="14"/>
  <c r="F648" i="14" s="1"/>
  <c r="D648" i="14"/>
  <c r="E647" i="14"/>
  <c r="F647" i="14" s="1"/>
  <c r="D647" i="14"/>
  <c r="E646" i="14"/>
  <c r="F646" i="14" s="1"/>
  <c r="D646" i="14"/>
  <c r="E645" i="14"/>
  <c r="F645" i="14" s="1"/>
  <c r="D645" i="14"/>
  <c r="E644" i="14"/>
  <c r="F644" i="14" s="1"/>
  <c r="D644" i="14"/>
  <c r="E643" i="14"/>
  <c r="F643" i="14" s="1"/>
  <c r="D643" i="14"/>
  <c r="E642" i="14"/>
  <c r="F642" i="14" s="1"/>
  <c r="D642" i="14"/>
  <c r="E641" i="14"/>
  <c r="F641" i="14" s="1"/>
  <c r="D641" i="14"/>
  <c r="E640" i="14"/>
  <c r="F640" i="14" s="1"/>
  <c r="D640" i="14"/>
  <c r="E639" i="14"/>
  <c r="F639" i="14" s="1"/>
  <c r="D639" i="14"/>
  <c r="E638" i="14"/>
  <c r="F638" i="14" s="1"/>
  <c r="D638" i="14"/>
  <c r="E637" i="14"/>
  <c r="F637" i="14" s="1"/>
  <c r="D637" i="14"/>
  <c r="E636" i="14"/>
  <c r="F636" i="14" s="1"/>
  <c r="D636" i="14"/>
  <c r="E635" i="14"/>
  <c r="F635" i="14" s="1"/>
  <c r="D635" i="14"/>
  <c r="E634" i="14"/>
  <c r="F634" i="14" s="1"/>
  <c r="D634" i="14"/>
  <c r="E633" i="14"/>
  <c r="F633" i="14" s="1"/>
  <c r="D633" i="14"/>
  <c r="E632" i="14"/>
  <c r="F632" i="14" s="1"/>
  <c r="D632" i="14"/>
  <c r="E631" i="14"/>
  <c r="F631" i="14" s="1"/>
  <c r="D631" i="14"/>
  <c r="E630" i="14"/>
  <c r="F630" i="14" s="1"/>
  <c r="D630" i="14"/>
  <c r="E629" i="14"/>
  <c r="F629" i="14" s="1"/>
  <c r="D629" i="14"/>
  <c r="E628" i="14"/>
  <c r="F628" i="14" s="1"/>
  <c r="D628" i="14"/>
  <c r="E627" i="14"/>
  <c r="F627" i="14" s="1"/>
  <c r="D627" i="14"/>
  <c r="E626" i="14"/>
  <c r="F626" i="14" s="1"/>
  <c r="D626" i="14"/>
  <c r="E625" i="14"/>
  <c r="F625" i="14" s="1"/>
  <c r="D625" i="14"/>
  <c r="E624" i="14"/>
  <c r="F624" i="14" s="1"/>
  <c r="D624" i="14"/>
  <c r="E623" i="14"/>
  <c r="F623" i="14" s="1"/>
  <c r="D623" i="14"/>
  <c r="E622" i="14"/>
  <c r="F622" i="14" s="1"/>
  <c r="D622" i="14"/>
  <c r="E621" i="14"/>
  <c r="F621" i="14" s="1"/>
  <c r="D621" i="14"/>
  <c r="E620" i="14"/>
  <c r="F620" i="14" s="1"/>
  <c r="D620" i="14"/>
  <c r="E619" i="14"/>
  <c r="F619" i="14" s="1"/>
  <c r="D619" i="14"/>
  <c r="E618" i="14"/>
  <c r="F618" i="14" s="1"/>
  <c r="D618" i="14"/>
  <c r="E617" i="14"/>
  <c r="F617" i="14" s="1"/>
  <c r="D617" i="14"/>
  <c r="E616" i="14"/>
  <c r="F616" i="14" s="1"/>
  <c r="D616" i="14"/>
  <c r="E615" i="14"/>
  <c r="F615" i="14" s="1"/>
  <c r="D615" i="14"/>
  <c r="E614" i="14"/>
  <c r="F614" i="14" s="1"/>
  <c r="D614" i="14"/>
  <c r="E613" i="14"/>
  <c r="F613" i="14" s="1"/>
  <c r="D613" i="14"/>
  <c r="E612" i="14"/>
  <c r="F612" i="14" s="1"/>
  <c r="D612" i="14"/>
  <c r="E611" i="14"/>
  <c r="F611" i="14" s="1"/>
  <c r="D611" i="14"/>
  <c r="E610" i="14"/>
  <c r="F610" i="14" s="1"/>
  <c r="D610" i="14"/>
  <c r="E609" i="14"/>
  <c r="F609" i="14" s="1"/>
  <c r="D609" i="14"/>
  <c r="E608" i="14"/>
  <c r="F608" i="14" s="1"/>
  <c r="D608" i="14"/>
  <c r="E607" i="14"/>
  <c r="F607" i="14" s="1"/>
  <c r="D607" i="14"/>
  <c r="E606" i="14"/>
  <c r="F606" i="14" s="1"/>
  <c r="D606" i="14"/>
  <c r="E605" i="14"/>
  <c r="F605" i="14" s="1"/>
  <c r="D605" i="14"/>
  <c r="E604" i="14"/>
  <c r="F604" i="14" s="1"/>
  <c r="D604" i="14"/>
  <c r="E603" i="14"/>
  <c r="F603" i="14" s="1"/>
  <c r="D603" i="14"/>
  <c r="E602" i="14"/>
  <c r="F602" i="14" s="1"/>
  <c r="D602" i="14"/>
  <c r="E601" i="14"/>
  <c r="F601" i="14" s="1"/>
  <c r="D601" i="14"/>
  <c r="E600" i="14"/>
  <c r="F600" i="14" s="1"/>
  <c r="D600" i="14"/>
  <c r="E599" i="14"/>
  <c r="F599" i="14" s="1"/>
  <c r="D599" i="14"/>
  <c r="E598" i="14"/>
  <c r="F598" i="14" s="1"/>
  <c r="D598" i="14"/>
  <c r="E597" i="14"/>
  <c r="F597" i="14" s="1"/>
  <c r="D597" i="14"/>
  <c r="E596" i="14"/>
  <c r="F596" i="14" s="1"/>
  <c r="D596" i="14"/>
  <c r="E595" i="14"/>
  <c r="F595" i="14" s="1"/>
  <c r="D595" i="14"/>
  <c r="E594" i="14"/>
  <c r="F594" i="14" s="1"/>
  <c r="D594" i="14"/>
  <c r="E593" i="14"/>
  <c r="F593" i="14" s="1"/>
  <c r="D593" i="14"/>
  <c r="E592" i="14"/>
  <c r="F592" i="14" s="1"/>
  <c r="D592" i="14"/>
  <c r="E591" i="14"/>
  <c r="F591" i="14" s="1"/>
  <c r="D591" i="14"/>
  <c r="E590" i="14"/>
  <c r="F590" i="14" s="1"/>
  <c r="D590" i="14"/>
  <c r="E589" i="14"/>
  <c r="F589" i="14" s="1"/>
  <c r="D589" i="14"/>
  <c r="E588" i="14"/>
  <c r="F588" i="14" s="1"/>
  <c r="D588" i="14"/>
  <c r="E587" i="14"/>
  <c r="F587" i="14" s="1"/>
  <c r="D587" i="14"/>
  <c r="E586" i="14"/>
  <c r="F586" i="14" s="1"/>
  <c r="D586" i="14"/>
  <c r="E585" i="14"/>
  <c r="F585" i="14" s="1"/>
  <c r="D585" i="14"/>
  <c r="E584" i="14"/>
  <c r="F584" i="14" s="1"/>
  <c r="D584" i="14"/>
  <c r="E583" i="14"/>
  <c r="F583" i="14" s="1"/>
  <c r="D583" i="14"/>
  <c r="E582" i="14"/>
  <c r="F582" i="14" s="1"/>
  <c r="D582" i="14"/>
  <c r="E581" i="14"/>
  <c r="F581" i="14" s="1"/>
  <c r="D581" i="14"/>
  <c r="E580" i="14"/>
  <c r="F580" i="14" s="1"/>
  <c r="D580" i="14"/>
  <c r="E579" i="14"/>
  <c r="F579" i="14" s="1"/>
  <c r="D579" i="14"/>
  <c r="E578" i="14"/>
  <c r="F578" i="14" s="1"/>
  <c r="D578" i="14"/>
  <c r="E577" i="14"/>
  <c r="F577" i="14" s="1"/>
  <c r="D577" i="14"/>
  <c r="E576" i="14"/>
  <c r="F576" i="14" s="1"/>
  <c r="D576" i="14"/>
  <c r="E575" i="14"/>
  <c r="F575" i="14" s="1"/>
  <c r="D575" i="14"/>
  <c r="E574" i="14"/>
  <c r="F574" i="14" s="1"/>
  <c r="D574" i="14"/>
  <c r="E573" i="14"/>
  <c r="F573" i="14" s="1"/>
  <c r="D573" i="14"/>
  <c r="E572" i="14"/>
  <c r="F572" i="14" s="1"/>
  <c r="D572" i="14"/>
  <c r="E571" i="14"/>
  <c r="F571" i="14" s="1"/>
  <c r="D571" i="14"/>
  <c r="E570" i="14"/>
  <c r="F570" i="14" s="1"/>
  <c r="D570" i="14"/>
  <c r="E569" i="14"/>
  <c r="F569" i="14" s="1"/>
  <c r="D569" i="14"/>
  <c r="E568" i="14"/>
  <c r="F568" i="14" s="1"/>
  <c r="D568" i="14"/>
  <c r="E567" i="14"/>
  <c r="F567" i="14" s="1"/>
  <c r="D567" i="14"/>
  <c r="E566" i="14"/>
  <c r="F566" i="14" s="1"/>
  <c r="D566" i="14"/>
  <c r="E565" i="14"/>
  <c r="F565" i="14" s="1"/>
  <c r="D565" i="14"/>
  <c r="E564" i="14"/>
  <c r="F564" i="14" s="1"/>
  <c r="D564" i="14"/>
  <c r="E563" i="14"/>
  <c r="F563" i="14" s="1"/>
  <c r="D563" i="14"/>
  <c r="E562" i="14"/>
  <c r="F562" i="14" s="1"/>
  <c r="D562" i="14"/>
  <c r="E561" i="14"/>
  <c r="F561" i="14" s="1"/>
  <c r="D561" i="14"/>
  <c r="E560" i="14"/>
  <c r="F560" i="14" s="1"/>
  <c r="D560" i="14"/>
  <c r="E559" i="14"/>
  <c r="F559" i="14" s="1"/>
  <c r="D559" i="14"/>
  <c r="E558" i="14"/>
  <c r="F558" i="14" s="1"/>
  <c r="D558" i="14"/>
  <c r="E557" i="14"/>
  <c r="F557" i="14" s="1"/>
  <c r="D557" i="14"/>
  <c r="E556" i="14"/>
  <c r="F556" i="14" s="1"/>
  <c r="D556" i="14"/>
  <c r="E555" i="14"/>
  <c r="F555" i="14" s="1"/>
  <c r="D555" i="14"/>
  <c r="E554" i="14"/>
  <c r="F554" i="14" s="1"/>
  <c r="D554" i="14"/>
  <c r="E553" i="14"/>
  <c r="F553" i="14" s="1"/>
  <c r="D553" i="14"/>
  <c r="E552" i="14"/>
  <c r="F552" i="14" s="1"/>
  <c r="D552" i="14"/>
  <c r="E551" i="14"/>
  <c r="F551" i="14" s="1"/>
  <c r="D551" i="14"/>
  <c r="E550" i="14"/>
  <c r="F550" i="14" s="1"/>
  <c r="D550" i="14"/>
  <c r="E549" i="14"/>
  <c r="F549" i="14" s="1"/>
  <c r="D549" i="14"/>
  <c r="E548" i="14"/>
  <c r="F548" i="14" s="1"/>
  <c r="D548" i="14"/>
  <c r="E547" i="14"/>
  <c r="F547" i="14" s="1"/>
  <c r="D547" i="14"/>
  <c r="E546" i="14"/>
  <c r="F546" i="14" s="1"/>
  <c r="D546" i="14"/>
  <c r="E545" i="14"/>
  <c r="F545" i="14" s="1"/>
  <c r="D545" i="14"/>
  <c r="E544" i="14"/>
  <c r="F544" i="14" s="1"/>
  <c r="D544" i="14"/>
  <c r="E543" i="14"/>
  <c r="F543" i="14" s="1"/>
  <c r="D543" i="14"/>
  <c r="E542" i="14"/>
  <c r="F542" i="14" s="1"/>
  <c r="D542" i="14"/>
  <c r="E541" i="14"/>
  <c r="F541" i="14" s="1"/>
  <c r="D541" i="14"/>
  <c r="E540" i="14"/>
  <c r="F540" i="14" s="1"/>
  <c r="D540" i="14"/>
  <c r="E539" i="14"/>
  <c r="F539" i="14" s="1"/>
  <c r="D539" i="14"/>
  <c r="E538" i="14"/>
  <c r="F538" i="14" s="1"/>
  <c r="D538" i="14"/>
  <c r="E537" i="14"/>
  <c r="F537" i="14" s="1"/>
  <c r="D537" i="14"/>
  <c r="E536" i="14"/>
  <c r="F536" i="14" s="1"/>
  <c r="D536" i="14"/>
  <c r="E535" i="14"/>
  <c r="F535" i="14" s="1"/>
  <c r="D535" i="14"/>
  <c r="E534" i="14"/>
  <c r="F534" i="14" s="1"/>
  <c r="D534" i="14"/>
  <c r="E533" i="14"/>
  <c r="F533" i="14" s="1"/>
  <c r="D533" i="14"/>
  <c r="E532" i="14"/>
  <c r="F532" i="14" s="1"/>
  <c r="D532" i="14"/>
  <c r="E531" i="14"/>
  <c r="F531" i="14" s="1"/>
  <c r="D531" i="14"/>
  <c r="E530" i="14"/>
  <c r="F530" i="14" s="1"/>
  <c r="D530" i="14"/>
  <c r="E529" i="14"/>
  <c r="F529" i="14" s="1"/>
  <c r="D529" i="14"/>
  <c r="E528" i="14"/>
  <c r="F528" i="14" s="1"/>
  <c r="D528" i="14"/>
  <c r="E527" i="14"/>
  <c r="F527" i="14" s="1"/>
  <c r="D527" i="14"/>
  <c r="E526" i="14"/>
  <c r="F526" i="14" s="1"/>
  <c r="D526" i="14"/>
  <c r="E525" i="14"/>
  <c r="F525" i="14" s="1"/>
  <c r="D525" i="14"/>
  <c r="E524" i="14"/>
  <c r="F524" i="14" s="1"/>
  <c r="D524" i="14"/>
  <c r="E523" i="14"/>
  <c r="F523" i="14" s="1"/>
  <c r="D523" i="14"/>
  <c r="E522" i="14"/>
  <c r="F522" i="14" s="1"/>
  <c r="D522" i="14"/>
  <c r="E521" i="14"/>
  <c r="F521" i="14" s="1"/>
  <c r="D521" i="14"/>
  <c r="E520" i="14"/>
  <c r="F520" i="14" s="1"/>
  <c r="D520" i="14"/>
  <c r="E519" i="14"/>
  <c r="F519" i="14" s="1"/>
  <c r="D519" i="14"/>
  <c r="E518" i="14"/>
  <c r="F518" i="14" s="1"/>
  <c r="D518" i="14"/>
  <c r="E517" i="14"/>
  <c r="F517" i="14" s="1"/>
  <c r="D517" i="14"/>
  <c r="E516" i="14"/>
  <c r="F516" i="14" s="1"/>
  <c r="D516" i="14"/>
  <c r="E515" i="14"/>
  <c r="F515" i="14" s="1"/>
  <c r="D515" i="14"/>
  <c r="E514" i="14"/>
  <c r="F514" i="14" s="1"/>
  <c r="D514" i="14"/>
  <c r="E513" i="14"/>
  <c r="F513" i="14" s="1"/>
  <c r="D513" i="14"/>
  <c r="E512" i="14"/>
  <c r="F512" i="14" s="1"/>
  <c r="D512" i="14"/>
  <c r="E511" i="14"/>
  <c r="F511" i="14" s="1"/>
  <c r="D511" i="14"/>
  <c r="E510" i="14"/>
  <c r="F510" i="14" s="1"/>
  <c r="D510" i="14"/>
  <c r="E509" i="14"/>
  <c r="F509" i="14" s="1"/>
  <c r="D509" i="14"/>
  <c r="E508" i="14"/>
  <c r="F508" i="14" s="1"/>
  <c r="D508" i="14"/>
  <c r="E507" i="14"/>
  <c r="F507" i="14" s="1"/>
  <c r="D507" i="14"/>
  <c r="E506" i="14"/>
  <c r="F506" i="14" s="1"/>
  <c r="D506" i="14"/>
  <c r="E505" i="14"/>
  <c r="F505" i="14" s="1"/>
  <c r="D505" i="14"/>
  <c r="E504" i="14"/>
  <c r="F504" i="14" s="1"/>
  <c r="D504" i="14"/>
  <c r="E503" i="14"/>
  <c r="F503" i="14" s="1"/>
  <c r="D503" i="14"/>
  <c r="E502" i="14"/>
  <c r="F502" i="14" s="1"/>
  <c r="D502" i="14"/>
  <c r="E501" i="14"/>
  <c r="F501" i="14" s="1"/>
  <c r="D501" i="14"/>
  <c r="E500" i="14"/>
  <c r="F500" i="14" s="1"/>
  <c r="D500" i="14"/>
  <c r="E499" i="14"/>
  <c r="F499" i="14" s="1"/>
  <c r="D499" i="14"/>
  <c r="E498" i="14"/>
  <c r="F498" i="14" s="1"/>
  <c r="D498" i="14"/>
  <c r="E497" i="14"/>
  <c r="F497" i="14" s="1"/>
  <c r="D497" i="14"/>
  <c r="E496" i="14"/>
  <c r="F496" i="14" s="1"/>
  <c r="D496" i="14"/>
  <c r="E495" i="14"/>
  <c r="F495" i="14" s="1"/>
  <c r="D495" i="14"/>
  <c r="E494" i="14"/>
  <c r="F494" i="14" s="1"/>
  <c r="D494" i="14"/>
  <c r="E493" i="14"/>
  <c r="F493" i="14" s="1"/>
  <c r="D493" i="14"/>
  <c r="E492" i="14"/>
  <c r="F492" i="14" s="1"/>
  <c r="D492" i="14"/>
  <c r="E491" i="14"/>
  <c r="F491" i="14" s="1"/>
  <c r="D491" i="14"/>
  <c r="E490" i="14"/>
  <c r="F490" i="14" s="1"/>
  <c r="D490" i="14"/>
  <c r="E489" i="14"/>
  <c r="F489" i="14" s="1"/>
  <c r="D489" i="14"/>
  <c r="E488" i="14"/>
  <c r="F488" i="14" s="1"/>
  <c r="D488" i="14"/>
  <c r="E487" i="14"/>
  <c r="F487" i="14" s="1"/>
  <c r="D487" i="14"/>
  <c r="E486" i="14"/>
  <c r="F486" i="14" s="1"/>
  <c r="D486" i="14"/>
  <c r="E485" i="14"/>
  <c r="F485" i="14" s="1"/>
  <c r="D485" i="14"/>
  <c r="E484" i="14"/>
  <c r="F484" i="14" s="1"/>
  <c r="D484" i="14"/>
  <c r="E483" i="14"/>
  <c r="F483" i="14" s="1"/>
  <c r="D483" i="14"/>
  <c r="E482" i="14"/>
  <c r="F482" i="14" s="1"/>
  <c r="D482" i="14"/>
  <c r="E481" i="14"/>
  <c r="F481" i="14" s="1"/>
  <c r="D481" i="14"/>
  <c r="E480" i="14"/>
  <c r="F480" i="14" s="1"/>
  <c r="D480" i="14"/>
  <c r="E479" i="14"/>
  <c r="F479" i="14" s="1"/>
  <c r="D479" i="14"/>
  <c r="E478" i="14"/>
  <c r="F478" i="14" s="1"/>
  <c r="D478" i="14"/>
  <c r="E477" i="14"/>
  <c r="F477" i="14" s="1"/>
  <c r="D477" i="14"/>
  <c r="E476" i="14"/>
  <c r="F476" i="14" s="1"/>
  <c r="D476" i="14"/>
  <c r="E475" i="14"/>
  <c r="F475" i="14" s="1"/>
  <c r="D475" i="14"/>
  <c r="E474" i="14"/>
  <c r="F474" i="14" s="1"/>
  <c r="D474" i="14"/>
  <c r="E473" i="14"/>
  <c r="F473" i="14" s="1"/>
  <c r="D473" i="14"/>
  <c r="E472" i="14"/>
  <c r="F472" i="14" s="1"/>
  <c r="D472" i="14"/>
  <c r="E471" i="14"/>
  <c r="F471" i="14" s="1"/>
  <c r="D471" i="14"/>
  <c r="E470" i="14"/>
  <c r="F470" i="14" s="1"/>
  <c r="D470" i="14"/>
  <c r="E469" i="14"/>
  <c r="F469" i="14" s="1"/>
  <c r="D469" i="14"/>
  <c r="E468" i="14"/>
  <c r="F468" i="14" s="1"/>
  <c r="D468" i="14"/>
  <c r="E467" i="14"/>
  <c r="F467" i="14" s="1"/>
  <c r="D467" i="14"/>
  <c r="E466" i="14"/>
  <c r="F466" i="14" s="1"/>
  <c r="D466" i="14"/>
  <c r="E465" i="14"/>
  <c r="F465" i="14" s="1"/>
  <c r="D465" i="14"/>
  <c r="E464" i="14"/>
  <c r="F464" i="14" s="1"/>
  <c r="D464" i="14"/>
  <c r="E463" i="14"/>
  <c r="F463" i="14" s="1"/>
  <c r="D463" i="14"/>
  <c r="E462" i="14"/>
  <c r="F462" i="14" s="1"/>
  <c r="D462" i="14"/>
  <c r="E461" i="14"/>
  <c r="F461" i="14" s="1"/>
  <c r="D461" i="14"/>
  <c r="E460" i="14"/>
  <c r="F460" i="14" s="1"/>
  <c r="D460" i="14"/>
  <c r="E459" i="14"/>
  <c r="F459" i="14" s="1"/>
  <c r="D459" i="14"/>
  <c r="E458" i="14"/>
  <c r="F458" i="14" s="1"/>
  <c r="D458" i="14"/>
  <c r="E457" i="14"/>
  <c r="F457" i="14" s="1"/>
  <c r="D457" i="14"/>
  <c r="E456" i="14"/>
  <c r="F456" i="14" s="1"/>
  <c r="D456" i="14"/>
  <c r="E455" i="14"/>
  <c r="F455" i="14" s="1"/>
  <c r="D455" i="14"/>
  <c r="E454" i="14"/>
  <c r="D454" i="14"/>
  <c r="F454" i="14" s="1"/>
  <c r="E453" i="14"/>
  <c r="D453" i="14"/>
  <c r="F453" i="14" s="1"/>
  <c r="E452" i="14"/>
  <c r="D452" i="14"/>
  <c r="F452" i="14" s="1"/>
  <c r="E451" i="14"/>
  <c r="D451" i="14"/>
  <c r="F451" i="14" s="1"/>
  <c r="E450" i="14"/>
  <c r="D450" i="14"/>
  <c r="F450" i="14" s="1"/>
  <c r="E449" i="14"/>
  <c r="D449" i="14"/>
  <c r="F449" i="14" s="1"/>
  <c r="E448" i="14"/>
  <c r="D448" i="14"/>
  <c r="F448" i="14" s="1"/>
  <c r="E447" i="14"/>
  <c r="D447" i="14"/>
  <c r="F447" i="14" s="1"/>
  <c r="E446" i="14"/>
  <c r="D446" i="14"/>
  <c r="F446" i="14" s="1"/>
  <c r="E445" i="14"/>
  <c r="D445" i="14"/>
  <c r="F445" i="14" s="1"/>
  <c r="E444" i="14"/>
  <c r="D444" i="14"/>
  <c r="F444" i="14" s="1"/>
  <c r="E443" i="14"/>
  <c r="D443" i="14"/>
  <c r="F443" i="14" s="1"/>
  <c r="E442" i="14"/>
  <c r="D442" i="14"/>
  <c r="F442" i="14" s="1"/>
  <c r="E441" i="14"/>
  <c r="D441" i="14"/>
  <c r="F441" i="14" s="1"/>
  <c r="E440" i="14"/>
  <c r="D440" i="14"/>
  <c r="F440" i="14" s="1"/>
  <c r="E439" i="14"/>
  <c r="D439" i="14"/>
  <c r="F439" i="14" s="1"/>
  <c r="E438" i="14"/>
  <c r="D438" i="14"/>
  <c r="F438" i="14" s="1"/>
  <c r="E437" i="14"/>
  <c r="D437" i="14"/>
  <c r="F437" i="14" s="1"/>
  <c r="E436" i="14"/>
  <c r="D436" i="14"/>
  <c r="F436" i="14" s="1"/>
  <c r="E435" i="14"/>
  <c r="D435" i="14"/>
  <c r="F435" i="14" s="1"/>
  <c r="E434" i="14"/>
  <c r="D434" i="14"/>
  <c r="F434" i="14" s="1"/>
  <c r="E433" i="14"/>
  <c r="D433" i="14"/>
  <c r="F433" i="14" s="1"/>
  <c r="E432" i="14"/>
  <c r="D432" i="14"/>
  <c r="F432" i="14" s="1"/>
  <c r="E431" i="14"/>
  <c r="D431" i="14"/>
  <c r="F431" i="14" s="1"/>
  <c r="E430" i="14"/>
  <c r="D430" i="14"/>
  <c r="F430" i="14" s="1"/>
  <c r="E429" i="14"/>
  <c r="D429" i="14"/>
  <c r="F429" i="14" s="1"/>
  <c r="E428" i="14"/>
  <c r="D428" i="14"/>
  <c r="F428" i="14" s="1"/>
  <c r="E427" i="14"/>
  <c r="D427" i="14"/>
  <c r="F427" i="14" s="1"/>
  <c r="E426" i="14"/>
  <c r="D426" i="14"/>
  <c r="F426" i="14" s="1"/>
  <c r="E425" i="14"/>
  <c r="D425" i="14"/>
  <c r="F425" i="14" s="1"/>
  <c r="E424" i="14"/>
  <c r="D424" i="14"/>
  <c r="F424" i="14" s="1"/>
  <c r="E423" i="14"/>
  <c r="D423" i="14"/>
  <c r="F423" i="14" s="1"/>
  <c r="E422" i="14"/>
  <c r="D422" i="14"/>
  <c r="F422" i="14" s="1"/>
  <c r="E421" i="14"/>
  <c r="D421" i="14"/>
  <c r="F421" i="14" s="1"/>
  <c r="E420" i="14"/>
  <c r="D420" i="14"/>
  <c r="F420" i="14" s="1"/>
  <c r="E419" i="14"/>
  <c r="D419" i="14"/>
  <c r="F419" i="14" s="1"/>
  <c r="E418" i="14"/>
  <c r="D418" i="14"/>
  <c r="F418" i="14" s="1"/>
  <c r="E417" i="14"/>
  <c r="D417" i="14"/>
  <c r="F417" i="14" s="1"/>
  <c r="E416" i="14"/>
  <c r="D416" i="14"/>
  <c r="F416" i="14" s="1"/>
  <c r="E415" i="14"/>
  <c r="D415" i="14"/>
  <c r="F415" i="14" s="1"/>
  <c r="E414" i="14"/>
  <c r="D414" i="14"/>
  <c r="F414" i="14" s="1"/>
  <c r="E413" i="14"/>
  <c r="F413" i="14" s="1"/>
  <c r="D413" i="14"/>
  <c r="E412" i="14"/>
  <c r="F412" i="14" s="1"/>
  <c r="D412" i="14"/>
  <c r="E411" i="14"/>
  <c r="F411" i="14" s="1"/>
  <c r="D411" i="14"/>
  <c r="E410" i="14"/>
  <c r="F410" i="14" s="1"/>
  <c r="D410" i="14"/>
  <c r="E409" i="14"/>
  <c r="F409" i="14" s="1"/>
  <c r="D409" i="14"/>
  <c r="E408" i="14"/>
  <c r="F408" i="14" s="1"/>
  <c r="D408" i="14"/>
  <c r="E407" i="14"/>
  <c r="F407" i="14" s="1"/>
  <c r="D407" i="14"/>
  <c r="E406" i="14"/>
  <c r="F406" i="14" s="1"/>
  <c r="D406" i="14"/>
  <c r="E405" i="14"/>
  <c r="F405" i="14" s="1"/>
  <c r="D405" i="14"/>
  <c r="E404" i="14"/>
  <c r="F404" i="14" s="1"/>
  <c r="D404" i="14"/>
  <c r="E403" i="14"/>
  <c r="F403" i="14" s="1"/>
  <c r="D403" i="14"/>
  <c r="E402" i="14"/>
  <c r="F402" i="14" s="1"/>
  <c r="D402" i="14"/>
  <c r="E401" i="14"/>
  <c r="F401" i="14" s="1"/>
  <c r="D401" i="14"/>
  <c r="E400" i="14"/>
  <c r="F400" i="14" s="1"/>
  <c r="D400" i="14"/>
  <c r="E399" i="14"/>
  <c r="F399" i="14" s="1"/>
  <c r="D399" i="14"/>
  <c r="E398" i="14"/>
  <c r="F398" i="14" s="1"/>
  <c r="D398" i="14"/>
  <c r="E397" i="14"/>
  <c r="F397" i="14" s="1"/>
  <c r="D397" i="14"/>
  <c r="E396" i="14"/>
  <c r="F396" i="14" s="1"/>
  <c r="D396" i="14"/>
  <c r="E395" i="14"/>
  <c r="F395" i="14" s="1"/>
  <c r="D395" i="14"/>
  <c r="E394" i="14"/>
  <c r="F394" i="14" s="1"/>
  <c r="D394" i="14"/>
  <c r="E393" i="14"/>
  <c r="F393" i="14" s="1"/>
  <c r="D393" i="14"/>
  <c r="E392" i="14"/>
  <c r="F392" i="14" s="1"/>
  <c r="D392" i="14"/>
  <c r="E391" i="14"/>
  <c r="F391" i="14" s="1"/>
  <c r="D391" i="14"/>
  <c r="E390" i="14"/>
  <c r="F390" i="14" s="1"/>
  <c r="D390" i="14"/>
  <c r="E389" i="14"/>
  <c r="F389" i="14" s="1"/>
  <c r="D389" i="14"/>
  <c r="E388" i="14"/>
  <c r="F388" i="14" s="1"/>
  <c r="D388" i="14"/>
  <c r="E387" i="14"/>
  <c r="F387" i="14" s="1"/>
  <c r="D387" i="14"/>
  <c r="E386" i="14"/>
  <c r="F386" i="14" s="1"/>
  <c r="D386" i="14"/>
  <c r="E385" i="14"/>
  <c r="F385" i="14" s="1"/>
  <c r="D385" i="14"/>
  <c r="E384" i="14"/>
  <c r="F384" i="14" s="1"/>
  <c r="D384" i="14"/>
  <c r="E383" i="14"/>
  <c r="F383" i="14" s="1"/>
  <c r="D383" i="14"/>
  <c r="E382" i="14"/>
  <c r="F382" i="14" s="1"/>
  <c r="D382" i="14"/>
  <c r="E381" i="14"/>
  <c r="F381" i="14" s="1"/>
  <c r="D381" i="14"/>
  <c r="E380" i="14"/>
  <c r="F380" i="14" s="1"/>
  <c r="D380" i="14"/>
  <c r="E379" i="14"/>
  <c r="F379" i="14" s="1"/>
  <c r="D379" i="14"/>
  <c r="E378" i="14"/>
  <c r="F378" i="14" s="1"/>
  <c r="D378" i="14"/>
  <c r="E377" i="14"/>
  <c r="F377" i="14" s="1"/>
  <c r="D377" i="14"/>
  <c r="E376" i="14"/>
  <c r="F376" i="14" s="1"/>
  <c r="D376" i="14"/>
  <c r="E375" i="14"/>
  <c r="F375" i="14" s="1"/>
  <c r="D375" i="14"/>
  <c r="E374" i="14"/>
  <c r="F374" i="14" s="1"/>
  <c r="D374" i="14"/>
  <c r="E373" i="14"/>
  <c r="F373" i="14" s="1"/>
  <c r="D373" i="14"/>
  <c r="E372" i="14"/>
  <c r="F372" i="14" s="1"/>
  <c r="D372" i="14"/>
  <c r="E371" i="14"/>
  <c r="F371" i="14" s="1"/>
  <c r="D371" i="14"/>
  <c r="E370" i="14"/>
  <c r="F370" i="14" s="1"/>
  <c r="D370" i="14"/>
  <c r="E369" i="14"/>
  <c r="F369" i="14" s="1"/>
  <c r="D369" i="14"/>
  <c r="E368" i="14"/>
  <c r="F368" i="14" s="1"/>
  <c r="D368" i="14"/>
  <c r="E367" i="14"/>
  <c r="F367" i="14" s="1"/>
  <c r="D367" i="14"/>
  <c r="E366" i="14"/>
  <c r="F366" i="14" s="1"/>
  <c r="D366" i="14"/>
  <c r="E365" i="14"/>
  <c r="F365" i="14" s="1"/>
  <c r="D365" i="14"/>
  <c r="E364" i="14"/>
  <c r="F364" i="14" s="1"/>
  <c r="D364" i="14"/>
  <c r="E363" i="14"/>
  <c r="F363" i="14" s="1"/>
  <c r="D363" i="14"/>
  <c r="E362" i="14"/>
  <c r="F362" i="14" s="1"/>
  <c r="D362" i="14"/>
  <c r="E361" i="14"/>
  <c r="F361" i="14" s="1"/>
  <c r="D361" i="14"/>
  <c r="E360" i="14"/>
  <c r="F360" i="14" s="1"/>
  <c r="D360" i="14"/>
  <c r="E359" i="14"/>
  <c r="F359" i="14" s="1"/>
  <c r="D359" i="14"/>
  <c r="E358" i="14"/>
  <c r="F358" i="14" s="1"/>
  <c r="D358" i="14"/>
  <c r="E357" i="14"/>
  <c r="F357" i="14" s="1"/>
  <c r="D357" i="14"/>
  <c r="E356" i="14"/>
  <c r="F356" i="14" s="1"/>
  <c r="D356" i="14"/>
  <c r="E355" i="14"/>
  <c r="F355" i="14" s="1"/>
  <c r="D355" i="14"/>
  <c r="E354" i="14"/>
  <c r="F354" i="14" s="1"/>
  <c r="D354" i="14"/>
  <c r="E353" i="14"/>
  <c r="F353" i="14" s="1"/>
  <c r="D353" i="14"/>
  <c r="E352" i="14"/>
  <c r="F352" i="14" s="1"/>
  <c r="D352" i="14"/>
  <c r="E351" i="14"/>
  <c r="F351" i="14" s="1"/>
  <c r="D351" i="14"/>
  <c r="E350" i="14"/>
  <c r="F350" i="14" s="1"/>
  <c r="D350" i="14"/>
  <c r="E349" i="14"/>
  <c r="F349" i="14" s="1"/>
  <c r="D349" i="14"/>
  <c r="E348" i="14"/>
  <c r="F348" i="14" s="1"/>
  <c r="D348" i="14"/>
  <c r="E347" i="14"/>
  <c r="F347" i="14" s="1"/>
  <c r="D347" i="14"/>
  <c r="E346" i="14"/>
  <c r="F346" i="14" s="1"/>
  <c r="D346" i="14"/>
  <c r="E345" i="14"/>
  <c r="F345" i="14" s="1"/>
  <c r="D345" i="14"/>
  <c r="E344" i="14"/>
  <c r="F344" i="14" s="1"/>
  <c r="D344" i="14"/>
  <c r="E343" i="14"/>
  <c r="F343" i="14" s="1"/>
  <c r="D343" i="14"/>
  <c r="E342" i="14"/>
  <c r="F342" i="14" s="1"/>
  <c r="D342" i="14"/>
  <c r="E341" i="14"/>
  <c r="F341" i="14" s="1"/>
  <c r="D341" i="14"/>
  <c r="E340" i="14"/>
  <c r="F340" i="14" s="1"/>
  <c r="D340" i="14"/>
  <c r="E339" i="14"/>
  <c r="F339" i="14" s="1"/>
  <c r="D339" i="14"/>
  <c r="E338" i="14"/>
  <c r="F338" i="14" s="1"/>
  <c r="D338" i="14"/>
  <c r="E337" i="14"/>
  <c r="F337" i="14" s="1"/>
  <c r="D337" i="14"/>
  <c r="E336" i="14"/>
  <c r="F336" i="14" s="1"/>
  <c r="D336" i="14"/>
  <c r="E335" i="14"/>
  <c r="F335" i="14" s="1"/>
  <c r="D335" i="14"/>
  <c r="E334" i="14"/>
  <c r="F334" i="14" s="1"/>
  <c r="D334" i="14"/>
  <c r="E333" i="14"/>
  <c r="F333" i="14" s="1"/>
  <c r="D333" i="14"/>
  <c r="E332" i="14"/>
  <c r="F332" i="14" s="1"/>
  <c r="D332" i="14"/>
  <c r="E331" i="14"/>
  <c r="F331" i="14" s="1"/>
  <c r="D331" i="14"/>
  <c r="E330" i="14"/>
  <c r="F330" i="14" s="1"/>
  <c r="D330" i="14"/>
  <c r="E329" i="14"/>
  <c r="F329" i="14" s="1"/>
  <c r="D329" i="14"/>
  <c r="E328" i="14"/>
  <c r="F328" i="14" s="1"/>
  <c r="D328" i="14"/>
  <c r="E327" i="14"/>
  <c r="F327" i="14" s="1"/>
  <c r="D327" i="14"/>
  <c r="E326" i="14"/>
  <c r="F326" i="14" s="1"/>
  <c r="D326" i="14"/>
  <c r="E325" i="14"/>
  <c r="F325" i="14" s="1"/>
  <c r="D325" i="14"/>
  <c r="E324" i="14"/>
  <c r="F324" i="14" s="1"/>
  <c r="D324" i="14"/>
  <c r="E323" i="14"/>
  <c r="F323" i="14" s="1"/>
  <c r="D323" i="14"/>
  <c r="E322" i="14"/>
  <c r="F322" i="14" s="1"/>
  <c r="D322" i="14"/>
  <c r="E321" i="14"/>
  <c r="F321" i="14" s="1"/>
  <c r="D321" i="14"/>
  <c r="E320" i="14"/>
  <c r="F320" i="14" s="1"/>
  <c r="D320" i="14"/>
  <c r="E319" i="14"/>
  <c r="F319" i="14" s="1"/>
  <c r="D319" i="14"/>
  <c r="E318" i="14"/>
  <c r="F318" i="14" s="1"/>
  <c r="D318" i="14"/>
  <c r="E317" i="14"/>
  <c r="F317" i="14" s="1"/>
  <c r="D317" i="14"/>
  <c r="E316" i="14"/>
  <c r="F316" i="14" s="1"/>
  <c r="D316" i="14"/>
  <c r="E315" i="14"/>
  <c r="F315" i="14" s="1"/>
  <c r="D315" i="14"/>
  <c r="E314" i="14"/>
  <c r="F314" i="14" s="1"/>
  <c r="D314" i="14"/>
  <c r="E313" i="14"/>
  <c r="F313" i="14" s="1"/>
  <c r="D313" i="14"/>
  <c r="E312" i="14"/>
  <c r="F312" i="14" s="1"/>
  <c r="D312" i="14"/>
  <c r="E311" i="14"/>
  <c r="F311" i="14" s="1"/>
  <c r="D311" i="14"/>
  <c r="E310" i="14"/>
  <c r="F310" i="14" s="1"/>
  <c r="D310" i="14"/>
  <c r="E309" i="14"/>
  <c r="F309" i="14" s="1"/>
  <c r="D309" i="14"/>
  <c r="E308" i="14"/>
  <c r="F308" i="14" s="1"/>
  <c r="D308" i="14"/>
  <c r="E307" i="14"/>
  <c r="F307" i="14" s="1"/>
  <c r="D307" i="14"/>
  <c r="E306" i="14"/>
  <c r="F306" i="14" s="1"/>
  <c r="D306" i="14"/>
  <c r="E305" i="14"/>
  <c r="F305" i="14" s="1"/>
  <c r="D305" i="14"/>
  <c r="E304" i="14"/>
  <c r="F304" i="14" s="1"/>
  <c r="D304" i="14"/>
  <c r="E303" i="14"/>
  <c r="F303" i="14" s="1"/>
  <c r="D303" i="14"/>
  <c r="E302" i="14"/>
  <c r="F302" i="14" s="1"/>
  <c r="D302" i="14"/>
  <c r="E301" i="14"/>
  <c r="F301" i="14" s="1"/>
  <c r="D301" i="14"/>
  <c r="E300" i="14"/>
  <c r="F300" i="14" s="1"/>
  <c r="D300" i="14"/>
  <c r="E299" i="14"/>
  <c r="F299" i="14" s="1"/>
  <c r="D299" i="14"/>
  <c r="E298" i="14"/>
  <c r="F298" i="14" s="1"/>
  <c r="D298" i="14"/>
  <c r="E297" i="14"/>
  <c r="F297" i="14" s="1"/>
  <c r="D297" i="14"/>
  <c r="E296" i="14"/>
  <c r="F296" i="14" s="1"/>
  <c r="D296" i="14"/>
  <c r="E295" i="14"/>
  <c r="F295" i="14" s="1"/>
  <c r="D295" i="14"/>
  <c r="E294" i="14"/>
  <c r="F294" i="14" s="1"/>
  <c r="D294" i="14"/>
  <c r="E293" i="14"/>
  <c r="F293" i="14" s="1"/>
  <c r="D293" i="14"/>
  <c r="E292" i="14"/>
  <c r="F292" i="14" s="1"/>
  <c r="D292" i="14"/>
  <c r="E291" i="14"/>
  <c r="F291" i="14" s="1"/>
  <c r="D291" i="14"/>
  <c r="E290" i="14"/>
  <c r="F290" i="14" s="1"/>
  <c r="D290" i="14"/>
  <c r="E289" i="14"/>
  <c r="F289" i="14" s="1"/>
  <c r="D289" i="14"/>
  <c r="E288" i="14"/>
  <c r="F288" i="14" s="1"/>
  <c r="D288" i="14"/>
  <c r="E287" i="14"/>
  <c r="F287" i="14" s="1"/>
  <c r="D287" i="14"/>
  <c r="E286" i="14"/>
  <c r="F286" i="14" s="1"/>
  <c r="D286" i="14"/>
  <c r="E285" i="14"/>
  <c r="F285" i="14" s="1"/>
  <c r="D285" i="14"/>
  <c r="E284" i="14"/>
  <c r="F284" i="14" s="1"/>
  <c r="D284" i="14"/>
  <c r="E283" i="14"/>
  <c r="D283" i="14"/>
  <c r="F283" i="14" s="1"/>
  <c r="E282" i="14"/>
  <c r="D282" i="14"/>
  <c r="F282" i="14" s="1"/>
  <c r="E281" i="14"/>
  <c r="D281" i="14"/>
  <c r="F281" i="14" s="1"/>
  <c r="E280" i="14"/>
  <c r="D280" i="14"/>
  <c r="F280" i="14" s="1"/>
  <c r="E279" i="14"/>
  <c r="D279" i="14"/>
  <c r="F279" i="14" s="1"/>
  <c r="E278" i="14"/>
  <c r="D278" i="14"/>
  <c r="F278" i="14" s="1"/>
  <c r="E277" i="14"/>
  <c r="D277" i="14"/>
  <c r="F277" i="14" s="1"/>
  <c r="E276" i="14"/>
  <c r="D276" i="14"/>
  <c r="F276" i="14" s="1"/>
  <c r="E275" i="14"/>
  <c r="D275" i="14"/>
  <c r="F275" i="14" s="1"/>
  <c r="E274" i="14"/>
  <c r="D274" i="14"/>
  <c r="F274" i="14" s="1"/>
  <c r="E273" i="14"/>
  <c r="D273" i="14"/>
  <c r="F273" i="14" s="1"/>
  <c r="E272" i="14"/>
  <c r="D272" i="14"/>
  <c r="F272" i="14" s="1"/>
  <c r="E271" i="14"/>
  <c r="D271" i="14"/>
  <c r="F271" i="14" s="1"/>
  <c r="E270" i="14"/>
  <c r="D270" i="14"/>
  <c r="F270" i="14" s="1"/>
  <c r="E269" i="14"/>
  <c r="D269" i="14"/>
  <c r="F269" i="14" s="1"/>
  <c r="E268" i="14"/>
  <c r="D268" i="14"/>
  <c r="F268" i="14" s="1"/>
  <c r="E267" i="14"/>
  <c r="D267" i="14"/>
  <c r="F267" i="14" s="1"/>
  <c r="E266" i="14"/>
  <c r="D266" i="14"/>
  <c r="F266" i="14" s="1"/>
  <c r="E265" i="14"/>
  <c r="D265" i="14"/>
  <c r="F265" i="14" s="1"/>
  <c r="E264" i="14"/>
  <c r="D264" i="14"/>
  <c r="F264" i="14" s="1"/>
  <c r="E263" i="14"/>
  <c r="D263" i="14"/>
  <c r="F263" i="14" s="1"/>
  <c r="E262" i="14"/>
  <c r="D262" i="14"/>
  <c r="F262" i="14" s="1"/>
  <c r="E261" i="14"/>
  <c r="D261" i="14"/>
  <c r="F261" i="14" s="1"/>
  <c r="E260" i="14"/>
  <c r="D260" i="14"/>
  <c r="F260" i="14" s="1"/>
  <c r="E259" i="14"/>
  <c r="D259" i="14"/>
  <c r="F259" i="14" s="1"/>
  <c r="E258" i="14"/>
  <c r="D258" i="14"/>
  <c r="F258" i="14" s="1"/>
  <c r="E257" i="14"/>
  <c r="D257" i="14"/>
  <c r="F257" i="14" s="1"/>
  <c r="E256" i="14"/>
  <c r="D256" i="14"/>
  <c r="F256" i="14" s="1"/>
  <c r="E255" i="14"/>
  <c r="D255" i="14"/>
  <c r="F255" i="14" s="1"/>
  <c r="E254" i="14"/>
  <c r="D254" i="14"/>
  <c r="F254" i="14" s="1"/>
  <c r="E253" i="14"/>
  <c r="D253" i="14"/>
  <c r="F253" i="14" s="1"/>
  <c r="E252" i="14"/>
  <c r="D252" i="14"/>
  <c r="F252" i="14" s="1"/>
  <c r="E251" i="14"/>
  <c r="D251" i="14"/>
  <c r="F251" i="14" s="1"/>
  <c r="E250" i="14"/>
  <c r="D250" i="14"/>
  <c r="F250" i="14" s="1"/>
  <c r="E249" i="14"/>
  <c r="D249" i="14"/>
  <c r="F249" i="14" s="1"/>
  <c r="E248" i="14"/>
  <c r="D248" i="14"/>
  <c r="F248" i="14" s="1"/>
  <c r="E247" i="14"/>
  <c r="D247" i="14"/>
  <c r="F247" i="14" s="1"/>
  <c r="E246" i="14"/>
  <c r="D246" i="14"/>
  <c r="F246" i="14" s="1"/>
  <c r="E245" i="14"/>
  <c r="D245" i="14"/>
  <c r="F245" i="14" s="1"/>
  <c r="E244" i="14"/>
  <c r="D244" i="14"/>
  <c r="F244" i="14" s="1"/>
  <c r="E243" i="14"/>
  <c r="D243" i="14"/>
  <c r="F243" i="14" s="1"/>
  <c r="E242" i="14"/>
  <c r="D242" i="14"/>
  <c r="F242" i="14" s="1"/>
  <c r="E241" i="14"/>
  <c r="D241" i="14"/>
  <c r="F241" i="14" s="1"/>
  <c r="E240" i="14"/>
  <c r="F240" i="14" s="1"/>
  <c r="D240" i="14"/>
  <c r="E239" i="14"/>
  <c r="F239" i="14" s="1"/>
  <c r="D239" i="14"/>
  <c r="E238" i="14"/>
  <c r="F238" i="14" s="1"/>
  <c r="D238" i="14"/>
  <c r="E237" i="14"/>
  <c r="F237" i="14" s="1"/>
  <c r="D237" i="14"/>
  <c r="E236" i="14"/>
  <c r="F236" i="14" s="1"/>
  <c r="D236" i="14"/>
  <c r="E235" i="14"/>
  <c r="F235" i="14" s="1"/>
  <c r="D235" i="14"/>
  <c r="E234" i="14"/>
  <c r="F234" i="14" s="1"/>
  <c r="D234" i="14"/>
  <c r="E233" i="14"/>
  <c r="F233" i="14" s="1"/>
  <c r="D233" i="14"/>
  <c r="E232" i="14"/>
  <c r="F232" i="14" s="1"/>
  <c r="D232" i="14"/>
  <c r="E231" i="14"/>
  <c r="F231" i="14" s="1"/>
  <c r="D231" i="14"/>
  <c r="E230" i="14"/>
  <c r="F230" i="14" s="1"/>
  <c r="D230" i="14"/>
  <c r="E229" i="14"/>
  <c r="F229" i="14" s="1"/>
  <c r="D229" i="14"/>
  <c r="E228" i="14"/>
  <c r="F228" i="14" s="1"/>
  <c r="D228" i="14"/>
  <c r="E227" i="14"/>
  <c r="F227" i="14" s="1"/>
  <c r="D227" i="14"/>
  <c r="E226" i="14"/>
  <c r="F226" i="14" s="1"/>
  <c r="D226" i="14"/>
  <c r="E225" i="14"/>
  <c r="F225" i="14" s="1"/>
  <c r="D225" i="14"/>
  <c r="E224" i="14"/>
  <c r="F224" i="14" s="1"/>
  <c r="D224" i="14"/>
  <c r="E223" i="14"/>
  <c r="F223" i="14" s="1"/>
  <c r="D223" i="14"/>
  <c r="E222" i="14"/>
  <c r="F222" i="14" s="1"/>
  <c r="D222" i="14"/>
  <c r="E221" i="14"/>
  <c r="F221" i="14" s="1"/>
  <c r="D221" i="14"/>
  <c r="E220" i="14"/>
  <c r="F220" i="14" s="1"/>
  <c r="D220" i="14"/>
  <c r="E219" i="14"/>
  <c r="F219" i="14" s="1"/>
  <c r="D219" i="14"/>
  <c r="E218" i="14"/>
  <c r="F218" i="14" s="1"/>
  <c r="D218" i="14"/>
  <c r="E217" i="14"/>
  <c r="F217" i="14" s="1"/>
  <c r="D217" i="14"/>
  <c r="E216" i="14"/>
  <c r="F216" i="14" s="1"/>
  <c r="D216" i="14"/>
  <c r="E215" i="14"/>
  <c r="F215" i="14" s="1"/>
  <c r="D215" i="14"/>
  <c r="E214" i="14"/>
  <c r="F214" i="14" s="1"/>
  <c r="D214" i="14"/>
  <c r="E213" i="14"/>
  <c r="F213" i="14" s="1"/>
  <c r="D213" i="14"/>
  <c r="E212" i="14"/>
  <c r="F212" i="14" s="1"/>
  <c r="D212" i="14"/>
  <c r="E211" i="14"/>
  <c r="F211" i="14" s="1"/>
  <c r="D211" i="14"/>
  <c r="E210" i="14"/>
  <c r="F210" i="14" s="1"/>
  <c r="D210" i="14"/>
  <c r="E209" i="14"/>
  <c r="F209" i="14" s="1"/>
  <c r="D209" i="14"/>
  <c r="E208" i="14"/>
  <c r="F208" i="14" s="1"/>
  <c r="D208" i="14"/>
  <c r="E207" i="14"/>
  <c r="F207" i="14" s="1"/>
  <c r="D207" i="14"/>
  <c r="E206" i="14"/>
  <c r="F206" i="14" s="1"/>
  <c r="D206" i="14"/>
  <c r="E205" i="14"/>
  <c r="F205" i="14" s="1"/>
  <c r="D205" i="14"/>
  <c r="E204" i="14"/>
  <c r="F204" i="14" s="1"/>
  <c r="D204" i="14"/>
  <c r="E203" i="14"/>
  <c r="F203" i="14" s="1"/>
  <c r="D203" i="14"/>
  <c r="E202" i="14"/>
  <c r="F202" i="14" s="1"/>
  <c r="D202" i="14"/>
  <c r="E201" i="14"/>
  <c r="F201" i="14" s="1"/>
  <c r="D201" i="14"/>
  <c r="E200" i="14"/>
  <c r="F200" i="14" s="1"/>
  <c r="D200" i="14"/>
  <c r="E199" i="14"/>
  <c r="F199" i="14" s="1"/>
  <c r="D199" i="14"/>
  <c r="E198" i="14"/>
  <c r="F198" i="14" s="1"/>
  <c r="D198" i="14"/>
  <c r="E197" i="14"/>
  <c r="F197" i="14" s="1"/>
  <c r="D197" i="14"/>
  <c r="E196" i="14"/>
  <c r="F196" i="14" s="1"/>
  <c r="D196" i="14"/>
  <c r="E195" i="14"/>
  <c r="F195" i="14" s="1"/>
  <c r="D195" i="14"/>
  <c r="E194" i="14"/>
  <c r="F194" i="14" s="1"/>
  <c r="D194" i="14"/>
  <c r="E193" i="14"/>
  <c r="F193" i="14" s="1"/>
  <c r="D193" i="14"/>
  <c r="E192" i="14"/>
  <c r="F192" i="14" s="1"/>
  <c r="D192" i="14"/>
  <c r="E191" i="14"/>
  <c r="F191" i="14" s="1"/>
  <c r="D191" i="14"/>
  <c r="E190" i="14"/>
  <c r="F190" i="14" s="1"/>
  <c r="D190" i="14"/>
  <c r="E189" i="14"/>
  <c r="F189" i="14" s="1"/>
  <c r="D189" i="14"/>
  <c r="E188" i="14"/>
  <c r="F188" i="14" s="1"/>
  <c r="D188" i="14"/>
  <c r="E187" i="14"/>
  <c r="F187" i="14" s="1"/>
  <c r="D187" i="14"/>
  <c r="E186" i="14"/>
  <c r="F186" i="14" s="1"/>
  <c r="D186" i="14"/>
  <c r="E185" i="14"/>
  <c r="F185" i="14" s="1"/>
  <c r="D185" i="14"/>
  <c r="E184" i="14"/>
  <c r="F184" i="14" s="1"/>
  <c r="D184" i="14"/>
  <c r="E183" i="14"/>
  <c r="F183" i="14" s="1"/>
  <c r="D183" i="14"/>
  <c r="E182" i="14"/>
  <c r="F182" i="14" s="1"/>
  <c r="D182" i="14"/>
  <c r="E181" i="14"/>
  <c r="F181" i="14" s="1"/>
  <c r="D181" i="14"/>
  <c r="E180" i="14"/>
  <c r="F180" i="14" s="1"/>
  <c r="D180" i="14"/>
  <c r="E179" i="14"/>
  <c r="F179" i="14" s="1"/>
  <c r="D179" i="14"/>
  <c r="E178" i="14"/>
  <c r="F178" i="14" s="1"/>
  <c r="D178" i="14"/>
  <c r="E177" i="14"/>
  <c r="F177" i="14" s="1"/>
  <c r="D177" i="14"/>
  <c r="E176" i="14"/>
  <c r="F176" i="14" s="1"/>
  <c r="D176" i="14"/>
  <c r="E175" i="14"/>
  <c r="F175" i="14" s="1"/>
  <c r="D175" i="14"/>
  <c r="E174" i="14"/>
  <c r="F174" i="14" s="1"/>
  <c r="D174" i="14"/>
  <c r="E173" i="14"/>
  <c r="F173" i="14" s="1"/>
  <c r="D173" i="14"/>
  <c r="E172" i="14"/>
  <c r="F172" i="14" s="1"/>
  <c r="D172" i="14"/>
  <c r="E171" i="14"/>
  <c r="F171" i="14" s="1"/>
  <c r="D171" i="14"/>
  <c r="E170" i="14"/>
  <c r="F170" i="14" s="1"/>
  <c r="D170" i="14"/>
  <c r="E169" i="14"/>
  <c r="F169" i="14" s="1"/>
  <c r="D169" i="14"/>
  <c r="E168" i="14"/>
  <c r="F168" i="14" s="1"/>
  <c r="D168" i="14"/>
  <c r="E167" i="14"/>
  <c r="F167" i="14" s="1"/>
  <c r="D167" i="14"/>
  <c r="E166" i="14"/>
  <c r="F166" i="14" s="1"/>
  <c r="D166" i="14"/>
  <c r="E165" i="14"/>
  <c r="F165" i="14" s="1"/>
  <c r="D165" i="14"/>
  <c r="E164" i="14"/>
  <c r="F164" i="14" s="1"/>
  <c r="D164" i="14"/>
  <c r="E163" i="14"/>
  <c r="F163" i="14" s="1"/>
  <c r="D163" i="14"/>
  <c r="E162" i="14"/>
  <c r="F162" i="14" s="1"/>
  <c r="D162" i="14"/>
  <c r="E161" i="14"/>
  <c r="F161" i="14" s="1"/>
  <c r="D161" i="14"/>
  <c r="E160" i="14"/>
  <c r="F160" i="14" s="1"/>
  <c r="D160" i="14"/>
  <c r="E159" i="14"/>
  <c r="F159" i="14" s="1"/>
  <c r="D159" i="14"/>
  <c r="E158" i="14"/>
  <c r="F158" i="14" s="1"/>
  <c r="D158" i="14"/>
  <c r="E157" i="14"/>
  <c r="F157" i="14" s="1"/>
  <c r="D157" i="14"/>
  <c r="E156" i="14"/>
  <c r="F156" i="14" s="1"/>
  <c r="D156" i="14"/>
  <c r="E155" i="14"/>
  <c r="F155" i="14" s="1"/>
  <c r="D155" i="14"/>
  <c r="E154" i="14"/>
  <c r="F154" i="14" s="1"/>
  <c r="D154" i="14"/>
  <c r="E153" i="14"/>
  <c r="F153" i="14" s="1"/>
  <c r="D153" i="14"/>
  <c r="E152" i="14"/>
  <c r="F152" i="14" s="1"/>
  <c r="D152" i="14"/>
  <c r="E151" i="14"/>
  <c r="F151" i="14" s="1"/>
  <c r="D151" i="14"/>
  <c r="E150" i="14"/>
  <c r="F150" i="14" s="1"/>
  <c r="D150" i="14"/>
  <c r="E149" i="14"/>
  <c r="F149" i="14" s="1"/>
  <c r="D149" i="14"/>
  <c r="E148" i="14"/>
  <c r="F148" i="14" s="1"/>
  <c r="D148" i="14"/>
  <c r="E147" i="14"/>
  <c r="F147" i="14" s="1"/>
  <c r="D147" i="14"/>
  <c r="E146" i="14"/>
  <c r="F146" i="14" s="1"/>
  <c r="D146" i="14"/>
  <c r="E145" i="14"/>
  <c r="F145" i="14" s="1"/>
  <c r="D145" i="14"/>
  <c r="E144" i="14"/>
  <c r="F144" i="14" s="1"/>
  <c r="D144" i="14"/>
  <c r="E143" i="14"/>
  <c r="F143" i="14" s="1"/>
  <c r="D143" i="14"/>
  <c r="E142" i="14"/>
  <c r="F142" i="14" s="1"/>
  <c r="D142" i="14"/>
  <c r="E141" i="14"/>
  <c r="F141" i="14" s="1"/>
  <c r="D141" i="14"/>
  <c r="E140" i="14"/>
  <c r="F140" i="14" s="1"/>
  <c r="D140" i="14"/>
  <c r="E139" i="14"/>
  <c r="F139" i="14" s="1"/>
  <c r="D139" i="14"/>
  <c r="E138" i="14"/>
  <c r="F138" i="14" s="1"/>
  <c r="D138" i="14"/>
  <c r="E137" i="14"/>
  <c r="F137" i="14" s="1"/>
  <c r="D137" i="14"/>
  <c r="E136" i="14"/>
  <c r="F136" i="14" s="1"/>
  <c r="D136" i="14"/>
  <c r="E135" i="14"/>
  <c r="F135" i="14" s="1"/>
  <c r="D135" i="14"/>
  <c r="E134" i="14"/>
  <c r="F134" i="14" s="1"/>
  <c r="D134" i="14"/>
  <c r="E133" i="14"/>
  <c r="F133" i="14" s="1"/>
  <c r="D133" i="14"/>
  <c r="E132" i="14"/>
  <c r="F132" i="14" s="1"/>
  <c r="D132" i="14"/>
  <c r="E131" i="14"/>
  <c r="F131" i="14" s="1"/>
  <c r="D131" i="14"/>
  <c r="E130" i="14"/>
  <c r="F130" i="14" s="1"/>
  <c r="D130" i="14"/>
  <c r="E129" i="14"/>
  <c r="F129" i="14" s="1"/>
  <c r="D129" i="14"/>
  <c r="E128" i="14"/>
  <c r="F128" i="14" s="1"/>
  <c r="D128" i="14"/>
  <c r="E127" i="14"/>
  <c r="F127" i="14" s="1"/>
  <c r="D127" i="14"/>
  <c r="E126" i="14"/>
  <c r="F126" i="14" s="1"/>
  <c r="D126" i="14"/>
  <c r="E125" i="14"/>
  <c r="F125" i="14" s="1"/>
  <c r="D125" i="14"/>
  <c r="E124" i="14"/>
  <c r="F124" i="14" s="1"/>
  <c r="D124" i="14"/>
  <c r="E123" i="14"/>
  <c r="F123" i="14" s="1"/>
  <c r="D123" i="14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D104" i="14"/>
  <c r="E103" i="14"/>
  <c r="F103" i="14" s="1"/>
  <c r="D103" i="14"/>
  <c r="E102" i="14"/>
  <c r="F102" i="14" s="1"/>
  <c r="D102" i="14"/>
  <c r="E101" i="14"/>
  <c r="F101" i="14" s="1"/>
  <c r="D101" i="14"/>
  <c r="E100" i="14"/>
  <c r="F100" i="14" s="1"/>
  <c r="D100" i="14"/>
  <c r="E99" i="14"/>
  <c r="F99" i="14" s="1"/>
  <c r="D99" i="14"/>
  <c r="E98" i="14"/>
  <c r="F98" i="14" s="1"/>
  <c r="D98" i="14"/>
  <c r="E97" i="14"/>
  <c r="F97" i="14" s="1"/>
  <c r="D97" i="14"/>
  <c r="E96" i="14"/>
  <c r="F96" i="14" s="1"/>
  <c r="D96" i="14"/>
  <c r="E95" i="14"/>
  <c r="F95" i="14" s="1"/>
  <c r="D95" i="14"/>
  <c r="E94" i="14"/>
  <c r="F94" i="14" s="1"/>
  <c r="D94" i="14"/>
  <c r="E93" i="14"/>
  <c r="F93" i="14" s="1"/>
  <c r="D93" i="14"/>
  <c r="E92" i="14"/>
  <c r="F92" i="14" s="1"/>
  <c r="D92" i="14"/>
  <c r="E91" i="14"/>
  <c r="F91" i="14" s="1"/>
  <c r="D91" i="14"/>
  <c r="E90" i="14"/>
  <c r="F90" i="14" s="1"/>
  <c r="D90" i="14"/>
  <c r="E89" i="14"/>
  <c r="F89" i="14" s="1"/>
  <c r="D89" i="14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D73" i="14"/>
  <c r="E72" i="14"/>
  <c r="F72" i="14" s="1"/>
  <c r="D72" i="14"/>
  <c r="E71" i="14"/>
  <c r="F71" i="14" s="1"/>
  <c r="D71" i="14"/>
  <c r="E70" i="14"/>
  <c r="F70" i="14" s="1"/>
  <c r="D70" i="14"/>
  <c r="E69" i="14"/>
  <c r="F69" i="14" s="1"/>
  <c r="D69" i="14"/>
  <c r="E68" i="14"/>
  <c r="F68" i="14" s="1"/>
  <c r="D68" i="14"/>
  <c r="E67" i="14"/>
  <c r="F67" i="14" s="1"/>
  <c r="D67" i="14"/>
  <c r="E66" i="14"/>
  <c r="F66" i="14" s="1"/>
  <c r="D66" i="14"/>
  <c r="E65" i="14"/>
  <c r="F65" i="14" s="1"/>
  <c r="D65" i="14"/>
  <c r="E64" i="14"/>
  <c r="D64" i="14"/>
  <c r="F64" i="14" s="1"/>
  <c r="E63" i="14"/>
  <c r="D63" i="14"/>
  <c r="F63" i="14" s="1"/>
  <c r="E62" i="14"/>
  <c r="D62" i="14"/>
  <c r="F62" i="14" s="1"/>
  <c r="E61" i="14"/>
  <c r="D61" i="14"/>
  <c r="F61" i="14" s="1"/>
  <c r="E60" i="14"/>
  <c r="D60" i="14"/>
  <c r="F60" i="14" s="1"/>
  <c r="E59" i="14"/>
  <c r="D59" i="14"/>
  <c r="F59" i="14" s="1"/>
  <c r="E58" i="14"/>
  <c r="D58" i="14"/>
  <c r="F58" i="14" s="1"/>
  <c r="E57" i="14"/>
  <c r="D57" i="14"/>
  <c r="F57" i="14" s="1"/>
  <c r="E56" i="14"/>
  <c r="D56" i="14"/>
  <c r="F56" i="14" s="1"/>
  <c r="E55" i="14"/>
  <c r="D55" i="14"/>
  <c r="F55" i="14" s="1"/>
  <c r="E54" i="14"/>
  <c r="D54" i="14"/>
  <c r="F54" i="14" s="1"/>
  <c r="E53" i="14"/>
  <c r="D53" i="14"/>
  <c r="F53" i="14" s="1"/>
  <c r="E52" i="14"/>
  <c r="D52" i="14"/>
  <c r="F52" i="14" s="1"/>
  <c r="E51" i="14"/>
  <c r="D51" i="14"/>
  <c r="F51" i="14" s="1"/>
  <c r="E50" i="14"/>
  <c r="D50" i="14"/>
  <c r="F50" i="14" s="1"/>
  <c r="E49" i="14"/>
  <c r="D49" i="14"/>
  <c r="F49" i="14" s="1"/>
  <c r="E48" i="14"/>
  <c r="D48" i="14"/>
  <c r="F48" i="14" s="1"/>
  <c r="E47" i="14"/>
  <c r="D47" i="14"/>
  <c r="F47" i="14" s="1"/>
  <c r="E46" i="14"/>
  <c r="D46" i="14"/>
  <c r="F46" i="14" s="1"/>
  <c r="E45" i="14"/>
  <c r="D45" i="14"/>
  <c r="F45" i="14" s="1"/>
  <c r="E44" i="14"/>
  <c r="D44" i="14"/>
  <c r="F44" i="14" s="1"/>
  <c r="E43" i="14"/>
  <c r="D43" i="14"/>
  <c r="F43" i="14" s="1"/>
  <c r="E42" i="14"/>
  <c r="D42" i="14"/>
  <c r="F42" i="14" s="1"/>
  <c r="E41" i="14"/>
  <c r="D41" i="14"/>
  <c r="F41" i="14" s="1"/>
  <c r="E40" i="14"/>
  <c r="D40" i="14"/>
  <c r="F40" i="14" s="1"/>
  <c r="E39" i="14"/>
  <c r="D39" i="14"/>
  <c r="F39" i="14" s="1"/>
  <c r="E38" i="14"/>
  <c r="D38" i="14"/>
  <c r="F38" i="14" s="1"/>
  <c r="E37" i="14"/>
  <c r="D37" i="14"/>
  <c r="F37" i="14" s="1"/>
  <c r="E36" i="14"/>
  <c r="D36" i="14"/>
  <c r="F36" i="14" s="1"/>
  <c r="E35" i="14"/>
  <c r="D35" i="14"/>
  <c r="F35" i="14" s="1"/>
  <c r="E34" i="14"/>
  <c r="D34" i="14"/>
  <c r="F34" i="14" s="1"/>
  <c r="E33" i="14"/>
  <c r="D33" i="14"/>
  <c r="F33" i="14" s="1"/>
  <c r="E32" i="14"/>
  <c r="D32" i="14"/>
  <c r="F32" i="14" s="1"/>
  <c r="E31" i="14"/>
  <c r="D31" i="14"/>
  <c r="F31" i="14" s="1"/>
  <c r="E30" i="14"/>
  <c r="D30" i="14"/>
  <c r="F30" i="14" s="1"/>
  <c r="E29" i="14"/>
  <c r="D29" i="14"/>
  <c r="F29" i="14" s="1"/>
  <c r="E28" i="14"/>
  <c r="D28" i="14"/>
  <c r="F28" i="14" s="1"/>
  <c r="E27" i="14"/>
  <c r="D27" i="14"/>
  <c r="F27" i="14" s="1"/>
  <c r="E26" i="14"/>
  <c r="D26" i="14"/>
  <c r="F26" i="14" s="1"/>
  <c r="E25" i="14"/>
  <c r="D25" i="14"/>
  <c r="F25" i="14" s="1"/>
  <c r="E24" i="14"/>
  <c r="D24" i="14"/>
  <c r="F24" i="14" s="1"/>
  <c r="E23" i="14"/>
  <c r="D23" i="14"/>
  <c r="F23" i="14" s="1"/>
  <c r="E22" i="14"/>
  <c r="D22" i="14"/>
  <c r="F22" i="14" s="1"/>
  <c r="E21" i="14"/>
  <c r="D21" i="14"/>
  <c r="F21" i="14" s="1"/>
  <c r="E20" i="14"/>
  <c r="D20" i="14"/>
  <c r="F20" i="14" s="1"/>
  <c r="E19" i="14"/>
  <c r="D19" i="14"/>
  <c r="F19" i="14" s="1"/>
  <c r="E18" i="14"/>
  <c r="D18" i="14"/>
  <c r="F18" i="14" s="1"/>
  <c r="E17" i="14"/>
  <c r="D17" i="14"/>
  <c r="F17" i="14" s="1"/>
  <c r="E16" i="14"/>
  <c r="D16" i="14"/>
  <c r="F16" i="14" s="1"/>
  <c r="E15" i="14"/>
  <c r="D15" i="14"/>
  <c r="F15" i="14" s="1"/>
  <c r="E14" i="14"/>
  <c r="D14" i="14"/>
  <c r="F14" i="14" s="1"/>
  <c r="E13" i="14"/>
  <c r="D13" i="14"/>
  <c r="F13" i="14" s="1"/>
  <c r="D12" i="14"/>
  <c r="F12" i="14" s="1"/>
  <c r="E11" i="14"/>
  <c r="D11" i="14"/>
  <c r="F11" i="14" s="1"/>
  <c r="E10" i="14"/>
  <c r="D10" i="14"/>
  <c r="F10" i="14" s="1"/>
  <c r="E9" i="14"/>
  <c r="D9" i="14"/>
  <c r="F9" i="14" s="1"/>
  <c r="E8" i="14"/>
  <c r="D8" i="14"/>
  <c r="F8" i="14" s="1"/>
  <c r="E7" i="14"/>
  <c r="D7" i="14"/>
  <c r="F7" i="14" s="1"/>
  <c r="E6" i="14"/>
  <c r="D6" i="14"/>
  <c r="F6" i="14" s="1"/>
  <c r="E5" i="14"/>
  <c r="D5" i="14"/>
  <c r="F5" i="14" s="1"/>
  <c r="E4" i="14"/>
  <c r="D4" i="14"/>
  <c r="F4" i="14" s="1"/>
  <c r="E3" i="14"/>
  <c r="D3" i="14"/>
  <c r="F3" i="14" s="1"/>
  <c r="E2" i="14"/>
  <c r="D2" i="14"/>
  <c r="F2" i="14" s="1"/>
  <c r="H3" i="13"/>
  <c r="H4" i="13"/>
  <c r="G2" i="7"/>
  <c r="G2" i="6"/>
  <c r="I23" i="14" l="1"/>
  <c r="I22" i="14"/>
  <c r="I21" i="14"/>
  <c r="I24" i="15"/>
  <c r="I23" i="15"/>
  <c r="I25" i="15" s="1"/>
  <c r="I22" i="15"/>
  <c r="G3" i="7"/>
  <c r="G3" i="6"/>
  <c r="I24" i="14" l="1"/>
  <c r="C67" i="4"/>
  <c r="C62" i="4"/>
  <c r="C66" i="4"/>
  <c r="C59" i="4"/>
  <c r="C58" i="4"/>
  <c r="C17" i="4"/>
  <c r="C18" i="4"/>
  <c r="C53" i="4"/>
  <c r="C46" i="4"/>
  <c r="C52" i="4"/>
  <c r="C50" i="4"/>
  <c r="C49" i="4"/>
  <c r="C45" i="4"/>
  <c r="C44" i="4"/>
  <c r="C41" i="4"/>
  <c r="C40" i="4"/>
  <c r="C39" i="4"/>
  <c r="C34" i="4"/>
  <c r="C36" i="4" s="1"/>
  <c r="C35" i="4"/>
  <c r="C31" i="4"/>
  <c r="C30" i="4"/>
  <c r="C29" i="4"/>
  <c r="C28" i="4"/>
  <c r="C27" i="4"/>
  <c r="E8" i="5"/>
  <c r="C22" i="4" s="1"/>
  <c r="C21" i="4"/>
  <c r="C12" i="4"/>
  <c r="D24" i="3"/>
  <c r="C11" i="4"/>
  <c r="C10" i="4"/>
  <c r="C4" i="4"/>
  <c r="E10" i="5"/>
  <c r="C23" i="4" s="1"/>
  <c r="E12" i="5"/>
  <c r="E13" i="5"/>
  <c r="E19" i="5"/>
  <c r="E20" i="5"/>
  <c r="E21" i="5"/>
  <c r="E17" i="5"/>
  <c r="E18" i="5"/>
  <c r="E16" i="5"/>
  <c r="C6" i="4"/>
  <c r="C5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2" i="3"/>
  <c r="E2" i="1"/>
  <c r="E1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G2" i="1"/>
  <c r="F2" i="1"/>
  <c r="C13" i="4" l="1"/>
  <c r="C14" i="4" s="1"/>
  <c r="C24" i="4"/>
  <c r="C7" i="4"/>
</calcChain>
</file>

<file path=xl/sharedStrings.xml><?xml version="1.0" encoding="utf-8"?>
<sst xmlns="http://schemas.openxmlformats.org/spreadsheetml/2006/main" count="8942" uniqueCount="171">
  <si>
    <t>Date</t>
  </si>
  <si>
    <t>Time In</t>
  </si>
  <si>
    <t>Order #</t>
  </si>
  <si>
    <t>Item #</t>
  </si>
  <si>
    <t>Menu item</t>
  </si>
  <si>
    <t>Special Lunch Price (11a.m. to 2 p.m.)*</t>
  </si>
  <si>
    <t>Price (Dinner 2 p.m. to 11 p.m.)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</si>
  <si>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</si>
  <si>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</si>
  <si>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</si>
  <si>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</si>
  <si>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</si>
  <si>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</si>
  <si>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</si>
  <si>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</si>
  <si>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</si>
  <si>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</si>
  <si>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</si>
  <si>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</si>
  <si>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</si>
  <si>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</si>
  <si>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Spag Bog</t>
  </si>
  <si>
    <t>Risotto con Pollo</t>
  </si>
  <si>
    <t>Soup of the day</t>
  </si>
  <si>
    <t>Ravioli</t>
  </si>
  <si>
    <t>Carbonara</t>
  </si>
  <si>
    <t>Bangers &amp; Mash</t>
  </si>
  <si>
    <t>Cottage Pie</t>
  </si>
  <si>
    <t>Fish &amp; Chips</t>
  </si>
  <si>
    <t>Chicken Tikka Masala</t>
  </si>
  <si>
    <t>Mushroom Wellington</t>
  </si>
  <si>
    <t>Bacon Butty</t>
  </si>
  <si>
    <t>Red wine (1/4 bottle)</t>
  </si>
  <si>
    <t>English Breakfast tea</t>
  </si>
  <si>
    <t>Espresso</t>
  </si>
  <si>
    <t>Fizzy water</t>
  </si>
  <si>
    <t>English Ale</t>
  </si>
  <si>
    <t>* Lunch special is based on time in</t>
  </si>
  <si>
    <t>Item</t>
  </si>
  <si>
    <t># in batch</t>
  </si>
  <si>
    <t>Cost of batch</t>
  </si>
  <si>
    <t>Price for each</t>
  </si>
  <si>
    <t>Asparagus</t>
  </si>
  <si>
    <t>Apples</t>
  </si>
  <si>
    <t>Avocado</t>
  </si>
  <si>
    <t>Banana</t>
  </si>
  <si>
    <t>Bean Sprouts</t>
  </si>
  <si>
    <t>Bell peppers</t>
  </si>
  <si>
    <t>Blackberries</t>
  </si>
  <si>
    <t>Blueberries</t>
  </si>
  <si>
    <t>Broccoli</t>
  </si>
  <si>
    <t>Brussel Sprouts</t>
  </si>
  <si>
    <t>Cabbage</t>
  </si>
  <si>
    <t>Carrots</t>
  </si>
  <si>
    <t>Cauliflower</t>
  </si>
  <si>
    <t>Corn (cob)</t>
  </si>
  <si>
    <t>Cucumber</t>
  </si>
  <si>
    <t>Garlic</t>
  </si>
  <si>
    <t>Grapes</t>
  </si>
  <si>
    <t>Green onions</t>
  </si>
  <si>
    <t>Kale (leaves)</t>
  </si>
  <si>
    <t>Lemons</t>
  </si>
  <si>
    <t>Lettuce</t>
  </si>
  <si>
    <t>Limes</t>
  </si>
  <si>
    <t>Mushrooms</t>
  </si>
  <si>
    <t>Onions</t>
  </si>
  <si>
    <t>Oranges</t>
  </si>
  <si>
    <t>Potatoes</t>
  </si>
  <si>
    <t>Pumpkin</t>
  </si>
  <si>
    <t>Strawberries</t>
  </si>
  <si>
    <t>Tomatoes</t>
  </si>
  <si>
    <t>Sold by</t>
  </si>
  <si>
    <t>Cost</t>
  </si>
  <si>
    <t>Spaghetti</t>
  </si>
  <si>
    <t>100g</t>
  </si>
  <si>
    <t>Chicken</t>
  </si>
  <si>
    <t>Arborio Rice</t>
  </si>
  <si>
    <t>50g</t>
  </si>
  <si>
    <t>Fish</t>
  </si>
  <si>
    <t>Flour</t>
  </si>
  <si>
    <t>200g</t>
  </si>
  <si>
    <t>Beef</t>
  </si>
  <si>
    <t>Eggs</t>
  </si>
  <si>
    <t>Pasta</t>
  </si>
  <si>
    <t>Parmesan Cheese</t>
  </si>
  <si>
    <t>Cream</t>
  </si>
  <si>
    <t>100ml</t>
  </si>
  <si>
    <t>Bacon</t>
  </si>
  <si>
    <t>Sausages</t>
  </si>
  <si>
    <t>Rice</t>
  </si>
  <si>
    <t>Puff pastry</t>
  </si>
  <si>
    <t>Baps</t>
  </si>
  <si>
    <t>Red wine</t>
  </si>
  <si>
    <t>Espresso pods</t>
  </si>
  <si>
    <t>Weight</t>
  </si>
  <si>
    <t>500g</t>
  </si>
  <si>
    <t>mushrooms</t>
  </si>
  <si>
    <t>Risotto Con Pollo</t>
  </si>
  <si>
    <t>300g</t>
  </si>
  <si>
    <t>Parmesan</t>
  </si>
  <si>
    <t>60g</t>
  </si>
  <si>
    <t>600g</t>
  </si>
  <si>
    <t>400g</t>
  </si>
  <si>
    <t>250g</t>
  </si>
  <si>
    <t>Herbs &amp; Spices</t>
  </si>
  <si>
    <t>5g</t>
  </si>
  <si>
    <t>Onion</t>
  </si>
  <si>
    <t>Bap</t>
  </si>
  <si>
    <t>Cost per single item</t>
  </si>
  <si>
    <t>Total cost :</t>
  </si>
  <si>
    <t>Range</t>
  </si>
  <si>
    <t>More</t>
  </si>
  <si>
    <t>Frequency</t>
  </si>
  <si>
    <t>Total Number of Orders:</t>
  </si>
  <si>
    <t>Average Spent on Orders</t>
  </si>
  <si>
    <t>Average Spent on Orders lUNCH</t>
  </si>
  <si>
    <t>Average Spent on Orders Dinner</t>
  </si>
  <si>
    <t>Investment</t>
  </si>
  <si>
    <t>Item#</t>
  </si>
  <si>
    <t>Price</t>
  </si>
  <si>
    <t>Total No of Order in Week 1:</t>
  </si>
  <si>
    <t>Total No of Order in Week 2:</t>
  </si>
  <si>
    <t>Average amount Spent on Orders</t>
  </si>
  <si>
    <t>Total Revenue</t>
  </si>
  <si>
    <t>Total Investment</t>
  </si>
  <si>
    <t>Profit</t>
  </si>
  <si>
    <t/>
  </si>
  <si>
    <t>Total Sales</t>
  </si>
  <si>
    <t>Total No. of Orders in Week 1:</t>
  </si>
  <si>
    <t xml:space="preserve">Total No. of Food Order </t>
  </si>
  <si>
    <t xml:space="preserve">$12.90 </t>
  </si>
  <si>
    <t xml:space="preserve">$16,905.50 </t>
  </si>
  <si>
    <t xml:space="preserve">$8,483.60 </t>
  </si>
  <si>
    <t xml:space="preserve">Total No. of Drink Order </t>
  </si>
  <si>
    <t xml:space="preserve">$12.55 </t>
  </si>
  <si>
    <t xml:space="preserve">$10,895.50 </t>
  </si>
  <si>
    <t xml:space="preserve">$5,397.45 </t>
  </si>
  <si>
    <t xml:space="preserve">Total No. of Drinks Orders </t>
  </si>
  <si>
    <t>Amount Spent on social media</t>
  </si>
  <si>
    <t>$500</t>
  </si>
  <si>
    <t>$0</t>
  </si>
  <si>
    <t>Profit after Investing on social media</t>
  </si>
  <si>
    <t xml:space="preserve">Total No. of Orders </t>
  </si>
  <si>
    <t>Week 2</t>
  </si>
  <si>
    <t>$5498</t>
  </si>
  <si>
    <t>$5498.05</t>
  </si>
  <si>
    <t>$8421.9</t>
  </si>
  <si>
    <t>Column Labels</t>
  </si>
  <si>
    <t>Grand Total</t>
  </si>
  <si>
    <t>Sum of Price</t>
  </si>
  <si>
    <t>Sum of Investment</t>
  </si>
  <si>
    <t>Profit in Lunch</t>
  </si>
  <si>
    <t>Profit In Dinner</t>
  </si>
  <si>
    <t>Total No.of orders Lunch</t>
  </si>
  <si>
    <t>Total No.of orders Dinner</t>
  </si>
  <si>
    <t>Item No</t>
  </si>
  <si>
    <t>Profit in Week 1</t>
  </si>
  <si>
    <t>Item Number</t>
  </si>
  <si>
    <t>Profit in Week 2</t>
  </si>
  <si>
    <t>Total Profit</t>
  </si>
  <si>
    <t>Sum of Special Lunch Price (11a.m. to 2 p.m.)*</t>
  </si>
  <si>
    <t>Sum of Price (Dinner 2 p.m. to 11 p.m.)</t>
  </si>
  <si>
    <t>Items</t>
  </si>
  <si>
    <t>Item number</t>
  </si>
  <si>
    <t>Price (Dinner 2 p.m. to 4 p.m.)</t>
  </si>
  <si>
    <t>Special Lunch Price (2 Pm to 4 p.m.)*</t>
  </si>
  <si>
    <t>Sum of Special Lunch Price</t>
  </si>
  <si>
    <t xml:space="preserve">Sum of Price (Dinner </t>
  </si>
  <si>
    <t>Week 1 (With Advertisement)</t>
  </si>
  <si>
    <t>Week 2 (With out Advertisement)</t>
  </si>
  <si>
    <t>Profit after investing 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</si>
</sst>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$&quot;#,##0_);[Red]\(&quot;$&quot;#,##0\)"/>
    <numFmt numFmtId="165" formatCode="&quot;$&quot;#,##0.00_);[Red]\(&quot;$&quot;#,##0.00\)"/>
    <numFmt numFmtId="166" formatCode="[$-F400]h:mm:ss\ AM/PM"/>
    <numFmt numFmtId="167" formatCode="hh:mm:ss;@"/>
    <numFmt numFmtId="168" formatCode="&quot;$&quot;0.00"/>
    <numFmt numFmtId="169" formatCode="&quot;$&quot;#,##0.00"/>
    <numFmt numFmtId="170" formatCode="#,##0.00;[Red]#,##0.00"/>
    <numFmt numFmtId="171" formatCode="_-[$$-409]* #,##0.00_ ;_-[$$-409]* \-#,##0.00\ ;_-[$$-409]* &quot;-&quot;??_ ;_-@_ 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sz val="10"/>
      <color rgb="FF000000"/>
      <name val="Helvetica Neue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indexed="8"/>
      <name val="Helvetica Neue"/>
    </font>
    <font>
      <b/>
      <sz val="10"/>
      <color rgb="FF000000"/>
      <name val="Helvetica Neue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91919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2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165" fontId="0" fillId="0" borderId="0" xfId="0" applyNumberFormat="1" applyAlignment="1">
      <alignment horizontal="center"/>
    </xf>
    <xf numFmtId="166" fontId="0" fillId="0" borderId="0" xfId="0" applyNumberFormat="1"/>
    <xf numFmtId="16" fontId="0" fillId="0" borderId="0" xfId="0" applyNumberFormat="1"/>
    <xf numFmtId="167" fontId="0" fillId="0" borderId="0" xfId="0" applyNumberFormat="1"/>
    <xf numFmtId="0" fontId="3" fillId="0" borderId="0" xfId="0" applyFont="1"/>
    <xf numFmtId="49" fontId="4" fillId="3" borderId="1" xfId="0" applyNumberFormat="1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49" fontId="4" fillId="3" borderId="3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164" fontId="0" fillId="0" borderId="0" xfId="0" applyNumberFormat="1"/>
    <xf numFmtId="0" fontId="6" fillId="4" borderId="1" xfId="0" applyFont="1" applyFill="1" applyBorder="1" applyAlignment="1">
      <alignment wrapText="1"/>
    </xf>
    <xf numFmtId="0" fontId="6" fillId="4" borderId="11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5" fillId="0" borderId="4" xfId="0" applyFont="1" applyBorder="1"/>
    <xf numFmtId="0" fontId="7" fillId="0" borderId="4" xfId="0" applyFont="1" applyBorder="1"/>
    <xf numFmtId="0" fontId="5" fillId="0" borderId="13" xfId="0" applyFont="1" applyBorder="1"/>
    <xf numFmtId="0" fontId="9" fillId="4" borderId="11" xfId="0" applyFont="1" applyFill="1" applyBorder="1" applyAlignment="1">
      <alignment wrapText="1"/>
    </xf>
    <xf numFmtId="165" fontId="5" fillId="0" borderId="15" xfId="0" applyNumberFormat="1" applyFont="1" applyBorder="1" applyAlignment="1">
      <alignment wrapText="1"/>
    </xf>
    <xf numFmtId="165" fontId="5" fillId="0" borderId="16" xfId="0" applyNumberFormat="1" applyFont="1" applyBorder="1" applyAlignment="1">
      <alignment wrapText="1"/>
    </xf>
    <xf numFmtId="0" fontId="0" fillId="0" borderId="17" xfId="0" applyBorder="1"/>
    <xf numFmtId="165" fontId="0" fillId="0" borderId="17" xfId="0" applyNumberFormat="1" applyBorder="1"/>
    <xf numFmtId="168" fontId="0" fillId="0" borderId="18" xfId="0" applyNumberFormat="1" applyBorder="1" applyAlignment="1">
      <alignment vertical="top" wrapText="1"/>
    </xf>
    <xf numFmtId="168" fontId="0" fillId="0" borderId="19" xfId="0" applyNumberFormat="1" applyBorder="1" applyAlignment="1">
      <alignment vertical="top" wrapText="1"/>
    </xf>
    <xf numFmtId="168" fontId="0" fillId="0" borderId="20" xfId="0" applyNumberFormat="1" applyBorder="1" applyAlignment="1">
      <alignment vertical="top" wrapText="1"/>
    </xf>
    <xf numFmtId="49" fontId="8" fillId="3" borderId="21" xfId="0" applyNumberFormat="1" applyFont="1" applyFill="1" applyBorder="1" applyAlignment="1">
      <alignment vertical="top" wrapText="1"/>
    </xf>
    <xf numFmtId="169" fontId="0" fillId="0" borderId="17" xfId="0" applyNumberFormat="1" applyBorder="1" applyAlignment="1">
      <alignment vertical="top" wrapText="1"/>
    </xf>
    <xf numFmtId="2" fontId="6" fillId="4" borderId="10" xfId="0" applyNumberFormat="1" applyFont="1" applyFill="1" applyBorder="1" applyAlignment="1">
      <alignment wrapText="1"/>
    </xf>
    <xf numFmtId="2" fontId="7" fillId="0" borderId="12" xfId="0" applyNumberFormat="1" applyFont="1" applyBorder="1" applyAlignment="1">
      <alignment wrapText="1"/>
    </xf>
    <xf numFmtId="2" fontId="5" fillId="0" borderId="12" xfId="0" applyNumberFormat="1" applyFont="1" applyBorder="1" applyAlignment="1">
      <alignment wrapText="1"/>
    </xf>
    <xf numFmtId="2" fontId="5" fillId="0" borderId="14" xfId="0" applyNumberFormat="1" applyFont="1" applyBorder="1" applyAlignment="1">
      <alignment wrapText="1"/>
    </xf>
    <xf numFmtId="2" fontId="0" fillId="0" borderId="0" xfId="0" applyNumberFormat="1"/>
    <xf numFmtId="0" fontId="7" fillId="0" borderId="12" xfId="0" applyFont="1" applyBorder="1" applyAlignment="1">
      <alignment wrapText="1"/>
    </xf>
    <xf numFmtId="165" fontId="0" fillId="0" borderId="22" xfId="0" applyNumberFormat="1" applyBorder="1"/>
    <xf numFmtId="0" fontId="0" fillId="0" borderId="23" xfId="0" applyBorder="1"/>
    <xf numFmtId="2" fontId="6" fillId="4" borderId="24" xfId="0" applyNumberFormat="1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2" fontId="5" fillId="0" borderId="15" xfId="0" applyNumberFormat="1" applyFont="1" applyBorder="1" applyAlignment="1">
      <alignment wrapText="1"/>
    </xf>
    <xf numFmtId="2" fontId="7" fillId="0" borderId="15" xfId="0" applyNumberFormat="1" applyFont="1" applyBorder="1" applyAlignment="1">
      <alignment wrapText="1"/>
    </xf>
    <xf numFmtId="2" fontId="5" fillId="0" borderId="16" xfId="0" applyNumberFormat="1" applyFont="1" applyBorder="1" applyAlignment="1">
      <alignment wrapText="1"/>
    </xf>
    <xf numFmtId="0" fontId="0" fillId="0" borderId="16" xfId="0" applyBorder="1"/>
    <xf numFmtId="0" fontId="3" fillId="0" borderId="25" xfId="0" applyFont="1" applyBorder="1" applyAlignment="1">
      <alignment horizontal="center"/>
    </xf>
    <xf numFmtId="0" fontId="1" fillId="5" borderId="0" xfId="0" applyFont="1" applyFill="1"/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3" fillId="6" borderId="7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/>
    </xf>
    <xf numFmtId="0" fontId="1" fillId="6" borderId="7" xfId="0" applyFont="1" applyFill="1" applyBorder="1"/>
    <xf numFmtId="0" fontId="0" fillId="6" borderId="7" xfId="0" applyFill="1" applyBorder="1" applyAlignment="1">
      <alignment wrapText="1"/>
    </xf>
    <xf numFmtId="0" fontId="0" fillId="6" borderId="7" xfId="0" applyFill="1" applyBorder="1"/>
    <xf numFmtId="165" fontId="0" fillId="6" borderId="7" xfId="0" applyNumberFormat="1" applyFill="1" applyBorder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0" fillId="7" borderId="7" xfId="0" applyFill="1" applyBorder="1"/>
    <xf numFmtId="165" fontId="0" fillId="7" borderId="7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7" borderId="7" xfId="0" applyFont="1" applyFill="1" applyBorder="1" applyAlignment="1">
      <alignment horizontal="center" wrapText="1"/>
    </xf>
    <xf numFmtId="0" fontId="0" fillId="7" borderId="7" xfId="0" applyFill="1" applyBorder="1" applyAlignment="1">
      <alignment wrapText="1"/>
    </xf>
    <xf numFmtId="170" fontId="0" fillId="0" borderId="0" xfId="0" applyNumberFormat="1"/>
    <xf numFmtId="0" fontId="10" fillId="0" borderId="27" xfId="0" applyFont="1" applyBorder="1" applyAlignment="1">
      <alignment horizontal="right" vertical="center"/>
    </xf>
    <xf numFmtId="4" fontId="10" fillId="0" borderId="27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0" fontId="10" fillId="0" borderId="27" xfId="0" applyFont="1" applyBorder="1" applyAlignment="1">
      <alignment horizontal="left" vertical="top"/>
    </xf>
    <xf numFmtId="4" fontId="10" fillId="0" borderId="27" xfId="0" applyNumberFormat="1" applyFont="1" applyBorder="1" applyAlignment="1">
      <alignment horizontal="left" vertical="top"/>
    </xf>
    <xf numFmtId="0" fontId="10" fillId="0" borderId="28" xfId="0" applyFont="1" applyBorder="1" applyAlignment="1">
      <alignment vertical="top"/>
    </xf>
    <xf numFmtId="0" fontId="11" fillId="0" borderId="28" xfId="0" applyFont="1" applyBorder="1" applyAlignment="1">
      <alignment vertical="top"/>
    </xf>
    <xf numFmtId="0" fontId="11" fillId="0" borderId="27" xfId="0" applyFont="1" applyBorder="1" applyAlignment="1">
      <alignment horizontal="right" vertical="center"/>
    </xf>
    <xf numFmtId="0" fontId="10" fillId="0" borderId="27" xfId="0" applyFont="1" applyBorder="1" applyAlignment="1">
      <alignment horizontal="right" vertical="center" wrapText="1"/>
    </xf>
    <xf numFmtId="4" fontId="10" fillId="0" borderId="27" xfId="0" applyNumberFormat="1" applyFont="1" applyBorder="1" applyAlignment="1">
      <alignment horizontal="right" vertical="center" wrapText="1"/>
    </xf>
    <xf numFmtId="0" fontId="10" fillId="0" borderId="26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0" fillId="0" borderId="0" xfId="0" pivotButton="1"/>
    <xf numFmtId="0" fontId="1" fillId="8" borderId="29" xfId="0" applyFont="1" applyFill="1" applyBorder="1"/>
    <xf numFmtId="0" fontId="0" fillId="5" borderId="0" xfId="0" applyFill="1"/>
    <xf numFmtId="165" fontId="0" fillId="5" borderId="0" xfId="0" applyNumberFormat="1" applyFill="1" applyAlignment="1">
      <alignment horizontal="center"/>
    </xf>
    <xf numFmtId="0" fontId="0" fillId="6" borderId="0" xfId="0" applyFill="1"/>
    <xf numFmtId="0" fontId="0" fillId="9" borderId="7" xfId="0" applyFill="1" applyBorder="1"/>
    <xf numFmtId="0" fontId="1" fillId="8" borderId="7" xfId="0" applyFont="1" applyFill="1" applyBorder="1"/>
    <xf numFmtId="0" fontId="0" fillId="10" borderId="7" xfId="0" applyFill="1" applyBorder="1"/>
    <xf numFmtId="0" fontId="0" fillId="0" borderId="7" xfId="0" applyBorder="1"/>
    <xf numFmtId="0" fontId="0" fillId="11" borderId="7" xfId="0" applyFill="1" applyBorder="1"/>
    <xf numFmtId="0" fontId="0" fillId="11" borderId="0" xfId="0" applyFill="1"/>
    <xf numFmtId="0" fontId="1" fillId="8" borderId="30" xfId="0" applyFont="1" applyFill="1" applyBorder="1"/>
    <xf numFmtId="2" fontId="1" fillId="0" borderId="7" xfId="0" applyNumberFormat="1" applyFont="1" applyBorder="1" applyAlignment="1">
      <alignment horizontal="center"/>
    </xf>
    <xf numFmtId="2" fontId="10" fillId="0" borderId="27" xfId="0" applyNumberFormat="1" applyFont="1" applyBorder="1" applyAlignment="1">
      <alignment horizontal="right" vertical="center"/>
    </xf>
    <xf numFmtId="171" fontId="1" fillId="0" borderId="7" xfId="0" applyNumberFormat="1" applyFont="1" applyBorder="1" applyAlignment="1">
      <alignment horizontal="center"/>
    </xf>
    <xf numFmtId="171" fontId="10" fillId="0" borderId="26" xfId="0" applyNumberFormat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left" vertical="center"/>
    </xf>
    <xf numFmtId="2" fontId="10" fillId="0" borderId="27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'Q-1 -Lunch'!$F$12:$F$28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'Q-1 -Lunch'!$G$12:$G$28</c:f>
              <c:numCache>
                <c:formatCode>General</c:formatCode>
                <c:ptCount val="17"/>
                <c:pt idx="0">
                  <c:v>34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15</c:v>
                </c:pt>
                <c:pt idx="5">
                  <c:v>35</c:v>
                </c:pt>
                <c:pt idx="6">
                  <c:v>29</c:v>
                </c:pt>
                <c:pt idx="7">
                  <c:v>41</c:v>
                </c:pt>
                <c:pt idx="8">
                  <c:v>36</c:v>
                </c:pt>
                <c:pt idx="9">
                  <c:v>34</c:v>
                </c:pt>
                <c:pt idx="10">
                  <c:v>55</c:v>
                </c:pt>
                <c:pt idx="11">
                  <c:v>22</c:v>
                </c:pt>
                <c:pt idx="12">
                  <c:v>34</c:v>
                </c:pt>
                <c:pt idx="13">
                  <c:v>39</c:v>
                </c:pt>
                <c:pt idx="14">
                  <c:v>38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1-4B0D-A979-79D416BA2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415264"/>
        <c:axId val="246076192"/>
      </c:barChart>
      <c:catAx>
        <c:axId val="2474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076192"/>
        <c:crosses val="autoZero"/>
        <c:auto val="1"/>
        <c:lblAlgn val="ctr"/>
        <c:lblOffset val="100"/>
        <c:noMultiLvlLbl val="0"/>
      </c:catAx>
      <c:valAx>
        <c:axId val="24607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15264"/>
        <c:crosses val="autoZero"/>
        <c:crossBetween val="between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'Profit inWeek 1'!$I$10</c:f>
              <c:strCache>
                <c:ptCount val="1"/>
                <c:pt idx="0">
                  <c:v>Total Profit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inWeek 1'!$D$11:$D$26</c:f>
              <c:strCache>
                <c:ptCount val="16"/>
                <c:pt idx="0">
                  <c:v>Spag Bog</c:v>
                </c:pt>
                <c:pt idx="1">
                  <c:v>Risotto con Pollo</c:v>
                </c:pt>
                <c:pt idx="2">
                  <c:v>Soup of the day</c:v>
                </c:pt>
                <c:pt idx="3">
                  <c:v>Ravioli</c:v>
                </c:pt>
                <c:pt idx="4">
                  <c:v>Carbonara</c:v>
                </c:pt>
                <c:pt idx="5">
                  <c:v>Bangers &amp; Mash</c:v>
                </c:pt>
                <c:pt idx="6">
                  <c:v>Cottage Pie</c:v>
                </c:pt>
                <c:pt idx="7">
                  <c:v>Fish &amp; Chips</c:v>
                </c:pt>
                <c:pt idx="8">
                  <c:v>Chicken Tikka Masala</c:v>
                </c:pt>
                <c:pt idx="9">
                  <c:v>Mushroom Wellington</c:v>
                </c:pt>
                <c:pt idx="10">
                  <c:v>Bacon Butty</c:v>
                </c:pt>
                <c:pt idx="11">
                  <c:v>Red wine (1/4 bottle)</c:v>
                </c:pt>
                <c:pt idx="12">
                  <c:v>English Breakfast tea</c:v>
                </c:pt>
                <c:pt idx="13">
                  <c:v>Espresso</c:v>
                </c:pt>
                <c:pt idx="14">
                  <c:v>Fizzy water</c:v>
                </c:pt>
                <c:pt idx="15">
                  <c:v>English Ale</c:v>
                </c:pt>
              </c:strCache>
            </c:strRef>
          </c:cat>
          <c:val>
            <c:numRef>
              <c:f>'Profit inWeek 1'!$I$11:$I$26</c:f>
              <c:numCache>
                <c:formatCode>General</c:formatCode>
                <c:ptCount val="16"/>
                <c:pt idx="0">
                  <c:v>318.75</c:v>
                </c:pt>
                <c:pt idx="1">
                  <c:v>703.200000000003</c:v>
                </c:pt>
                <c:pt idx="2">
                  <c:v>836.5</c:v>
                </c:pt>
                <c:pt idx="3">
                  <c:v>991.60000000000059</c:v>
                </c:pt>
                <c:pt idx="4">
                  <c:v>757.5</c:v>
                </c:pt>
                <c:pt idx="5">
                  <c:v>1165</c:v>
                </c:pt>
                <c:pt idx="6">
                  <c:v>1726.3000000000025</c:v>
                </c:pt>
                <c:pt idx="7">
                  <c:v>1526.5</c:v>
                </c:pt>
                <c:pt idx="8">
                  <c:v>415.59999999999843</c:v>
                </c:pt>
                <c:pt idx="9">
                  <c:v>1683.5</c:v>
                </c:pt>
                <c:pt idx="10">
                  <c:v>1411.4999999999998</c:v>
                </c:pt>
                <c:pt idx="11">
                  <c:v>718</c:v>
                </c:pt>
                <c:pt idx="12">
                  <c:v>272</c:v>
                </c:pt>
                <c:pt idx="13">
                  <c:v>411</c:v>
                </c:pt>
                <c:pt idx="14">
                  <c:v>122</c:v>
                </c:pt>
                <c:pt idx="1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F-4823-ADC9-40E7334CA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534848"/>
        <c:axId val="101261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inWeek 1'!$E$10</c15:sqref>
                        </c15:formulaRef>
                      </c:ext>
                    </c:extLst>
                    <c:strCache>
                      <c:ptCount val="1"/>
                      <c:pt idx="0">
                        <c:v>Sum of 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inWeek 1'!$E$11:$E$26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1652</c:v>
                      </c:pt>
                      <c:pt idx="1">
                        <c:v>1926</c:v>
                      </c:pt>
                      <c:pt idx="2">
                        <c:v>670</c:v>
                      </c:pt>
                      <c:pt idx="3">
                        <c:v>1310</c:v>
                      </c:pt>
                      <c:pt idx="4">
                        <c:v>1500</c:v>
                      </c:pt>
                      <c:pt idx="5">
                        <c:v>1412</c:v>
                      </c:pt>
                      <c:pt idx="6">
                        <c:v>2100</c:v>
                      </c:pt>
                      <c:pt idx="7">
                        <c:v>1528</c:v>
                      </c:pt>
                      <c:pt idx="8">
                        <c:v>1085</c:v>
                      </c:pt>
                      <c:pt idx="9">
                        <c:v>1360.5</c:v>
                      </c:pt>
                      <c:pt idx="10">
                        <c:v>864</c:v>
                      </c:pt>
                      <c:pt idx="11">
                        <c:v>444</c:v>
                      </c:pt>
                      <c:pt idx="12">
                        <c:v>162</c:v>
                      </c:pt>
                      <c:pt idx="13">
                        <c:v>234</c:v>
                      </c:pt>
                      <c:pt idx="14">
                        <c:v>71</c:v>
                      </c:pt>
                      <c:pt idx="15">
                        <c:v>585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4F-4823-ADC9-40E7334CA9A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1'!$F$10</c15:sqref>
                        </c15:formulaRef>
                      </c:ext>
                    </c:extLst>
                    <c:strCache>
                      <c:ptCount val="1"/>
                      <c:pt idx="0">
                        <c:v>Sum of Investment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1'!$F$11:$F$26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1425</c:v>
                      </c:pt>
                      <c:pt idx="1">
                        <c:v>1448.9999999999973</c:v>
                      </c:pt>
                      <c:pt idx="2">
                        <c:v>164</c:v>
                      </c:pt>
                      <c:pt idx="3">
                        <c:v>739.19999999999925</c:v>
                      </c:pt>
                      <c:pt idx="4">
                        <c:v>962.5</c:v>
                      </c:pt>
                      <c:pt idx="5">
                        <c:v>756</c:v>
                      </c:pt>
                      <c:pt idx="6">
                        <c:v>1042.1999999999985</c:v>
                      </c:pt>
                      <c:pt idx="7">
                        <c:v>630</c:v>
                      </c:pt>
                      <c:pt idx="8">
                        <c:v>844.20000000000095</c:v>
                      </c:pt>
                      <c:pt idx="9">
                        <c:v>370</c:v>
                      </c:pt>
                      <c:pt idx="10">
                        <c:v>101.50000000000011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4F-4823-ADC9-40E7334CA9A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1'!$G$10</c15:sqref>
                        </c15:formulaRef>
                      </c:ext>
                    </c:extLst>
                    <c:strCache>
                      <c:ptCount val="1"/>
                      <c:pt idx="0">
                        <c:v>Profit in Week 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1'!$G$11:$G$26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227</c:v>
                      </c:pt>
                      <c:pt idx="1">
                        <c:v>477.00000000000273</c:v>
                      </c:pt>
                      <c:pt idx="2">
                        <c:v>506</c:v>
                      </c:pt>
                      <c:pt idx="3">
                        <c:v>570.80000000000075</c:v>
                      </c:pt>
                      <c:pt idx="4">
                        <c:v>537.5</c:v>
                      </c:pt>
                      <c:pt idx="5">
                        <c:v>656</c:v>
                      </c:pt>
                      <c:pt idx="6">
                        <c:v>1057.8000000000015</c:v>
                      </c:pt>
                      <c:pt idx="7">
                        <c:v>898</c:v>
                      </c:pt>
                      <c:pt idx="8">
                        <c:v>240.79999999999905</c:v>
                      </c:pt>
                      <c:pt idx="9">
                        <c:v>990.5</c:v>
                      </c:pt>
                      <c:pt idx="10">
                        <c:v>762.49999999999989</c:v>
                      </c:pt>
                      <c:pt idx="11">
                        <c:v>444</c:v>
                      </c:pt>
                      <c:pt idx="12">
                        <c:v>162</c:v>
                      </c:pt>
                      <c:pt idx="13">
                        <c:v>234</c:v>
                      </c:pt>
                      <c:pt idx="14">
                        <c:v>71</c:v>
                      </c:pt>
                      <c:pt idx="15">
                        <c:v>585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4F-4823-ADC9-40E7334CA9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1'!$H$10</c15:sqref>
                        </c15:formulaRef>
                      </c:ext>
                    </c:extLst>
                    <c:strCache>
                      <c:ptCount val="1"/>
                      <c:pt idx="0">
                        <c:v>Profit in Week 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1'!$H$11:$H$26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91.75</c:v>
                      </c:pt>
                      <c:pt idx="1">
                        <c:v>226.20000000000027</c:v>
                      </c:pt>
                      <c:pt idx="2">
                        <c:v>330.5</c:v>
                      </c:pt>
                      <c:pt idx="3">
                        <c:v>420.79999999999984</c:v>
                      </c:pt>
                      <c:pt idx="4">
                        <c:v>220</c:v>
                      </c:pt>
                      <c:pt idx="5">
                        <c:v>509</c:v>
                      </c:pt>
                      <c:pt idx="6">
                        <c:v>668.50000000000091</c:v>
                      </c:pt>
                      <c:pt idx="7">
                        <c:v>628.5</c:v>
                      </c:pt>
                      <c:pt idx="8">
                        <c:v>174.79999999999939</c:v>
                      </c:pt>
                      <c:pt idx="9">
                        <c:v>693</c:v>
                      </c:pt>
                      <c:pt idx="10">
                        <c:v>648.99999999999989</c:v>
                      </c:pt>
                      <c:pt idx="11">
                        <c:v>274</c:v>
                      </c:pt>
                      <c:pt idx="12">
                        <c:v>110</c:v>
                      </c:pt>
                      <c:pt idx="13">
                        <c:v>177</c:v>
                      </c:pt>
                      <c:pt idx="14">
                        <c:v>51</c:v>
                      </c:pt>
                      <c:pt idx="15">
                        <c:v>274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4F-4823-ADC9-40E7334CA9A5}"/>
                  </c:ext>
                </c:extLst>
              </c15:ser>
            </c15:filteredBarSeries>
          </c:ext>
        </c:extLst>
      </c:barChart>
      <c:catAx>
        <c:axId val="2815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504"/>
        <c:crosses val="autoZero"/>
        <c:auto val="1"/>
        <c:lblAlgn val="ctr"/>
        <c:lblOffset val="100"/>
        <c:noMultiLvlLbl val="0"/>
      </c:catAx>
      <c:valAx>
        <c:axId val="101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Week 1 (With Advertisement)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Total Revenue</c:v>
                </c:pt>
                <c:pt idx="1">
                  <c:v>Total Investment</c:v>
                </c:pt>
                <c:pt idx="2">
                  <c:v>Profit after Investing on social media</c:v>
                </c:pt>
              </c:strCache>
            </c:strRef>
          </c:cat>
          <c:val>
            <c:numRef>
              <c:f>Sheet1!$C$6:$C$8</c:f>
              <c:numCache>
                <c:formatCode>0.00</c:formatCode>
                <c:ptCount val="3"/>
                <c:pt idx="0">
                  <c:v>16905.5</c:v>
                </c:pt>
                <c:pt idx="1">
                  <c:v>8483.6</c:v>
                </c:pt>
                <c:pt idx="2">
                  <c:v>7921.9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0-4053-964D-1F96B08EBD8E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Week 2 (With out Advertisement)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Sheet1!$B$6:$B$8</c:f>
              <c:strCache>
                <c:ptCount val="3"/>
                <c:pt idx="0">
                  <c:v>Total Revenue</c:v>
                </c:pt>
                <c:pt idx="1">
                  <c:v>Total Investment</c:v>
                </c:pt>
                <c:pt idx="2">
                  <c:v>Profit after Investing on social media</c:v>
                </c:pt>
              </c:strCache>
            </c:strRef>
          </c:cat>
          <c:val>
            <c:numRef>
              <c:f>Sheet1!$D$6:$D$8</c:f>
              <c:numCache>
                <c:formatCode>0.00</c:formatCode>
                <c:ptCount val="3"/>
                <c:pt idx="0">
                  <c:v>10895.5</c:v>
                </c:pt>
                <c:pt idx="1">
                  <c:v>5397.45</c:v>
                </c:pt>
                <c:pt idx="2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0-4053-964D-1F96B08E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071904"/>
        <c:axId val="784091376"/>
      </c:barChart>
      <c:catAx>
        <c:axId val="7190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1376"/>
        <c:crosses val="autoZero"/>
        <c:auto val="1"/>
        <c:lblAlgn val="ctr"/>
        <c:lblOffset val="100"/>
        <c:noMultiLvlLbl val="0"/>
      </c:catAx>
      <c:valAx>
        <c:axId val="784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 dirty="0">
                <a:solidFill>
                  <a:srgbClr val="000000">
                    <a:lumMod val="65000"/>
                    <a:lumOff val="35000"/>
                  </a:srgbClr>
                </a:solidFill>
                <a:effectLst/>
              </a:rPr>
              <a:t>Financial Performance with and without Advertising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1843912251143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Sheet6!$A$2:$A$3</c:f>
              <c:strCache>
                <c:ptCount val="2"/>
                <c:pt idx="0">
                  <c:v>Week 1 (With Advertisement)</c:v>
                </c:pt>
                <c:pt idx="1">
                  <c:v>Week 2 (With out Advertisement)</c:v>
                </c:pt>
              </c:strCache>
            </c:strRef>
          </c:cat>
          <c:val>
            <c:numRef>
              <c:f>Sheet6!$B$2:$B$3</c:f>
              <c:numCache>
                <c:formatCode>0.00</c:formatCode>
                <c:ptCount val="2"/>
                <c:pt idx="0">
                  <c:v>16905.5</c:v>
                </c:pt>
                <c:pt idx="1">
                  <c:v>10895.5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796-9042-63E683AE672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Total Investment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Sheet6!$A$2:$A$3</c:f>
              <c:strCache>
                <c:ptCount val="2"/>
                <c:pt idx="0">
                  <c:v>Week 1 (With Advertisement)</c:v>
                </c:pt>
                <c:pt idx="1">
                  <c:v>Week 2 (With out Advertisement)</c:v>
                </c:pt>
              </c:strCache>
            </c:strRef>
          </c:cat>
          <c:val>
            <c:numRef>
              <c:f>Sheet6!$C$2:$C$3</c:f>
              <c:numCache>
                <c:formatCode>0.00</c:formatCode>
                <c:ptCount val="2"/>
                <c:pt idx="0">
                  <c:v>8483.6</c:v>
                </c:pt>
                <c:pt idx="1">
                  <c:v>5397.45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3-4796-9042-63E683AE672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Profit after investing $500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Sheet6!$A$2:$A$3</c:f>
              <c:strCache>
                <c:ptCount val="2"/>
                <c:pt idx="0">
                  <c:v>Week 1 (With Advertisement)</c:v>
                </c:pt>
                <c:pt idx="1">
                  <c:v>Week 2 (With out Advertisement)</c:v>
                </c:pt>
              </c:strCache>
            </c:strRef>
          </c:cat>
          <c:val>
            <c:numRef>
              <c:f>Sheet6!$D$2:$D$3</c:f>
              <c:numCache>
                <c:formatCode>0.00</c:formatCode>
                <c:ptCount val="2"/>
                <c:pt idx="0">
                  <c:v>7921.9</c:v>
                </c:pt>
                <c:pt idx="1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3-4796-9042-63E683AE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19088224"/>
        <c:axId val="781685328"/>
      </c:barChart>
      <c:catAx>
        <c:axId val="7190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85328"/>
        <c:crosses val="autoZero"/>
        <c:auto val="1"/>
        <c:lblAlgn val="ctr"/>
        <c:lblOffset val="100"/>
        <c:noMultiLvlLbl val="0"/>
      </c:catAx>
      <c:valAx>
        <c:axId val="7816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882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'Profit inWeek 2'!$G$10</c:f>
              <c:strCache>
                <c:ptCount val="1"/>
                <c:pt idx="0">
                  <c:v>Profit in Week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inWeek 2'!$D$11:$D$26</c:f>
              <c:strCache>
                <c:ptCount val="16"/>
                <c:pt idx="0">
                  <c:v>Spag Bog</c:v>
                </c:pt>
                <c:pt idx="1">
                  <c:v>Risotto con Pollo</c:v>
                </c:pt>
                <c:pt idx="2">
                  <c:v>Soup of the day</c:v>
                </c:pt>
                <c:pt idx="3">
                  <c:v>Ravioli</c:v>
                </c:pt>
                <c:pt idx="4">
                  <c:v>Carbonara</c:v>
                </c:pt>
                <c:pt idx="5">
                  <c:v>Bangers &amp; Mash</c:v>
                </c:pt>
                <c:pt idx="6">
                  <c:v>Cottage Pie</c:v>
                </c:pt>
                <c:pt idx="7">
                  <c:v>Fish &amp; Chips</c:v>
                </c:pt>
                <c:pt idx="8">
                  <c:v>Chicken Tikka Masala</c:v>
                </c:pt>
                <c:pt idx="9">
                  <c:v>Mushroom Wellington</c:v>
                </c:pt>
                <c:pt idx="10">
                  <c:v>Bacon Butty</c:v>
                </c:pt>
                <c:pt idx="11">
                  <c:v>Red wine (1/4 bottle)</c:v>
                </c:pt>
                <c:pt idx="12">
                  <c:v>English Breakfast tea</c:v>
                </c:pt>
                <c:pt idx="13">
                  <c:v>Espresso</c:v>
                </c:pt>
                <c:pt idx="14">
                  <c:v>Fizzy water</c:v>
                </c:pt>
                <c:pt idx="15">
                  <c:v>English Ale</c:v>
                </c:pt>
              </c:strCache>
            </c:strRef>
          </c:cat>
          <c:val>
            <c:numRef>
              <c:f>'Profit inWeek 2'!$G$11:$G$26</c:f>
              <c:numCache>
                <c:formatCode>General</c:formatCode>
                <c:ptCount val="16"/>
                <c:pt idx="0">
                  <c:v>91.75</c:v>
                </c:pt>
                <c:pt idx="1">
                  <c:v>226.20000000000027</c:v>
                </c:pt>
                <c:pt idx="2">
                  <c:v>330.5</c:v>
                </c:pt>
                <c:pt idx="3">
                  <c:v>420.79999999999984</c:v>
                </c:pt>
                <c:pt idx="4">
                  <c:v>220</c:v>
                </c:pt>
                <c:pt idx="5">
                  <c:v>509</c:v>
                </c:pt>
                <c:pt idx="6">
                  <c:v>668.50000000000091</c:v>
                </c:pt>
                <c:pt idx="7">
                  <c:v>628.5</c:v>
                </c:pt>
                <c:pt idx="8">
                  <c:v>174.79999999999939</c:v>
                </c:pt>
                <c:pt idx="9">
                  <c:v>693</c:v>
                </c:pt>
                <c:pt idx="10">
                  <c:v>648.99999999999989</c:v>
                </c:pt>
                <c:pt idx="11">
                  <c:v>274</c:v>
                </c:pt>
                <c:pt idx="12">
                  <c:v>110</c:v>
                </c:pt>
                <c:pt idx="13">
                  <c:v>177</c:v>
                </c:pt>
                <c:pt idx="14">
                  <c:v>51</c:v>
                </c:pt>
                <c:pt idx="15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3-42E4-8D8D-6002C34E7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443408"/>
        <c:axId val="101264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inWeek 2'!$E$10</c15:sqref>
                        </c15:formulaRef>
                      </c:ext>
                    </c:extLst>
                    <c:strCache>
                      <c:ptCount val="1"/>
                      <c:pt idx="0">
                        <c:v>Sum of 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'Profit inWeek 2'!$D$11:$D$26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inWeek 2'!$E$11:$E$26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973</c:v>
                      </c:pt>
                      <c:pt idx="1">
                        <c:v>930</c:v>
                      </c:pt>
                      <c:pt idx="2">
                        <c:v>440.5</c:v>
                      </c:pt>
                      <c:pt idx="3">
                        <c:v>984</c:v>
                      </c:pt>
                      <c:pt idx="4">
                        <c:v>645</c:v>
                      </c:pt>
                      <c:pt idx="5">
                        <c:v>1058</c:v>
                      </c:pt>
                      <c:pt idx="6">
                        <c:v>1344</c:v>
                      </c:pt>
                      <c:pt idx="7">
                        <c:v>1101</c:v>
                      </c:pt>
                      <c:pt idx="8">
                        <c:v>830</c:v>
                      </c:pt>
                      <c:pt idx="9">
                        <c:v>968</c:v>
                      </c:pt>
                      <c:pt idx="10">
                        <c:v>736</c:v>
                      </c:pt>
                      <c:pt idx="11">
                        <c:v>274</c:v>
                      </c:pt>
                      <c:pt idx="12">
                        <c:v>110</c:v>
                      </c:pt>
                      <c:pt idx="13">
                        <c:v>177</c:v>
                      </c:pt>
                      <c:pt idx="14">
                        <c:v>51</c:v>
                      </c:pt>
                      <c:pt idx="15">
                        <c:v>274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03-42E4-8D8D-6002C34E78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2'!$F$10</c15:sqref>
                        </c15:formulaRef>
                      </c:ext>
                    </c:extLst>
                    <c:strCache>
                      <c:ptCount val="1"/>
                      <c:pt idx="0">
                        <c:v>Sum of Investment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2'!$D$11:$D$26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2'!$F$11:$F$26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881.25</c:v>
                      </c:pt>
                      <c:pt idx="1">
                        <c:v>703.79999999999973</c:v>
                      </c:pt>
                      <c:pt idx="2">
                        <c:v>110</c:v>
                      </c:pt>
                      <c:pt idx="3">
                        <c:v>563.20000000000016</c:v>
                      </c:pt>
                      <c:pt idx="4">
                        <c:v>425</c:v>
                      </c:pt>
                      <c:pt idx="5">
                        <c:v>549</c:v>
                      </c:pt>
                      <c:pt idx="6">
                        <c:v>675.49999999999909</c:v>
                      </c:pt>
                      <c:pt idx="7">
                        <c:v>472.5</c:v>
                      </c:pt>
                      <c:pt idx="8">
                        <c:v>655.20000000000061</c:v>
                      </c:pt>
                      <c:pt idx="9">
                        <c:v>275</c:v>
                      </c:pt>
                      <c:pt idx="10">
                        <c:v>87.000000000000085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03-42E4-8D8D-6002C34E7809}"/>
                  </c:ext>
                </c:extLst>
              </c15:ser>
            </c15:filteredBarSeries>
          </c:ext>
        </c:extLst>
      </c:barChart>
      <c:catAx>
        <c:axId val="1064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976"/>
        <c:crosses val="autoZero"/>
        <c:auto val="1"/>
        <c:lblAlgn val="ctr"/>
        <c:lblOffset val="100"/>
        <c:noMultiLvlLbl val="0"/>
      </c:catAx>
      <c:valAx>
        <c:axId val="1012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>
        <c:manualLayout>
          <c:xMode val="edge"/>
          <c:yMode val="edge"/>
          <c:x val="0.8060404606002373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'Q-1- Dinner'!$F$11:$F$27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'Q-1- Dinner'!$G$11:$G$27</c:f>
              <c:numCache>
                <c:formatCode>General</c:formatCode>
                <c:ptCount val="17"/>
                <c:pt idx="0">
                  <c:v>89</c:v>
                </c:pt>
                <c:pt idx="1">
                  <c:v>121</c:v>
                </c:pt>
                <c:pt idx="2">
                  <c:v>101</c:v>
                </c:pt>
                <c:pt idx="3">
                  <c:v>111</c:v>
                </c:pt>
                <c:pt idx="4">
                  <c:v>96</c:v>
                </c:pt>
                <c:pt idx="5">
                  <c:v>110</c:v>
                </c:pt>
                <c:pt idx="6">
                  <c:v>149</c:v>
                </c:pt>
                <c:pt idx="7">
                  <c:v>106</c:v>
                </c:pt>
                <c:pt idx="8">
                  <c:v>83</c:v>
                </c:pt>
                <c:pt idx="9">
                  <c:v>95</c:v>
                </c:pt>
                <c:pt idx="10">
                  <c:v>75</c:v>
                </c:pt>
                <c:pt idx="11">
                  <c:v>105</c:v>
                </c:pt>
                <c:pt idx="12">
                  <c:v>103</c:v>
                </c:pt>
                <c:pt idx="13">
                  <c:v>98</c:v>
                </c:pt>
                <c:pt idx="14">
                  <c:v>84</c:v>
                </c:pt>
                <c:pt idx="15">
                  <c:v>97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D-4685-AA4E-28524C1908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420544"/>
        <c:axId val="538744624"/>
      </c:barChart>
      <c:catAx>
        <c:axId val="2474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744624"/>
        <c:crosses val="autoZero"/>
        <c:auto val="1"/>
        <c:lblAlgn val="ctr"/>
        <c:lblOffset val="100"/>
        <c:noMultiLvlLbl val="0"/>
      </c:catAx>
      <c:valAx>
        <c:axId val="53874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20544"/>
        <c:crosses val="autoZero"/>
        <c:crossBetween val="between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'Q-2-(2 to 4)'!$G$10:$G$26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'Q-2-(2 to 4)'!$H$10:$H$26</c:f>
              <c:numCache>
                <c:formatCode>General</c:formatCode>
                <c:ptCount val="17"/>
                <c:pt idx="0">
                  <c:v>23</c:v>
                </c:pt>
                <c:pt idx="1">
                  <c:v>27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19</c:v>
                </c:pt>
                <c:pt idx="8">
                  <c:v>18</c:v>
                </c:pt>
                <c:pt idx="9">
                  <c:v>26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026-98BD-7C8796031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9231824"/>
        <c:axId val="538774384"/>
      </c:barChart>
      <c:catAx>
        <c:axId val="2592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774384"/>
        <c:crosses val="autoZero"/>
        <c:auto val="1"/>
        <c:lblAlgn val="ctr"/>
        <c:lblOffset val="100"/>
        <c:noMultiLvlLbl val="0"/>
      </c:catAx>
      <c:valAx>
        <c:axId val="53877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23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Sheet2!$E$11:$E$26</c:f>
              <c:numCache>
                <c:formatCode>General</c:formatCode>
                <c:ptCount val="16"/>
                <c:pt idx="0">
                  <c:v>391</c:v>
                </c:pt>
                <c:pt idx="1">
                  <c:v>432</c:v>
                </c:pt>
                <c:pt idx="2">
                  <c:v>161</c:v>
                </c:pt>
                <c:pt idx="3">
                  <c:v>336</c:v>
                </c:pt>
                <c:pt idx="4">
                  <c:v>450</c:v>
                </c:pt>
                <c:pt idx="5">
                  <c:v>406</c:v>
                </c:pt>
                <c:pt idx="6">
                  <c:v>448</c:v>
                </c:pt>
                <c:pt idx="7">
                  <c:v>285</c:v>
                </c:pt>
                <c:pt idx="8">
                  <c:v>252</c:v>
                </c:pt>
                <c:pt idx="9">
                  <c:v>364</c:v>
                </c:pt>
                <c:pt idx="10">
                  <c:v>180</c:v>
                </c:pt>
                <c:pt idx="11">
                  <c:v>80</c:v>
                </c:pt>
                <c:pt idx="12">
                  <c:v>44</c:v>
                </c:pt>
                <c:pt idx="13">
                  <c:v>63</c:v>
                </c:pt>
                <c:pt idx="14">
                  <c:v>22</c:v>
                </c:pt>
                <c:pt idx="1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8-4F94-90E8-5F9307F88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737040"/>
        <c:axId val="151054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Sheet2!$D$11:$D$26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78-4F94-90E8-5F9307F88355}"/>
                  </c:ext>
                </c:extLst>
              </c15:ser>
            </c15:filteredBarSeries>
          </c:ext>
        </c:extLst>
      </c:barChart>
      <c:catAx>
        <c:axId val="40773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224"/>
        <c:crosses val="autoZero"/>
        <c:auto val="1"/>
        <c:lblAlgn val="ctr"/>
        <c:lblOffset val="100"/>
        <c:noMultiLvlLbl val="0"/>
      </c:catAx>
      <c:valAx>
        <c:axId val="151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Sheet3!$F$9</c:f>
              <c:strCache>
                <c:ptCount val="1"/>
                <c:pt idx="0">
                  <c:v>Sum of Price (Dinner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Sheet3!$F$10:$F$25</c:f>
              <c:numCache>
                <c:formatCode>General</c:formatCode>
                <c:ptCount val="16"/>
                <c:pt idx="0">
                  <c:v>529</c:v>
                </c:pt>
                <c:pt idx="1">
                  <c:v>513</c:v>
                </c:pt>
                <c:pt idx="2">
                  <c:v>195.5</c:v>
                </c:pt>
                <c:pt idx="3">
                  <c:v>384</c:v>
                </c:pt>
                <c:pt idx="4">
                  <c:v>600</c:v>
                </c:pt>
                <c:pt idx="5">
                  <c:v>522</c:v>
                </c:pt>
                <c:pt idx="6">
                  <c:v>560</c:v>
                </c:pt>
                <c:pt idx="7">
                  <c:v>361</c:v>
                </c:pt>
                <c:pt idx="8">
                  <c:v>306</c:v>
                </c:pt>
                <c:pt idx="9">
                  <c:v>507</c:v>
                </c:pt>
                <c:pt idx="10">
                  <c:v>252</c:v>
                </c:pt>
                <c:pt idx="11">
                  <c:v>120</c:v>
                </c:pt>
                <c:pt idx="12">
                  <c:v>44</c:v>
                </c:pt>
                <c:pt idx="13">
                  <c:v>63</c:v>
                </c:pt>
                <c:pt idx="14">
                  <c:v>22</c:v>
                </c:pt>
                <c:pt idx="1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A-4176-AD2B-7BA7AF15C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406560"/>
        <c:axId val="1456085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Sheet3!$E$9</c15:sqref>
                        </c15:formulaRef>
                      </c:ext>
                    </c:extLst>
                    <c:strCache>
                      <c:ptCount val="1"/>
                      <c:pt idx="0">
                        <c:v>Item 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Sheet3!$E$10:$E$25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A-4176-AD2B-7BA7AF15CE4E}"/>
                  </c:ext>
                </c:extLst>
              </c15:ser>
            </c15:filteredBarSeries>
          </c:ext>
        </c:extLst>
      </c:barChart>
      <c:catAx>
        <c:axId val="6954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85424"/>
        <c:crosses val="autoZero"/>
        <c:auto val="1"/>
        <c:lblAlgn val="ctr"/>
        <c:lblOffset val="100"/>
        <c:noMultiLvlLbl val="0"/>
      </c:catAx>
      <c:valAx>
        <c:axId val="14560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Orders in Week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'Q-3 Week 1'!$H$29:$H$44</c:f>
              <c:strCache>
                <c:ptCount val="1"/>
                <c:pt idx="0">
                  <c:v>Risotto con Pollo</c:v>
                </c:pt>
              </c:strCache>
            </c:strRef>
          </c:cat>
          <c:val>
            <c:numRef>
              <c:f>'Q-3 Week 1'!$I$29:$I$44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5-4CFF-A2A0-000A5AB4E4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992992"/>
        <c:axId val="25910112"/>
      </c:barChart>
      <c:catAx>
        <c:axId val="57099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Menu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0112"/>
        <c:crosses val="autoZero"/>
        <c:auto val="1"/>
        <c:lblAlgn val="ctr"/>
        <c:lblOffset val="100"/>
        <c:noMultiLvlLbl val="0"/>
      </c:catAx>
      <c:valAx>
        <c:axId val="259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Orders in Week 2 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'Q- 3 Week 2'!$H$31:$H$46</c:f>
              <c:strCache>
                <c:ptCount val="16"/>
                <c:pt idx="0">
                  <c:v>Spag Bog</c:v>
                </c:pt>
                <c:pt idx="1">
                  <c:v>Risotto con Pollo</c:v>
                </c:pt>
                <c:pt idx="2">
                  <c:v>Soup of the day</c:v>
                </c:pt>
                <c:pt idx="3">
                  <c:v>Ravioli</c:v>
                </c:pt>
                <c:pt idx="4">
                  <c:v>Carbonara</c:v>
                </c:pt>
                <c:pt idx="5">
                  <c:v>Bangers &amp; Mash</c:v>
                </c:pt>
                <c:pt idx="6">
                  <c:v>Cottage Pie</c:v>
                </c:pt>
                <c:pt idx="7">
                  <c:v>Fish &amp; Chips</c:v>
                </c:pt>
                <c:pt idx="8">
                  <c:v>Chicken Tikka Masala</c:v>
                </c:pt>
                <c:pt idx="9">
                  <c:v>Mushroom Wellington</c:v>
                </c:pt>
                <c:pt idx="10">
                  <c:v>Bacon Butty</c:v>
                </c:pt>
                <c:pt idx="11">
                  <c:v>Red wine (1/4 bottle)</c:v>
                </c:pt>
                <c:pt idx="12">
                  <c:v>English Breakfast tea</c:v>
                </c:pt>
                <c:pt idx="13">
                  <c:v>Espresso</c:v>
                </c:pt>
                <c:pt idx="14">
                  <c:v>Fizzy water</c:v>
                </c:pt>
                <c:pt idx="15">
                  <c:v>English Ale</c:v>
                </c:pt>
              </c:strCache>
            </c:strRef>
          </c:cat>
          <c:val>
            <c:numRef>
              <c:f>'Q- 3 Week 2'!$I$31:$I$46</c:f>
              <c:numCache>
                <c:formatCode>General</c:formatCode>
                <c:ptCount val="16"/>
                <c:pt idx="0">
                  <c:v>47</c:v>
                </c:pt>
                <c:pt idx="1">
                  <c:v>52</c:v>
                </c:pt>
                <c:pt idx="2">
                  <c:v>55</c:v>
                </c:pt>
                <c:pt idx="3">
                  <c:v>64</c:v>
                </c:pt>
                <c:pt idx="4">
                  <c:v>34</c:v>
                </c:pt>
                <c:pt idx="5">
                  <c:v>61</c:v>
                </c:pt>
                <c:pt idx="6">
                  <c:v>70</c:v>
                </c:pt>
                <c:pt idx="7">
                  <c:v>63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51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9E2-B08D-D0312C0B44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650736"/>
        <c:axId val="281388080"/>
      </c:barChart>
      <c:catAx>
        <c:axId val="2816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Menu</a:t>
                </a:r>
                <a:r>
                  <a:rPr lang="en-IN" baseline="0"/>
                  <a:t> Items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88080"/>
        <c:crosses val="autoZero"/>
        <c:auto val="1"/>
        <c:lblAlgn val="ctr"/>
        <c:lblOffset val="100"/>
        <c:noMultiLvlLbl val="0"/>
      </c:catAx>
      <c:valAx>
        <c:axId val="2813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Orders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'Profit inWeek 1'!$I$10</c:f>
              <c:strCache>
                <c:ptCount val="1"/>
                <c:pt idx="0">
                  <c:v>Total Profit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inWeek 1'!$D$11:$D$26</c:f>
              <c:strCache>
                <c:ptCount val="16"/>
                <c:pt idx="0">
                  <c:v>Spag Bog</c:v>
                </c:pt>
                <c:pt idx="1">
                  <c:v>Risotto con Pollo</c:v>
                </c:pt>
                <c:pt idx="2">
                  <c:v>Soup of the day</c:v>
                </c:pt>
                <c:pt idx="3">
                  <c:v>Ravioli</c:v>
                </c:pt>
                <c:pt idx="4">
                  <c:v>Carbonara</c:v>
                </c:pt>
                <c:pt idx="5">
                  <c:v>Bangers &amp; Mash</c:v>
                </c:pt>
                <c:pt idx="6">
                  <c:v>Cottage Pie</c:v>
                </c:pt>
                <c:pt idx="7">
                  <c:v>Fish &amp; Chips</c:v>
                </c:pt>
                <c:pt idx="8">
                  <c:v>Chicken Tikka Masala</c:v>
                </c:pt>
                <c:pt idx="9">
                  <c:v>Mushroom Wellington</c:v>
                </c:pt>
                <c:pt idx="10">
                  <c:v>Bacon Butty</c:v>
                </c:pt>
                <c:pt idx="11">
                  <c:v>Red wine (1/4 bottle)</c:v>
                </c:pt>
                <c:pt idx="12">
                  <c:v>English Breakfast tea</c:v>
                </c:pt>
                <c:pt idx="13">
                  <c:v>Espresso</c:v>
                </c:pt>
                <c:pt idx="14">
                  <c:v>Fizzy water</c:v>
                </c:pt>
                <c:pt idx="15">
                  <c:v>English Ale</c:v>
                </c:pt>
              </c:strCache>
            </c:strRef>
          </c:cat>
          <c:val>
            <c:numRef>
              <c:f>'Profit inWeek 1'!$I$11:$I$26</c:f>
              <c:numCache>
                <c:formatCode>General</c:formatCode>
                <c:ptCount val="16"/>
                <c:pt idx="0">
                  <c:v>318.75</c:v>
                </c:pt>
                <c:pt idx="1">
                  <c:v>703.200000000003</c:v>
                </c:pt>
                <c:pt idx="2">
                  <c:v>836.5</c:v>
                </c:pt>
                <c:pt idx="3">
                  <c:v>991.60000000000059</c:v>
                </c:pt>
                <c:pt idx="4">
                  <c:v>757.5</c:v>
                </c:pt>
                <c:pt idx="5">
                  <c:v>1165</c:v>
                </c:pt>
                <c:pt idx="6">
                  <c:v>1726.3000000000025</c:v>
                </c:pt>
                <c:pt idx="7">
                  <c:v>1526.5</c:v>
                </c:pt>
                <c:pt idx="8">
                  <c:v>415.59999999999843</c:v>
                </c:pt>
                <c:pt idx="9">
                  <c:v>1683.5</c:v>
                </c:pt>
                <c:pt idx="10">
                  <c:v>1411.4999999999998</c:v>
                </c:pt>
                <c:pt idx="11">
                  <c:v>718</c:v>
                </c:pt>
                <c:pt idx="12">
                  <c:v>272</c:v>
                </c:pt>
                <c:pt idx="13">
                  <c:v>411</c:v>
                </c:pt>
                <c:pt idx="14">
                  <c:v>122</c:v>
                </c:pt>
                <c:pt idx="1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468A-8E02-889D0181F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1534848"/>
        <c:axId val="101261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inWeek 1'!$E$10</c15:sqref>
                        </c15:formulaRef>
                      </c:ext>
                    </c:extLst>
                    <c:strCache>
                      <c:ptCount val="1"/>
                      <c:pt idx="0">
                        <c:v>Sum of 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inWeek 1'!$E$11:$E$26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1652</c:v>
                      </c:pt>
                      <c:pt idx="1">
                        <c:v>1926</c:v>
                      </c:pt>
                      <c:pt idx="2">
                        <c:v>670</c:v>
                      </c:pt>
                      <c:pt idx="3">
                        <c:v>1310</c:v>
                      </c:pt>
                      <c:pt idx="4">
                        <c:v>1500</c:v>
                      </c:pt>
                      <c:pt idx="5">
                        <c:v>1412</c:v>
                      </c:pt>
                      <c:pt idx="6">
                        <c:v>2100</c:v>
                      </c:pt>
                      <c:pt idx="7">
                        <c:v>1528</c:v>
                      </c:pt>
                      <c:pt idx="8">
                        <c:v>1085</c:v>
                      </c:pt>
                      <c:pt idx="9">
                        <c:v>1360.5</c:v>
                      </c:pt>
                      <c:pt idx="10">
                        <c:v>864</c:v>
                      </c:pt>
                      <c:pt idx="11">
                        <c:v>444</c:v>
                      </c:pt>
                      <c:pt idx="12">
                        <c:v>162</c:v>
                      </c:pt>
                      <c:pt idx="13">
                        <c:v>234</c:v>
                      </c:pt>
                      <c:pt idx="14">
                        <c:v>71</c:v>
                      </c:pt>
                      <c:pt idx="15">
                        <c:v>585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33-468A-8E02-889D0181FB7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1'!$F$10</c15:sqref>
                        </c15:formulaRef>
                      </c:ext>
                    </c:extLst>
                    <c:strCache>
                      <c:ptCount val="1"/>
                      <c:pt idx="0">
                        <c:v>Sum of Investment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1'!$F$11:$F$26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1425</c:v>
                      </c:pt>
                      <c:pt idx="1">
                        <c:v>1448.9999999999973</c:v>
                      </c:pt>
                      <c:pt idx="2">
                        <c:v>164</c:v>
                      </c:pt>
                      <c:pt idx="3">
                        <c:v>739.19999999999925</c:v>
                      </c:pt>
                      <c:pt idx="4">
                        <c:v>962.5</c:v>
                      </c:pt>
                      <c:pt idx="5">
                        <c:v>756</c:v>
                      </c:pt>
                      <c:pt idx="6">
                        <c:v>1042.1999999999985</c:v>
                      </c:pt>
                      <c:pt idx="7">
                        <c:v>630</c:v>
                      </c:pt>
                      <c:pt idx="8">
                        <c:v>844.20000000000095</c:v>
                      </c:pt>
                      <c:pt idx="9">
                        <c:v>370</c:v>
                      </c:pt>
                      <c:pt idx="10">
                        <c:v>101.50000000000011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33-468A-8E02-889D0181FB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1'!$G$10</c15:sqref>
                        </c15:formulaRef>
                      </c:ext>
                    </c:extLst>
                    <c:strCache>
                      <c:ptCount val="1"/>
                      <c:pt idx="0">
                        <c:v>Profit in Week 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1'!$G$11:$G$26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227</c:v>
                      </c:pt>
                      <c:pt idx="1">
                        <c:v>477.00000000000273</c:v>
                      </c:pt>
                      <c:pt idx="2">
                        <c:v>506</c:v>
                      </c:pt>
                      <c:pt idx="3">
                        <c:v>570.80000000000075</c:v>
                      </c:pt>
                      <c:pt idx="4">
                        <c:v>537.5</c:v>
                      </c:pt>
                      <c:pt idx="5">
                        <c:v>656</c:v>
                      </c:pt>
                      <c:pt idx="6">
                        <c:v>1057.8000000000015</c:v>
                      </c:pt>
                      <c:pt idx="7">
                        <c:v>898</c:v>
                      </c:pt>
                      <c:pt idx="8">
                        <c:v>240.79999999999905</c:v>
                      </c:pt>
                      <c:pt idx="9">
                        <c:v>990.5</c:v>
                      </c:pt>
                      <c:pt idx="10">
                        <c:v>762.49999999999989</c:v>
                      </c:pt>
                      <c:pt idx="11">
                        <c:v>444</c:v>
                      </c:pt>
                      <c:pt idx="12">
                        <c:v>162</c:v>
                      </c:pt>
                      <c:pt idx="13">
                        <c:v>234</c:v>
                      </c:pt>
                      <c:pt idx="14">
                        <c:v>71</c:v>
                      </c:pt>
                      <c:pt idx="15">
                        <c:v>585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33-468A-8E02-889D0181FB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1'!$H$10</c15:sqref>
                        </c15:formulaRef>
                      </c:ext>
                    </c:extLst>
                    <c:strCache>
                      <c:ptCount val="1"/>
                      <c:pt idx="0">
                        <c:v>Profit in Week 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1'!$H$11:$H$26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91.75</c:v>
                      </c:pt>
                      <c:pt idx="1">
                        <c:v>226.20000000000027</c:v>
                      </c:pt>
                      <c:pt idx="2">
                        <c:v>330.5</c:v>
                      </c:pt>
                      <c:pt idx="3">
                        <c:v>420.79999999999984</c:v>
                      </c:pt>
                      <c:pt idx="4">
                        <c:v>220</c:v>
                      </c:pt>
                      <c:pt idx="5">
                        <c:v>509</c:v>
                      </c:pt>
                      <c:pt idx="6">
                        <c:v>668.50000000000091</c:v>
                      </c:pt>
                      <c:pt idx="7">
                        <c:v>628.5</c:v>
                      </c:pt>
                      <c:pt idx="8">
                        <c:v>174.79999999999939</c:v>
                      </c:pt>
                      <c:pt idx="9">
                        <c:v>693</c:v>
                      </c:pt>
                      <c:pt idx="10">
                        <c:v>648.99999999999989</c:v>
                      </c:pt>
                      <c:pt idx="11">
                        <c:v>274</c:v>
                      </c:pt>
                      <c:pt idx="12">
                        <c:v>110</c:v>
                      </c:pt>
                      <c:pt idx="13">
                        <c:v>177</c:v>
                      </c:pt>
                      <c:pt idx="14">
                        <c:v>51</c:v>
                      </c:pt>
                      <c:pt idx="15">
                        <c:v>274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33-468A-8E02-889D0181FB7B}"/>
                  </c:ext>
                </c:extLst>
              </c15:ser>
            </c15:filteredBarSeries>
          </c:ext>
        </c:extLst>
      </c:barChart>
      <c:catAx>
        <c:axId val="2815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1504"/>
        <c:crosses val="autoZero"/>
        <c:auto val="1"/>
        <c:lblAlgn val="ctr"/>
        <c:lblOffset val="100"/>
        <c:noMultiLvlLbl val="0"/>
      </c:catAx>
      <c:valAx>
        <c:axId val="101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'Profit inWeek 1'!$G$10</c:f>
              <c:strCache>
                <c:ptCount val="1"/>
                <c:pt idx="0">
                  <c:v>Profit in Week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inWeek 1'!$D$11:$D$26</c:f>
              <c:strCache>
                <c:ptCount val="16"/>
                <c:pt idx="0">
                  <c:v>Spag Bog</c:v>
                </c:pt>
                <c:pt idx="1">
                  <c:v>Risotto con Pollo</c:v>
                </c:pt>
                <c:pt idx="2">
                  <c:v>Soup of the day</c:v>
                </c:pt>
                <c:pt idx="3">
                  <c:v>Ravioli</c:v>
                </c:pt>
                <c:pt idx="4">
                  <c:v>Carbonara</c:v>
                </c:pt>
                <c:pt idx="5">
                  <c:v>Bangers &amp; Mash</c:v>
                </c:pt>
                <c:pt idx="6">
                  <c:v>Cottage Pie</c:v>
                </c:pt>
                <c:pt idx="7">
                  <c:v>Fish &amp; Chips</c:v>
                </c:pt>
                <c:pt idx="8">
                  <c:v>Chicken Tikka Masala</c:v>
                </c:pt>
                <c:pt idx="9">
                  <c:v>Mushroom Wellington</c:v>
                </c:pt>
                <c:pt idx="10">
                  <c:v>Bacon Butty</c:v>
                </c:pt>
                <c:pt idx="11">
                  <c:v>Red wine (1/4 bottle)</c:v>
                </c:pt>
                <c:pt idx="12">
                  <c:v>English Breakfast tea</c:v>
                </c:pt>
                <c:pt idx="13">
                  <c:v>Espresso</c:v>
                </c:pt>
                <c:pt idx="14">
                  <c:v>Fizzy water</c:v>
                </c:pt>
                <c:pt idx="15">
                  <c:v>English Ale</c:v>
                </c:pt>
              </c:strCache>
            </c:strRef>
          </c:cat>
          <c:val>
            <c:numRef>
              <c:f>'Profit inWeek 1'!$G$11:$G$26</c:f>
              <c:numCache>
                <c:formatCode>General</c:formatCode>
                <c:ptCount val="16"/>
                <c:pt idx="0">
                  <c:v>227</c:v>
                </c:pt>
                <c:pt idx="1">
                  <c:v>477.00000000000273</c:v>
                </c:pt>
                <c:pt idx="2">
                  <c:v>506</c:v>
                </c:pt>
                <c:pt idx="3">
                  <c:v>570.80000000000075</c:v>
                </c:pt>
                <c:pt idx="4">
                  <c:v>537.5</c:v>
                </c:pt>
                <c:pt idx="5">
                  <c:v>656</c:v>
                </c:pt>
                <c:pt idx="6">
                  <c:v>1057.8000000000015</c:v>
                </c:pt>
                <c:pt idx="7">
                  <c:v>898</c:v>
                </c:pt>
                <c:pt idx="8">
                  <c:v>240.79999999999905</c:v>
                </c:pt>
                <c:pt idx="9">
                  <c:v>990.5</c:v>
                </c:pt>
                <c:pt idx="10">
                  <c:v>762.49999999999989</c:v>
                </c:pt>
                <c:pt idx="11">
                  <c:v>444</c:v>
                </c:pt>
                <c:pt idx="12">
                  <c:v>162</c:v>
                </c:pt>
                <c:pt idx="13">
                  <c:v>234</c:v>
                </c:pt>
                <c:pt idx="14">
                  <c:v>71</c:v>
                </c:pt>
                <c:pt idx="15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7-476A-9129-0C412EBC0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20480"/>
        <c:axId val="101263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inWeek 1'!$E$10</c15:sqref>
                        </c15:formulaRef>
                      </c:ext>
                    </c:extLst>
                    <c:strCache>
                      <c:ptCount val="1"/>
                      <c:pt idx="0">
                        <c:v>Sum of Price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inWeek 1'!$E$11:$E$26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1652</c:v>
                      </c:pt>
                      <c:pt idx="1">
                        <c:v>1926</c:v>
                      </c:pt>
                      <c:pt idx="2">
                        <c:v>670</c:v>
                      </c:pt>
                      <c:pt idx="3">
                        <c:v>1310</c:v>
                      </c:pt>
                      <c:pt idx="4">
                        <c:v>1500</c:v>
                      </c:pt>
                      <c:pt idx="5">
                        <c:v>1412</c:v>
                      </c:pt>
                      <c:pt idx="6">
                        <c:v>2100</c:v>
                      </c:pt>
                      <c:pt idx="7">
                        <c:v>1528</c:v>
                      </c:pt>
                      <c:pt idx="8">
                        <c:v>1085</c:v>
                      </c:pt>
                      <c:pt idx="9">
                        <c:v>1360.5</c:v>
                      </c:pt>
                      <c:pt idx="10">
                        <c:v>864</c:v>
                      </c:pt>
                      <c:pt idx="11">
                        <c:v>444</c:v>
                      </c:pt>
                      <c:pt idx="12">
                        <c:v>162</c:v>
                      </c:pt>
                      <c:pt idx="13">
                        <c:v>234</c:v>
                      </c:pt>
                      <c:pt idx="14">
                        <c:v>71</c:v>
                      </c:pt>
                      <c:pt idx="15">
                        <c:v>585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7-476A-9129-0C412EBC0B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1'!$F$10</c15:sqref>
                        </c15:formulaRef>
                      </c:ext>
                    </c:extLst>
                    <c:strCache>
                      <c:ptCount val="1"/>
                      <c:pt idx="0">
                        <c:v>Sum of Investment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1'!$D$11:$D$26</c15:sqref>
                        </c15:formulaRef>
                      </c:ext>
                    </c:extLst>
                    <c:strCache>
                      <c:ptCount val="16"/>
                      <c:pt idx="0">
                        <c:v>Spag Bog</c:v>
                      </c:pt>
                      <c:pt idx="1">
                        <c:v>Risotto con Pollo</c:v>
                      </c:pt>
                      <c:pt idx="2">
                        <c:v>Soup of the day</c:v>
                      </c:pt>
                      <c:pt idx="3">
                        <c:v>Ravioli</c:v>
                      </c:pt>
                      <c:pt idx="4">
                        <c:v>Carbonara</c:v>
                      </c:pt>
                      <c:pt idx="5">
                        <c:v>Bangers &amp; Mash</c:v>
                      </c:pt>
                      <c:pt idx="6">
                        <c:v>Cottage Pie</c:v>
                      </c:pt>
                      <c:pt idx="7">
                        <c:v>Fish &amp; Chips</c:v>
                      </c:pt>
                      <c:pt idx="8">
                        <c:v>Chicken Tikka Masala</c:v>
                      </c:pt>
                      <c:pt idx="9">
                        <c:v>Mushroom Wellington</c:v>
                      </c:pt>
                      <c:pt idx="10">
                        <c:v>Bacon Butty</c:v>
                      </c:pt>
                      <c:pt idx="11">
                        <c:v>Red wine (1/4 bottle)</c:v>
                      </c:pt>
                      <c:pt idx="12">
                        <c:v>English Breakfast tea</c:v>
                      </c:pt>
                      <c:pt idx="13">
                        <c:v>Espresso</c:v>
                      </c:pt>
                      <c:pt idx="14">
                        <c:v>Fizzy water</c:v>
                      </c:pt>
                      <c:pt idx="15">
                        <c:v>English 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inWeek 1'!$F$11:$F$26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1425</c:v>
                      </c:pt>
                      <c:pt idx="1">
                        <c:v>1448.9999999999973</c:v>
                      </c:pt>
                      <c:pt idx="2">
                        <c:v>164</c:v>
                      </c:pt>
                      <c:pt idx="3">
                        <c:v>739.19999999999925</c:v>
                      </c:pt>
                      <c:pt idx="4">
                        <c:v>962.5</c:v>
                      </c:pt>
                      <c:pt idx="5">
                        <c:v>756</c:v>
                      </c:pt>
                      <c:pt idx="6">
                        <c:v>1042.1999999999985</c:v>
                      </c:pt>
                      <c:pt idx="7">
                        <c:v>630</c:v>
                      </c:pt>
                      <c:pt idx="8">
                        <c:v>844.20000000000095</c:v>
                      </c:pt>
                      <c:pt idx="9">
                        <c:v>370</c:v>
                      </c:pt>
                      <c:pt idx="10">
                        <c:v>101.50000000000011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7-476A-9129-0C412EBC0B37}"/>
                  </c:ext>
                </c:extLst>
              </c15:ser>
            </c15:filteredBarSeries>
          </c:ext>
        </c:extLst>
      </c:barChart>
      <c:catAx>
        <c:axId val="535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3488"/>
        <c:crosses val="autoZero"/>
        <c:auto val="1"/>
        <c:lblAlgn val="ctr"/>
        <c:lblOffset val="100"/>
        <c:noMultiLvlLbl val="0"/>
      </c:catAx>
      <c:valAx>
        <c:axId val="101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147638</xdr:colOff>
      <xdr:row>1</xdr:row>
      <xdr:rowOff>23813</xdr:rowOff>
    </xdr:from>
    <xdr:to>
      <xdr:col>17</xdr:col>
      <xdr:colOff>347663</xdr:colOff>
      <xdr:row>15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3E602-641F-0E92-02D7-99B5BB21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395288</xdr:colOff>
      <xdr:row>10</xdr:row>
      <xdr:rowOff>171449</xdr:rowOff>
    </xdr:from>
    <xdr:to>
      <xdr:col>4</xdr:col>
      <xdr:colOff>2038350</xdr:colOff>
      <xdr:row>24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0A0CA-B003-B98F-192F-BC99C7641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1757364</xdr:colOff>
      <xdr:row>8</xdr:row>
      <xdr:rowOff>84136</xdr:rowOff>
    </xdr:from>
    <xdr:to>
      <xdr:col>5</xdr:col>
      <xdr:colOff>90487</xdr:colOff>
      <xdr:row>25</xdr:row>
      <xdr:rowOff>200024</xdr:rowOff>
    </xdr:to>
    <xdr:graphicFrame macro="">
      <xdr:nvGraphicFramePr>
        <xdr:cNvPr id="3" name="Chart 2" descr="Chart type: Clustered Column. 'Total Revenue', 'Total Investment', 'Profit after Investing on social media' by 'Field1'&#10;&#10;Description automatically generated">
          <a:extLst>
            <a:ext uri="{FF2B5EF4-FFF2-40B4-BE49-F238E27FC236}">
              <a16:creationId xmlns:a16="http://schemas.microsoft.com/office/drawing/2014/main" id="{D60CA25D-035E-04E6-89D5-AFB26A35E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24</xdr:col>
      <xdr:colOff>76200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F4B8A-EE61-3431-8E4A-C9C06AD3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376239</xdr:colOff>
      <xdr:row>0</xdr:row>
      <xdr:rowOff>190502</xdr:rowOff>
    </xdr:from>
    <xdr:to>
      <xdr:col>17</xdr:col>
      <xdr:colOff>314325</xdr:colOff>
      <xdr:row>17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4AE0-67B0-CA1C-24DD-C48365EA1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171448</xdr:colOff>
      <xdr:row>4</xdr:row>
      <xdr:rowOff>104775</xdr:rowOff>
    </xdr:from>
    <xdr:to>
      <xdr:col>18</xdr:col>
      <xdr:colOff>266700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1D6FA-1938-406F-FBC3-D75D68E1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5</xdr:row>
      <xdr:rowOff>185737</xdr:rowOff>
    </xdr:from>
    <xdr:to>
      <xdr:col>22</xdr:col>
      <xdr:colOff>233362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8175E-28B8-5A64-5B13-B507A20C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4762</xdr:rowOff>
    </xdr:from>
    <xdr:to>
      <xdr:col>21</xdr:col>
      <xdr:colOff>614363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DF65F-DCFB-EA72-836E-C60A89DC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138111</xdr:colOff>
      <xdr:row>26</xdr:row>
      <xdr:rowOff>52388</xdr:rowOff>
    </xdr:from>
    <xdr:to>
      <xdr:col>19</xdr:col>
      <xdr:colOff>376236</xdr:colOff>
      <xdr:row>41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A3EA6-F072-A9D3-1E9E-D667DA2E5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604838</xdr:colOff>
      <xdr:row>24</xdr:row>
      <xdr:rowOff>128588</xdr:rowOff>
    </xdr:from>
    <xdr:to>
      <xdr:col>19</xdr:col>
      <xdr:colOff>333375</xdr:colOff>
      <xdr:row>43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BD71E-A784-E2F0-F957-8C10B6F5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19</xdr:row>
      <xdr:rowOff>9525</xdr:rowOff>
    </xdr:from>
    <xdr:to>
      <xdr:col>4</xdr:col>
      <xdr:colOff>423862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69B61-ED1C-4567-8C35-84DBC438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559594</xdr:colOff>
      <xdr:row>19</xdr:row>
      <xdr:rowOff>13096</xdr:rowOff>
    </xdr:from>
    <xdr:to>
      <xdr:col>9</xdr:col>
      <xdr:colOff>448924</xdr:colOff>
      <xdr:row>32</xdr:row>
      <xdr:rowOff>130969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32D02-1001-192B-7C49-7A71DDF0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8063" y="3858815"/>
          <a:ext cx="6753284" cy="27491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8</xdr:row>
      <xdr:rowOff>71437</xdr:rowOff>
    </xdr:from>
    <xdr:to>
      <xdr:col>26</xdr:col>
      <xdr:colOff>123825</xdr:colOff>
      <xdr:row>22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9ACB8-18E3-10F2-F334-38201D18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23</xdr:row>
      <xdr:rowOff>85724</xdr:rowOff>
    </xdr:from>
    <xdr:to>
      <xdr:col>25</xdr:col>
      <xdr:colOff>519112</xdr:colOff>
      <xdr:row>37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4E8765-B012-756B-6522-A1E01C6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 Kaipu" refreshedDate="45250.513920370373" createdVersion="8" refreshedVersion="8" minRefreshableVersion="3" recordCount="1311">
  <cacheSource type="worksheet">
    <worksheetSource ref="A1:B1048576" sheet="Profit inWeek 1"/>
  </cacheSource>
  <cacheFields count="2">
    <cacheField name="Item #" numFmtId="0">
      <sharedItems containsString="0" containsBlank="1" containsNumber="1" containsInteger="1" minValue="1" maxValue="16" count="17">
        <n v="10"/>
        <n v="2"/>
        <n v="1"/>
        <n v="15"/>
        <n v="9"/>
        <n v="11"/>
        <n v="16"/>
        <n v="14"/>
        <n v="13"/>
        <n v="3"/>
        <n v="6"/>
        <n v="12"/>
        <n v="8"/>
        <n v="7"/>
        <n v="4"/>
        <n v="5"/>
        <m/>
      </sharedItems>
    </cacheField>
    <cacheField name="Price" numFmtId="165">
      <sharedItems containsString="0" containsBlank="1" containsNumb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iya Kaipu" refreshedDate="45250.520438310188" createdVersion="8" refreshedVersion="8" minRefreshableVersion="3" recordCount="869">
  <cacheSource type="worksheet">
    <worksheetSource ref="A1:B1048576" sheet="Profit inWeek 2"/>
  </cacheSource>
  <cacheFields count="2">
    <cacheField name="Item #" numFmtId="0">
      <sharedItems containsString="0" containsBlank="1" containsNumber="1" containsInteger="1" minValue="1" maxValue="16" count="17">
        <n v="1"/>
        <n v="4"/>
        <n v="8"/>
        <n v="16"/>
        <n v="10"/>
        <n v="11"/>
        <n v="3"/>
        <n v="15"/>
        <n v="9"/>
        <n v="12"/>
        <n v="14"/>
        <n v="2"/>
        <n v="6"/>
        <n v="7"/>
        <n v="13"/>
        <n v="5"/>
        <m/>
      </sharedItems>
    </cacheField>
    <cacheField name="Price" numFmtId="165">
      <sharedItems containsString="0" containsBlank="1" containsNumb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iya Kaipu" refreshedDate="45252.541570833331" createdVersion="8" refreshedVersion="8" minRefreshableVersion="3" recordCount="3017">
  <cacheSource type="worksheet">
    <worksheetSource ref="A1:B1048576" sheet="Sheet2"/>
  </cacheSource>
  <cacheFields count="2">
    <cacheField name="Item #" numFmtId="0">
      <sharedItems containsString="0" containsBlank="1" containsNumber="1" containsInteger="1" minValue="1" maxValue="16" count="17">
        <n v="14"/>
        <n v="6"/>
        <n v="2"/>
        <n v="12"/>
        <n v="11"/>
        <n v="10"/>
        <n v="4"/>
        <n v="7"/>
        <n v="15"/>
        <n v="5"/>
        <n v="3"/>
        <n v="13"/>
        <n v="8"/>
        <n v="1"/>
        <n v="16"/>
        <n v="9"/>
        <m/>
      </sharedItems>
    </cacheField>
    <cacheField name="Special Lunch Price (11a.m. to 2 p.m.)*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riya Kaipu" refreshedDate="45252.542410532405" createdVersion="8" refreshedVersion="8" minRefreshableVersion="3" recordCount="3017">
  <cacheSource type="worksheet">
    <worksheetSource ref="A1:B1048576" sheet="Sheet3"/>
  </cacheSource>
  <cacheFields count="2">
    <cacheField name="Item #" numFmtId="0">
      <sharedItems containsString="0" containsBlank="1" containsNumber="1" containsInteger="1" minValue="1" maxValue="16" count="17">
        <n v="14"/>
        <n v="6"/>
        <n v="2"/>
        <n v="12"/>
        <n v="11"/>
        <n v="10"/>
        <n v="4"/>
        <n v="7"/>
        <n v="15"/>
        <n v="5"/>
        <n v="3"/>
        <n v="13"/>
        <n v="8"/>
        <n v="1"/>
        <n v="16"/>
        <n v="9"/>
        <m/>
      </sharedItems>
    </cacheField>
    <cacheField name="Price (Dinner 2 p.m. to 11 p.m.)" numFmtId="0">
      <sharedItems containsString="0" containsBlank="1" containsNumb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x v="0"/>
    <n v="14"/>
  </r>
  <r>
    <x v="1"/>
    <n v="16"/>
  </r>
  <r>
    <x v="2"/>
    <n v="17"/>
  </r>
  <r>
    <x v="3"/>
    <n v="1"/>
  </r>
  <r>
    <x v="2"/>
    <n v="17"/>
  </r>
  <r>
    <x v="4"/>
    <n v="14"/>
  </r>
  <r>
    <x v="5"/>
    <n v="10"/>
  </r>
  <r>
    <x v="6"/>
    <n v="5"/>
  </r>
  <r>
    <x v="1"/>
    <n v="16"/>
  </r>
  <r>
    <x v="3"/>
    <n v="1"/>
  </r>
  <r>
    <x v="4"/>
    <n v="14"/>
  </r>
  <r>
    <x v="7"/>
    <n v="3"/>
  </r>
  <r>
    <x v="8"/>
    <n v="2"/>
  </r>
  <r>
    <x v="4"/>
    <n v="14"/>
  </r>
  <r>
    <x v="0"/>
    <n v="14"/>
  </r>
  <r>
    <x v="7"/>
    <n v="3"/>
  </r>
  <r>
    <x v="4"/>
    <n v="14"/>
  </r>
  <r>
    <x v="5"/>
    <n v="10"/>
  </r>
  <r>
    <x v="3"/>
    <n v="1"/>
  </r>
  <r>
    <x v="9"/>
    <n v="7"/>
  </r>
  <r>
    <x v="10"/>
    <n v="14"/>
  </r>
  <r>
    <x v="11"/>
    <n v="4"/>
  </r>
  <r>
    <x v="3"/>
    <n v="1"/>
  </r>
  <r>
    <x v="8"/>
    <n v="2"/>
  </r>
  <r>
    <x v="7"/>
    <n v="3"/>
  </r>
  <r>
    <x v="11"/>
    <n v="4"/>
  </r>
  <r>
    <x v="3"/>
    <n v="1"/>
  </r>
  <r>
    <x v="12"/>
    <n v="15"/>
  </r>
  <r>
    <x v="2"/>
    <n v="17"/>
  </r>
  <r>
    <x v="4"/>
    <n v="14"/>
  </r>
  <r>
    <x v="3"/>
    <n v="1"/>
  </r>
  <r>
    <x v="12"/>
    <n v="15"/>
  </r>
  <r>
    <x v="13"/>
    <n v="16"/>
  </r>
  <r>
    <x v="5"/>
    <n v="10"/>
  </r>
  <r>
    <x v="0"/>
    <n v="14"/>
  </r>
  <r>
    <x v="10"/>
    <n v="14"/>
  </r>
  <r>
    <x v="7"/>
    <n v="3"/>
  </r>
  <r>
    <x v="13"/>
    <n v="16"/>
  </r>
  <r>
    <x v="5"/>
    <n v="10"/>
  </r>
  <r>
    <x v="10"/>
    <n v="14"/>
  </r>
  <r>
    <x v="0"/>
    <n v="14"/>
  </r>
  <r>
    <x v="8"/>
    <n v="2"/>
  </r>
  <r>
    <x v="10"/>
    <n v="14"/>
  </r>
  <r>
    <x v="14"/>
    <n v="14"/>
  </r>
  <r>
    <x v="13"/>
    <n v="16"/>
  </r>
  <r>
    <x v="6"/>
    <n v="5"/>
  </r>
  <r>
    <x v="12"/>
    <n v="15"/>
  </r>
  <r>
    <x v="5"/>
    <n v="10"/>
  </r>
  <r>
    <x v="14"/>
    <n v="14"/>
  </r>
  <r>
    <x v="4"/>
    <n v="14"/>
  </r>
  <r>
    <x v="13"/>
    <n v="16"/>
  </r>
  <r>
    <x v="11"/>
    <n v="4"/>
  </r>
  <r>
    <x v="4"/>
    <n v="14"/>
  </r>
  <r>
    <x v="10"/>
    <n v="14"/>
  </r>
  <r>
    <x v="5"/>
    <n v="10"/>
  </r>
  <r>
    <x v="5"/>
    <n v="10"/>
  </r>
  <r>
    <x v="3"/>
    <n v="1"/>
  </r>
  <r>
    <x v="9"/>
    <n v="7"/>
  </r>
  <r>
    <x v="5"/>
    <n v="10"/>
  </r>
  <r>
    <x v="11"/>
    <n v="4"/>
  </r>
  <r>
    <x v="1"/>
    <n v="16"/>
  </r>
  <r>
    <x v="8"/>
    <n v="2"/>
  </r>
  <r>
    <x v="14"/>
    <n v="14"/>
  </r>
  <r>
    <x v="15"/>
    <n v="20"/>
  </r>
  <r>
    <x v="9"/>
    <n v="8.5"/>
  </r>
  <r>
    <x v="10"/>
    <n v="18"/>
  </r>
  <r>
    <x v="0"/>
    <n v="19.5"/>
  </r>
  <r>
    <x v="9"/>
    <n v="8.5"/>
  </r>
  <r>
    <x v="4"/>
    <n v="17"/>
  </r>
  <r>
    <x v="15"/>
    <n v="20"/>
  </r>
  <r>
    <x v="4"/>
    <n v="17"/>
  </r>
  <r>
    <x v="12"/>
    <n v="19"/>
  </r>
  <r>
    <x v="1"/>
    <n v="19"/>
  </r>
  <r>
    <x v="15"/>
    <n v="20"/>
  </r>
  <r>
    <x v="13"/>
    <n v="20"/>
  </r>
  <r>
    <x v="0"/>
    <n v="19.5"/>
  </r>
  <r>
    <x v="11"/>
    <n v="6"/>
  </r>
  <r>
    <x v="5"/>
    <n v="14"/>
  </r>
  <r>
    <x v="12"/>
    <n v="19"/>
  </r>
  <r>
    <x v="7"/>
    <n v="3"/>
  </r>
  <r>
    <x v="8"/>
    <n v="2"/>
  </r>
  <r>
    <x v="5"/>
    <n v="14"/>
  </r>
  <r>
    <x v="3"/>
    <n v="1"/>
  </r>
  <r>
    <x v="11"/>
    <n v="6"/>
  </r>
  <r>
    <x v="6"/>
    <n v="7"/>
  </r>
  <r>
    <x v="13"/>
    <n v="20"/>
  </r>
  <r>
    <x v="0"/>
    <n v="19.5"/>
  </r>
  <r>
    <x v="6"/>
    <n v="7"/>
  </r>
  <r>
    <x v="7"/>
    <n v="3"/>
  </r>
  <r>
    <x v="0"/>
    <n v="19.5"/>
  </r>
  <r>
    <x v="15"/>
    <n v="20"/>
  </r>
  <r>
    <x v="1"/>
    <n v="19"/>
  </r>
  <r>
    <x v="6"/>
    <n v="7"/>
  </r>
  <r>
    <x v="14"/>
    <n v="16"/>
  </r>
  <r>
    <x v="1"/>
    <n v="19"/>
  </r>
  <r>
    <x v="0"/>
    <n v="19.5"/>
  </r>
  <r>
    <x v="2"/>
    <n v="23"/>
  </r>
  <r>
    <x v="1"/>
    <n v="19"/>
  </r>
  <r>
    <x v="1"/>
    <n v="19"/>
  </r>
  <r>
    <x v="13"/>
    <n v="20"/>
  </r>
  <r>
    <x v="13"/>
    <n v="20"/>
  </r>
  <r>
    <x v="8"/>
    <n v="2"/>
  </r>
  <r>
    <x v="4"/>
    <n v="17"/>
  </r>
  <r>
    <x v="8"/>
    <n v="2"/>
  </r>
  <r>
    <x v="10"/>
    <n v="18"/>
  </r>
  <r>
    <x v="14"/>
    <n v="16"/>
  </r>
  <r>
    <x v="4"/>
    <n v="17"/>
  </r>
  <r>
    <x v="14"/>
    <n v="16"/>
  </r>
  <r>
    <x v="14"/>
    <n v="16"/>
  </r>
  <r>
    <x v="7"/>
    <n v="3"/>
  </r>
  <r>
    <x v="0"/>
    <n v="19.5"/>
  </r>
  <r>
    <x v="8"/>
    <n v="2"/>
  </r>
  <r>
    <x v="8"/>
    <n v="2"/>
  </r>
  <r>
    <x v="9"/>
    <n v="8.5"/>
  </r>
  <r>
    <x v="9"/>
    <n v="8.5"/>
  </r>
  <r>
    <x v="8"/>
    <n v="2"/>
  </r>
  <r>
    <x v="5"/>
    <n v="14"/>
  </r>
  <r>
    <x v="8"/>
    <n v="2"/>
  </r>
  <r>
    <x v="8"/>
    <n v="2"/>
  </r>
  <r>
    <x v="14"/>
    <n v="16"/>
  </r>
  <r>
    <x v="13"/>
    <n v="20"/>
  </r>
  <r>
    <x v="0"/>
    <n v="19.5"/>
  </r>
  <r>
    <x v="1"/>
    <n v="19"/>
  </r>
  <r>
    <x v="5"/>
    <n v="14"/>
  </r>
  <r>
    <x v="15"/>
    <n v="20"/>
  </r>
  <r>
    <x v="11"/>
    <n v="6"/>
  </r>
  <r>
    <x v="6"/>
    <n v="7"/>
  </r>
  <r>
    <x v="5"/>
    <n v="14"/>
  </r>
  <r>
    <x v="8"/>
    <n v="2"/>
  </r>
  <r>
    <x v="7"/>
    <n v="3"/>
  </r>
  <r>
    <x v="9"/>
    <n v="8.5"/>
  </r>
  <r>
    <x v="12"/>
    <n v="19"/>
  </r>
  <r>
    <x v="3"/>
    <n v="1"/>
  </r>
  <r>
    <x v="15"/>
    <n v="20"/>
  </r>
  <r>
    <x v="1"/>
    <n v="19"/>
  </r>
  <r>
    <x v="12"/>
    <n v="19"/>
  </r>
  <r>
    <x v="6"/>
    <n v="7"/>
  </r>
  <r>
    <x v="3"/>
    <n v="1"/>
  </r>
  <r>
    <x v="1"/>
    <n v="19"/>
  </r>
  <r>
    <x v="14"/>
    <n v="16"/>
  </r>
  <r>
    <x v="7"/>
    <n v="3"/>
  </r>
  <r>
    <x v="7"/>
    <n v="3"/>
  </r>
  <r>
    <x v="12"/>
    <n v="19"/>
  </r>
  <r>
    <x v="1"/>
    <n v="19"/>
  </r>
  <r>
    <x v="13"/>
    <n v="20"/>
  </r>
  <r>
    <x v="6"/>
    <n v="7"/>
  </r>
  <r>
    <x v="13"/>
    <n v="20"/>
  </r>
  <r>
    <x v="13"/>
    <n v="20"/>
  </r>
  <r>
    <x v="0"/>
    <n v="19.5"/>
  </r>
  <r>
    <x v="7"/>
    <n v="3"/>
  </r>
  <r>
    <x v="13"/>
    <n v="20"/>
  </r>
  <r>
    <x v="7"/>
    <n v="3"/>
  </r>
  <r>
    <x v="13"/>
    <n v="20"/>
  </r>
  <r>
    <x v="10"/>
    <n v="18"/>
  </r>
  <r>
    <x v="1"/>
    <n v="19"/>
  </r>
  <r>
    <x v="3"/>
    <n v="1"/>
  </r>
  <r>
    <x v="3"/>
    <n v="1"/>
  </r>
  <r>
    <x v="5"/>
    <n v="14"/>
  </r>
  <r>
    <x v="9"/>
    <n v="8.5"/>
  </r>
  <r>
    <x v="14"/>
    <n v="16"/>
  </r>
  <r>
    <x v="14"/>
    <n v="16"/>
  </r>
  <r>
    <x v="11"/>
    <n v="6"/>
  </r>
  <r>
    <x v="12"/>
    <n v="19"/>
  </r>
  <r>
    <x v="8"/>
    <n v="2"/>
  </r>
  <r>
    <x v="10"/>
    <n v="18"/>
  </r>
  <r>
    <x v="4"/>
    <n v="17"/>
  </r>
  <r>
    <x v="10"/>
    <n v="18"/>
  </r>
  <r>
    <x v="10"/>
    <n v="18"/>
  </r>
  <r>
    <x v="14"/>
    <n v="16"/>
  </r>
  <r>
    <x v="10"/>
    <n v="18"/>
  </r>
  <r>
    <x v="7"/>
    <n v="3"/>
  </r>
  <r>
    <x v="2"/>
    <n v="23"/>
  </r>
  <r>
    <x v="13"/>
    <n v="20"/>
  </r>
  <r>
    <x v="4"/>
    <n v="17"/>
  </r>
  <r>
    <x v="13"/>
    <n v="20"/>
  </r>
  <r>
    <x v="10"/>
    <n v="18"/>
  </r>
  <r>
    <x v="3"/>
    <n v="1"/>
  </r>
  <r>
    <x v="11"/>
    <n v="6"/>
  </r>
  <r>
    <x v="7"/>
    <n v="3"/>
  </r>
  <r>
    <x v="1"/>
    <n v="19"/>
  </r>
  <r>
    <x v="2"/>
    <n v="23"/>
  </r>
  <r>
    <x v="4"/>
    <n v="17"/>
  </r>
  <r>
    <x v="14"/>
    <n v="16"/>
  </r>
  <r>
    <x v="7"/>
    <n v="3"/>
  </r>
  <r>
    <x v="3"/>
    <n v="1"/>
  </r>
  <r>
    <x v="13"/>
    <n v="20"/>
  </r>
  <r>
    <x v="7"/>
    <n v="3"/>
  </r>
  <r>
    <x v="11"/>
    <n v="6"/>
  </r>
  <r>
    <x v="8"/>
    <n v="2"/>
  </r>
  <r>
    <x v="4"/>
    <n v="17"/>
  </r>
  <r>
    <x v="1"/>
    <n v="19"/>
  </r>
  <r>
    <x v="6"/>
    <n v="7"/>
  </r>
  <r>
    <x v="12"/>
    <n v="19"/>
  </r>
  <r>
    <x v="0"/>
    <n v="19.5"/>
  </r>
  <r>
    <x v="1"/>
    <n v="19"/>
  </r>
  <r>
    <x v="2"/>
    <n v="23"/>
  </r>
  <r>
    <x v="13"/>
    <n v="20"/>
  </r>
  <r>
    <x v="12"/>
    <n v="19"/>
  </r>
  <r>
    <x v="9"/>
    <n v="8.5"/>
  </r>
  <r>
    <x v="15"/>
    <n v="20"/>
  </r>
  <r>
    <x v="8"/>
    <n v="2"/>
  </r>
  <r>
    <x v="14"/>
    <n v="16"/>
  </r>
  <r>
    <x v="2"/>
    <n v="23"/>
  </r>
  <r>
    <x v="1"/>
    <n v="19"/>
  </r>
  <r>
    <x v="10"/>
    <n v="18"/>
  </r>
  <r>
    <x v="14"/>
    <n v="16"/>
  </r>
  <r>
    <x v="6"/>
    <n v="7"/>
  </r>
  <r>
    <x v="14"/>
    <n v="16"/>
  </r>
  <r>
    <x v="11"/>
    <n v="6"/>
  </r>
  <r>
    <x v="12"/>
    <n v="19"/>
  </r>
  <r>
    <x v="12"/>
    <n v="19"/>
  </r>
  <r>
    <x v="1"/>
    <n v="19"/>
  </r>
  <r>
    <x v="8"/>
    <n v="2"/>
  </r>
  <r>
    <x v="11"/>
    <n v="6"/>
  </r>
  <r>
    <x v="11"/>
    <n v="6"/>
  </r>
  <r>
    <x v="7"/>
    <n v="3"/>
  </r>
  <r>
    <x v="10"/>
    <n v="18"/>
  </r>
  <r>
    <x v="6"/>
    <n v="7"/>
  </r>
  <r>
    <x v="3"/>
    <n v="1"/>
  </r>
  <r>
    <x v="13"/>
    <n v="20"/>
  </r>
  <r>
    <x v="3"/>
    <n v="1"/>
  </r>
  <r>
    <x v="0"/>
    <n v="19.5"/>
  </r>
  <r>
    <x v="12"/>
    <n v="19"/>
  </r>
  <r>
    <x v="5"/>
    <n v="14"/>
  </r>
  <r>
    <x v="2"/>
    <n v="23"/>
  </r>
  <r>
    <x v="6"/>
    <n v="7"/>
  </r>
  <r>
    <x v="11"/>
    <n v="6"/>
  </r>
  <r>
    <x v="1"/>
    <n v="19"/>
  </r>
  <r>
    <x v="3"/>
    <n v="1"/>
  </r>
  <r>
    <x v="1"/>
    <n v="19"/>
  </r>
  <r>
    <x v="2"/>
    <n v="23"/>
  </r>
  <r>
    <x v="15"/>
    <n v="20"/>
  </r>
  <r>
    <x v="4"/>
    <n v="17"/>
  </r>
  <r>
    <x v="9"/>
    <n v="8.5"/>
  </r>
  <r>
    <x v="15"/>
    <n v="20"/>
  </r>
  <r>
    <x v="9"/>
    <n v="8.5"/>
  </r>
  <r>
    <x v="4"/>
    <n v="17"/>
  </r>
  <r>
    <x v="2"/>
    <n v="23"/>
  </r>
  <r>
    <x v="13"/>
    <n v="20"/>
  </r>
  <r>
    <x v="0"/>
    <n v="14"/>
  </r>
  <r>
    <x v="5"/>
    <n v="10"/>
  </r>
  <r>
    <x v="10"/>
    <n v="14"/>
  </r>
  <r>
    <x v="5"/>
    <n v="10"/>
  </r>
  <r>
    <x v="1"/>
    <n v="16"/>
  </r>
  <r>
    <x v="4"/>
    <n v="14"/>
  </r>
  <r>
    <x v="2"/>
    <n v="17"/>
  </r>
  <r>
    <x v="6"/>
    <n v="5"/>
  </r>
  <r>
    <x v="8"/>
    <n v="2"/>
  </r>
  <r>
    <x v="0"/>
    <n v="14"/>
  </r>
  <r>
    <x v="15"/>
    <n v="15"/>
  </r>
  <r>
    <x v="11"/>
    <n v="4"/>
  </r>
  <r>
    <x v="10"/>
    <n v="14"/>
  </r>
  <r>
    <x v="7"/>
    <n v="3"/>
  </r>
  <r>
    <x v="7"/>
    <n v="3"/>
  </r>
  <r>
    <x v="14"/>
    <n v="14"/>
  </r>
  <r>
    <x v="10"/>
    <n v="14"/>
  </r>
  <r>
    <x v="1"/>
    <n v="16"/>
  </r>
  <r>
    <x v="5"/>
    <n v="10"/>
  </r>
  <r>
    <x v="13"/>
    <n v="16"/>
  </r>
  <r>
    <x v="6"/>
    <n v="5"/>
  </r>
  <r>
    <x v="5"/>
    <n v="10"/>
  </r>
  <r>
    <x v="8"/>
    <n v="2"/>
  </r>
  <r>
    <x v="2"/>
    <n v="17"/>
  </r>
  <r>
    <x v="11"/>
    <n v="4"/>
  </r>
  <r>
    <x v="8"/>
    <n v="2"/>
  </r>
  <r>
    <x v="15"/>
    <n v="15"/>
  </r>
  <r>
    <x v="8"/>
    <n v="2"/>
  </r>
  <r>
    <x v="9"/>
    <n v="7"/>
  </r>
  <r>
    <x v="14"/>
    <n v="14"/>
  </r>
  <r>
    <x v="10"/>
    <n v="14"/>
  </r>
  <r>
    <x v="10"/>
    <n v="14"/>
  </r>
  <r>
    <x v="3"/>
    <n v="1"/>
  </r>
  <r>
    <x v="9"/>
    <n v="7"/>
  </r>
  <r>
    <x v="7"/>
    <n v="3"/>
  </r>
  <r>
    <x v="3"/>
    <n v="1"/>
  </r>
  <r>
    <x v="6"/>
    <n v="5"/>
  </r>
  <r>
    <x v="12"/>
    <n v="15"/>
  </r>
  <r>
    <x v="1"/>
    <n v="16"/>
  </r>
  <r>
    <x v="1"/>
    <n v="16"/>
  </r>
  <r>
    <x v="0"/>
    <n v="14"/>
  </r>
  <r>
    <x v="12"/>
    <n v="15"/>
  </r>
  <r>
    <x v="12"/>
    <n v="15"/>
  </r>
  <r>
    <x v="1"/>
    <n v="19"/>
  </r>
  <r>
    <x v="3"/>
    <n v="1"/>
  </r>
  <r>
    <x v="9"/>
    <n v="8.5"/>
  </r>
  <r>
    <x v="13"/>
    <n v="20"/>
  </r>
  <r>
    <x v="9"/>
    <n v="8.5"/>
  </r>
  <r>
    <x v="14"/>
    <n v="16"/>
  </r>
  <r>
    <x v="10"/>
    <n v="18"/>
  </r>
  <r>
    <x v="1"/>
    <n v="19"/>
  </r>
  <r>
    <x v="0"/>
    <n v="19.5"/>
  </r>
  <r>
    <x v="14"/>
    <n v="16"/>
  </r>
  <r>
    <x v="9"/>
    <n v="8.5"/>
  </r>
  <r>
    <x v="11"/>
    <n v="6"/>
  </r>
  <r>
    <x v="8"/>
    <n v="2"/>
  </r>
  <r>
    <x v="6"/>
    <n v="7"/>
  </r>
  <r>
    <x v="10"/>
    <n v="18"/>
  </r>
  <r>
    <x v="5"/>
    <n v="14"/>
  </r>
  <r>
    <x v="4"/>
    <n v="17"/>
  </r>
  <r>
    <x v="8"/>
    <n v="2"/>
  </r>
  <r>
    <x v="14"/>
    <n v="16"/>
  </r>
  <r>
    <x v="3"/>
    <n v="1"/>
  </r>
  <r>
    <x v="14"/>
    <n v="16"/>
  </r>
  <r>
    <x v="15"/>
    <n v="20"/>
  </r>
  <r>
    <x v="9"/>
    <n v="8.5"/>
  </r>
  <r>
    <x v="12"/>
    <n v="19"/>
  </r>
  <r>
    <x v="8"/>
    <n v="2"/>
  </r>
  <r>
    <x v="2"/>
    <n v="23"/>
  </r>
  <r>
    <x v="0"/>
    <n v="19.5"/>
  </r>
  <r>
    <x v="9"/>
    <n v="8.5"/>
  </r>
  <r>
    <x v="5"/>
    <n v="14"/>
  </r>
  <r>
    <x v="5"/>
    <n v="14"/>
  </r>
  <r>
    <x v="15"/>
    <n v="20"/>
  </r>
  <r>
    <x v="0"/>
    <n v="19.5"/>
  </r>
  <r>
    <x v="6"/>
    <n v="7"/>
  </r>
  <r>
    <x v="15"/>
    <n v="20"/>
  </r>
  <r>
    <x v="8"/>
    <n v="2"/>
  </r>
  <r>
    <x v="14"/>
    <n v="16"/>
  </r>
  <r>
    <x v="9"/>
    <n v="8.5"/>
  </r>
  <r>
    <x v="11"/>
    <n v="6"/>
  </r>
  <r>
    <x v="10"/>
    <n v="18"/>
  </r>
  <r>
    <x v="13"/>
    <n v="20"/>
  </r>
  <r>
    <x v="11"/>
    <n v="6"/>
  </r>
  <r>
    <x v="2"/>
    <n v="23"/>
  </r>
  <r>
    <x v="14"/>
    <n v="16"/>
  </r>
  <r>
    <x v="4"/>
    <n v="17"/>
  </r>
  <r>
    <x v="4"/>
    <n v="17"/>
  </r>
  <r>
    <x v="0"/>
    <n v="19.5"/>
  </r>
  <r>
    <x v="2"/>
    <n v="23"/>
  </r>
  <r>
    <x v="14"/>
    <n v="16"/>
  </r>
  <r>
    <x v="9"/>
    <n v="8.5"/>
  </r>
  <r>
    <x v="6"/>
    <n v="7"/>
  </r>
  <r>
    <x v="0"/>
    <n v="19.5"/>
  </r>
  <r>
    <x v="6"/>
    <n v="7"/>
  </r>
  <r>
    <x v="1"/>
    <n v="19"/>
  </r>
  <r>
    <x v="12"/>
    <n v="19"/>
  </r>
  <r>
    <x v="13"/>
    <n v="20"/>
  </r>
  <r>
    <x v="4"/>
    <n v="17"/>
  </r>
  <r>
    <x v="6"/>
    <n v="7"/>
  </r>
  <r>
    <x v="6"/>
    <n v="7"/>
  </r>
  <r>
    <x v="1"/>
    <n v="19"/>
  </r>
  <r>
    <x v="12"/>
    <n v="19"/>
  </r>
  <r>
    <x v="3"/>
    <n v="1"/>
  </r>
  <r>
    <x v="3"/>
    <n v="1"/>
  </r>
  <r>
    <x v="9"/>
    <n v="8.5"/>
  </r>
  <r>
    <x v="1"/>
    <n v="19"/>
  </r>
  <r>
    <x v="0"/>
    <n v="19.5"/>
  </r>
  <r>
    <x v="8"/>
    <n v="2"/>
  </r>
  <r>
    <x v="8"/>
    <n v="2"/>
  </r>
  <r>
    <x v="11"/>
    <n v="6"/>
  </r>
  <r>
    <x v="7"/>
    <n v="3"/>
  </r>
  <r>
    <x v="1"/>
    <n v="19"/>
  </r>
  <r>
    <x v="11"/>
    <n v="6"/>
  </r>
  <r>
    <x v="15"/>
    <n v="20"/>
  </r>
  <r>
    <x v="14"/>
    <n v="16"/>
  </r>
  <r>
    <x v="1"/>
    <n v="19"/>
  </r>
  <r>
    <x v="11"/>
    <n v="6"/>
  </r>
  <r>
    <x v="9"/>
    <n v="8.5"/>
  </r>
  <r>
    <x v="0"/>
    <n v="19.5"/>
  </r>
  <r>
    <x v="8"/>
    <n v="2"/>
  </r>
  <r>
    <x v="1"/>
    <n v="19"/>
  </r>
  <r>
    <x v="12"/>
    <n v="19"/>
  </r>
  <r>
    <x v="15"/>
    <n v="20"/>
  </r>
  <r>
    <x v="0"/>
    <n v="19.5"/>
  </r>
  <r>
    <x v="2"/>
    <n v="23"/>
  </r>
  <r>
    <x v="14"/>
    <n v="16"/>
  </r>
  <r>
    <x v="8"/>
    <n v="2"/>
  </r>
  <r>
    <x v="9"/>
    <n v="8.5"/>
  </r>
  <r>
    <x v="3"/>
    <n v="1"/>
  </r>
  <r>
    <x v="14"/>
    <n v="16"/>
  </r>
  <r>
    <x v="9"/>
    <n v="8.5"/>
  </r>
  <r>
    <x v="7"/>
    <n v="3"/>
  </r>
  <r>
    <x v="15"/>
    <n v="20"/>
  </r>
  <r>
    <x v="9"/>
    <n v="8.5"/>
  </r>
  <r>
    <x v="15"/>
    <n v="20"/>
  </r>
  <r>
    <x v="12"/>
    <n v="19"/>
  </r>
  <r>
    <x v="2"/>
    <n v="23"/>
  </r>
  <r>
    <x v="2"/>
    <n v="23"/>
  </r>
  <r>
    <x v="7"/>
    <n v="3"/>
  </r>
  <r>
    <x v="7"/>
    <n v="3"/>
  </r>
  <r>
    <x v="13"/>
    <n v="20"/>
  </r>
  <r>
    <x v="8"/>
    <n v="2"/>
  </r>
  <r>
    <x v="14"/>
    <n v="16"/>
  </r>
  <r>
    <x v="3"/>
    <n v="1"/>
  </r>
  <r>
    <x v="9"/>
    <n v="8.5"/>
  </r>
  <r>
    <x v="8"/>
    <n v="2"/>
  </r>
  <r>
    <x v="12"/>
    <n v="19"/>
  </r>
  <r>
    <x v="12"/>
    <n v="19"/>
  </r>
  <r>
    <x v="1"/>
    <n v="19"/>
  </r>
  <r>
    <x v="1"/>
    <n v="19"/>
  </r>
  <r>
    <x v="10"/>
    <n v="18"/>
  </r>
  <r>
    <x v="13"/>
    <n v="20"/>
  </r>
  <r>
    <x v="11"/>
    <n v="6"/>
  </r>
  <r>
    <x v="11"/>
    <n v="6"/>
  </r>
  <r>
    <x v="12"/>
    <n v="19"/>
  </r>
  <r>
    <x v="0"/>
    <n v="19.5"/>
  </r>
  <r>
    <x v="1"/>
    <n v="19"/>
  </r>
  <r>
    <x v="4"/>
    <n v="17"/>
  </r>
  <r>
    <x v="10"/>
    <n v="18"/>
  </r>
  <r>
    <x v="13"/>
    <n v="20"/>
  </r>
  <r>
    <x v="11"/>
    <n v="6"/>
  </r>
  <r>
    <x v="9"/>
    <n v="8.5"/>
  </r>
  <r>
    <x v="0"/>
    <n v="19.5"/>
  </r>
  <r>
    <x v="13"/>
    <n v="20"/>
  </r>
  <r>
    <x v="10"/>
    <n v="18"/>
  </r>
  <r>
    <x v="15"/>
    <n v="20"/>
  </r>
  <r>
    <x v="10"/>
    <n v="18"/>
  </r>
  <r>
    <x v="5"/>
    <n v="14"/>
  </r>
  <r>
    <x v="12"/>
    <n v="19"/>
  </r>
  <r>
    <x v="1"/>
    <n v="19"/>
  </r>
  <r>
    <x v="4"/>
    <n v="17"/>
  </r>
  <r>
    <x v="10"/>
    <n v="18"/>
  </r>
  <r>
    <x v="9"/>
    <n v="7"/>
  </r>
  <r>
    <x v="2"/>
    <n v="17"/>
  </r>
  <r>
    <x v="4"/>
    <n v="14"/>
  </r>
  <r>
    <x v="6"/>
    <n v="5"/>
  </r>
  <r>
    <x v="5"/>
    <n v="10"/>
  </r>
  <r>
    <x v="14"/>
    <n v="14"/>
  </r>
  <r>
    <x v="12"/>
    <n v="15"/>
  </r>
  <r>
    <x v="8"/>
    <n v="2"/>
  </r>
  <r>
    <x v="0"/>
    <n v="14"/>
  </r>
  <r>
    <x v="9"/>
    <n v="7"/>
  </r>
  <r>
    <x v="2"/>
    <n v="17"/>
  </r>
  <r>
    <x v="13"/>
    <n v="16"/>
  </r>
  <r>
    <x v="6"/>
    <n v="5"/>
  </r>
  <r>
    <x v="8"/>
    <n v="2"/>
  </r>
  <r>
    <x v="3"/>
    <n v="1"/>
  </r>
  <r>
    <x v="14"/>
    <n v="14"/>
  </r>
  <r>
    <x v="3"/>
    <n v="1"/>
  </r>
  <r>
    <x v="5"/>
    <n v="10"/>
  </r>
  <r>
    <x v="6"/>
    <n v="5"/>
  </r>
  <r>
    <x v="8"/>
    <n v="2"/>
  </r>
  <r>
    <x v="10"/>
    <n v="14"/>
  </r>
  <r>
    <x v="1"/>
    <n v="16"/>
  </r>
  <r>
    <x v="5"/>
    <n v="10"/>
  </r>
  <r>
    <x v="3"/>
    <n v="1"/>
  </r>
  <r>
    <x v="8"/>
    <n v="2"/>
  </r>
  <r>
    <x v="7"/>
    <n v="3"/>
  </r>
  <r>
    <x v="10"/>
    <n v="14"/>
  </r>
  <r>
    <x v="5"/>
    <n v="10"/>
  </r>
  <r>
    <x v="12"/>
    <n v="15"/>
  </r>
  <r>
    <x v="9"/>
    <n v="7"/>
  </r>
  <r>
    <x v="6"/>
    <n v="5"/>
  </r>
  <r>
    <x v="2"/>
    <n v="17"/>
  </r>
  <r>
    <x v="13"/>
    <n v="16"/>
  </r>
  <r>
    <x v="15"/>
    <n v="15"/>
  </r>
  <r>
    <x v="3"/>
    <n v="1"/>
  </r>
  <r>
    <x v="1"/>
    <n v="16"/>
  </r>
  <r>
    <x v="1"/>
    <n v="16"/>
  </r>
  <r>
    <x v="7"/>
    <n v="3"/>
  </r>
  <r>
    <x v="0"/>
    <n v="14"/>
  </r>
  <r>
    <x v="11"/>
    <n v="4"/>
  </r>
  <r>
    <x v="8"/>
    <n v="2"/>
  </r>
  <r>
    <x v="2"/>
    <n v="23"/>
  </r>
  <r>
    <x v="1"/>
    <n v="19"/>
  </r>
  <r>
    <x v="3"/>
    <n v="1"/>
  </r>
  <r>
    <x v="6"/>
    <n v="7"/>
  </r>
  <r>
    <x v="4"/>
    <n v="17"/>
  </r>
  <r>
    <x v="6"/>
    <n v="7"/>
  </r>
  <r>
    <x v="9"/>
    <n v="8.5"/>
  </r>
  <r>
    <x v="8"/>
    <n v="2"/>
  </r>
  <r>
    <x v="0"/>
    <n v="19.5"/>
  </r>
  <r>
    <x v="10"/>
    <n v="18"/>
  </r>
  <r>
    <x v="8"/>
    <n v="2"/>
  </r>
  <r>
    <x v="13"/>
    <n v="20"/>
  </r>
  <r>
    <x v="9"/>
    <n v="8.5"/>
  </r>
  <r>
    <x v="15"/>
    <n v="20"/>
  </r>
  <r>
    <x v="14"/>
    <n v="16"/>
  </r>
  <r>
    <x v="9"/>
    <n v="8.5"/>
  </r>
  <r>
    <x v="3"/>
    <n v="1"/>
  </r>
  <r>
    <x v="15"/>
    <n v="20"/>
  </r>
  <r>
    <x v="10"/>
    <n v="18"/>
  </r>
  <r>
    <x v="15"/>
    <n v="20"/>
  </r>
  <r>
    <x v="6"/>
    <n v="7"/>
  </r>
  <r>
    <x v="11"/>
    <n v="6"/>
  </r>
  <r>
    <x v="0"/>
    <n v="19.5"/>
  </r>
  <r>
    <x v="2"/>
    <n v="23"/>
  </r>
  <r>
    <x v="5"/>
    <n v="14"/>
  </r>
  <r>
    <x v="15"/>
    <n v="20"/>
  </r>
  <r>
    <x v="8"/>
    <n v="2"/>
  </r>
  <r>
    <x v="4"/>
    <n v="17"/>
  </r>
  <r>
    <x v="11"/>
    <n v="6"/>
  </r>
  <r>
    <x v="14"/>
    <n v="16"/>
  </r>
  <r>
    <x v="12"/>
    <n v="19"/>
  </r>
  <r>
    <x v="11"/>
    <n v="6"/>
  </r>
  <r>
    <x v="1"/>
    <n v="19"/>
  </r>
  <r>
    <x v="12"/>
    <n v="19"/>
  </r>
  <r>
    <x v="12"/>
    <n v="19"/>
  </r>
  <r>
    <x v="6"/>
    <n v="7"/>
  </r>
  <r>
    <x v="13"/>
    <n v="20"/>
  </r>
  <r>
    <x v="2"/>
    <n v="23"/>
  </r>
  <r>
    <x v="8"/>
    <n v="2"/>
  </r>
  <r>
    <x v="7"/>
    <n v="3"/>
  </r>
  <r>
    <x v="7"/>
    <n v="3"/>
  </r>
  <r>
    <x v="4"/>
    <n v="17"/>
  </r>
  <r>
    <x v="12"/>
    <n v="19"/>
  </r>
  <r>
    <x v="1"/>
    <n v="19"/>
  </r>
  <r>
    <x v="5"/>
    <n v="14"/>
  </r>
  <r>
    <x v="4"/>
    <n v="17"/>
  </r>
  <r>
    <x v="3"/>
    <n v="1"/>
  </r>
  <r>
    <x v="6"/>
    <n v="7"/>
  </r>
  <r>
    <x v="10"/>
    <n v="18"/>
  </r>
  <r>
    <x v="7"/>
    <n v="3"/>
  </r>
  <r>
    <x v="3"/>
    <n v="1"/>
  </r>
  <r>
    <x v="13"/>
    <n v="20"/>
  </r>
  <r>
    <x v="12"/>
    <n v="19"/>
  </r>
  <r>
    <x v="15"/>
    <n v="20"/>
  </r>
  <r>
    <x v="2"/>
    <n v="23"/>
  </r>
  <r>
    <x v="13"/>
    <n v="20"/>
  </r>
  <r>
    <x v="8"/>
    <n v="2"/>
  </r>
  <r>
    <x v="12"/>
    <n v="19"/>
  </r>
  <r>
    <x v="12"/>
    <n v="19"/>
  </r>
  <r>
    <x v="11"/>
    <n v="6"/>
  </r>
  <r>
    <x v="0"/>
    <n v="19.5"/>
  </r>
  <r>
    <x v="0"/>
    <n v="19.5"/>
  </r>
  <r>
    <x v="12"/>
    <n v="19"/>
  </r>
  <r>
    <x v="14"/>
    <n v="16"/>
  </r>
  <r>
    <x v="5"/>
    <n v="14"/>
  </r>
  <r>
    <x v="13"/>
    <n v="20"/>
  </r>
  <r>
    <x v="5"/>
    <n v="14"/>
  </r>
  <r>
    <x v="9"/>
    <n v="8.5"/>
  </r>
  <r>
    <x v="1"/>
    <n v="19"/>
  </r>
  <r>
    <x v="7"/>
    <n v="3"/>
  </r>
  <r>
    <x v="10"/>
    <n v="18"/>
  </r>
  <r>
    <x v="9"/>
    <n v="8.5"/>
  </r>
  <r>
    <x v="11"/>
    <n v="6"/>
  </r>
  <r>
    <x v="13"/>
    <n v="20"/>
  </r>
  <r>
    <x v="4"/>
    <n v="17"/>
  </r>
  <r>
    <x v="5"/>
    <n v="14"/>
  </r>
  <r>
    <x v="12"/>
    <n v="19"/>
  </r>
  <r>
    <x v="12"/>
    <n v="19"/>
  </r>
  <r>
    <x v="1"/>
    <n v="19"/>
  </r>
  <r>
    <x v="3"/>
    <n v="1"/>
  </r>
  <r>
    <x v="6"/>
    <n v="7"/>
  </r>
  <r>
    <x v="4"/>
    <n v="17"/>
  </r>
  <r>
    <x v="11"/>
    <n v="6"/>
  </r>
  <r>
    <x v="3"/>
    <n v="1"/>
  </r>
  <r>
    <x v="2"/>
    <n v="23"/>
  </r>
  <r>
    <x v="1"/>
    <n v="19"/>
  </r>
  <r>
    <x v="7"/>
    <n v="3"/>
  </r>
  <r>
    <x v="11"/>
    <n v="6"/>
  </r>
  <r>
    <x v="11"/>
    <n v="6"/>
  </r>
  <r>
    <x v="2"/>
    <n v="23"/>
  </r>
  <r>
    <x v="11"/>
    <n v="6"/>
  </r>
  <r>
    <x v="14"/>
    <n v="16"/>
  </r>
  <r>
    <x v="11"/>
    <n v="6"/>
  </r>
  <r>
    <x v="7"/>
    <n v="3"/>
  </r>
  <r>
    <x v="13"/>
    <n v="20"/>
  </r>
  <r>
    <x v="0"/>
    <n v="19.5"/>
  </r>
  <r>
    <x v="15"/>
    <n v="20"/>
  </r>
  <r>
    <x v="15"/>
    <n v="20"/>
  </r>
  <r>
    <x v="2"/>
    <n v="23"/>
  </r>
  <r>
    <x v="14"/>
    <n v="16"/>
  </r>
  <r>
    <x v="5"/>
    <n v="14"/>
  </r>
  <r>
    <x v="2"/>
    <n v="23"/>
  </r>
  <r>
    <x v="13"/>
    <n v="20"/>
  </r>
  <r>
    <x v="1"/>
    <n v="19"/>
  </r>
  <r>
    <x v="14"/>
    <n v="16"/>
  </r>
  <r>
    <x v="0"/>
    <n v="19.5"/>
  </r>
  <r>
    <x v="7"/>
    <n v="3"/>
  </r>
  <r>
    <x v="13"/>
    <n v="20"/>
  </r>
  <r>
    <x v="13"/>
    <n v="20"/>
  </r>
  <r>
    <x v="14"/>
    <n v="16"/>
  </r>
  <r>
    <x v="13"/>
    <n v="20"/>
  </r>
  <r>
    <x v="9"/>
    <n v="8.5"/>
  </r>
  <r>
    <x v="6"/>
    <n v="7"/>
  </r>
  <r>
    <x v="3"/>
    <n v="1"/>
  </r>
  <r>
    <x v="3"/>
    <n v="1"/>
  </r>
  <r>
    <x v="0"/>
    <n v="19.5"/>
  </r>
  <r>
    <x v="4"/>
    <n v="17"/>
  </r>
  <r>
    <x v="10"/>
    <n v="18"/>
  </r>
  <r>
    <x v="11"/>
    <n v="6"/>
  </r>
  <r>
    <x v="0"/>
    <n v="19.5"/>
  </r>
  <r>
    <x v="6"/>
    <n v="7"/>
  </r>
  <r>
    <x v="10"/>
    <n v="18"/>
  </r>
  <r>
    <x v="13"/>
    <n v="20"/>
  </r>
  <r>
    <x v="1"/>
    <n v="19"/>
  </r>
  <r>
    <x v="2"/>
    <n v="23"/>
  </r>
  <r>
    <x v="2"/>
    <n v="23"/>
  </r>
  <r>
    <x v="12"/>
    <n v="19"/>
  </r>
  <r>
    <x v="2"/>
    <n v="23"/>
  </r>
  <r>
    <x v="8"/>
    <n v="2"/>
  </r>
  <r>
    <x v="2"/>
    <n v="23"/>
  </r>
  <r>
    <x v="15"/>
    <n v="20"/>
  </r>
  <r>
    <x v="8"/>
    <n v="2"/>
  </r>
  <r>
    <x v="15"/>
    <n v="20"/>
  </r>
  <r>
    <x v="11"/>
    <n v="6"/>
  </r>
  <r>
    <x v="14"/>
    <n v="16"/>
  </r>
  <r>
    <x v="0"/>
    <n v="19.5"/>
  </r>
  <r>
    <x v="9"/>
    <n v="8.5"/>
  </r>
  <r>
    <x v="6"/>
    <n v="7"/>
  </r>
  <r>
    <x v="0"/>
    <n v="19.5"/>
  </r>
  <r>
    <x v="14"/>
    <n v="16"/>
  </r>
  <r>
    <x v="7"/>
    <n v="3"/>
  </r>
  <r>
    <x v="9"/>
    <n v="8.5"/>
  </r>
  <r>
    <x v="14"/>
    <n v="16"/>
  </r>
  <r>
    <x v="13"/>
    <n v="20"/>
  </r>
  <r>
    <x v="12"/>
    <n v="19"/>
  </r>
  <r>
    <x v="9"/>
    <n v="8.5"/>
  </r>
  <r>
    <x v="7"/>
    <n v="3"/>
  </r>
  <r>
    <x v="7"/>
    <n v="3"/>
  </r>
  <r>
    <x v="0"/>
    <n v="19.5"/>
  </r>
  <r>
    <x v="10"/>
    <n v="18"/>
  </r>
  <r>
    <x v="4"/>
    <n v="17"/>
  </r>
  <r>
    <x v="8"/>
    <n v="2"/>
  </r>
  <r>
    <x v="8"/>
    <n v="2"/>
  </r>
  <r>
    <x v="12"/>
    <n v="19"/>
  </r>
  <r>
    <x v="12"/>
    <n v="19"/>
  </r>
  <r>
    <x v="6"/>
    <n v="7"/>
  </r>
  <r>
    <x v="15"/>
    <n v="20"/>
  </r>
  <r>
    <x v="11"/>
    <n v="6"/>
  </r>
  <r>
    <x v="15"/>
    <n v="20"/>
  </r>
  <r>
    <x v="3"/>
    <n v="1"/>
  </r>
  <r>
    <x v="5"/>
    <n v="14"/>
  </r>
  <r>
    <x v="12"/>
    <n v="19"/>
  </r>
  <r>
    <x v="6"/>
    <n v="7"/>
  </r>
  <r>
    <x v="8"/>
    <n v="2"/>
  </r>
  <r>
    <x v="12"/>
    <n v="19"/>
  </r>
  <r>
    <x v="6"/>
    <n v="7"/>
  </r>
  <r>
    <x v="10"/>
    <n v="18"/>
  </r>
  <r>
    <x v="0"/>
    <n v="19.5"/>
  </r>
  <r>
    <x v="0"/>
    <n v="19.5"/>
  </r>
  <r>
    <x v="3"/>
    <n v="1"/>
  </r>
  <r>
    <x v="12"/>
    <n v="19"/>
  </r>
  <r>
    <x v="2"/>
    <n v="23"/>
  </r>
  <r>
    <x v="10"/>
    <n v="18"/>
  </r>
  <r>
    <x v="11"/>
    <n v="6"/>
  </r>
  <r>
    <x v="10"/>
    <n v="18"/>
  </r>
  <r>
    <x v="1"/>
    <n v="19"/>
  </r>
  <r>
    <x v="1"/>
    <n v="19"/>
  </r>
  <r>
    <x v="1"/>
    <n v="19"/>
  </r>
  <r>
    <x v="1"/>
    <n v="19"/>
  </r>
  <r>
    <x v="4"/>
    <n v="17"/>
  </r>
  <r>
    <x v="10"/>
    <n v="18"/>
  </r>
  <r>
    <x v="9"/>
    <n v="8.5"/>
  </r>
  <r>
    <x v="13"/>
    <n v="20"/>
  </r>
  <r>
    <x v="7"/>
    <n v="3"/>
  </r>
  <r>
    <x v="9"/>
    <n v="8.5"/>
  </r>
  <r>
    <x v="14"/>
    <n v="16"/>
  </r>
  <r>
    <x v="6"/>
    <n v="7"/>
  </r>
  <r>
    <x v="2"/>
    <n v="23"/>
  </r>
  <r>
    <x v="2"/>
    <n v="23"/>
  </r>
  <r>
    <x v="5"/>
    <n v="14"/>
  </r>
  <r>
    <x v="3"/>
    <n v="1"/>
  </r>
  <r>
    <x v="14"/>
    <n v="16"/>
  </r>
  <r>
    <x v="7"/>
    <n v="3"/>
  </r>
  <r>
    <x v="11"/>
    <n v="6"/>
  </r>
  <r>
    <x v="13"/>
    <n v="20"/>
  </r>
  <r>
    <x v="8"/>
    <n v="2"/>
  </r>
  <r>
    <x v="8"/>
    <n v="2"/>
  </r>
  <r>
    <x v="14"/>
    <n v="16"/>
  </r>
  <r>
    <x v="15"/>
    <n v="20"/>
  </r>
  <r>
    <x v="3"/>
    <n v="1"/>
  </r>
  <r>
    <x v="4"/>
    <n v="17"/>
  </r>
  <r>
    <x v="13"/>
    <n v="20"/>
  </r>
  <r>
    <x v="9"/>
    <n v="8.5"/>
  </r>
  <r>
    <x v="11"/>
    <n v="6"/>
  </r>
  <r>
    <x v="11"/>
    <n v="6"/>
  </r>
  <r>
    <x v="0"/>
    <n v="19.5"/>
  </r>
  <r>
    <x v="1"/>
    <n v="19"/>
  </r>
  <r>
    <x v="13"/>
    <n v="20"/>
  </r>
  <r>
    <x v="9"/>
    <n v="8.5"/>
  </r>
  <r>
    <x v="11"/>
    <n v="6"/>
  </r>
  <r>
    <x v="6"/>
    <n v="7"/>
  </r>
  <r>
    <x v="0"/>
    <n v="19.5"/>
  </r>
  <r>
    <x v="9"/>
    <n v="8.5"/>
  </r>
  <r>
    <x v="2"/>
    <n v="17"/>
  </r>
  <r>
    <x v="10"/>
    <n v="14"/>
  </r>
  <r>
    <x v="4"/>
    <n v="14"/>
  </r>
  <r>
    <x v="7"/>
    <n v="3"/>
  </r>
  <r>
    <x v="6"/>
    <n v="5"/>
  </r>
  <r>
    <x v="3"/>
    <n v="1"/>
  </r>
  <r>
    <x v="0"/>
    <n v="14"/>
  </r>
  <r>
    <x v="10"/>
    <n v="14"/>
  </r>
  <r>
    <x v="4"/>
    <n v="14"/>
  </r>
  <r>
    <x v="1"/>
    <n v="16"/>
  </r>
  <r>
    <x v="3"/>
    <n v="1"/>
  </r>
  <r>
    <x v="5"/>
    <n v="10"/>
  </r>
  <r>
    <x v="10"/>
    <n v="14"/>
  </r>
  <r>
    <x v="3"/>
    <n v="1"/>
  </r>
  <r>
    <x v="14"/>
    <n v="14"/>
  </r>
  <r>
    <x v="6"/>
    <n v="5"/>
  </r>
  <r>
    <x v="10"/>
    <n v="14"/>
  </r>
  <r>
    <x v="7"/>
    <n v="3"/>
  </r>
  <r>
    <x v="0"/>
    <n v="14"/>
  </r>
  <r>
    <x v="0"/>
    <n v="14"/>
  </r>
  <r>
    <x v="10"/>
    <n v="14"/>
  </r>
  <r>
    <x v="1"/>
    <n v="16"/>
  </r>
  <r>
    <x v="3"/>
    <n v="1"/>
  </r>
  <r>
    <x v="9"/>
    <n v="7"/>
  </r>
  <r>
    <x v="5"/>
    <n v="10"/>
  </r>
  <r>
    <x v="1"/>
    <n v="16"/>
  </r>
  <r>
    <x v="6"/>
    <n v="5"/>
  </r>
  <r>
    <x v="10"/>
    <n v="14"/>
  </r>
  <r>
    <x v="1"/>
    <n v="16"/>
  </r>
  <r>
    <x v="0"/>
    <n v="14"/>
  </r>
  <r>
    <x v="4"/>
    <n v="14"/>
  </r>
  <r>
    <x v="7"/>
    <n v="3"/>
  </r>
  <r>
    <x v="9"/>
    <n v="7"/>
  </r>
  <r>
    <x v="5"/>
    <n v="10"/>
  </r>
  <r>
    <x v="15"/>
    <n v="15"/>
  </r>
  <r>
    <x v="5"/>
    <n v="10"/>
  </r>
  <r>
    <x v="10"/>
    <n v="14"/>
  </r>
  <r>
    <x v="10"/>
    <n v="14"/>
  </r>
  <r>
    <x v="6"/>
    <n v="5"/>
  </r>
  <r>
    <x v="4"/>
    <n v="14"/>
  </r>
  <r>
    <x v="6"/>
    <n v="5"/>
  </r>
  <r>
    <x v="14"/>
    <n v="14"/>
  </r>
  <r>
    <x v="9"/>
    <n v="7"/>
  </r>
  <r>
    <x v="1"/>
    <n v="16"/>
  </r>
  <r>
    <x v="9"/>
    <n v="7"/>
  </r>
  <r>
    <x v="9"/>
    <n v="7"/>
  </r>
  <r>
    <x v="11"/>
    <n v="6"/>
  </r>
  <r>
    <x v="5"/>
    <n v="14"/>
  </r>
  <r>
    <x v="0"/>
    <n v="19.5"/>
  </r>
  <r>
    <x v="9"/>
    <n v="8.5"/>
  </r>
  <r>
    <x v="11"/>
    <n v="6"/>
  </r>
  <r>
    <x v="13"/>
    <n v="20"/>
  </r>
  <r>
    <x v="9"/>
    <n v="8.5"/>
  </r>
  <r>
    <x v="8"/>
    <n v="2"/>
  </r>
  <r>
    <x v="10"/>
    <n v="18"/>
  </r>
  <r>
    <x v="15"/>
    <n v="20"/>
  </r>
  <r>
    <x v="15"/>
    <n v="20"/>
  </r>
  <r>
    <x v="10"/>
    <n v="18"/>
  </r>
  <r>
    <x v="6"/>
    <n v="7"/>
  </r>
  <r>
    <x v="4"/>
    <n v="17"/>
  </r>
  <r>
    <x v="15"/>
    <n v="20"/>
  </r>
  <r>
    <x v="0"/>
    <n v="19.5"/>
  </r>
  <r>
    <x v="5"/>
    <n v="14"/>
  </r>
  <r>
    <x v="3"/>
    <n v="1"/>
  </r>
  <r>
    <x v="10"/>
    <n v="18"/>
  </r>
  <r>
    <x v="12"/>
    <n v="19"/>
  </r>
  <r>
    <x v="3"/>
    <n v="1"/>
  </r>
  <r>
    <x v="15"/>
    <n v="20"/>
  </r>
  <r>
    <x v="13"/>
    <n v="20"/>
  </r>
  <r>
    <x v="1"/>
    <n v="19"/>
  </r>
  <r>
    <x v="15"/>
    <n v="20"/>
  </r>
  <r>
    <x v="13"/>
    <n v="20"/>
  </r>
  <r>
    <x v="11"/>
    <n v="6"/>
  </r>
  <r>
    <x v="14"/>
    <n v="16"/>
  </r>
  <r>
    <x v="1"/>
    <n v="19"/>
  </r>
  <r>
    <x v="7"/>
    <n v="3"/>
  </r>
  <r>
    <x v="15"/>
    <n v="20"/>
  </r>
  <r>
    <x v="10"/>
    <n v="18"/>
  </r>
  <r>
    <x v="7"/>
    <n v="3"/>
  </r>
  <r>
    <x v="13"/>
    <n v="20"/>
  </r>
  <r>
    <x v="9"/>
    <n v="8.5"/>
  </r>
  <r>
    <x v="10"/>
    <n v="18"/>
  </r>
  <r>
    <x v="13"/>
    <n v="20"/>
  </r>
  <r>
    <x v="5"/>
    <n v="14"/>
  </r>
  <r>
    <x v="0"/>
    <n v="19.5"/>
  </r>
  <r>
    <x v="12"/>
    <n v="19"/>
  </r>
  <r>
    <x v="8"/>
    <n v="2"/>
  </r>
  <r>
    <x v="0"/>
    <n v="19.5"/>
  </r>
  <r>
    <x v="9"/>
    <n v="8.5"/>
  </r>
  <r>
    <x v="2"/>
    <n v="23"/>
  </r>
  <r>
    <x v="15"/>
    <n v="20"/>
  </r>
  <r>
    <x v="13"/>
    <n v="20"/>
  </r>
  <r>
    <x v="6"/>
    <n v="7"/>
  </r>
  <r>
    <x v="3"/>
    <n v="1"/>
  </r>
  <r>
    <x v="6"/>
    <n v="7"/>
  </r>
  <r>
    <x v="10"/>
    <n v="18"/>
  </r>
  <r>
    <x v="10"/>
    <n v="18"/>
  </r>
  <r>
    <x v="4"/>
    <n v="17"/>
  </r>
  <r>
    <x v="14"/>
    <n v="16"/>
  </r>
  <r>
    <x v="2"/>
    <n v="23"/>
  </r>
  <r>
    <x v="13"/>
    <n v="20"/>
  </r>
  <r>
    <x v="14"/>
    <n v="16"/>
  </r>
  <r>
    <x v="15"/>
    <n v="20"/>
  </r>
  <r>
    <x v="14"/>
    <n v="16"/>
  </r>
  <r>
    <x v="0"/>
    <n v="19.5"/>
  </r>
  <r>
    <x v="15"/>
    <n v="20"/>
  </r>
  <r>
    <x v="12"/>
    <n v="19"/>
  </r>
  <r>
    <x v="13"/>
    <n v="20"/>
  </r>
  <r>
    <x v="3"/>
    <n v="1"/>
  </r>
  <r>
    <x v="12"/>
    <n v="19"/>
  </r>
  <r>
    <x v="12"/>
    <n v="19"/>
  </r>
  <r>
    <x v="11"/>
    <n v="6"/>
  </r>
  <r>
    <x v="11"/>
    <n v="6"/>
  </r>
  <r>
    <x v="8"/>
    <n v="2"/>
  </r>
  <r>
    <x v="10"/>
    <n v="18"/>
  </r>
  <r>
    <x v="11"/>
    <n v="6"/>
  </r>
  <r>
    <x v="6"/>
    <n v="7"/>
  </r>
  <r>
    <x v="0"/>
    <n v="19.5"/>
  </r>
  <r>
    <x v="13"/>
    <n v="20"/>
  </r>
  <r>
    <x v="12"/>
    <n v="19"/>
  </r>
  <r>
    <x v="1"/>
    <n v="19"/>
  </r>
  <r>
    <x v="0"/>
    <n v="19.5"/>
  </r>
  <r>
    <x v="0"/>
    <n v="19.5"/>
  </r>
  <r>
    <x v="7"/>
    <n v="3"/>
  </r>
  <r>
    <x v="12"/>
    <n v="19"/>
  </r>
  <r>
    <x v="13"/>
    <n v="20"/>
  </r>
  <r>
    <x v="6"/>
    <n v="7"/>
  </r>
  <r>
    <x v="8"/>
    <n v="2"/>
  </r>
  <r>
    <x v="6"/>
    <n v="7"/>
  </r>
  <r>
    <x v="7"/>
    <n v="3"/>
  </r>
  <r>
    <x v="1"/>
    <n v="19"/>
  </r>
  <r>
    <x v="1"/>
    <n v="19"/>
  </r>
  <r>
    <x v="15"/>
    <n v="20"/>
  </r>
  <r>
    <x v="15"/>
    <n v="20"/>
  </r>
  <r>
    <x v="1"/>
    <n v="19"/>
  </r>
  <r>
    <x v="5"/>
    <n v="14"/>
  </r>
  <r>
    <x v="11"/>
    <n v="6"/>
  </r>
  <r>
    <x v="9"/>
    <n v="8.5"/>
  </r>
  <r>
    <x v="0"/>
    <n v="19.5"/>
  </r>
  <r>
    <x v="9"/>
    <n v="8.5"/>
  </r>
  <r>
    <x v="9"/>
    <n v="8.5"/>
  </r>
  <r>
    <x v="14"/>
    <n v="16"/>
  </r>
  <r>
    <x v="13"/>
    <n v="20"/>
  </r>
  <r>
    <x v="13"/>
    <n v="20"/>
  </r>
  <r>
    <x v="7"/>
    <n v="3"/>
  </r>
  <r>
    <x v="0"/>
    <n v="19.5"/>
  </r>
  <r>
    <x v="4"/>
    <n v="17"/>
  </r>
  <r>
    <x v="13"/>
    <n v="20"/>
  </r>
  <r>
    <x v="11"/>
    <n v="6"/>
  </r>
  <r>
    <x v="8"/>
    <n v="2"/>
  </r>
  <r>
    <x v="15"/>
    <n v="20"/>
  </r>
  <r>
    <x v="11"/>
    <n v="6"/>
  </r>
  <r>
    <x v="15"/>
    <n v="20"/>
  </r>
  <r>
    <x v="4"/>
    <n v="17"/>
  </r>
  <r>
    <x v="10"/>
    <n v="18"/>
  </r>
  <r>
    <x v="12"/>
    <n v="19"/>
  </r>
  <r>
    <x v="2"/>
    <n v="23"/>
  </r>
  <r>
    <x v="0"/>
    <n v="19.5"/>
  </r>
  <r>
    <x v="10"/>
    <n v="18"/>
  </r>
  <r>
    <x v="5"/>
    <n v="14"/>
  </r>
  <r>
    <x v="4"/>
    <n v="17"/>
  </r>
  <r>
    <x v="2"/>
    <n v="23"/>
  </r>
  <r>
    <x v="15"/>
    <n v="20"/>
  </r>
  <r>
    <x v="1"/>
    <n v="19"/>
  </r>
  <r>
    <x v="13"/>
    <n v="20"/>
  </r>
  <r>
    <x v="10"/>
    <n v="18"/>
  </r>
  <r>
    <x v="10"/>
    <n v="18"/>
  </r>
  <r>
    <x v="13"/>
    <n v="20"/>
  </r>
  <r>
    <x v="4"/>
    <n v="17"/>
  </r>
  <r>
    <x v="15"/>
    <n v="20"/>
  </r>
  <r>
    <x v="1"/>
    <n v="19"/>
  </r>
  <r>
    <x v="4"/>
    <n v="17"/>
  </r>
  <r>
    <x v="11"/>
    <n v="6"/>
  </r>
  <r>
    <x v="12"/>
    <n v="19"/>
  </r>
  <r>
    <x v="15"/>
    <n v="20"/>
  </r>
  <r>
    <x v="7"/>
    <n v="3"/>
  </r>
  <r>
    <x v="2"/>
    <n v="23"/>
  </r>
  <r>
    <x v="14"/>
    <n v="16"/>
  </r>
  <r>
    <x v="2"/>
    <n v="23"/>
  </r>
  <r>
    <x v="11"/>
    <n v="6"/>
  </r>
  <r>
    <x v="13"/>
    <n v="20"/>
  </r>
  <r>
    <x v="11"/>
    <n v="6"/>
  </r>
  <r>
    <x v="2"/>
    <n v="23"/>
  </r>
  <r>
    <x v="3"/>
    <n v="1"/>
  </r>
  <r>
    <x v="6"/>
    <n v="7"/>
  </r>
  <r>
    <x v="13"/>
    <n v="20"/>
  </r>
  <r>
    <x v="7"/>
    <n v="3"/>
  </r>
  <r>
    <x v="14"/>
    <n v="16"/>
  </r>
  <r>
    <x v="9"/>
    <n v="8.5"/>
  </r>
  <r>
    <x v="10"/>
    <n v="18"/>
  </r>
  <r>
    <x v="13"/>
    <n v="20"/>
  </r>
  <r>
    <x v="15"/>
    <n v="20"/>
  </r>
  <r>
    <x v="8"/>
    <n v="2"/>
  </r>
  <r>
    <x v="10"/>
    <n v="18"/>
  </r>
  <r>
    <x v="13"/>
    <n v="20"/>
  </r>
  <r>
    <x v="6"/>
    <n v="7"/>
  </r>
  <r>
    <x v="13"/>
    <n v="20"/>
  </r>
  <r>
    <x v="8"/>
    <n v="2"/>
  </r>
  <r>
    <x v="13"/>
    <n v="20"/>
  </r>
  <r>
    <x v="1"/>
    <n v="19"/>
  </r>
  <r>
    <x v="9"/>
    <n v="8.5"/>
  </r>
  <r>
    <x v="13"/>
    <n v="20"/>
  </r>
  <r>
    <x v="9"/>
    <n v="8.5"/>
  </r>
  <r>
    <x v="4"/>
    <n v="17"/>
  </r>
  <r>
    <x v="9"/>
    <n v="8.5"/>
  </r>
  <r>
    <x v="3"/>
    <n v="1"/>
  </r>
  <r>
    <x v="10"/>
    <n v="18"/>
  </r>
  <r>
    <x v="14"/>
    <n v="16"/>
  </r>
  <r>
    <x v="0"/>
    <n v="19.5"/>
  </r>
  <r>
    <x v="2"/>
    <n v="23"/>
  </r>
  <r>
    <x v="8"/>
    <n v="2"/>
  </r>
  <r>
    <x v="14"/>
    <n v="16"/>
  </r>
  <r>
    <x v="6"/>
    <n v="7"/>
  </r>
  <r>
    <x v="14"/>
    <n v="16"/>
  </r>
  <r>
    <x v="15"/>
    <n v="20"/>
  </r>
  <r>
    <x v="9"/>
    <n v="8.5"/>
  </r>
  <r>
    <x v="3"/>
    <n v="1"/>
  </r>
  <r>
    <x v="5"/>
    <n v="14"/>
  </r>
  <r>
    <x v="11"/>
    <n v="6"/>
  </r>
  <r>
    <x v="13"/>
    <n v="20"/>
  </r>
  <r>
    <x v="1"/>
    <n v="19"/>
  </r>
  <r>
    <x v="0"/>
    <n v="19.5"/>
  </r>
  <r>
    <x v="10"/>
    <n v="18"/>
  </r>
  <r>
    <x v="2"/>
    <n v="23"/>
  </r>
  <r>
    <x v="1"/>
    <n v="19"/>
  </r>
  <r>
    <x v="1"/>
    <n v="19"/>
  </r>
  <r>
    <x v="9"/>
    <n v="8.5"/>
  </r>
  <r>
    <x v="12"/>
    <n v="19"/>
  </r>
  <r>
    <x v="1"/>
    <n v="19"/>
  </r>
  <r>
    <x v="4"/>
    <n v="17"/>
  </r>
  <r>
    <x v="14"/>
    <n v="16"/>
  </r>
  <r>
    <x v="4"/>
    <n v="17"/>
  </r>
  <r>
    <x v="5"/>
    <n v="14"/>
  </r>
  <r>
    <x v="2"/>
    <n v="23"/>
  </r>
  <r>
    <x v="5"/>
    <n v="14"/>
  </r>
  <r>
    <x v="13"/>
    <n v="20"/>
  </r>
  <r>
    <x v="15"/>
    <n v="20"/>
  </r>
  <r>
    <x v="14"/>
    <n v="16"/>
  </r>
  <r>
    <x v="12"/>
    <n v="19"/>
  </r>
  <r>
    <x v="4"/>
    <n v="17"/>
  </r>
  <r>
    <x v="7"/>
    <n v="3"/>
  </r>
  <r>
    <x v="9"/>
    <n v="8.5"/>
  </r>
  <r>
    <x v="1"/>
    <n v="19"/>
  </r>
  <r>
    <x v="12"/>
    <n v="19"/>
  </r>
  <r>
    <x v="4"/>
    <n v="17"/>
  </r>
  <r>
    <x v="0"/>
    <n v="19.5"/>
  </r>
  <r>
    <x v="8"/>
    <n v="2"/>
  </r>
  <r>
    <x v="2"/>
    <n v="23"/>
  </r>
  <r>
    <x v="6"/>
    <n v="7"/>
  </r>
  <r>
    <x v="0"/>
    <n v="19.5"/>
  </r>
  <r>
    <x v="0"/>
    <n v="19.5"/>
  </r>
  <r>
    <x v="0"/>
    <n v="19.5"/>
  </r>
  <r>
    <x v="6"/>
    <n v="7"/>
  </r>
  <r>
    <x v="8"/>
    <n v="2"/>
  </r>
  <r>
    <x v="15"/>
    <n v="20"/>
  </r>
  <r>
    <x v="12"/>
    <n v="15"/>
  </r>
  <r>
    <x v="13"/>
    <n v="16"/>
  </r>
  <r>
    <x v="12"/>
    <n v="15"/>
  </r>
  <r>
    <x v="12"/>
    <n v="15"/>
  </r>
  <r>
    <x v="4"/>
    <n v="14"/>
  </r>
  <r>
    <x v="11"/>
    <n v="4"/>
  </r>
  <r>
    <x v="9"/>
    <n v="7"/>
  </r>
  <r>
    <x v="8"/>
    <n v="2"/>
  </r>
  <r>
    <x v="11"/>
    <n v="4"/>
  </r>
  <r>
    <x v="3"/>
    <n v="1"/>
  </r>
  <r>
    <x v="2"/>
    <n v="17"/>
  </r>
  <r>
    <x v="11"/>
    <n v="4"/>
  </r>
  <r>
    <x v="9"/>
    <n v="7"/>
  </r>
  <r>
    <x v="14"/>
    <n v="14"/>
  </r>
  <r>
    <x v="0"/>
    <n v="14"/>
  </r>
  <r>
    <x v="13"/>
    <n v="16"/>
  </r>
  <r>
    <x v="5"/>
    <n v="10"/>
  </r>
  <r>
    <x v="7"/>
    <n v="3"/>
  </r>
  <r>
    <x v="7"/>
    <n v="3"/>
  </r>
  <r>
    <x v="14"/>
    <n v="14"/>
  </r>
  <r>
    <x v="7"/>
    <n v="3"/>
  </r>
  <r>
    <x v="6"/>
    <n v="5"/>
  </r>
  <r>
    <x v="12"/>
    <n v="15"/>
  </r>
  <r>
    <x v="2"/>
    <n v="17"/>
  </r>
  <r>
    <x v="1"/>
    <n v="16"/>
  </r>
  <r>
    <x v="9"/>
    <n v="7"/>
  </r>
  <r>
    <x v="1"/>
    <n v="16"/>
  </r>
  <r>
    <x v="1"/>
    <n v="16"/>
  </r>
  <r>
    <x v="6"/>
    <n v="5"/>
  </r>
  <r>
    <x v="6"/>
    <n v="5"/>
  </r>
  <r>
    <x v="14"/>
    <n v="14"/>
  </r>
  <r>
    <x v="6"/>
    <n v="5"/>
  </r>
  <r>
    <x v="1"/>
    <n v="16"/>
  </r>
  <r>
    <x v="1"/>
    <n v="16"/>
  </r>
  <r>
    <x v="12"/>
    <n v="15"/>
  </r>
  <r>
    <x v="15"/>
    <n v="15"/>
  </r>
  <r>
    <x v="5"/>
    <n v="10"/>
  </r>
  <r>
    <x v="6"/>
    <n v="5"/>
  </r>
  <r>
    <x v="4"/>
    <n v="14"/>
  </r>
  <r>
    <x v="3"/>
    <n v="1"/>
  </r>
  <r>
    <x v="12"/>
    <n v="15"/>
  </r>
  <r>
    <x v="7"/>
    <n v="3"/>
  </r>
  <r>
    <x v="14"/>
    <n v="14"/>
  </r>
  <r>
    <x v="5"/>
    <n v="10"/>
  </r>
  <r>
    <x v="6"/>
    <n v="5"/>
  </r>
  <r>
    <x v="13"/>
    <n v="16"/>
  </r>
  <r>
    <x v="7"/>
    <n v="3"/>
  </r>
  <r>
    <x v="6"/>
    <n v="5"/>
  </r>
  <r>
    <x v="2"/>
    <n v="17"/>
  </r>
  <r>
    <x v="2"/>
    <n v="17"/>
  </r>
  <r>
    <x v="5"/>
    <n v="10"/>
  </r>
  <r>
    <x v="6"/>
    <n v="5"/>
  </r>
  <r>
    <x v="4"/>
    <n v="14"/>
  </r>
  <r>
    <x v="6"/>
    <n v="5"/>
  </r>
  <r>
    <x v="11"/>
    <n v="4"/>
  </r>
  <r>
    <x v="10"/>
    <n v="14"/>
  </r>
  <r>
    <x v="13"/>
    <n v="16"/>
  </r>
  <r>
    <x v="14"/>
    <n v="14"/>
  </r>
  <r>
    <x v="3"/>
    <n v="1"/>
  </r>
  <r>
    <x v="6"/>
    <n v="7"/>
  </r>
  <r>
    <x v="15"/>
    <n v="20"/>
  </r>
  <r>
    <x v="1"/>
    <n v="19"/>
  </r>
  <r>
    <x v="5"/>
    <n v="14"/>
  </r>
  <r>
    <x v="7"/>
    <n v="3"/>
  </r>
  <r>
    <x v="11"/>
    <n v="6"/>
  </r>
  <r>
    <x v="10"/>
    <n v="18"/>
  </r>
  <r>
    <x v="2"/>
    <n v="23"/>
  </r>
  <r>
    <x v="14"/>
    <n v="16"/>
  </r>
  <r>
    <x v="15"/>
    <n v="20"/>
  </r>
  <r>
    <x v="14"/>
    <n v="16"/>
  </r>
  <r>
    <x v="10"/>
    <n v="18"/>
  </r>
  <r>
    <x v="3"/>
    <n v="1"/>
  </r>
  <r>
    <x v="6"/>
    <n v="7"/>
  </r>
  <r>
    <x v="15"/>
    <n v="20"/>
  </r>
  <r>
    <x v="13"/>
    <n v="20"/>
  </r>
  <r>
    <x v="11"/>
    <n v="6"/>
  </r>
  <r>
    <x v="1"/>
    <n v="19"/>
  </r>
  <r>
    <x v="1"/>
    <n v="19"/>
  </r>
  <r>
    <x v="2"/>
    <n v="23"/>
  </r>
  <r>
    <x v="12"/>
    <n v="19"/>
  </r>
  <r>
    <x v="1"/>
    <n v="19"/>
  </r>
  <r>
    <x v="14"/>
    <n v="16"/>
  </r>
  <r>
    <x v="15"/>
    <n v="20"/>
  </r>
  <r>
    <x v="3"/>
    <n v="1"/>
  </r>
  <r>
    <x v="7"/>
    <n v="3"/>
  </r>
  <r>
    <x v="13"/>
    <n v="20"/>
  </r>
  <r>
    <x v="8"/>
    <n v="2"/>
  </r>
  <r>
    <x v="7"/>
    <n v="3"/>
  </r>
  <r>
    <x v="14"/>
    <n v="16"/>
  </r>
  <r>
    <x v="11"/>
    <n v="6"/>
  </r>
  <r>
    <x v="13"/>
    <n v="20"/>
  </r>
  <r>
    <x v="8"/>
    <n v="2"/>
  </r>
  <r>
    <x v="12"/>
    <n v="19"/>
  </r>
  <r>
    <x v="15"/>
    <n v="20"/>
  </r>
  <r>
    <x v="6"/>
    <n v="7"/>
  </r>
  <r>
    <x v="14"/>
    <n v="16"/>
  </r>
  <r>
    <x v="7"/>
    <n v="3"/>
  </r>
  <r>
    <x v="7"/>
    <n v="3"/>
  </r>
  <r>
    <x v="14"/>
    <n v="16"/>
  </r>
  <r>
    <x v="15"/>
    <n v="20"/>
  </r>
  <r>
    <x v="3"/>
    <n v="1"/>
  </r>
  <r>
    <x v="12"/>
    <n v="19"/>
  </r>
  <r>
    <x v="10"/>
    <n v="18"/>
  </r>
  <r>
    <x v="2"/>
    <n v="23"/>
  </r>
  <r>
    <x v="12"/>
    <n v="19"/>
  </r>
  <r>
    <x v="7"/>
    <n v="3"/>
  </r>
  <r>
    <x v="5"/>
    <n v="14"/>
  </r>
  <r>
    <x v="8"/>
    <n v="2"/>
  </r>
  <r>
    <x v="6"/>
    <n v="7"/>
  </r>
  <r>
    <x v="5"/>
    <n v="14"/>
  </r>
  <r>
    <x v="5"/>
    <n v="14"/>
  </r>
  <r>
    <x v="10"/>
    <n v="18"/>
  </r>
  <r>
    <x v="13"/>
    <n v="20"/>
  </r>
  <r>
    <x v="1"/>
    <n v="19"/>
  </r>
  <r>
    <x v="8"/>
    <n v="2"/>
  </r>
  <r>
    <x v="14"/>
    <n v="16"/>
  </r>
  <r>
    <x v="4"/>
    <n v="17"/>
  </r>
  <r>
    <x v="12"/>
    <n v="19"/>
  </r>
  <r>
    <x v="13"/>
    <n v="20"/>
  </r>
  <r>
    <x v="15"/>
    <n v="20"/>
  </r>
  <r>
    <x v="3"/>
    <n v="1"/>
  </r>
  <r>
    <x v="12"/>
    <n v="19"/>
  </r>
  <r>
    <x v="2"/>
    <n v="23"/>
  </r>
  <r>
    <x v="1"/>
    <n v="19"/>
  </r>
  <r>
    <x v="14"/>
    <n v="16"/>
  </r>
  <r>
    <x v="1"/>
    <n v="19"/>
  </r>
  <r>
    <x v="6"/>
    <n v="7"/>
  </r>
  <r>
    <x v="1"/>
    <n v="19"/>
  </r>
  <r>
    <x v="9"/>
    <n v="8.5"/>
  </r>
  <r>
    <x v="1"/>
    <n v="19"/>
  </r>
  <r>
    <x v="12"/>
    <n v="19"/>
  </r>
  <r>
    <x v="2"/>
    <n v="23"/>
  </r>
  <r>
    <x v="6"/>
    <n v="7"/>
  </r>
  <r>
    <x v="3"/>
    <n v="1"/>
  </r>
  <r>
    <x v="9"/>
    <n v="8.5"/>
  </r>
  <r>
    <x v="11"/>
    <n v="6"/>
  </r>
  <r>
    <x v="14"/>
    <n v="16"/>
  </r>
  <r>
    <x v="3"/>
    <n v="1"/>
  </r>
  <r>
    <x v="6"/>
    <n v="7"/>
  </r>
  <r>
    <x v="6"/>
    <n v="7"/>
  </r>
  <r>
    <x v="13"/>
    <n v="20"/>
  </r>
  <r>
    <x v="2"/>
    <n v="23"/>
  </r>
  <r>
    <x v="13"/>
    <n v="20"/>
  </r>
  <r>
    <x v="6"/>
    <n v="7"/>
  </r>
  <r>
    <x v="11"/>
    <n v="6"/>
  </r>
  <r>
    <x v="6"/>
    <n v="7"/>
  </r>
  <r>
    <x v="12"/>
    <n v="19"/>
  </r>
  <r>
    <x v="4"/>
    <n v="17"/>
  </r>
  <r>
    <x v="5"/>
    <n v="14"/>
  </r>
  <r>
    <x v="6"/>
    <n v="7"/>
  </r>
  <r>
    <x v="1"/>
    <n v="19"/>
  </r>
  <r>
    <x v="3"/>
    <n v="1"/>
  </r>
  <r>
    <x v="2"/>
    <n v="23"/>
  </r>
  <r>
    <x v="13"/>
    <n v="20"/>
  </r>
  <r>
    <x v="3"/>
    <n v="1"/>
  </r>
  <r>
    <x v="3"/>
    <n v="1"/>
  </r>
  <r>
    <x v="8"/>
    <n v="2"/>
  </r>
  <r>
    <x v="6"/>
    <n v="7"/>
  </r>
  <r>
    <x v="13"/>
    <n v="20"/>
  </r>
  <r>
    <x v="2"/>
    <n v="23"/>
  </r>
  <r>
    <x v="4"/>
    <n v="17"/>
  </r>
  <r>
    <x v="5"/>
    <n v="14"/>
  </r>
  <r>
    <x v="7"/>
    <n v="3"/>
  </r>
  <r>
    <x v="1"/>
    <n v="19"/>
  </r>
  <r>
    <x v="1"/>
    <n v="19"/>
  </r>
  <r>
    <x v="2"/>
    <n v="23"/>
  </r>
  <r>
    <x v="12"/>
    <n v="19"/>
  </r>
  <r>
    <x v="12"/>
    <n v="19"/>
  </r>
  <r>
    <x v="15"/>
    <n v="20"/>
  </r>
  <r>
    <x v="12"/>
    <n v="19"/>
  </r>
  <r>
    <x v="14"/>
    <n v="16"/>
  </r>
  <r>
    <x v="1"/>
    <n v="19"/>
  </r>
  <r>
    <x v="8"/>
    <n v="2"/>
  </r>
  <r>
    <x v="12"/>
    <n v="19"/>
  </r>
  <r>
    <x v="14"/>
    <n v="16"/>
  </r>
  <r>
    <x v="10"/>
    <n v="18"/>
  </r>
  <r>
    <x v="13"/>
    <n v="20"/>
  </r>
  <r>
    <x v="11"/>
    <n v="6"/>
  </r>
  <r>
    <x v="9"/>
    <n v="7"/>
  </r>
  <r>
    <x v="4"/>
    <n v="14"/>
  </r>
  <r>
    <x v="11"/>
    <n v="4"/>
  </r>
  <r>
    <x v="13"/>
    <n v="16"/>
  </r>
  <r>
    <x v="0"/>
    <n v="14"/>
  </r>
  <r>
    <x v="15"/>
    <n v="15"/>
  </r>
  <r>
    <x v="13"/>
    <n v="16"/>
  </r>
  <r>
    <x v="10"/>
    <n v="14"/>
  </r>
  <r>
    <x v="1"/>
    <n v="16"/>
  </r>
  <r>
    <x v="5"/>
    <n v="10"/>
  </r>
  <r>
    <x v="5"/>
    <n v="10"/>
  </r>
  <r>
    <x v="15"/>
    <n v="15"/>
  </r>
  <r>
    <x v="2"/>
    <n v="17"/>
  </r>
  <r>
    <x v="5"/>
    <n v="10"/>
  </r>
  <r>
    <x v="7"/>
    <n v="3"/>
  </r>
  <r>
    <x v="13"/>
    <n v="16"/>
  </r>
  <r>
    <x v="14"/>
    <n v="16"/>
  </r>
  <r>
    <x v="7"/>
    <n v="3"/>
  </r>
  <r>
    <x v="13"/>
    <n v="20"/>
  </r>
  <r>
    <x v="6"/>
    <n v="7"/>
  </r>
  <r>
    <x v="0"/>
    <n v="19.5"/>
  </r>
  <r>
    <x v="5"/>
    <n v="14"/>
  </r>
  <r>
    <x v="13"/>
    <n v="20"/>
  </r>
  <r>
    <x v="4"/>
    <n v="17"/>
  </r>
  <r>
    <x v="14"/>
    <n v="16"/>
  </r>
  <r>
    <x v="11"/>
    <n v="6"/>
  </r>
  <r>
    <x v="2"/>
    <n v="23"/>
  </r>
  <r>
    <x v="7"/>
    <n v="3"/>
  </r>
  <r>
    <x v="13"/>
    <n v="20"/>
  </r>
  <r>
    <x v="11"/>
    <n v="6"/>
  </r>
  <r>
    <x v="5"/>
    <n v="14"/>
  </r>
  <r>
    <x v="5"/>
    <n v="14"/>
  </r>
  <r>
    <x v="9"/>
    <n v="8.5"/>
  </r>
  <r>
    <x v="8"/>
    <n v="2"/>
  </r>
  <r>
    <x v="13"/>
    <n v="20"/>
  </r>
  <r>
    <x v="1"/>
    <n v="19"/>
  </r>
  <r>
    <x v="2"/>
    <n v="23"/>
  </r>
  <r>
    <x v="15"/>
    <n v="20"/>
  </r>
  <r>
    <x v="8"/>
    <n v="2"/>
  </r>
  <r>
    <x v="6"/>
    <n v="7"/>
  </r>
  <r>
    <x v="1"/>
    <n v="19"/>
  </r>
  <r>
    <x v="1"/>
    <n v="19"/>
  </r>
  <r>
    <x v="0"/>
    <n v="19.5"/>
  </r>
  <r>
    <x v="1"/>
    <n v="19"/>
  </r>
  <r>
    <x v="8"/>
    <n v="2"/>
  </r>
  <r>
    <x v="11"/>
    <n v="6"/>
  </r>
  <r>
    <x v="1"/>
    <n v="19"/>
  </r>
  <r>
    <x v="13"/>
    <n v="20"/>
  </r>
  <r>
    <x v="15"/>
    <n v="20"/>
  </r>
  <r>
    <x v="15"/>
    <n v="20"/>
  </r>
  <r>
    <x v="8"/>
    <n v="2"/>
  </r>
  <r>
    <x v="1"/>
    <n v="19"/>
  </r>
  <r>
    <x v="9"/>
    <n v="8.5"/>
  </r>
  <r>
    <x v="8"/>
    <n v="2"/>
  </r>
  <r>
    <x v="13"/>
    <n v="20"/>
  </r>
  <r>
    <x v="2"/>
    <n v="23"/>
  </r>
  <r>
    <x v="0"/>
    <n v="19.5"/>
  </r>
  <r>
    <x v="10"/>
    <n v="18"/>
  </r>
  <r>
    <x v="10"/>
    <n v="18"/>
  </r>
  <r>
    <x v="1"/>
    <n v="19"/>
  </r>
  <r>
    <x v="9"/>
    <n v="8.5"/>
  </r>
  <r>
    <x v="10"/>
    <n v="18"/>
  </r>
  <r>
    <x v="1"/>
    <n v="19"/>
  </r>
  <r>
    <x v="13"/>
    <n v="20"/>
  </r>
  <r>
    <x v="3"/>
    <n v="1"/>
  </r>
  <r>
    <x v="12"/>
    <n v="19"/>
  </r>
  <r>
    <x v="3"/>
    <n v="1"/>
  </r>
  <r>
    <x v="10"/>
    <n v="18"/>
  </r>
  <r>
    <x v="11"/>
    <n v="6"/>
  </r>
  <r>
    <x v="5"/>
    <n v="14"/>
  </r>
  <r>
    <x v="6"/>
    <n v="7"/>
  </r>
  <r>
    <x v="15"/>
    <n v="20"/>
  </r>
  <r>
    <x v="1"/>
    <n v="19"/>
  </r>
  <r>
    <x v="9"/>
    <n v="8.5"/>
  </r>
  <r>
    <x v="2"/>
    <n v="23"/>
  </r>
  <r>
    <x v="9"/>
    <n v="8.5"/>
  </r>
  <r>
    <x v="9"/>
    <n v="8.5"/>
  </r>
  <r>
    <x v="15"/>
    <n v="20"/>
  </r>
  <r>
    <x v="8"/>
    <n v="2"/>
  </r>
  <r>
    <x v="2"/>
    <n v="23"/>
  </r>
  <r>
    <x v="13"/>
    <n v="20"/>
  </r>
  <r>
    <x v="11"/>
    <n v="6"/>
  </r>
  <r>
    <x v="1"/>
    <n v="19"/>
  </r>
  <r>
    <x v="11"/>
    <n v="6"/>
  </r>
  <r>
    <x v="7"/>
    <n v="3"/>
  </r>
  <r>
    <x v="6"/>
    <n v="7"/>
  </r>
  <r>
    <x v="2"/>
    <n v="23"/>
  </r>
  <r>
    <x v="7"/>
    <n v="3"/>
  </r>
  <r>
    <x v="10"/>
    <n v="18"/>
  </r>
  <r>
    <x v="6"/>
    <n v="7"/>
  </r>
  <r>
    <x v="13"/>
    <n v="20"/>
  </r>
  <r>
    <x v="9"/>
    <n v="8.5"/>
  </r>
  <r>
    <x v="8"/>
    <n v="2"/>
  </r>
  <r>
    <x v="13"/>
    <n v="20"/>
  </r>
  <r>
    <x v="0"/>
    <n v="19.5"/>
  </r>
  <r>
    <x v="13"/>
    <n v="20"/>
  </r>
  <r>
    <x v="15"/>
    <n v="20"/>
  </r>
  <r>
    <x v="0"/>
    <n v="19.5"/>
  </r>
  <r>
    <x v="14"/>
    <n v="16"/>
  </r>
  <r>
    <x v="14"/>
    <n v="16"/>
  </r>
  <r>
    <x v="15"/>
    <n v="20"/>
  </r>
  <r>
    <x v="15"/>
    <n v="20"/>
  </r>
  <r>
    <x v="4"/>
    <n v="17"/>
  </r>
  <r>
    <x v="12"/>
    <n v="15"/>
  </r>
  <r>
    <x v="10"/>
    <n v="14"/>
  </r>
  <r>
    <x v="6"/>
    <n v="5"/>
  </r>
  <r>
    <x v="8"/>
    <n v="2"/>
  </r>
  <r>
    <x v="14"/>
    <n v="14"/>
  </r>
  <r>
    <x v="8"/>
    <n v="2"/>
  </r>
  <r>
    <x v="3"/>
    <n v="1"/>
  </r>
  <r>
    <x v="5"/>
    <n v="10"/>
  </r>
  <r>
    <x v="6"/>
    <n v="5"/>
  </r>
  <r>
    <x v="10"/>
    <n v="14"/>
  </r>
  <r>
    <x v="4"/>
    <n v="14"/>
  </r>
  <r>
    <x v="12"/>
    <n v="15"/>
  </r>
  <r>
    <x v="3"/>
    <n v="1"/>
  </r>
  <r>
    <x v="15"/>
    <n v="15"/>
  </r>
  <r>
    <x v="2"/>
    <n v="17"/>
  </r>
  <r>
    <x v="14"/>
    <n v="14"/>
  </r>
  <r>
    <x v="7"/>
    <n v="3"/>
  </r>
  <r>
    <x v="9"/>
    <n v="7"/>
  </r>
  <r>
    <x v="10"/>
    <n v="14"/>
  </r>
  <r>
    <x v="8"/>
    <n v="2"/>
  </r>
  <r>
    <x v="12"/>
    <n v="15"/>
  </r>
  <r>
    <x v="6"/>
    <n v="5"/>
  </r>
  <r>
    <x v="3"/>
    <n v="1"/>
  </r>
  <r>
    <x v="9"/>
    <n v="7"/>
  </r>
  <r>
    <x v="14"/>
    <n v="14"/>
  </r>
  <r>
    <x v="1"/>
    <n v="16"/>
  </r>
  <r>
    <x v="2"/>
    <n v="17"/>
  </r>
  <r>
    <x v="1"/>
    <n v="16"/>
  </r>
  <r>
    <x v="5"/>
    <n v="10"/>
  </r>
  <r>
    <x v="13"/>
    <n v="16"/>
  </r>
  <r>
    <x v="13"/>
    <n v="20"/>
  </r>
  <r>
    <x v="7"/>
    <n v="3"/>
  </r>
  <r>
    <x v="15"/>
    <n v="20"/>
  </r>
  <r>
    <x v="8"/>
    <n v="2"/>
  </r>
  <r>
    <x v="11"/>
    <n v="6"/>
  </r>
  <r>
    <x v="11"/>
    <n v="6"/>
  </r>
  <r>
    <x v="3"/>
    <n v="1"/>
  </r>
  <r>
    <x v="3"/>
    <n v="1"/>
  </r>
  <r>
    <x v="10"/>
    <n v="18"/>
  </r>
  <r>
    <x v="12"/>
    <n v="19"/>
  </r>
  <r>
    <x v="7"/>
    <n v="3"/>
  </r>
  <r>
    <x v="6"/>
    <n v="7"/>
  </r>
  <r>
    <x v="7"/>
    <n v="3"/>
  </r>
  <r>
    <x v="1"/>
    <n v="19"/>
  </r>
  <r>
    <x v="6"/>
    <n v="7"/>
  </r>
  <r>
    <x v="7"/>
    <n v="3"/>
  </r>
  <r>
    <x v="15"/>
    <n v="20"/>
  </r>
  <r>
    <x v="6"/>
    <n v="7"/>
  </r>
  <r>
    <x v="7"/>
    <n v="3"/>
  </r>
  <r>
    <x v="0"/>
    <n v="19.5"/>
  </r>
  <r>
    <x v="15"/>
    <n v="20"/>
  </r>
  <r>
    <x v="0"/>
    <n v="19.5"/>
  </r>
  <r>
    <x v="1"/>
    <n v="19"/>
  </r>
  <r>
    <x v="2"/>
    <n v="23"/>
  </r>
  <r>
    <x v="12"/>
    <n v="19"/>
  </r>
  <r>
    <x v="14"/>
    <n v="16"/>
  </r>
  <r>
    <x v="9"/>
    <n v="8.5"/>
  </r>
  <r>
    <x v="2"/>
    <n v="23"/>
  </r>
  <r>
    <x v="2"/>
    <n v="23"/>
  </r>
  <r>
    <x v="8"/>
    <n v="2"/>
  </r>
  <r>
    <x v="12"/>
    <n v="19"/>
  </r>
  <r>
    <x v="6"/>
    <n v="7"/>
  </r>
  <r>
    <x v="13"/>
    <n v="20"/>
  </r>
  <r>
    <x v="8"/>
    <n v="2"/>
  </r>
  <r>
    <x v="6"/>
    <n v="7"/>
  </r>
  <r>
    <x v="8"/>
    <n v="2"/>
  </r>
  <r>
    <x v="12"/>
    <n v="19"/>
  </r>
  <r>
    <x v="10"/>
    <n v="18"/>
  </r>
  <r>
    <x v="11"/>
    <n v="6"/>
  </r>
  <r>
    <x v="7"/>
    <n v="3"/>
  </r>
  <r>
    <x v="5"/>
    <n v="14"/>
  </r>
  <r>
    <x v="4"/>
    <n v="17"/>
  </r>
  <r>
    <x v="4"/>
    <n v="17"/>
  </r>
  <r>
    <x v="2"/>
    <n v="23"/>
  </r>
  <r>
    <x v="9"/>
    <n v="8.5"/>
  </r>
  <r>
    <x v="5"/>
    <n v="14"/>
  </r>
  <r>
    <x v="7"/>
    <n v="3"/>
  </r>
  <r>
    <x v="9"/>
    <n v="8.5"/>
  </r>
  <r>
    <x v="13"/>
    <n v="20"/>
  </r>
  <r>
    <x v="6"/>
    <n v="7"/>
  </r>
  <r>
    <x v="13"/>
    <n v="20"/>
  </r>
  <r>
    <x v="7"/>
    <n v="3"/>
  </r>
  <r>
    <x v="5"/>
    <n v="14"/>
  </r>
  <r>
    <x v="4"/>
    <n v="17"/>
  </r>
  <r>
    <x v="11"/>
    <n v="6"/>
  </r>
  <r>
    <x v="9"/>
    <n v="8.5"/>
  </r>
  <r>
    <x v="8"/>
    <n v="2"/>
  </r>
  <r>
    <x v="15"/>
    <n v="20"/>
  </r>
  <r>
    <x v="4"/>
    <n v="17"/>
  </r>
  <r>
    <x v="13"/>
    <n v="20"/>
  </r>
  <r>
    <x v="4"/>
    <n v="17"/>
  </r>
  <r>
    <x v="8"/>
    <n v="2"/>
  </r>
  <r>
    <x v="14"/>
    <n v="16"/>
  </r>
  <r>
    <x v="13"/>
    <n v="20"/>
  </r>
  <r>
    <x v="5"/>
    <n v="14"/>
  </r>
  <r>
    <x v="1"/>
    <n v="19"/>
  </r>
  <r>
    <x v="7"/>
    <n v="3"/>
  </r>
  <r>
    <x v="13"/>
    <n v="20"/>
  </r>
  <r>
    <x v="14"/>
    <n v="16"/>
  </r>
  <r>
    <x v="7"/>
    <n v="3"/>
  </r>
  <r>
    <x v="12"/>
    <n v="19"/>
  </r>
  <r>
    <x v="7"/>
    <n v="3"/>
  </r>
  <r>
    <x v="10"/>
    <n v="18"/>
  </r>
  <r>
    <x v="13"/>
    <n v="20"/>
  </r>
  <r>
    <x v="6"/>
    <n v="7"/>
  </r>
  <r>
    <x v="4"/>
    <n v="17"/>
  </r>
  <r>
    <x v="2"/>
    <n v="23"/>
  </r>
  <r>
    <x v="10"/>
    <n v="18"/>
  </r>
  <r>
    <x v="1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x v="0"/>
    <n v="17"/>
  </r>
  <r>
    <x v="1"/>
    <n v="14"/>
  </r>
  <r>
    <x v="2"/>
    <n v="15"/>
  </r>
  <r>
    <x v="0"/>
    <n v="17"/>
  </r>
  <r>
    <x v="2"/>
    <n v="15"/>
  </r>
  <r>
    <x v="3"/>
    <n v="5"/>
  </r>
  <r>
    <x v="2"/>
    <n v="15"/>
  </r>
  <r>
    <x v="4"/>
    <n v="14"/>
  </r>
  <r>
    <x v="5"/>
    <n v="10"/>
  </r>
  <r>
    <x v="0"/>
    <n v="17"/>
  </r>
  <r>
    <x v="6"/>
    <n v="7"/>
  </r>
  <r>
    <x v="5"/>
    <n v="10"/>
  </r>
  <r>
    <x v="4"/>
    <n v="14"/>
  </r>
  <r>
    <x v="7"/>
    <n v="1"/>
  </r>
  <r>
    <x v="6"/>
    <n v="7"/>
  </r>
  <r>
    <x v="7"/>
    <n v="1"/>
  </r>
  <r>
    <x v="8"/>
    <n v="14"/>
  </r>
  <r>
    <x v="9"/>
    <n v="4"/>
  </r>
  <r>
    <x v="10"/>
    <n v="3"/>
  </r>
  <r>
    <x v="5"/>
    <n v="10"/>
  </r>
  <r>
    <x v="11"/>
    <n v="16"/>
  </r>
  <r>
    <x v="1"/>
    <n v="14"/>
  </r>
  <r>
    <x v="3"/>
    <n v="5"/>
  </r>
  <r>
    <x v="7"/>
    <n v="1"/>
  </r>
  <r>
    <x v="11"/>
    <n v="16"/>
  </r>
  <r>
    <x v="7"/>
    <n v="1"/>
  </r>
  <r>
    <x v="7"/>
    <n v="1"/>
  </r>
  <r>
    <x v="3"/>
    <n v="5"/>
  </r>
  <r>
    <x v="2"/>
    <n v="15"/>
  </r>
  <r>
    <x v="6"/>
    <n v="7"/>
  </r>
  <r>
    <x v="6"/>
    <n v="7"/>
  </r>
  <r>
    <x v="10"/>
    <n v="3"/>
  </r>
  <r>
    <x v="12"/>
    <n v="18"/>
  </r>
  <r>
    <x v="6"/>
    <n v="8.5"/>
  </r>
  <r>
    <x v="11"/>
    <n v="19"/>
  </r>
  <r>
    <x v="3"/>
    <n v="7"/>
  </r>
  <r>
    <x v="7"/>
    <n v="1"/>
  </r>
  <r>
    <x v="9"/>
    <n v="6"/>
  </r>
  <r>
    <x v="13"/>
    <n v="20"/>
  </r>
  <r>
    <x v="7"/>
    <n v="1"/>
  </r>
  <r>
    <x v="0"/>
    <n v="23"/>
  </r>
  <r>
    <x v="7"/>
    <n v="1"/>
  </r>
  <r>
    <x v="4"/>
    <n v="19.5"/>
  </r>
  <r>
    <x v="13"/>
    <n v="20"/>
  </r>
  <r>
    <x v="14"/>
    <n v="2"/>
  </r>
  <r>
    <x v="13"/>
    <n v="20"/>
  </r>
  <r>
    <x v="1"/>
    <n v="16"/>
  </r>
  <r>
    <x v="1"/>
    <n v="16"/>
  </r>
  <r>
    <x v="0"/>
    <n v="23"/>
  </r>
  <r>
    <x v="0"/>
    <n v="23"/>
  </r>
  <r>
    <x v="3"/>
    <n v="7"/>
  </r>
  <r>
    <x v="8"/>
    <n v="17"/>
  </r>
  <r>
    <x v="10"/>
    <n v="3"/>
  </r>
  <r>
    <x v="10"/>
    <n v="3"/>
  </r>
  <r>
    <x v="1"/>
    <n v="16"/>
  </r>
  <r>
    <x v="4"/>
    <n v="19.5"/>
  </r>
  <r>
    <x v="5"/>
    <n v="14"/>
  </r>
  <r>
    <x v="12"/>
    <n v="18"/>
  </r>
  <r>
    <x v="10"/>
    <n v="3"/>
  </r>
  <r>
    <x v="1"/>
    <n v="16"/>
  </r>
  <r>
    <x v="14"/>
    <n v="2"/>
  </r>
  <r>
    <x v="9"/>
    <n v="6"/>
  </r>
  <r>
    <x v="13"/>
    <n v="20"/>
  </r>
  <r>
    <x v="6"/>
    <n v="8.5"/>
  </r>
  <r>
    <x v="1"/>
    <n v="16"/>
  </r>
  <r>
    <x v="2"/>
    <n v="19"/>
  </r>
  <r>
    <x v="2"/>
    <n v="19"/>
  </r>
  <r>
    <x v="12"/>
    <n v="18"/>
  </r>
  <r>
    <x v="10"/>
    <n v="3"/>
  </r>
  <r>
    <x v="13"/>
    <n v="20"/>
  </r>
  <r>
    <x v="2"/>
    <n v="19"/>
  </r>
  <r>
    <x v="5"/>
    <n v="14"/>
  </r>
  <r>
    <x v="4"/>
    <n v="19.5"/>
  </r>
  <r>
    <x v="1"/>
    <n v="16"/>
  </r>
  <r>
    <x v="6"/>
    <n v="8.5"/>
  </r>
  <r>
    <x v="0"/>
    <n v="23"/>
  </r>
  <r>
    <x v="11"/>
    <n v="19"/>
  </r>
  <r>
    <x v="12"/>
    <n v="18"/>
  </r>
  <r>
    <x v="12"/>
    <n v="18"/>
  </r>
  <r>
    <x v="2"/>
    <n v="19"/>
  </r>
  <r>
    <x v="9"/>
    <n v="6"/>
  </r>
  <r>
    <x v="10"/>
    <n v="3"/>
  </r>
  <r>
    <x v="3"/>
    <n v="7"/>
  </r>
  <r>
    <x v="10"/>
    <n v="3"/>
  </r>
  <r>
    <x v="13"/>
    <n v="20"/>
  </r>
  <r>
    <x v="4"/>
    <n v="19.5"/>
  </r>
  <r>
    <x v="5"/>
    <n v="14"/>
  </r>
  <r>
    <x v="14"/>
    <n v="2"/>
  </r>
  <r>
    <x v="13"/>
    <n v="20"/>
  </r>
  <r>
    <x v="13"/>
    <n v="20"/>
  </r>
  <r>
    <x v="14"/>
    <n v="2"/>
  </r>
  <r>
    <x v="4"/>
    <n v="19.5"/>
  </r>
  <r>
    <x v="15"/>
    <n v="20"/>
  </r>
  <r>
    <x v="2"/>
    <n v="19"/>
  </r>
  <r>
    <x v="4"/>
    <n v="19.5"/>
  </r>
  <r>
    <x v="10"/>
    <n v="3"/>
  </r>
  <r>
    <x v="4"/>
    <n v="19.5"/>
  </r>
  <r>
    <x v="15"/>
    <n v="20"/>
  </r>
  <r>
    <x v="7"/>
    <n v="1"/>
  </r>
  <r>
    <x v="10"/>
    <n v="3"/>
  </r>
  <r>
    <x v="3"/>
    <n v="7"/>
  </r>
  <r>
    <x v="3"/>
    <n v="7"/>
  </r>
  <r>
    <x v="12"/>
    <n v="14"/>
  </r>
  <r>
    <x v="5"/>
    <n v="10"/>
  </r>
  <r>
    <x v="11"/>
    <n v="16"/>
  </r>
  <r>
    <x v="10"/>
    <n v="3"/>
  </r>
  <r>
    <x v="7"/>
    <n v="1"/>
  </r>
  <r>
    <x v="14"/>
    <n v="2"/>
  </r>
  <r>
    <x v="2"/>
    <n v="15"/>
  </r>
  <r>
    <x v="0"/>
    <n v="17"/>
  </r>
  <r>
    <x v="6"/>
    <n v="7"/>
  </r>
  <r>
    <x v="1"/>
    <n v="14"/>
  </r>
  <r>
    <x v="6"/>
    <n v="7"/>
  </r>
  <r>
    <x v="1"/>
    <n v="14"/>
  </r>
  <r>
    <x v="5"/>
    <n v="10"/>
  </r>
  <r>
    <x v="6"/>
    <n v="7"/>
  </r>
  <r>
    <x v="13"/>
    <n v="16"/>
  </r>
  <r>
    <x v="3"/>
    <n v="5"/>
  </r>
  <r>
    <x v="2"/>
    <n v="15"/>
  </r>
  <r>
    <x v="8"/>
    <n v="14"/>
  </r>
  <r>
    <x v="1"/>
    <n v="14"/>
  </r>
  <r>
    <x v="6"/>
    <n v="7"/>
  </r>
  <r>
    <x v="11"/>
    <n v="16"/>
  </r>
  <r>
    <x v="7"/>
    <n v="1"/>
  </r>
  <r>
    <x v="13"/>
    <n v="16"/>
  </r>
  <r>
    <x v="8"/>
    <n v="14"/>
  </r>
  <r>
    <x v="5"/>
    <n v="10"/>
  </r>
  <r>
    <x v="13"/>
    <n v="16"/>
  </r>
  <r>
    <x v="3"/>
    <n v="5"/>
  </r>
  <r>
    <x v="4"/>
    <n v="14"/>
  </r>
  <r>
    <x v="14"/>
    <n v="2"/>
  </r>
  <r>
    <x v="14"/>
    <n v="2"/>
  </r>
  <r>
    <x v="6"/>
    <n v="7"/>
  </r>
  <r>
    <x v="13"/>
    <n v="16"/>
  </r>
  <r>
    <x v="12"/>
    <n v="14"/>
  </r>
  <r>
    <x v="9"/>
    <n v="4"/>
  </r>
  <r>
    <x v="8"/>
    <n v="14"/>
  </r>
  <r>
    <x v="15"/>
    <n v="20"/>
  </r>
  <r>
    <x v="6"/>
    <n v="8.5"/>
  </r>
  <r>
    <x v="1"/>
    <n v="16"/>
  </r>
  <r>
    <x v="12"/>
    <n v="18"/>
  </r>
  <r>
    <x v="13"/>
    <n v="20"/>
  </r>
  <r>
    <x v="9"/>
    <n v="6"/>
  </r>
  <r>
    <x v="4"/>
    <n v="19.5"/>
  </r>
  <r>
    <x v="10"/>
    <n v="3"/>
  </r>
  <r>
    <x v="14"/>
    <n v="2"/>
  </r>
  <r>
    <x v="7"/>
    <n v="1"/>
  </r>
  <r>
    <x v="10"/>
    <n v="3"/>
  </r>
  <r>
    <x v="0"/>
    <n v="23"/>
  </r>
  <r>
    <x v="2"/>
    <n v="19"/>
  </r>
  <r>
    <x v="10"/>
    <n v="3"/>
  </r>
  <r>
    <x v="14"/>
    <n v="2"/>
  </r>
  <r>
    <x v="6"/>
    <n v="8.5"/>
  </r>
  <r>
    <x v="4"/>
    <n v="19.5"/>
  </r>
  <r>
    <x v="7"/>
    <n v="1"/>
  </r>
  <r>
    <x v="5"/>
    <n v="14"/>
  </r>
  <r>
    <x v="1"/>
    <n v="16"/>
  </r>
  <r>
    <x v="12"/>
    <n v="18"/>
  </r>
  <r>
    <x v="11"/>
    <n v="19"/>
  </r>
  <r>
    <x v="3"/>
    <n v="7"/>
  </r>
  <r>
    <x v="10"/>
    <n v="3"/>
  </r>
  <r>
    <x v="7"/>
    <n v="1"/>
  </r>
  <r>
    <x v="15"/>
    <n v="20"/>
  </r>
  <r>
    <x v="2"/>
    <n v="19"/>
  </r>
  <r>
    <x v="1"/>
    <n v="16"/>
  </r>
  <r>
    <x v="10"/>
    <n v="3"/>
  </r>
  <r>
    <x v="13"/>
    <n v="20"/>
  </r>
  <r>
    <x v="13"/>
    <n v="20"/>
  </r>
  <r>
    <x v="4"/>
    <n v="19.5"/>
  </r>
  <r>
    <x v="6"/>
    <n v="8.5"/>
  </r>
  <r>
    <x v="6"/>
    <n v="8.5"/>
  </r>
  <r>
    <x v="13"/>
    <n v="20"/>
  </r>
  <r>
    <x v="12"/>
    <n v="18"/>
  </r>
  <r>
    <x v="6"/>
    <n v="8.5"/>
  </r>
  <r>
    <x v="11"/>
    <n v="19"/>
  </r>
  <r>
    <x v="13"/>
    <n v="20"/>
  </r>
  <r>
    <x v="0"/>
    <n v="23"/>
  </r>
  <r>
    <x v="5"/>
    <n v="14"/>
  </r>
  <r>
    <x v="7"/>
    <n v="1"/>
  </r>
  <r>
    <x v="7"/>
    <n v="1"/>
  </r>
  <r>
    <x v="8"/>
    <n v="17"/>
  </r>
  <r>
    <x v="1"/>
    <n v="16"/>
  </r>
  <r>
    <x v="11"/>
    <n v="19"/>
  </r>
  <r>
    <x v="1"/>
    <n v="16"/>
  </r>
  <r>
    <x v="13"/>
    <n v="20"/>
  </r>
  <r>
    <x v="6"/>
    <n v="8.5"/>
  </r>
  <r>
    <x v="5"/>
    <n v="14"/>
  </r>
  <r>
    <x v="15"/>
    <n v="20"/>
  </r>
  <r>
    <x v="4"/>
    <n v="19.5"/>
  </r>
  <r>
    <x v="1"/>
    <n v="16"/>
  </r>
  <r>
    <x v="9"/>
    <n v="6"/>
  </r>
  <r>
    <x v="13"/>
    <n v="20"/>
  </r>
  <r>
    <x v="13"/>
    <n v="20"/>
  </r>
  <r>
    <x v="6"/>
    <n v="8.5"/>
  </r>
  <r>
    <x v="1"/>
    <n v="16"/>
  </r>
  <r>
    <x v="14"/>
    <n v="2"/>
  </r>
  <r>
    <x v="11"/>
    <n v="19"/>
  </r>
  <r>
    <x v="10"/>
    <n v="3"/>
  </r>
  <r>
    <x v="8"/>
    <n v="17"/>
  </r>
  <r>
    <x v="7"/>
    <n v="1"/>
  </r>
  <r>
    <x v="13"/>
    <n v="20"/>
  </r>
  <r>
    <x v="8"/>
    <n v="17"/>
  </r>
  <r>
    <x v="13"/>
    <n v="20"/>
  </r>
  <r>
    <x v="12"/>
    <n v="14"/>
  </r>
  <r>
    <x v="14"/>
    <n v="2"/>
  </r>
  <r>
    <x v="4"/>
    <n v="14"/>
  </r>
  <r>
    <x v="2"/>
    <n v="15"/>
  </r>
  <r>
    <x v="11"/>
    <n v="16"/>
  </r>
  <r>
    <x v="2"/>
    <n v="15"/>
  </r>
  <r>
    <x v="5"/>
    <n v="10"/>
  </r>
  <r>
    <x v="14"/>
    <n v="2"/>
  </r>
  <r>
    <x v="2"/>
    <n v="15"/>
  </r>
  <r>
    <x v="11"/>
    <n v="16"/>
  </r>
  <r>
    <x v="2"/>
    <n v="15"/>
  </r>
  <r>
    <x v="6"/>
    <n v="7"/>
  </r>
  <r>
    <x v="13"/>
    <n v="16"/>
  </r>
  <r>
    <x v="8"/>
    <n v="14"/>
  </r>
  <r>
    <x v="14"/>
    <n v="2"/>
  </r>
  <r>
    <x v="4"/>
    <n v="14"/>
  </r>
  <r>
    <x v="4"/>
    <n v="14"/>
  </r>
  <r>
    <x v="4"/>
    <n v="14"/>
  </r>
  <r>
    <x v="10"/>
    <n v="3"/>
  </r>
  <r>
    <x v="13"/>
    <n v="16"/>
  </r>
  <r>
    <x v="11"/>
    <n v="16"/>
  </r>
  <r>
    <x v="11"/>
    <n v="19"/>
  </r>
  <r>
    <x v="10"/>
    <n v="3"/>
  </r>
  <r>
    <x v="8"/>
    <n v="17"/>
  </r>
  <r>
    <x v="15"/>
    <n v="20"/>
  </r>
  <r>
    <x v="2"/>
    <n v="19"/>
  </r>
  <r>
    <x v="0"/>
    <n v="23"/>
  </r>
  <r>
    <x v="4"/>
    <n v="19.5"/>
  </r>
  <r>
    <x v="1"/>
    <n v="16"/>
  </r>
  <r>
    <x v="12"/>
    <n v="18"/>
  </r>
  <r>
    <x v="12"/>
    <n v="18"/>
  </r>
  <r>
    <x v="2"/>
    <n v="19"/>
  </r>
  <r>
    <x v="12"/>
    <n v="18"/>
  </r>
  <r>
    <x v="3"/>
    <n v="7"/>
  </r>
  <r>
    <x v="10"/>
    <n v="3"/>
  </r>
  <r>
    <x v="14"/>
    <n v="2"/>
  </r>
  <r>
    <x v="5"/>
    <n v="14"/>
  </r>
  <r>
    <x v="13"/>
    <n v="20"/>
  </r>
  <r>
    <x v="13"/>
    <n v="20"/>
  </r>
  <r>
    <x v="14"/>
    <n v="2"/>
  </r>
  <r>
    <x v="0"/>
    <n v="23"/>
  </r>
  <r>
    <x v="8"/>
    <n v="17"/>
  </r>
  <r>
    <x v="8"/>
    <n v="17"/>
  </r>
  <r>
    <x v="10"/>
    <n v="3"/>
  </r>
  <r>
    <x v="1"/>
    <n v="16"/>
  </r>
  <r>
    <x v="13"/>
    <n v="20"/>
  </r>
  <r>
    <x v="7"/>
    <n v="1"/>
  </r>
  <r>
    <x v="11"/>
    <n v="19"/>
  </r>
  <r>
    <x v="14"/>
    <n v="2"/>
  </r>
  <r>
    <x v="2"/>
    <n v="19"/>
  </r>
  <r>
    <x v="8"/>
    <n v="17"/>
  </r>
  <r>
    <x v="12"/>
    <n v="18"/>
  </r>
  <r>
    <x v="15"/>
    <n v="20"/>
  </r>
  <r>
    <x v="14"/>
    <n v="2"/>
  </r>
  <r>
    <x v="7"/>
    <n v="1"/>
  </r>
  <r>
    <x v="5"/>
    <n v="14"/>
  </r>
  <r>
    <x v="5"/>
    <n v="14"/>
  </r>
  <r>
    <x v="14"/>
    <n v="2"/>
  </r>
  <r>
    <x v="9"/>
    <n v="6"/>
  </r>
  <r>
    <x v="15"/>
    <n v="20"/>
  </r>
  <r>
    <x v="12"/>
    <n v="18"/>
  </r>
  <r>
    <x v="13"/>
    <n v="20"/>
  </r>
  <r>
    <x v="1"/>
    <n v="16"/>
  </r>
  <r>
    <x v="14"/>
    <n v="2"/>
  </r>
  <r>
    <x v="7"/>
    <n v="1"/>
  </r>
  <r>
    <x v="10"/>
    <n v="3"/>
  </r>
  <r>
    <x v="9"/>
    <n v="6"/>
  </r>
  <r>
    <x v="12"/>
    <n v="18"/>
  </r>
  <r>
    <x v="11"/>
    <n v="19"/>
  </r>
  <r>
    <x v="7"/>
    <n v="1"/>
  </r>
  <r>
    <x v="2"/>
    <n v="19"/>
  </r>
  <r>
    <x v="1"/>
    <n v="16"/>
  </r>
  <r>
    <x v="13"/>
    <n v="20"/>
  </r>
  <r>
    <x v="9"/>
    <n v="6"/>
  </r>
  <r>
    <x v="11"/>
    <n v="19"/>
  </r>
  <r>
    <x v="5"/>
    <n v="14"/>
  </r>
  <r>
    <x v="11"/>
    <n v="19"/>
  </r>
  <r>
    <x v="4"/>
    <n v="19.5"/>
  </r>
  <r>
    <x v="14"/>
    <n v="2"/>
  </r>
  <r>
    <x v="4"/>
    <n v="19.5"/>
  </r>
  <r>
    <x v="6"/>
    <n v="8.5"/>
  </r>
  <r>
    <x v="13"/>
    <n v="20"/>
  </r>
  <r>
    <x v="1"/>
    <n v="16"/>
  </r>
  <r>
    <x v="13"/>
    <n v="20"/>
  </r>
  <r>
    <x v="8"/>
    <n v="17"/>
  </r>
  <r>
    <x v="8"/>
    <n v="17"/>
  </r>
  <r>
    <x v="8"/>
    <n v="17"/>
  </r>
  <r>
    <x v="15"/>
    <n v="20"/>
  </r>
  <r>
    <x v="1"/>
    <n v="16"/>
  </r>
  <r>
    <x v="12"/>
    <n v="18"/>
  </r>
  <r>
    <x v="15"/>
    <n v="20"/>
  </r>
  <r>
    <x v="4"/>
    <n v="19.5"/>
  </r>
  <r>
    <x v="0"/>
    <n v="23"/>
  </r>
  <r>
    <x v="5"/>
    <n v="14"/>
  </r>
  <r>
    <x v="3"/>
    <n v="7"/>
  </r>
  <r>
    <x v="6"/>
    <n v="8.5"/>
  </r>
  <r>
    <x v="12"/>
    <n v="18"/>
  </r>
  <r>
    <x v="11"/>
    <n v="19"/>
  </r>
  <r>
    <x v="7"/>
    <n v="1"/>
  </r>
  <r>
    <x v="14"/>
    <n v="2"/>
  </r>
  <r>
    <x v="9"/>
    <n v="6"/>
  </r>
  <r>
    <x v="8"/>
    <n v="17"/>
  </r>
  <r>
    <x v="5"/>
    <n v="14"/>
  </r>
  <r>
    <x v="10"/>
    <n v="3"/>
  </r>
  <r>
    <x v="7"/>
    <n v="1"/>
  </r>
  <r>
    <x v="3"/>
    <n v="7"/>
  </r>
  <r>
    <x v="4"/>
    <n v="19.5"/>
  </r>
  <r>
    <x v="12"/>
    <n v="18"/>
  </r>
  <r>
    <x v="3"/>
    <n v="7"/>
  </r>
  <r>
    <x v="15"/>
    <n v="20"/>
  </r>
  <r>
    <x v="11"/>
    <n v="19"/>
  </r>
  <r>
    <x v="13"/>
    <n v="20"/>
  </r>
  <r>
    <x v="15"/>
    <n v="20"/>
  </r>
  <r>
    <x v="8"/>
    <n v="17"/>
  </r>
  <r>
    <x v="2"/>
    <n v="19"/>
  </r>
  <r>
    <x v="10"/>
    <n v="3"/>
  </r>
  <r>
    <x v="0"/>
    <n v="23"/>
  </r>
  <r>
    <x v="15"/>
    <n v="20"/>
  </r>
  <r>
    <x v="9"/>
    <n v="6"/>
  </r>
  <r>
    <x v="10"/>
    <n v="3"/>
  </r>
  <r>
    <x v="0"/>
    <n v="17"/>
  </r>
  <r>
    <x v="14"/>
    <n v="2"/>
  </r>
  <r>
    <x v="13"/>
    <n v="16"/>
  </r>
  <r>
    <x v="15"/>
    <n v="15"/>
  </r>
  <r>
    <x v="1"/>
    <n v="14"/>
  </r>
  <r>
    <x v="12"/>
    <n v="14"/>
  </r>
  <r>
    <x v="8"/>
    <n v="14"/>
  </r>
  <r>
    <x v="2"/>
    <n v="15"/>
  </r>
  <r>
    <x v="4"/>
    <n v="14"/>
  </r>
  <r>
    <x v="4"/>
    <n v="14"/>
  </r>
  <r>
    <x v="10"/>
    <n v="3"/>
  </r>
  <r>
    <x v="5"/>
    <n v="10"/>
  </r>
  <r>
    <x v="5"/>
    <n v="10"/>
  </r>
  <r>
    <x v="11"/>
    <n v="16"/>
  </r>
  <r>
    <x v="10"/>
    <n v="3"/>
  </r>
  <r>
    <x v="4"/>
    <n v="14"/>
  </r>
  <r>
    <x v="10"/>
    <n v="3"/>
  </r>
  <r>
    <x v="14"/>
    <n v="2"/>
  </r>
  <r>
    <x v="4"/>
    <n v="14"/>
  </r>
  <r>
    <x v="2"/>
    <n v="15"/>
  </r>
  <r>
    <x v="8"/>
    <n v="14"/>
  </r>
  <r>
    <x v="1"/>
    <n v="14"/>
  </r>
  <r>
    <x v="5"/>
    <n v="10"/>
  </r>
  <r>
    <x v="10"/>
    <n v="3"/>
  </r>
  <r>
    <x v="5"/>
    <n v="10"/>
  </r>
  <r>
    <x v="1"/>
    <n v="14"/>
  </r>
  <r>
    <x v="2"/>
    <n v="15"/>
  </r>
  <r>
    <x v="0"/>
    <n v="17"/>
  </r>
  <r>
    <x v="6"/>
    <n v="7"/>
  </r>
  <r>
    <x v="0"/>
    <n v="17"/>
  </r>
  <r>
    <x v="1"/>
    <n v="14"/>
  </r>
  <r>
    <x v="0"/>
    <n v="17"/>
  </r>
  <r>
    <x v="5"/>
    <n v="10"/>
  </r>
  <r>
    <x v="0"/>
    <n v="17"/>
  </r>
  <r>
    <x v="12"/>
    <n v="14"/>
  </r>
  <r>
    <x v="14"/>
    <n v="2"/>
  </r>
  <r>
    <x v="10"/>
    <n v="3"/>
  </r>
  <r>
    <x v="2"/>
    <n v="15"/>
  </r>
  <r>
    <x v="13"/>
    <n v="16"/>
  </r>
  <r>
    <x v="9"/>
    <n v="4"/>
  </r>
  <r>
    <x v="2"/>
    <n v="15"/>
  </r>
  <r>
    <x v="7"/>
    <n v="1"/>
  </r>
  <r>
    <x v="7"/>
    <n v="1"/>
  </r>
  <r>
    <x v="13"/>
    <n v="16"/>
  </r>
  <r>
    <x v="1"/>
    <n v="14"/>
  </r>
  <r>
    <x v="15"/>
    <n v="15"/>
  </r>
  <r>
    <x v="10"/>
    <n v="3"/>
  </r>
  <r>
    <x v="7"/>
    <n v="1"/>
  </r>
  <r>
    <x v="7"/>
    <n v="1"/>
  </r>
  <r>
    <x v="9"/>
    <n v="6"/>
  </r>
  <r>
    <x v="11"/>
    <n v="19"/>
  </r>
  <r>
    <x v="11"/>
    <n v="19"/>
  </r>
  <r>
    <x v="3"/>
    <n v="7"/>
  </r>
  <r>
    <x v="1"/>
    <n v="16"/>
  </r>
  <r>
    <x v="14"/>
    <n v="2"/>
  </r>
  <r>
    <x v="13"/>
    <n v="20"/>
  </r>
  <r>
    <x v="14"/>
    <n v="2"/>
  </r>
  <r>
    <x v="0"/>
    <n v="23"/>
  </r>
  <r>
    <x v="12"/>
    <n v="18"/>
  </r>
  <r>
    <x v="11"/>
    <n v="19"/>
  </r>
  <r>
    <x v="13"/>
    <n v="20"/>
  </r>
  <r>
    <x v="6"/>
    <n v="8.5"/>
  </r>
  <r>
    <x v="4"/>
    <n v="19.5"/>
  </r>
  <r>
    <x v="12"/>
    <n v="18"/>
  </r>
  <r>
    <x v="4"/>
    <n v="19.5"/>
  </r>
  <r>
    <x v="4"/>
    <n v="19.5"/>
  </r>
  <r>
    <x v="1"/>
    <n v="16"/>
  </r>
  <r>
    <x v="5"/>
    <n v="14"/>
  </r>
  <r>
    <x v="6"/>
    <n v="8.5"/>
  </r>
  <r>
    <x v="11"/>
    <n v="19"/>
  </r>
  <r>
    <x v="1"/>
    <n v="16"/>
  </r>
  <r>
    <x v="7"/>
    <n v="1"/>
  </r>
  <r>
    <x v="12"/>
    <n v="18"/>
  </r>
  <r>
    <x v="15"/>
    <n v="20"/>
  </r>
  <r>
    <x v="12"/>
    <n v="18"/>
  </r>
  <r>
    <x v="7"/>
    <n v="1"/>
  </r>
  <r>
    <x v="6"/>
    <n v="8.5"/>
  </r>
  <r>
    <x v="5"/>
    <n v="14"/>
  </r>
  <r>
    <x v="7"/>
    <n v="1"/>
  </r>
  <r>
    <x v="12"/>
    <n v="18"/>
  </r>
  <r>
    <x v="3"/>
    <n v="7"/>
  </r>
  <r>
    <x v="0"/>
    <n v="23"/>
  </r>
  <r>
    <x v="3"/>
    <n v="7"/>
  </r>
  <r>
    <x v="10"/>
    <n v="3"/>
  </r>
  <r>
    <x v="1"/>
    <n v="16"/>
  </r>
  <r>
    <x v="9"/>
    <n v="6"/>
  </r>
  <r>
    <x v="2"/>
    <n v="19"/>
  </r>
  <r>
    <x v="12"/>
    <n v="18"/>
  </r>
  <r>
    <x v="2"/>
    <n v="19"/>
  </r>
  <r>
    <x v="1"/>
    <n v="16"/>
  </r>
  <r>
    <x v="11"/>
    <n v="19"/>
  </r>
  <r>
    <x v="11"/>
    <n v="19"/>
  </r>
  <r>
    <x v="2"/>
    <n v="19"/>
  </r>
  <r>
    <x v="6"/>
    <n v="8.5"/>
  </r>
  <r>
    <x v="9"/>
    <n v="6"/>
  </r>
  <r>
    <x v="4"/>
    <n v="19.5"/>
  </r>
  <r>
    <x v="12"/>
    <n v="18"/>
  </r>
  <r>
    <x v="4"/>
    <n v="19.5"/>
  </r>
  <r>
    <x v="6"/>
    <n v="8.5"/>
  </r>
  <r>
    <x v="13"/>
    <n v="20"/>
  </r>
  <r>
    <x v="1"/>
    <n v="16"/>
  </r>
  <r>
    <x v="11"/>
    <n v="19"/>
  </r>
  <r>
    <x v="8"/>
    <n v="17"/>
  </r>
  <r>
    <x v="12"/>
    <n v="18"/>
  </r>
  <r>
    <x v="0"/>
    <n v="23"/>
  </r>
  <r>
    <x v="12"/>
    <n v="18"/>
  </r>
  <r>
    <x v="12"/>
    <n v="18"/>
  </r>
  <r>
    <x v="8"/>
    <n v="17"/>
  </r>
  <r>
    <x v="9"/>
    <n v="6"/>
  </r>
  <r>
    <x v="1"/>
    <n v="16"/>
  </r>
  <r>
    <x v="5"/>
    <n v="14"/>
  </r>
  <r>
    <x v="15"/>
    <n v="20"/>
  </r>
  <r>
    <x v="6"/>
    <n v="8.5"/>
  </r>
  <r>
    <x v="4"/>
    <n v="19.5"/>
  </r>
  <r>
    <x v="13"/>
    <n v="20"/>
  </r>
  <r>
    <x v="9"/>
    <n v="6"/>
  </r>
  <r>
    <x v="12"/>
    <n v="18"/>
  </r>
  <r>
    <x v="14"/>
    <n v="2"/>
  </r>
  <r>
    <x v="4"/>
    <n v="19.5"/>
  </r>
  <r>
    <x v="1"/>
    <n v="16"/>
  </r>
  <r>
    <x v="8"/>
    <n v="17"/>
  </r>
  <r>
    <x v="9"/>
    <n v="6"/>
  </r>
  <r>
    <x v="13"/>
    <n v="20"/>
  </r>
  <r>
    <x v="3"/>
    <n v="7"/>
  </r>
  <r>
    <x v="7"/>
    <n v="1"/>
  </r>
  <r>
    <x v="3"/>
    <n v="7"/>
  </r>
  <r>
    <x v="1"/>
    <n v="16"/>
  </r>
  <r>
    <x v="15"/>
    <n v="20"/>
  </r>
  <r>
    <x v="6"/>
    <n v="8.5"/>
  </r>
  <r>
    <x v="13"/>
    <n v="20"/>
  </r>
  <r>
    <x v="12"/>
    <n v="18"/>
  </r>
  <r>
    <x v="4"/>
    <n v="19.5"/>
  </r>
  <r>
    <x v="13"/>
    <n v="20"/>
  </r>
  <r>
    <x v="1"/>
    <n v="16"/>
  </r>
  <r>
    <x v="4"/>
    <n v="19.5"/>
  </r>
  <r>
    <x v="12"/>
    <n v="18"/>
  </r>
  <r>
    <x v="13"/>
    <n v="20"/>
  </r>
  <r>
    <x v="5"/>
    <n v="14"/>
  </r>
  <r>
    <x v="2"/>
    <n v="19"/>
  </r>
  <r>
    <x v="2"/>
    <n v="19"/>
  </r>
  <r>
    <x v="9"/>
    <n v="6"/>
  </r>
  <r>
    <x v="0"/>
    <n v="23"/>
  </r>
  <r>
    <x v="12"/>
    <n v="18"/>
  </r>
  <r>
    <x v="13"/>
    <n v="20"/>
  </r>
  <r>
    <x v="14"/>
    <n v="2"/>
  </r>
  <r>
    <x v="13"/>
    <n v="16"/>
  </r>
  <r>
    <x v="5"/>
    <n v="10"/>
  </r>
  <r>
    <x v="7"/>
    <n v="1"/>
  </r>
  <r>
    <x v="12"/>
    <n v="14"/>
  </r>
  <r>
    <x v="8"/>
    <n v="14"/>
  </r>
  <r>
    <x v="9"/>
    <n v="4"/>
  </r>
  <r>
    <x v="5"/>
    <n v="10"/>
  </r>
  <r>
    <x v="1"/>
    <n v="14"/>
  </r>
  <r>
    <x v="11"/>
    <n v="16"/>
  </r>
  <r>
    <x v="2"/>
    <n v="15"/>
  </r>
  <r>
    <x v="2"/>
    <n v="15"/>
  </r>
  <r>
    <x v="5"/>
    <n v="10"/>
  </r>
  <r>
    <x v="9"/>
    <n v="4"/>
  </r>
  <r>
    <x v="8"/>
    <n v="14"/>
  </r>
  <r>
    <x v="10"/>
    <n v="3"/>
  </r>
  <r>
    <x v="10"/>
    <n v="3"/>
  </r>
  <r>
    <x v="12"/>
    <n v="14"/>
  </r>
  <r>
    <x v="15"/>
    <n v="15"/>
  </r>
  <r>
    <x v="0"/>
    <n v="17"/>
  </r>
  <r>
    <x v="7"/>
    <n v="1"/>
  </r>
  <r>
    <x v="9"/>
    <n v="4"/>
  </r>
  <r>
    <x v="5"/>
    <n v="10"/>
  </r>
  <r>
    <x v="2"/>
    <n v="15"/>
  </r>
  <r>
    <x v="14"/>
    <n v="2"/>
  </r>
  <r>
    <x v="9"/>
    <n v="4"/>
  </r>
  <r>
    <x v="8"/>
    <n v="14"/>
  </r>
  <r>
    <x v="12"/>
    <n v="14"/>
  </r>
  <r>
    <x v="5"/>
    <n v="10"/>
  </r>
  <r>
    <x v="1"/>
    <n v="14"/>
  </r>
  <r>
    <x v="14"/>
    <n v="2"/>
  </r>
  <r>
    <x v="1"/>
    <n v="14"/>
  </r>
  <r>
    <x v="14"/>
    <n v="2"/>
  </r>
  <r>
    <x v="8"/>
    <n v="14"/>
  </r>
  <r>
    <x v="4"/>
    <n v="14"/>
  </r>
  <r>
    <x v="7"/>
    <n v="1"/>
  </r>
  <r>
    <x v="8"/>
    <n v="14"/>
  </r>
  <r>
    <x v="10"/>
    <n v="3"/>
  </r>
  <r>
    <x v="15"/>
    <n v="15"/>
  </r>
  <r>
    <x v="1"/>
    <n v="14"/>
  </r>
  <r>
    <x v="14"/>
    <n v="2"/>
  </r>
  <r>
    <x v="1"/>
    <n v="14"/>
  </r>
  <r>
    <x v="4"/>
    <n v="14"/>
  </r>
  <r>
    <x v="2"/>
    <n v="15"/>
  </r>
  <r>
    <x v="4"/>
    <n v="14"/>
  </r>
  <r>
    <x v="6"/>
    <n v="7"/>
  </r>
  <r>
    <x v="5"/>
    <n v="10"/>
  </r>
  <r>
    <x v="10"/>
    <n v="3"/>
  </r>
  <r>
    <x v="0"/>
    <n v="17"/>
  </r>
  <r>
    <x v="13"/>
    <n v="16"/>
  </r>
  <r>
    <x v="4"/>
    <n v="19.5"/>
  </r>
  <r>
    <x v="4"/>
    <n v="19.5"/>
  </r>
  <r>
    <x v="15"/>
    <n v="20"/>
  </r>
  <r>
    <x v="3"/>
    <n v="7"/>
  </r>
  <r>
    <x v="0"/>
    <n v="23"/>
  </r>
  <r>
    <x v="9"/>
    <n v="6"/>
  </r>
  <r>
    <x v="10"/>
    <n v="3"/>
  </r>
  <r>
    <x v="12"/>
    <n v="18"/>
  </r>
  <r>
    <x v="9"/>
    <n v="6"/>
  </r>
  <r>
    <x v="7"/>
    <n v="1"/>
  </r>
  <r>
    <x v="0"/>
    <n v="23"/>
  </r>
  <r>
    <x v="0"/>
    <n v="23"/>
  </r>
  <r>
    <x v="6"/>
    <n v="8.5"/>
  </r>
  <r>
    <x v="8"/>
    <n v="17"/>
  </r>
  <r>
    <x v="9"/>
    <n v="6"/>
  </r>
  <r>
    <x v="8"/>
    <n v="17"/>
  </r>
  <r>
    <x v="9"/>
    <n v="6"/>
  </r>
  <r>
    <x v="12"/>
    <n v="18"/>
  </r>
  <r>
    <x v="9"/>
    <n v="6"/>
  </r>
  <r>
    <x v="14"/>
    <n v="2"/>
  </r>
  <r>
    <x v="3"/>
    <n v="7"/>
  </r>
  <r>
    <x v="2"/>
    <n v="19"/>
  </r>
  <r>
    <x v="14"/>
    <n v="2"/>
  </r>
  <r>
    <x v="12"/>
    <n v="18"/>
  </r>
  <r>
    <x v="10"/>
    <n v="3"/>
  </r>
  <r>
    <x v="11"/>
    <n v="19"/>
  </r>
  <r>
    <x v="8"/>
    <n v="17"/>
  </r>
  <r>
    <x v="3"/>
    <n v="7"/>
  </r>
  <r>
    <x v="11"/>
    <n v="19"/>
  </r>
  <r>
    <x v="10"/>
    <n v="3"/>
  </r>
  <r>
    <x v="6"/>
    <n v="8.5"/>
  </r>
  <r>
    <x v="7"/>
    <n v="1"/>
  </r>
  <r>
    <x v="2"/>
    <n v="19"/>
  </r>
  <r>
    <x v="14"/>
    <n v="2"/>
  </r>
  <r>
    <x v="6"/>
    <n v="8.5"/>
  </r>
  <r>
    <x v="14"/>
    <n v="2"/>
  </r>
  <r>
    <x v="3"/>
    <n v="7"/>
  </r>
  <r>
    <x v="9"/>
    <n v="6"/>
  </r>
  <r>
    <x v="9"/>
    <n v="6"/>
  </r>
  <r>
    <x v="3"/>
    <n v="7"/>
  </r>
  <r>
    <x v="7"/>
    <n v="1"/>
  </r>
  <r>
    <x v="5"/>
    <n v="14"/>
  </r>
  <r>
    <x v="3"/>
    <n v="7"/>
  </r>
  <r>
    <x v="6"/>
    <n v="8.5"/>
  </r>
  <r>
    <x v="10"/>
    <n v="3"/>
  </r>
  <r>
    <x v="13"/>
    <n v="20"/>
  </r>
  <r>
    <x v="11"/>
    <n v="19"/>
  </r>
  <r>
    <x v="14"/>
    <n v="2"/>
  </r>
  <r>
    <x v="15"/>
    <n v="20"/>
  </r>
  <r>
    <x v="5"/>
    <n v="14"/>
  </r>
  <r>
    <x v="15"/>
    <n v="20"/>
  </r>
  <r>
    <x v="13"/>
    <n v="20"/>
  </r>
  <r>
    <x v="7"/>
    <n v="1"/>
  </r>
  <r>
    <x v="1"/>
    <n v="16"/>
  </r>
  <r>
    <x v="13"/>
    <n v="20"/>
  </r>
  <r>
    <x v="6"/>
    <n v="8.5"/>
  </r>
  <r>
    <x v="14"/>
    <n v="2"/>
  </r>
  <r>
    <x v="4"/>
    <n v="19.5"/>
  </r>
  <r>
    <x v="13"/>
    <n v="20"/>
  </r>
  <r>
    <x v="5"/>
    <n v="14"/>
  </r>
  <r>
    <x v="1"/>
    <n v="16"/>
  </r>
  <r>
    <x v="5"/>
    <n v="14"/>
  </r>
  <r>
    <x v="8"/>
    <n v="17"/>
  </r>
  <r>
    <x v="9"/>
    <n v="6"/>
  </r>
  <r>
    <x v="2"/>
    <n v="19"/>
  </r>
  <r>
    <x v="13"/>
    <n v="20"/>
  </r>
  <r>
    <x v="5"/>
    <n v="14"/>
  </r>
  <r>
    <x v="14"/>
    <n v="2"/>
  </r>
  <r>
    <x v="11"/>
    <n v="19"/>
  </r>
  <r>
    <x v="1"/>
    <n v="16"/>
  </r>
  <r>
    <x v="12"/>
    <n v="18"/>
  </r>
  <r>
    <x v="5"/>
    <n v="14"/>
  </r>
  <r>
    <x v="2"/>
    <n v="19"/>
  </r>
  <r>
    <x v="12"/>
    <n v="18"/>
  </r>
  <r>
    <x v="6"/>
    <n v="8.5"/>
  </r>
  <r>
    <x v="11"/>
    <n v="19"/>
  </r>
  <r>
    <x v="7"/>
    <n v="1"/>
  </r>
  <r>
    <x v="11"/>
    <n v="19"/>
  </r>
  <r>
    <x v="9"/>
    <n v="6"/>
  </r>
  <r>
    <x v="11"/>
    <n v="19"/>
  </r>
  <r>
    <x v="12"/>
    <n v="18"/>
  </r>
  <r>
    <x v="11"/>
    <n v="19"/>
  </r>
  <r>
    <x v="0"/>
    <n v="23"/>
  </r>
  <r>
    <x v="1"/>
    <n v="16"/>
  </r>
  <r>
    <x v="10"/>
    <n v="3"/>
  </r>
  <r>
    <x v="9"/>
    <n v="6"/>
  </r>
  <r>
    <x v="7"/>
    <n v="1"/>
  </r>
  <r>
    <x v="1"/>
    <n v="16"/>
  </r>
  <r>
    <x v="9"/>
    <n v="6"/>
  </r>
  <r>
    <x v="12"/>
    <n v="18"/>
  </r>
  <r>
    <x v="7"/>
    <n v="1"/>
  </r>
  <r>
    <x v="2"/>
    <n v="19"/>
  </r>
  <r>
    <x v="6"/>
    <n v="8.5"/>
  </r>
  <r>
    <x v="13"/>
    <n v="20"/>
  </r>
  <r>
    <x v="10"/>
    <n v="3"/>
  </r>
  <r>
    <x v="11"/>
    <n v="19"/>
  </r>
  <r>
    <x v="12"/>
    <n v="14"/>
  </r>
  <r>
    <x v="15"/>
    <n v="15"/>
  </r>
  <r>
    <x v="8"/>
    <n v="14"/>
  </r>
  <r>
    <x v="5"/>
    <n v="10"/>
  </r>
  <r>
    <x v="11"/>
    <n v="16"/>
  </r>
  <r>
    <x v="5"/>
    <n v="10"/>
  </r>
  <r>
    <x v="9"/>
    <n v="4"/>
  </r>
  <r>
    <x v="0"/>
    <n v="17"/>
  </r>
  <r>
    <x v="8"/>
    <n v="14"/>
  </r>
  <r>
    <x v="4"/>
    <n v="14"/>
  </r>
  <r>
    <x v="0"/>
    <n v="17"/>
  </r>
  <r>
    <x v="5"/>
    <n v="10"/>
  </r>
  <r>
    <x v="1"/>
    <n v="14"/>
  </r>
  <r>
    <x v="13"/>
    <n v="16"/>
  </r>
  <r>
    <x v="4"/>
    <n v="14"/>
  </r>
  <r>
    <x v="10"/>
    <n v="3"/>
  </r>
  <r>
    <x v="11"/>
    <n v="16"/>
  </r>
  <r>
    <x v="6"/>
    <n v="7"/>
  </r>
  <r>
    <x v="10"/>
    <n v="3"/>
  </r>
  <r>
    <x v="1"/>
    <n v="14"/>
  </r>
  <r>
    <x v="6"/>
    <n v="7"/>
  </r>
  <r>
    <x v="3"/>
    <n v="5"/>
  </r>
  <r>
    <x v="4"/>
    <n v="14"/>
  </r>
  <r>
    <x v="0"/>
    <n v="17"/>
  </r>
  <r>
    <x v="5"/>
    <n v="10"/>
  </r>
  <r>
    <x v="8"/>
    <n v="14"/>
  </r>
  <r>
    <x v="3"/>
    <n v="5"/>
  </r>
  <r>
    <x v="10"/>
    <n v="3"/>
  </r>
  <r>
    <x v="2"/>
    <n v="15"/>
  </r>
  <r>
    <x v="6"/>
    <n v="7"/>
  </r>
  <r>
    <x v="1"/>
    <n v="14"/>
  </r>
  <r>
    <x v="6"/>
    <n v="7"/>
  </r>
  <r>
    <x v="14"/>
    <n v="2"/>
  </r>
  <r>
    <x v="0"/>
    <n v="17"/>
  </r>
  <r>
    <x v="2"/>
    <n v="19"/>
  </r>
  <r>
    <x v="5"/>
    <n v="14"/>
  </r>
  <r>
    <x v="2"/>
    <n v="19"/>
  </r>
  <r>
    <x v="8"/>
    <n v="17"/>
  </r>
  <r>
    <x v="13"/>
    <n v="20"/>
  </r>
  <r>
    <x v="12"/>
    <n v="18"/>
  </r>
  <r>
    <x v="2"/>
    <n v="19"/>
  </r>
  <r>
    <x v="8"/>
    <n v="17"/>
  </r>
  <r>
    <x v="0"/>
    <n v="23"/>
  </r>
  <r>
    <x v="11"/>
    <n v="19"/>
  </r>
  <r>
    <x v="8"/>
    <n v="17"/>
  </r>
  <r>
    <x v="8"/>
    <n v="17"/>
  </r>
  <r>
    <x v="0"/>
    <n v="23"/>
  </r>
  <r>
    <x v="13"/>
    <n v="20"/>
  </r>
  <r>
    <x v="8"/>
    <n v="17"/>
  </r>
  <r>
    <x v="9"/>
    <n v="6"/>
  </r>
  <r>
    <x v="12"/>
    <n v="18"/>
  </r>
  <r>
    <x v="9"/>
    <n v="6"/>
  </r>
  <r>
    <x v="0"/>
    <n v="23"/>
  </r>
  <r>
    <x v="6"/>
    <n v="8.5"/>
  </r>
  <r>
    <x v="0"/>
    <n v="23"/>
  </r>
  <r>
    <x v="11"/>
    <n v="19"/>
  </r>
  <r>
    <x v="8"/>
    <n v="17"/>
  </r>
  <r>
    <x v="13"/>
    <n v="20"/>
  </r>
  <r>
    <x v="3"/>
    <n v="7"/>
  </r>
  <r>
    <x v="9"/>
    <n v="6"/>
  </r>
  <r>
    <x v="4"/>
    <n v="19.5"/>
  </r>
  <r>
    <x v="1"/>
    <n v="16"/>
  </r>
  <r>
    <x v="3"/>
    <n v="7"/>
  </r>
  <r>
    <x v="2"/>
    <n v="19"/>
  </r>
  <r>
    <x v="14"/>
    <n v="2"/>
  </r>
  <r>
    <x v="3"/>
    <n v="7"/>
  </r>
  <r>
    <x v="9"/>
    <n v="6"/>
  </r>
  <r>
    <x v="10"/>
    <n v="3"/>
  </r>
  <r>
    <x v="11"/>
    <n v="19"/>
  </r>
  <r>
    <x v="3"/>
    <n v="7"/>
  </r>
  <r>
    <x v="13"/>
    <n v="20"/>
  </r>
  <r>
    <x v="2"/>
    <n v="19"/>
  </r>
  <r>
    <x v="10"/>
    <n v="3"/>
  </r>
  <r>
    <x v="11"/>
    <n v="19"/>
  </r>
  <r>
    <x v="2"/>
    <n v="19"/>
  </r>
  <r>
    <x v="11"/>
    <n v="19"/>
  </r>
  <r>
    <x v="1"/>
    <n v="16"/>
  </r>
  <r>
    <x v="4"/>
    <n v="19.5"/>
  </r>
  <r>
    <x v="10"/>
    <n v="3"/>
  </r>
  <r>
    <x v="13"/>
    <n v="20"/>
  </r>
  <r>
    <x v="15"/>
    <n v="20"/>
  </r>
  <r>
    <x v="13"/>
    <n v="20"/>
  </r>
  <r>
    <x v="10"/>
    <n v="3"/>
  </r>
  <r>
    <x v="10"/>
    <n v="3"/>
  </r>
  <r>
    <x v="15"/>
    <n v="20"/>
  </r>
  <r>
    <x v="15"/>
    <n v="20"/>
  </r>
  <r>
    <x v="1"/>
    <n v="16"/>
  </r>
  <r>
    <x v="9"/>
    <n v="6"/>
  </r>
  <r>
    <x v="5"/>
    <n v="14"/>
  </r>
  <r>
    <x v="14"/>
    <n v="2"/>
  </r>
  <r>
    <x v="5"/>
    <n v="14"/>
  </r>
  <r>
    <x v="0"/>
    <n v="23"/>
  </r>
  <r>
    <x v="8"/>
    <n v="17"/>
  </r>
  <r>
    <x v="14"/>
    <n v="2"/>
  </r>
  <r>
    <x v="13"/>
    <n v="20"/>
  </r>
  <r>
    <x v="8"/>
    <n v="17"/>
  </r>
  <r>
    <x v="8"/>
    <n v="17"/>
  </r>
  <r>
    <x v="2"/>
    <n v="19"/>
  </r>
  <r>
    <x v="1"/>
    <n v="16"/>
  </r>
  <r>
    <x v="14"/>
    <n v="2"/>
  </r>
  <r>
    <x v="2"/>
    <n v="19"/>
  </r>
  <r>
    <x v="13"/>
    <n v="20"/>
  </r>
  <r>
    <x v="9"/>
    <n v="6"/>
  </r>
  <r>
    <x v="1"/>
    <n v="16"/>
  </r>
  <r>
    <x v="2"/>
    <n v="19"/>
  </r>
  <r>
    <x v="5"/>
    <n v="14"/>
  </r>
  <r>
    <x v="0"/>
    <n v="23"/>
  </r>
  <r>
    <x v="7"/>
    <n v="1"/>
  </r>
  <r>
    <x v="10"/>
    <n v="3"/>
  </r>
  <r>
    <x v="7"/>
    <n v="1"/>
  </r>
  <r>
    <x v="3"/>
    <n v="7"/>
  </r>
  <r>
    <x v="15"/>
    <n v="20"/>
  </r>
  <r>
    <x v="6"/>
    <n v="8.5"/>
  </r>
  <r>
    <x v="0"/>
    <n v="23"/>
  </r>
  <r>
    <x v="12"/>
    <n v="18"/>
  </r>
  <r>
    <x v="4"/>
    <n v="19.5"/>
  </r>
  <r>
    <x v="5"/>
    <n v="14"/>
  </r>
  <r>
    <x v="7"/>
    <n v="1"/>
  </r>
  <r>
    <x v="13"/>
    <n v="20"/>
  </r>
  <r>
    <x v="13"/>
    <n v="20"/>
  </r>
  <r>
    <x v="4"/>
    <n v="19.5"/>
  </r>
  <r>
    <x v="9"/>
    <n v="6"/>
  </r>
  <r>
    <x v="5"/>
    <n v="14"/>
  </r>
  <r>
    <x v="13"/>
    <n v="20"/>
  </r>
  <r>
    <x v="2"/>
    <n v="19"/>
  </r>
  <r>
    <x v="6"/>
    <n v="8.5"/>
  </r>
  <r>
    <x v="3"/>
    <n v="7"/>
  </r>
  <r>
    <x v="1"/>
    <n v="16"/>
  </r>
  <r>
    <x v="14"/>
    <n v="2"/>
  </r>
  <r>
    <x v="8"/>
    <n v="14"/>
  </r>
  <r>
    <x v="13"/>
    <n v="16"/>
  </r>
  <r>
    <x v="4"/>
    <n v="14"/>
  </r>
  <r>
    <x v="15"/>
    <n v="15"/>
  </r>
  <r>
    <x v="5"/>
    <n v="10"/>
  </r>
  <r>
    <x v="12"/>
    <n v="14"/>
  </r>
  <r>
    <x v="11"/>
    <n v="16"/>
  </r>
  <r>
    <x v="6"/>
    <n v="7"/>
  </r>
  <r>
    <x v="7"/>
    <n v="1"/>
  </r>
  <r>
    <x v="2"/>
    <n v="15"/>
  </r>
  <r>
    <x v="6"/>
    <n v="7"/>
  </r>
  <r>
    <x v="10"/>
    <n v="3"/>
  </r>
  <r>
    <x v="1"/>
    <n v="14"/>
  </r>
  <r>
    <x v="5"/>
    <n v="10"/>
  </r>
  <r>
    <x v="8"/>
    <n v="14"/>
  </r>
  <r>
    <x v="9"/>
    <n v="4"/>
  </r>
  <r>
    <x v="5"/>
    <n v="10"/>
  </r>
  <r>
    <x v="5"/>
    <n v="10"/>
  </r>
  <r>
    <x v="7"/>
    <n v="1"/>
  </r>
  <r>
    <x v="9"/>
    <n v="4"/>
  </r>
  <r>
    <x v="0"/>
    <n v="17"/>
  </r>
  <r>
    <x v="2"/>
    <n v="15"/>
  </r>
  <r>
    <x v="3"/>
    <n v="5"/>
  </r>
  <r>
    <x v="13"/>
    <n v="16"/>
  </r>
  <r>
    <x v="15"/>
    <n v="15"/>
  </r>
  <r>
    <x v="2"/>
    <n v="15"/>
  </r>
  <r>
    <x v="3"/>
    <n v="5"/>
  </r>
  <r>
    <x v="10"/>
    <n v="3"/>
  </r>
  <r>
    <x v="0"/>
    <n v="17"/>
  </r>
  <r>
    <x v="0"/>
    <n v="17"/>
  </r>
  <r>
    <x v="11"/>
    <n v="16"/>
  </r>
  <r>
    <x v="8"/>
    <n v="14"/>
  </r>
  <r>
    <x v="3"/>
    <n v="5"/>
  </r>
  <r>
    <x v="14"/>
    <n v="2"/>
  </r>
  <r>
    <x v="4"/>
    <n v="14"/>
  </r>
  <r>
    <x v="1"/>
    <n v="14"/>
  </r>
  <r>
    <x v="10"/>
    <n v="3"/>
  </r>
  <r>
    <x v="2"/>
    <n v="15"/>
  </r>
  <r>
    <x v="7"/>
    <n v="1"/>
  </r>
  <r>
    <x v="2"/>
    <n v="19"/>
  </r>
  <r>
    <x v="8"/>
    <n v="17"/>
  </r>
  <r>
    <x v="3"/>
    <n v="7"/>
  </r>
  <r>
    <x v="1"/>
    <n v="16"/>
  </r>
  <r>
    <x v="0"/>
    <n v="23"/>
  </r>
  <r>
    <x v="11"/>
    <n v="19"/>
  </r>
  <r>
    <x v="0"/>
    <n v="23"/>
  </r>
  <r>
    <x v="5"/>
    <n v="14"/>
  </r>
  <r>
    <x v="6"/>
    <n v="8.5"/>
  </r>
  <r>
    <x v="8"/>
    <n v="17"/>
  </r>
  <r>
    <x v="14"/>
    <n v="2"/>
  </r>
  <r>
    <x v="5"/>
    <n v="14"/>
  </r>
  <r>
    <x v="2"/>
    <n v="19"/>
  </r>
  <r>
    <x v="12"/>
    <n v="18"/>
  </r>
  <r>
    <x v="11"/>
    <n v="19"/>
  </r>
  <r>
    <x v="13"/>
    <n v="20"/>
  </r>
  <r>
    <x v="12"/>
    <n v="18"/>
  </r>
  <r>
    <x v="4"/>
    <n v="19.5"/>
  </r>
  <r>
    <x v="7"/>
    <n v="1"/>
  </r>
  <r>
    <x v="14"/>
    <n v="2"/>
  </r>
  <r>
    <x v="6"/>
    <n v="8.5"/>
  </r>
  <r>
    <x v="2"/>
    <n v="19"/>
  </r>
  <r>
    <x v="10"/>
    <n v="3"/>
  </r>
  <r>
    <x v="12"/>
    <n v="18"/>
  </r>
  <r>
    <x v="15"/>
    <n v="20"/>
  </r>
  <r>
    <x v="12"/>
    <n v="18"/>
  </r>
  <r>
    <x v="8"/>
    <n v="17"/>
  </r>
  <r>
    <x v="0"/>
    <n v="23"/>
  </r>
  <r>
    <x v="5"/>
    <n v="14"/>
  </r>
  <r>
    <x v="3"/>
    <n v="7"/>
  </r>
  <r>
    <x v="14"/>
    <n v="2"/>
  </r>
  <r>
    <x v="6"/>
    <n v="8.5"/>
  </r>
  <r>
    <x v="5"/>
    <n v="14"/>
  </r>
  <r>
    <x v="2"/>
    <n v="19"/>
  </r>
  <r>
    <x v="2"/>
    <n v="19"/>
  </r>
  <r>
    <x v="14"/>
    <n v="2"/>
  </r>
  <r>
    <x v="11"/>
    <n v="19"/>
  </r>
  <r>
    <x v="7"/>
    <n v="1"/>
  </r>
  <r>
    <x v="12"/>
    <n v="18"/>
  </r>
  <r>
    <x v="3"/>
    <n v="7"/>
  </r>
  <r>
    <x v="12"/>
    <n v="18"/>
  </r>
  <r>
    <x v="4"/>
    <n v="19.5"/>
  </r>
  <r>
    <x v="11"/>
    <n v="19"/>
  </r>
  <r>
    <x v="8"/>
    <n v="17"/>
  </r>
  <r>
    <x v="14"/>
    <n v="2"/>
  </r>
  <r>
    <x v="15"/>
    <n v="20"/>
  </r>
  <r>
    <x v="10"/>
    <n v="3"/>
  </r>
  <r>
    <x v="9"/>
    <n v="6"/>
  </r>
  <r>
    <x v="1"/>
    <n v="16"/>
  </r>
  <r>
    <x v="4"/>
    <n v="19.5"/>
  </r>
  <r>
    <x v="13"/>
    <n v="20"/>
  </r>
  <r>
    <x v="10"/>
    <n v="3"/>
  </r>
  <r>
    <x v="12"/>
    <n v="18"/>
  </r>
  <r>
    <x v="6"/>
    <n v="8.5"/>
  </r>
  <r>
    <x v="4"/>
    <n v="19.5"/>
  </r>
  <r>
    <x v="13"/>
    <n v="20"/>
  </r>
  <r>
    <x v="0"/>
    <n v="23"/>
  </r>
  <r>
    <x v="1"/>
    <n v="16"/>
  </r>
  <r>
    <x v="5"/>
    <n v="14"/>
  </r>
  <r>
    <x v="3"/>
    <n v="7"/>
  </r>
  <r>
    <x v="2"/>
    <n v="19"/>
  </r>
  <r>
    <x v="10"/>
    <n v="3"/>
  </r>
  <r>
    <x v="15"/>
    <n v="20"/>
  </r>
  <r>
    <x v="14"/>
    <n v="2"/>
  </r>
  <r>
    <x v="14"/>
    <n v="2"/>
  </r>
  <r>
    <x v="5"/>
    <n v="14"/>
  </r>
  <r>
    <x v="2"/>
    <n v="19"/>
  </r>
  <r>
    <x v="7"/>
    <n v="1"/>
  </r>
  <r>
    <x v="12"/>
    <n v="18"/>
  </r>
  <r>
    <x v="12"/>
    <n v="18"/>
  </r>
  <r>
    <x v="3"/>
    <n v="7"/>
  </r>
  <r>
    <x v="13"/>
    <n v="20"/>
  </r>
  <r>
    <x v="14"/>
    <n v="2"/>
  </r>
  <r>
    <x v="9"/>
    <n v="6"/>
  </r>
  <r>
    <x v="6"/>
    <n v="8.5"/>
  </r>
  <r>
    <x v="8"/>
    <n v="17"/>
  </r>
  <r>
    <x v="6"/>
    <n v="8.5"/>
  </r>
  <r>
    <x v="9"/>
    <n v="6"/>
  </r>
  <r>
    <x v="6"/>
    <n v="8.5"/>
  </r>
  <r>
    <x v="7"/>
    <n v="1"/>
  </r>
  <r>
    <x v="6"/>
    <n v="8.5"/>
  </r>
  <r>
    <x v="12"/>
    <n v="18"/>
  </r>
  <r>
    <x v="14"/>
    <n v="2"/>
  </r>
  <r>
    <x v="10"/>
    <n v="3"/>
  </r>
  <r>
    <x v="9"/>
    <n v="6"/>
  </r>
  <r>
    <x v="1"/>
    <n v="16"/>
  </r>
  <r>
    <x v="15"/>
    <n v="20"/>
  </r>
  <r>
    <x v="1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7">
  <r>
    <x v="0"/>
    <n v="3"/>
  </r>
  <r>
    <x v="1"/>
    <n v="14"/>
  </r>
  <r>
    <x v="2"/>
    <n v="16"/>
  </r>
  <r>
    <x v="0"/>
    <n v="3"/>
  </r>
  <r>
    <x v="3"/>
    <n v="4"/>
  </r>
  <r>
    <x v="4"/>
    <n v="10"/>
  </r>
  <r>
    <x v="5"/>
    <n v="14"/>
  </r>
  <r>
    <x v="3"/>
    <n v="4"/>
  </r>
  <r>
    <x v="6"/>
    <n v="14"/>
  </r>
  <r>
    <x v="7"/>
    <n v="16"/>
  </r>
  <r>
    <x v="8"/>
    <n v="1"/>
  </r>
  <r>
    <x v="9"/>
    <n v="15"/>
  </r>
  <r>
    <x v="10"/>
    <n v="7"/>
  </r>
  <r>
    <x v="0"/>
    <n v="3"/>
  </r>
  <r>
    <x v="9"/>
    <n v="15"/>
  </r>
  <r>
    <x v="11"/>
    <n v="2"/>
  </r>
  <r>
    <x v="3"/>
    <n v="4"/>
  </r>
  <r>
    <x v="8"/>
    <n v="1"/>
  </r>
  <r>
    <x v="12"/>
    <n v="15"/>
  </r>
  <r>
    <x v="13"/>
    <n v="17"/>
  </r>
  <r>
    <x v="14"/>
    <n v="5"/>
  </r>
  <r>
    <x v="2"/>
    <n v="16"/>
  </r>
  <r>
    <x v="9"/>
    <n v="15"/>
  </r>
  <r>
    <x v="2"/>
    <n v="16"/>
  </r>
  <r>
    <x v="8"/>
    <n v="1"/>
  </r>
  <r>
    <x v="15"/>
    <n v="14"/>
  </r>
  <r>
    <x v="9"/>
    <n v="15"/>
  </r>
  <r>
    <x v="9"/>
    <n v="15"/>
  </r>
  <r>
    <x v="10"/>
    <n v="7"/>
  </r>
  <r>
    <x v="6"/>
    <n v="14"/>
  </r>
  <r>
    <x v="1"/>
    <n v="14"/>
  </r>
  <r>
    <x v="7"/>
    <n v="16"/>
  </r>
  <r>
    <x v="10"/>
    <n v="7"/>
  </r>
  <r>
    <x v="3"/>
    <n v="4"/>
  </r>
  <r>
    <x v="5"/>
    <n v="14"/>
  </r>
  <r>
    <x v="3"/>
    <n v="4"/>
  </r>
  <r>
    <x v="8"/>
    <n v="1"/>
  </r>
  <r>
    <x v="0"/>
    <n v="3"/>
  </r>
  <r>
    <x v="8"/>
    <n v="1"/>
  </r>
  <r>
    <x v="1"/>
    <n v="14"/>
  </r>
  <r>
    <x v="15"/>
    <n v="14"/>
  </r>
  <r>
    <x v="2"/>
    <n v="16"/>
  </r>
  <r>
    <x v="4"/>
    <n v="10"/>
  </r>
  <r>
    <x v="0"/>
    <n v="3"/>
  </r>
  <r>
    <x v="3"/>
    <n v="4"/>
  </r>
  <r>
    <x v="1"/>
    <n v="14"/>
  </r>
  <r>
    <x v="13"/>
    <n v="17"/>
  </r>
  <r>
    <x v="6"/>
    <n v="14"/>
  </r>
  <r>
    <x v="9"/>
    <n v="15"/>
  </r>
  <r>
    <x v="6"/>
    <n v="14"/>
  </r>
  <r>
    <x v="1"/>
    <n v="14"/>
  </r>
  <r>
    <x v="8"/>
    <n v="1"/>
  </r>
  <r>
    <x v="14"/>
    <n v="5"/>
  </r>
  <r>
    <x v="10"/>
    <n v="7"/>
  </r>
  <r>
    <x v="1"/>
    <n v="14"/>
  </r>
  <r>
    <x v="5"/>
    <n v="14"/>
  </r>
  <r>
    <x v="10"/>
    <n v="7"/>
  </r>
  <r>
    <x v="15"/>
    <n v="14"/>
  </r>
  <r>
    <x v="9"/>
    <n v="15"/>
  </r>
  <r>
    <x v="15"/>
    <n v="14"/>
  </r>
  <r>
    <x v="14"/>
    <n v="5"/>
  </r>
  <r>
    <x v="15"/>
    <n v="14"/>
  </r>
  <r>
    <x v="14"/>
    <n v="5"/>
  </r>
  <r>
    <x v="12"/>
    <n v="15"/>
  </r>
  <r>
    <x v="4"/>
    <n v="10"/>
  </r>
  <r>
    <x v="8"/>
    <n v="1"/>
  </r>
  <r>
    <x v="10"/>
    <n v="7"/>
  </r>
  <r>
    <x v="7"/>
    <n v="16"/>
  </r>
  <r>
    <x v="9"/>
    <n v="15"/>
  </r>
  <r>
    <x v="10"/>
    <n v="7"/>
  </r>
  <r>
    <x v="11"/>
    <n v="2"/>
  </r>
  <r>
    <x v="5"/>
    <n v="14"/>
  </r>
  <r>
    <x v="12"/>
    <n v="15"/>
  </r>
  <r>
    <x v="2"/>
    <n v="16"/>
  </r>
  <r>
    <x v="2"/>
    <n v="16"/>
  </r>
  <r>
    <x v="2"/>
    <n v="16"/>
  </r>
  <r>
    <x v="14"/>
    <n v="5"/>
  </r>
  <r>
    <x v="6"/>
    <n v="14"/>
  </r>
  <r>
    <x v="11"/>
    <n v="2"/>
  </r>
  <r>
    <x v="7"/>
    <n v="16"/>
  </r>
  <r>
    <x v="11"/>
    <n v="2"/>
  </r>
  <r>
    <x v="13"/>
    <n v="17"/>
  </r>
  <r>
    <x v="1"/>
    <n v="14"/>
  </r>
  <r>
    <x v="2"/>
    <n v="16"/>
  </r>
  <r>
    <x v="7"/>
    <n v="16"/>
  </r>
  <r>
    <x v="10"/>
    <n v="7"/>
  </r>
  <r>
    <x v="5"/>
    <n v="14"/>
  </r>
  <r>
    <x v="7"/>
    <n v="16"/>
  </r>
  <r>
    <x v="10"/>
    <n v="7"/>
  </r>
  <r>
    <x v="12"/>
    <n v="15"/>
  </r>
  <r>
    <x v="15"/>
    <n v="14"/>
  </r>
  <r>
    <x v="7"/>
    <n v="16"/>
  </r>
  <r>
    <x v="10"/>
    <n v="7"/>
  </r>
  <r>
    <x v="6"/>
    <n v="14"/>
  </r>
  <r>
    <x v="1"/>
    <n v="14"/>
  </r>
  <r>
    <x v="2"/>
    <n v="16"/>
  </r>
  <r>
    <x v="5"/>
    <n v="14"/>
  </r>
  <r>
    <x v="6"/>
    <n v="14"/>
  </r>
  <r>
    <x v="9"/>
    <n v="15"/>
  </r>
  <r>
    <x v="7"/>
    <n v="16"/>
  </r>
  <r>
    <x v="1"/>
    <n v="14"/>
  </r>
  <r>
    <x v="7"/>
    <n v="16"/>
  </r>
  <r>
    <x v="3"/>
    <n v="4"/>
  </r>
  <r>
    <x v="3"/>
    <n v="4"/>
  </r>
  <r>
    <x v="12"/>
    <n v="15"/>
  </r>
  <r>
    <x v="14"/>
    <n v="5"/>
  </r>
  <r>
    <x v="6"/>
    <n v="14"/>
  </r>
  <r>
    <x v="13"/>
    <n v="17"/>
  </r>
  <r>
    <x v="2"/>
    <n v="16"/>
  </r>
  <r>
    <x v="13"/>
    <n v="17"/>
  </r>
  <r>
    <x v="7"/>
    <n v="16"/>
  </r>
  <r>
    <x v="14"/>
    <n v="5"/>
  </r>
  <r>
    <x v="5"/>
    <n v="14"/>
  </r>
  <r>
    <x v="2"/>
    <n v="16"/>
  </r>
  <r>
    <x v="10"/>
    <n v="7"/>
  </r>
  <r>
    <x v="11"/>
    <n v="2"/>
  </r>
  <r>
    <x v="5"/>
    <n v="14"/>
  </r>
  <r>
    <x v="0"/>
    <n v="3"/>
  </r>
  <r>
    <x v="5"/>
    <n v="14"/>
  </r>
  <r>
    <x v="12"/>
    <n v="15"/>
  </r>
  <r>
    <x v="2"/>
    <n v="16"/>
  </r>
  <r>
    <x v="11"/>
    <n v="2"/>
  </r>
  <r>
    <x v="1"/>
    <n v="14"/>
  </r>
  <r>
    <x v="9"/>
    <n v="15"/>
  </r>
  <r>
    <x v="5"/>
    <n v="14"/>
  </r>
  <r>
    <x v="7"/>
    <n v="16"/>
  </r>
  <r>
    <x v="10"/>
    <n v="7"/>
  </r>
  <r>
    <x v="9"/>
    <n v="15"/>
  </r>
  <r>
    <x v="6"/>
    <n v="14"/>
  </r>
  <r>
    <x v="10"/>
    <n v="7"/>
  </r>
  <r>
    <x v="8"/>
    <n v="1"/>
  </r>
  <r>
    <x v="9"/>
    <n v="15"/>
  </r>
  <r>
    <x v="3"/>
    <n v="4"/>
  </r>
  <r>
    <x v="4"/>
    <n v="10"/>
  </r>
  <r>
    <x v="12"/>
    <n v="15"/>
  </r>
  <r>
    <x v="3"/>
    <n v="4"/>
  </r>
  <r>
    <x v="1"/>
    <n v="14"/>
  </r>
  <r>
    <x v="5"/>
    <n v="14"/>
  </r>
  <r>
    <x v="5"/>
    <n v="14"/>
  </r>
  <r>
    <x v="6"/>
    <n v="14"/>
  </r>
  <r>
    <x v="2"/>
    <n v="16"/>
  </r>
  <r>
    <x v="4"/>
    <n v="10"/>
  </r>
  <r>
    <x v="7"/>
    <n v="16"/>
  </r>
  <r>
    <x v="4"/>
    <n v="10"/>
  </r>
  <r>
    <x v="10"/>
    <n v="7"/>
  </r>
  <r>
    <x v="2"/>
    <n v="16"/>
  </r>
  <r>
    <x v="11"/>
    <n v="2"/>
  </r>
  <r>
    <x v="8"/>
    <n v="1"/>
  </r>
  <r>
    <x v="1"/>
    <n v="14"/>
  </r>
  <r>
    <x v="0"/>
    <n v="3"/>
  </r>
  <r>
    <x v="14"/>
    <n v="5"/>
  </r>
  <r>
    <x v="8"/>
    <n v="1"/>
  </r>
  <r>
    <x v="13"/>
    <n v="17"/>
  </r>
  <r>
    <x v="9"/>
    <n v="15"/>
  </r>
  <r>
    <x v="1"/>
    <n v="14"/>
  </r>
  <r>
    <x v="14"/>
    <n v="5"/>
  </r>
  <r>
    <x v="15"/>
    <n v="14"/>
  </r>
  <r>
    <x v="9"/>
    <n v="15"/>
  </r>
  <r>
    <x v="5"/>
    <n v="14"/>
  </r>
  <r>
    <x v="4"/>
    <n v="10"/>
  </r>
  <r>
    <x v="8"/>
    <n v="1"/>
  </r>
  <r>
    <x v="1"/>
    <n v="14"/>
  </r>
  <r>
    <x v="12"/>
    <n v="15"/>
  </r>
  <r>
    <x v="8"/>
    <n v="1"/>
  </r>
  <r>
    <x v="0"/>
    <n v="3"/>
  </r>
  <r>
    <x v="11"/>
    <n v="2"/>
  </r>
  <r>
    <x v="4"/>
    <n v="10"/>
  </r>
  <r>
    <x v="8"/>
    <n v="1"/>
  </r>
  <r>
    <x v="3"/>
    <n v="4"/>
  </r>
  <r>
    <x v="14"/>
    <n v="5"/>
  </r>
  <r>
    <x v="9"/>
    <n v="15"/>
  </r>
  <r>
    <x v="7"/>
    <n v="16"/>
  </r>
  <r>
    <x v="4"/>
    <n v="10"/>
  </r>
  <r>
    <x v="1"/>
    <n v="14"/>
  </r>
  <r>
    <x v="9"/>
    <n v="15"/>
  </r>
  <r>
    <x v="14"/>
    <n v="5"/>
  </r>
  <r>
    <x v="12"/>
    <n v="15"/>
  </r>
  <r>
    <x v="2"/>
    <n v="16"/>
  </r>
  <r>
    <x v="7"/>
    <n v="16"/>
  </r>
  <r>
    <x v="5"/>
    <n v="14"/>
  </r>
  <r>
    <x v="14"/>
    <n v="5"/>
  </r>
  <r>
    <x v="0"/>
    <n v="3"/>
  </r>
  <r>
    <x v="6"/>
    <n v="14"/>
  </r>
  <r>
    <x v="9"/>
    <n v="15"/>
  </r>
  <r>
    <x v="11"/>
    <n v="2"/>
  </r>
  <r>
    <x v="15"/>
    <n v="14"/>
  </r>
  <r>
    <x v="6"/>
    <n v="14"/>
  </r>
  <r>
    <x v="3"/>
    <n v="4"/>
  </r>
  <r>
    <x v="13"/>
    <n v="17"/>
  </r>
  <r>
    <x v="0"/>
    <n v="3"/>
  </r>
  <r>
    <x v="7"/>
    <n v="16"/>
  </r>
  <r>
    <x v="3"/>
    <n v="4"/>
  </r>
  <r>
    <x v="2"/>
    <n v="16"/>
  </r>
  <r>
    <x v="9"/>
    <n v="15"/>
  </r>
  <r>
    <x v="7"/>
    <n v="16"/>
  </r>
  <r>
    <x v="3"/>
    <n v="4"/>
  </r>
  <r>
    <x v="6"/>
    <n v="14"/>
  </r>
  <r>
    <x v="2"/>
    <n v="16"/>
  </r>
  <r>
    <x v="0"/>
    <n v="3"/>
  </r>
  <r>
    <x v="3"/>
    <n v="4"/>
  </r>
  <r>
    <x v="14"/>
    <n v="5"/>
  </r>
  <r>
    <x v="3"/>
    <n v="4"/>
  </r>
  <r>
    <x v="5"/>
    <n v="14"/>
  </r>
  <r>
    <x v="13"/>
    <n v="17"/>
  </r>
  <r>
    <x v="4"/>
    <n v="10"/>
  </r>
  <r>
    <x v="12"/>
    <n v="15"/>
  </r>
  <r>
    <x v="15"/>
    <n v="14"/>
  </r>
  <r>
    <x v="13"/>
    <n v="17"/>
  </r>
  <r>
    <x v="8"/>
    <n v="1"/>
  </r>
  <r>
    <x v="0"/>
    <n v="3"/>
  </r>
  <r>
    <x v="4"/>
    <n v="10"/>
  </r>
  <r>
    <x v="9"/>
    <n v="15"/>
  </r>
  <r>
    <x v="11"/>
    <n v="2"/>
  </r>
  <r>
    <x v="9"/>
    <n v="15"/>
  </r>
  <r>
    <x v="14"/>
    <n v="5"/>
  </r>
  <r>
    <x v="13"/>
    <n v="17"/>
  </r>
  <r>
    <x v="3"/>
    <n v="4"/>
  </r>
  <r>
    <x v="0"/>
    <n v="3"/>
  </r>
  <r>
    <x v="1"/>
    <n v="14"/>
  </r>
  <r>
    <x v="9"/>
    <n v="15"/>
  </r>
  <r>
    <x v="1"/>
    <n v="14"/>
  </r>
  <r>
    <x v="5"/>
    <n v="14"/>
  </r>
  <r>
    <x v="6"/>
    <n v="14"/>
  </r>
  <r>
    <x v="8"/>
    <n v="1"/>
  </r>
  <r>
    <x v="1"/>
    <n v="14"/>
  </r>
  <r>
    <x v="9"/>
    <n v="15"/>
  </r>
  <r>
    <x v="0"/>
    <n v="3"/>
  </r>
  <r>
    <x v="13"/>
    <n v="17"/>
  </r>
  <r>
    <x v="12"/>
    <n v="15"/>
  </r>
  <r>
    <x v="14"/>
    <n v="5"/>
  </r>
  <r>
    <x v="1"/>
    <n v="14"/>
  </r>
  <r>
    <x v="4"/>
    <n v="10"/>
  </r>
  <r>
    <x v="15"/>
    <n v="14"/>
  </r>
  <r>
    <x v="15"/>
    <n v="14"/>
  </r>
  <r>
    <x v="3"/>
    <n v="4"/>
  </r>
  <r>
    <x v="5"/>
    <n v="14"/>
  </r>
  <r>
    <x v="9"/>
    <n v="15"/>
  </r>
  <r>
    <x v="2"/>
    <n v="16"/>
  </r>
  <r>
    <x v="14"/>
    <n v="5"/>
  </r>
  <r>
    <x v="6"/>
    <n v="14"/>
  </r>
  <r>
    <x v="2"/>
    <n v="16"/>
  </r>
  <r>
    <x v="5"/>
    <n v="14"/>
  </r>
  <r>
    <x v="13"/>
    <n v="17"/>
  </r>
  <r>
    <x v="6"/>
    <n v="14"/>
  </r>
  <r>
    <x v="1"/>
    <n v="14"/>
  </r>
  <r>
    <x v="12"/>
    <n v="15"/>
  </r>
  <r>
    <x v="7"/>
    <n v="16"/>
  </r>
  <r>
    <x v="0"/>
    <n v="3"/>
  </r>
  <r>
    <x v="3"/>
    <n v="4"/>
  </r>
  <r>
    <x v="4"/>
    <n v="10"/>
  </r>
  <r>
    <x v="0"/>
    <n v="3"/>
  </r>
  <r>
    <x v="7"/>
    <n v="16"/>
  </r>
  <r>
    <x v="10"/>
    <n v="7"/>
  </r>
  <r>
    <x v="1"/>
    <n v="14"/>
  </r>
  <r>
    <x v="7"/>
    <n v="16"/>
  </r>
  <r>
    <x v="4"/>
    <n v="10"/>
  </r>
  <r>
    <x v="6"/>
    <n v="14"/>
  </r>
  <r>
    <x v="5"/>
    <n v="14"/>
  </r>
  <r>
    <x v="12"/>
    <n v="15"/>
  </r>
  <r>
    <x v="11"/>
    <n v="2"/>
  </r>
  <r>
    <x v="5"/>
    <n v="14"/>
  </r>
  <r>
    <x v="10"/>
    <n v="7"/>
  </r>
  <r>
    <x v="13"/>
    <n v="17"/>
  </r>
  <r>
    <x v="0"/>
    <n v="3"/>
  </r>
  <r>
    <x v="11"/>
    <n v="2"/>
  </r>
  <r>
    <x v="11"/>
    <n v="2"/>
  </r>
  <r>
    <x v="6"/>
    <n v="14"/>
  </r>
  <r>
    <x v="8"/>
    <n v="1"/>
  </r>
  <r>
    <x v="6"/>
    <n v="14"/>
  </r>
  <r>
    <x v="9"/>
    <n v="15"/>
  </r>
  <r>
    <x v="10"/>
    <n v="7"/>
  </r>
  <r>
    <x v="12"/>
    <n v="15"/>
  </r>
  <r>
    <x v="11"/>
    <n v="2"/>
  </r>
  <r>
    <x v="13"/>
    <n v="17"/>
  </r>
  <r>
    <x v="5"/>
    <n v="14"/>
  </r>
  <r>
    <x v="10"/>
    <n v="7"/>
  </r>
  <r>
    <x v="4"/>
    <n v="10"/>
  </r>
  <r>
    <x v="4"/>
    <n v="10"/>
  </r>
  <r>
    <x v="2"/>
    <n v="16"/>
  </r>
  <r>
    <x v="3"/>
    <n v="4"/>
  </r>
  <r>
    <x v="8"/>
    <n v="1"/>
  </r>
  <r>
    <x v="13"/>
    <n v="17"/>
  </r>
  <r>
    <x v="9"/>
    <n v="15"/>
  </r>
  <r>
    <x v="11"/>
    <n v="2"/>
  </r>
  <r>
    <x v="7"/>
    <n v="16"/>
  </r>
  <r>
    <x v="8"/>
    <n v="1"/>
  </r>
  <r>
    <x v="2"/>
    <n v="16"/>
  </r>
  <r>
    <x v="12"/>
    <n v="15"/>
  </r>
  <r>
    <x v="15"/>
    <n v="14"/>
  </r>
  <r>
    <x v="10"/>
    <n v="7"/>
  </r>
  <r>
    <x v="13"/>
    <n v="17"/>
  </r>
  <r>
    <x v="9"/>
    <n v="15"/>
  </r>
  <r>
    <x v="7"/>
    <n v="16"/>
  </r>
  <r>
    <x v="14"/>
    <n v="5"/>
  </r>
  <r>
    <x v="8"/>
    <n v="1"/>
  </r>
  <r>
    <x v="2"/>
    <n v="16"/>
  </r>
  <r>
    <x v="7"/>
    <n v="16"/>
  </r>
  <r>
    <x v="7"/>
    <n v="16"/>
  </r>
  <r>
    <x v="11"/>
    <n v="2"/>
  </r>
  <r>
    <x v="15"/>
    <n v="14"/>
  </r>
  <r>
    <x v="11"/>
    <n v="2"/>
  </r>
  <r>
    <x v="13"/>
    <n v="17"/>
  </r>
  <r>
    <x v="10"/>
    <n v="7"/>
  </r>
  <r>
    <x v="11"/>
    <n v="2"/>
  </r>
  <r>
    <x v="7"/>
    <n v="16"/>
  </r>
  <r>
    <x v="2"/>
    <n v="16"/>
  </r>
  <r>
    <x v="15"/>
    <n v="14"/>
  </r>
  <r>
    <x v="15"/>
    <n v="14"/>
  </r>
  <r>
    <x v="13"/>
    <n v="17"/>
  </r>
  <r>
    <x v="1"/>
    <n v="14"/>
  </r>
  <r>
    <x v="12"/>
    <n v="15"/>
  </r>
  <r>
    <x v="14"/>
    <n v="5"/>
  </r>
  <r>
    <x v="7"/>
    <n v="16"/>
  </r>
  <r>
    <x v="5"/>
    <n v="14"/>
  </r>
  <r>
    <x v="13"/>
    <n v="17"/>
  </r>
  <r>
    <x v="11"/>
    <n v="2"/>
  </r>
  <r>
    <x v="0"/>
    <n v="3"/>
  </r>
  <r>
    <x v="0"/>
    <n v="3"/>
  </r>
  <r>
    <x v="7"/>
    <n v="16"/>
  </r>
  <r>
    <x v="0"/>
    <n v="3"/>
  </r>
  <r>
    <x v="8"/>
    <n v="1"/>
  </r>
  <r>
    <x v="10"/>
    <n v="7"/>
  </r>
  <r>
    <x v="15"/>
    <n v="14"/>
  </r>
  <r>
    <x v="2"/>
    <n v="16"/>
  </r>
  <r>
    <x v="14"/>
    <n v="5"/>
  </r>
  <r>
    <x v="1"/>
    <n v="14"/>
  </r>
  <r>
    <x v="15"/>
    <n v="14"/>
  </r>
  <r>
    <x v="12"/>
    <n v="15"/>
  </r>
  <r>
    <x v="13"/>
    <n v="17"/>
  </r>
  <r>
    <x v="8"/>
    <n v="1"/>
  </r>
  <r>
    <x v="5"/>
    <n v="14"/>
  </r>
  <r>
    <x v="1"/>
    <n v="14"/>
  </r>
  <r>
    <x v="6"/>
    <n v="14"/>
  </r>
  <r>
    <x v="11"/>
    <n v="2"/>
  </r>
  <r>
    <x v="4"/>
    <n v="10"/>
  </r>
  <r>
    <x v="12"/>
    <n v="15"/>
  </r>
  <r>
    <x v="1"/>
    <n v="14"/>
  </r>
  <r>
    <x v="2"/>
    <n v="16"/>
  </r>
  <r>
    <x v="7"/>
    <n v="16"/>
  </r>
  <r>
    <x v="1"/>
    <n v="14"/>
  </r>
  <r>
    <x v="5"/>
    <n v="14"/>
  </r>
  <r>
    <x v="10"/>
    <n v="7"/>
  </r>
  <r>
    <x v="4"/>
    <n v="10"/>
  </r>
  <r>
    <x v="8"/>
    <n v="1"/>
  </r>
  <r>
    <x v="1"/>
    <n v="14"/>
  </r>
  <r>
    <x v="2"/>
    <n v="16"/>
  </r>
  <r>
    <x v="14"/>
    <n v="5"/>
  </r>
  <r>
    <x v="13"/>
    <n v="17"/>
  </r>
  <r>
    <x v="14"/>
    <n v="5"/>
  </r>
  <r>
    <x v="0"/>
    <n v="3"/>
  </r>
  <r>
    <x v="14"/>
    <n v="5"/>
  </r>
  <r>
    <x v="2"/>
    <n v="16"/>
  </r>
  <r>
    <x v="10"/>
    <n v="7"/>
  </r>
  <r>
    <x v="5"/>
    <n v="14"/>
  </r>
  <r>
    <x v="6"/>
    <n v="14"/>
  </r>
  <r>
    <x v="1"/>
    <n v="14"/>
  </r>
  <r>
    <x v="14"/>
    <n v="5"/>
  </r>
  <r>
    <x v="9"/>
    <n v="15"/>
  </r>
  <r>
    <x v="13"/>
    <n v="17"/>
  </r>
  <r>
    <x v="9"/>
    <n v="15"/>
  </r>
  <r>
    <x v="11"/>
    <n v="2"/>
  </r>
  <r>
    <x v="11"/>
    <n v="2"/>
  </r>
  <r>
    <x v="1"/>
    <n v="14"/>
  </r>
  <r>
    <x v="15"/>
    <n v="14"/>
  </r>
  <r>
    <x v="6"/>
    <n v="14"/>
  </r>
  <r>
    <x v="13"/>
    <n v="17"/>
  </r>
  <r>
    <x v="7"/>
    <n v="16"/>
  </r>
  <r>
    <x v="6"/>
    <n v="14"/>
  </r>
  <r>
    <x v="9"/>
    <n v="15"/>
  </r>
  <r>
    <x v="6"/>
    <n v="14"/>
  </r>
  <r>
    <x v="5"/>
    <n v="14"/>
  </r>
  <r>
    <x v="9"/>
    <n v="15"/>
  </r>
  <r>
    <x v="12"/>
    <n v="15"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7">
  <r>
    <x v="0"/>
    <n v="3"/>
  </r>
  <r>
    <x v="1"/>
    <n v="18"/>
  </r>
  <r>
    <x v="2"/>
    <n v="19"/>
  </r>
  <r>
    <x v="0"/>
    <n v="3"/>
  </r>
  <r>
    <x v="3"/>
    <n v="6"/>
  </r>
  <r>
    <x v="4"/>
    <n v="14"/>
  </r>
  <r>
    <x v="5"/>
    <n v="19.5"/>
  </r>
  <r>
    <x v="3"/>
    <n v="6"/>
  </r>
  <r>
    <x v="6"/>
    <n v="16"/>
  </r>
  <r>
    <x v="7"/>
    <n v="20"/>
  </r>
  <r>
    <x v="8"/>
    <n v="1"/>
  </r>
  <r>
    <x v="9"/>
    <n v="20"/>
  </r>
  <r>
    <x v="10"/>
    <n v="8.5"/>
  </r>
  <r>
    <x v="0"/>
    <n v="3"/>
  </r>
  <r>
    <x v="9"/>
    <n v="20"/>
  </r>
  <r>
    <x v="11"/>
    <n v="2"/>
  </r>
  <r>
    <x v="3"/>
    <n v="6"/>
  </r>
  <r>
    <x v="8"/>
    <n v="1"/>
  </r>
  <r>
    <x v="12"/>
    <n v="19"/>
  </r>
  <r>
    <x v="13"/>
    <n v="23"/>
  </r>
  <r>
    <x v="14"/>
    <n v="7"/>
  </r>
  <r>
    <x v="2"/>
    <n v="19"/>
  </r>
  <r>
    <x v="9"/>
    <n v="20"/>
  </r>
  <r>
    <x v="2"/>
    <n v="19"/>
  </r>
  <r>
    <x v="8"/>
    <n v="1"/>
  </r>
  <r>
    <x v="15"/>
    <n v="17"/>
  </r>
  <r>
    <x v="9"/>
    <n v="20"/>
  </r>
  <r>
    <x v="9"/>
    <n v="20"/>
  </r>
  <r>
    <x v="10"/>
    <n v="8.5"/>
  </r>
  <r>
    <x v="6"/>
    <n v="16"/>
  </r>
  <r>
    <x v="1"/>
    <n v="18"/>
  </r>
  <r>
    <x v="7"/>
    <n v="20"/>
  </r>
  <r>
    <x v="10"/>
    <n v="8.5"/>
  </r>
  <r>
    <x v="3"/>
    <n v="6"/>
  </r>
  <r>
    <x v="5"/>
    <n v="19.5"/>
  </r>
  <r>
    <x v="3"/>
    <n v="6"/>
  </r>
  <r>
    <x v="8"/>
    <n v="1"/>
  </r>
  <r>
    <x v="0"/>
    <n v="3"/>
  </r>
  <r>
    <x v="8"/>
    <n v="1"/>
  </r>
  <r>
    <x v="1"/>
    <n v="18"/>
  </r>
  <r>
    <x v="15"/>
    <n v="17"/>
  </r>
  <r>
    <x v="2"/>
    <n v="19"/>
  </r>
  <r>
    <x v="4"/>
    <n v="14"/>
  </r>
  <r>
    <x v="0"/>
    <n v="3"/>
  </r>
  <r>
    <x v="3"/>
    <n v="6"/>
  </r>
  <r>
    <x v="1"/>
    <n v="18"/>
  </r>
  <r>
    <x v="13"/>
    <n v="23"/>
  </r>
  <r>
    <x v="6"/>
    <n v="16"/>
  </r>
  <r>
    <x v="9"/>
    <n v="20"/>
  </r>
  <r>
    <x v="6"/>
    <n v="16"/>
  </r>
  <r>
    <x v="1"/>
    <n v="18"/>
  </r>
  <r>
    <x v="8"/>
    <n v="1"/>
  </r>
  <r>
    <x v="14"/>
    <n v="7"/>
  </r>
  <r>
    <x v="10"/>
    <n v="8.5"/>
  </r>
  <r>
    <x v="1"/>
    <n v="18"/>
  </r>
  <r>
    <x v="5"/>
    <n v="19.5"/>
  </r>
  <r>
    <x v="10"/>
    <n v="8.5"/>
  </r>
  <r>
    <x v="15"/>
    <n v="17"/>
  </r>
  <r>
    <x v="9"/>
    <n v="20"/>
  </r>
  <r>
    <x v="15"/>
    <n v="17"/>
  </r>
  <r>
    <x v="14"/>
    <n v="7"/>
  </r>
  <r>
    <x v="15"/>
    <n v="17"/>
  </r>
  <r>
    <x v="14"/>
    <n v="7"/>
  </r>
  <r>
    <x v="12"/>
    <n v="19"/>
  </r>
  <r>
    <x v="4"/>
    <n v="14"/>
  </r>
  <r>
    <x v="8"/>
    <n v="1"/>
  </r>
  <r>
    <x v="10"/>
    <n v="8.5"/>
  </r>
  <r>
    <x v="7"/>
    <n v="20"/>
  </r>
  <r>
    <x v="9"/>
    <n v="20"/>
  </r>
  <r>
    <x v="10"/>
    <n v="8.5"/>
  </r>
  <r>
    <x v="11"/>
    <n v="2"/>
  </r>
  <r>
    <x v="5"/>
    <n v="19.5"/>
  </r>
  <r>
    <x v="12"/>
    <n v="19"/>
  </r>
  <r>
    <x v="2"/>
    <n v="19"/>
  </r>
  <r>
    <x v="2"/>
    <n v="19"/>
  </r>
  <r>
    <x v="2"/>
    <n v="19"/>
  </r>
  <r>
    <x v="14"/>
    <n v="7"/>
  </r>
  <r>
    <x v="6"/>
    <n v="16"/>
  </r>
  <r>
    <x v="11"/>
    <n v="2"/>
  </r>
  <r>
    <x v="7"/>
    <n v="20"/>
  </r>
  <r>
    <x v="11"/>
    <n v="2"/>
  </r>
  <r>
    <x v="13"/>
    <n v="23"/>
  </r>
  <r>
    <x v="1"/>
    <n v="18"/>
  </r>
  <r>
    <x v="2"/>
    <n v="19"/>
  </r>
  <r>
    <x v="7"/>
    <n v="20"/>
  </r>
  <r>
    <x v="10"/>
    <n v="8.5"/>
  </r>
  <r>
    <x v="5"/>
    <n v="19.5"/>
  </r>
  <r>
    <x v="7"/>
    <n v="20"/>
  </r>
  <r>
    <x v="10"/>
    <n v="8.5"/>
  </r>
  <r>
    <x v="12"/>
    <n v="19"/>
  </r>
  <r>
    <x v="15"/>
    <n v="17"/>
  </r>
  <r>
    <x v="7"/>
    <n v="20"/>
  </r>
  <r>
    <x v="10"/>
    <n v="8.5"/>
  </r>
  <r>
    <x v="6"/>
    <n v="16"/>
  </r>
  <r>
    <x v="1"/>
    <n v="18"/>
  </r>
  <r>
    <x v="2"/>
    <n v="19"/>
  </r>
  <r>
    <x v="5"/>
    <n v="19.5"/>
  </r>
  <r>
    <x v="6"/>
    <n v="16"/>
  </r>
  <r>
    <x v="9"/>
    <n v="20"/>
  </r>
  <r>
    <x v="7"/>
    <n v="20"/>
  </r>
  <r>
    <x v="1"/>
    <n v="18"/>
  </r>
  <r>
    <x v="7"/>
    <n v="20"/>
  </r>
  <r>
    <x v="3"/>
    <n v="6"/>
  </r>
  <r>
    <x v="3"/>
    <n v="6"/>
  </r>
  <r>
    <x v="12"/>
    <n v="19"/>
  </r>
  <r>
    <x v="14"/>
    <n v="7"/>
  </r>
  <r>
    <x v="6"/>
    <n v="16"/>
  </r>
  <r>
    <x v="13"/>
    <n v="23"/>
  </r>
  <r>
    <x v="2"/>
    <n v="19"/>
  </r>
  <r>
    <x v="13"/>
    <n v="23"/>
  </r>
  <r>
    <x v="7"/>
    <n v="20"/>
  </r>
  <r>
    <x v="14"/>
    <n v="7"/>
  </r>
  <r>
    <x v="5"/>
    <n v="19.5"/>
  </r>
  <r>
    <x v="2"/>
    <n v="19"/>
  </r>
  <r>
    <x v="10"/>
    <n v="8.5"/>
  </r>
  <r>
    <x v="11"/>
    <n v="2"/>
  </r>
  <r>
    <x v="5"/>
    <n v="19.5"/>
  </r>
  <r>
    <x v="0"/>
    <n v="3"/>
  </r>
  <r>
    <x v="5"/>
    <n v="19.5"/>
  </r>
  <r>
    <x v="12"/>
    <n v="19"/>
  </r>
  <r>
    <x v="2"/>
    <n v="19"/>
  </r>
  <r>
    <x v="11"/>
    <n v="2"/>
  </r>
  <r>
    <x v="1"/>
    <n v="18"/>
  </r>
  <r>
    <x v="9"/>
    <n v="20"/>
  </r>
  <r>
    <x v="5"/>
    <n v="19.5"/>
  </r>
  <r>
    <x v="7"/>
    <n v="20"/>
  </r>
  <r>
    <x v="10"/>
    <n v="8.5"/>
  </r>
  <r>
    <x v="9"/>
    <n v="20"/>
  </r>
  <r>
    <x v="6"/>
    <n v="16"/>
  </r>
  <r>
    <x v="10"/>
    <n v="8.5"/>
  </r>
  <r>
    <x v="8"/>
    <n v="1"/>
  </r>
  <r>
    <x v="9"/>
    <n v="20"/>
  </r>
  <r>
    <x v="3"/>
    <n v="6"/>
  </r>
  <r>
    <x v="4"/>
    <n v="14"/>
  </r>
  <r>
    <x v="12"/>
    <n v="19"/>
  </r>
  <r>
    <x v="3"/>
    <n v="6"/>
  </r>
  <r>
    <x v="1"/>
    <n v="18"/>
  </r>
  <r>
    <x v="5"/>
    <n v="19.5"/>
  </r>
  <r>
    <x v="5"/>
    <n v="19.5"/>
  </r>
  <r>
    <x v="6"/>
    <n v="16"/>
  </r>
  <r>
    <x v="2"/>
    <n v="19"/>
  </r>
  <r>
    <x v="4"/>
    <n v="14"/>
  </r>
  <r>
    <x v="7"/>
    <n v="20"/>
  </r>
  <r>
    <x v="4"/>
    <n v="14"/>
  </r>
  <r>
    <x v="10"/>
    <n v="8.5"/>
  </r>
  <r>
    <x v="2"/>
    <n v="19"/>
  </r>
  <r>
    <x v="11"/>
    <n v="2"/>
  </r>
  <r>
    <x v="8"/>
    <n v="1"/>
  </r>
  <r>
    <x v="1"/>
    <n v="18"/>
  </r>
  <r>
    <x v="0"/>
    <n v="3"/>
  </r>
  <r>
    <x v="14"/>
    <n v="7"/>
  </r>
  <r>
    <x v="8"/>
    <n v="1"/>
  </r>
  <r>
    <x v="13"/>
    <n v="23"/>
  </r>
  <r>
    <x v="9"/>
    <n v="20"/>
  </r>
  <r>
    <x v="1"/>
    <n v="18"/>
  </r>
  <r>
    <x v="14"/>
    <n v="7"/>
  </r>
  <r>
    <x v="15"/>
    <n v="17"/>
  </r>
  <r>
    <x v="9"/>
    <n v="20"/>
  </r>
  <r>
    <x v="5"/>
    <n v="19.5"/>
  </r>
  <r>
    <x v="4"/>
    <n v="14"/>
  </r>
  <r>
    <x v="8"/>
    <n v="1"/>
  </r>
  <r>
    <x v="1"/>
    <n v="18"/>
  </r>
  <r>
    <x v="12"/>
    <n v="19"/>
  </r>
  <r>
    <x v="8"/>
    <n v="1"/>
  </r>
  <r>
    <x v="0"/>
    <n v="3"/>
  </r>
  <r>
    <x v="11"/>
    <n v="2"/>
  </r>
  <r>
    <x v="4"/>
    <n v="14"/>
  </r>
  <r>
    <x v="8"/>
    <n v="1"/>
  </r>
  <r>
    <x v="3"/>
    <n v="6"/>
  </r>
  <r>
    <x v="14"/>
    <n v="7"/>
  </r>
  <r>
    <x v="9"/>
    <n v="20"/>
  </r>
  <r>
    <x v="7"/>
    <n v="20"/>
  </r>
  <r>
    <x v="4"/>
    <n v="14"/>
  </r>
  <r>
    <x v="1"/>
    <n v="18"/>
  </r>
  <r>
    <x v="9"/>
    <n v="20"/>
  </r>
  <r>
    <x v="14"/>
    <n v="7"/>
  </r>
  <r>
    <x v="12"/>
    <n v="19"/>
  </r>
  <r>
    <x v="2"/>
    <n v="19"/>
  </r>
  <r>
    <x v="7"/>
    <n v="20"/>
  </r>
  <r>
    <x v="5"/>
    <n v="19.5"/>
  </r>
  <r>
    <x v="14"/>
    <n v="7"/>
  </r>
  <r>
    <x v="0"/>
    <n v="3"/>
  </r>
  <r>
    <x v="6"/>
    <n v="16"/>
  </r>
  <r>
    <x v="9"/>
    <n v="20"/>
  </r>
  <r>
    <x v="11"/>
    <n v="2"/>
  </r>
  <r>
    <x v="15"/>
    <n v="17"/>
  </r>
  <r>
    <x v="6"/>
    <n v="16"/>
  </r>
  <r>
    <x v="3"/>
    <n v="6"/>
  </r>
  <r>
    <x v="13"/>
    <n v="23"/>
  </r>
  <r>
    <x v="0"/>
    <n v="3"/>
  </r>
  <r>
    <x v="7"/>
    <n v="20"/>
  </r>
  <r>
    <x v="3"/>
    <n v="6"/>
  </r>
  <r>
    <x v="2"/>
    <n v="19"/>
  </r>
  <r>
    <x v="9"/>
    <n v="20"/>
  </r>
  <r>
    <x v="7"/>
    <n v="20"/>
  </r>
  <r>
    <x v="3"/>
    <n v="6"/>
  </r>
  <r>
    <x v="6"/>
    <n v="16"/>
  </r>
  <r>
    <x v="2"/>
    <n v="19"/>
  </r>
  <r>
    <x v="0"/>
    <n v="3"/>
  </r>
  <r>
    <x v="3"/>
    <n v="6"/>
  </r>
  <r>
    <x v="14"/>
    <n v="7"/>
  </r>
  <r>
    <x v="3"/>
    <n v="6"/>
  </r>
  <r>
    <x v="5"/>
    <n v="19.5"/>
  </r>
  <r>
    <x v="13"/>
    <n v="23"/>
  </r>
  <r>
    <x v="4"/>
    <n v="14"/>
  </r>
  <r>
    <x v="12"/>
    <n v="19"/>
  </r>
  <r>
    <x v="15"/>
    <n v="17"/>
  </r>
  <r>
    <x v="13"/>
    <n v="23"/>
  </r>
  <r>
    <x v="8"/>
    <n v="1"/>
  </r>
  <r>
    <x v="0"/>
    <n v="3"/>
  </r>
  <r>
    <x v="4"/>
    <n v="14"/>
  </r>
  <r>
    <x v="9"/>
    <n v="20"/>
  </r>
  <r>
    <x v="11"/>
    <n v="2"/>
  </r>
  <r>
    <x v="9"/>
    <n v="20"/>
  </r>
  <r>
    <x v="14"/>
    <n v="7"/>
  </r>
  <r>
    <x v="13"/>
    <n v="23"/>
  </r>
  <r>
    <x v="3"/>
    <n v="6"/>
  </r>
  <r>
    <x v="0"/>
    <n v="3"/>
  </r>
  <r>
    <x v="1"/>
    <n v="18"/>
  </r>
  <r>
    <x v="9"/>
    <n v="20"/>
  </r>
  <r>
    <x v="1"/>
    <n v="18"/>
  </r>
  <r>
    <x v="5"/>
    <n v="19.5"/>
  </r>
  <r>
    <x v="6"/>
    <n v="16"/>
  </r>
  <r>
    <x v="8"/>
    <n v="1"/>
  </r>
  <r>
    <x v="1"/>
    <n v="18"/>
  </r>
  <r>
    <x v="9"/>
    <n v="20"/>
  </r>
  <r>
    <x v="0"/>
    <n v="3"/>
  </r>
  <r>
    <x v="13"/>
    <n v="23"/>
  </r>
  <r>
    <x v="12"/>
    <n v="19"/>
  </r>
  <r>
    <x v="14"/>
    <n v="7"/>
  </r>
  <r>
    <x v="1"/>
    <n v="18"/>
  </r>
  <r>
    <x v="4"/>
    <n v="14"/>
  </r>
  <r>
    <x v="15"/>
    <n v="17"/>
  </r>
  <r>
    <x v="15"/>
    <n v="17"/>
  </r>
  <r>
    <x v="3"/>
    <n v="6"/>
  </r>
  <r>
    <x v="5"/>
    <n v="19.5"/>
  </r>
  <r>
    <x v="9"/>
    <n v="20"/>
  </r>
  <r>
    <x v="2"/>
    <n v="19"/>
  </r>
  <r>
    <x v="14"/>
    <n v="7"/>
  </r>
  <r>
    <x v="6"/>
    <n v="16"/>
  </r>
  <r>
    <x v="2"/>
    <n v="19"/>
  </r>
  <r>
    <x v="5"/>
    <n v="19.5"/>
  </r>
  <r>
    <x v="13"/>
    <n v="23"/>
  </r>
  <r>
    <x v="6"/>
    <n v="16"/>
  </r>
  <r>
    <x v="1"/>
    <n v="18"/>
  </r>
  <r>
    <x v="12"/>
    <n v="19"/>
  </r>
  <r>
    <x v="7"/>
    <n v="20"/>
  </r>
  <r>
    <x v="0"/>
    <n v="3"/>
  </r>
  <r>
    <x v="3"/>
    <n v="6"/>
  </r>
  <r>
    <x v="4"/>
    <n v="14"/>
  </r>
  <r>
    <x v="0"/>
    <n v="3"/>
  </r>
  <r>
    <x v="7"/>
    <n v="20"/>
  </r>
  <r>
    <x v="10"/>
    <n v="8.5"/>
  </r>
  <r>
    <x v="1"/>
    <n v="18"/>
  </r>
  <r>
    <x v="7"/>
    <n v="20"/>
  </r>
  <r>
    <x v="4"/>
    <n v="14"/>
  </r>
  <r>
    <x v="6"/>
    <n v="16"/>
  </r>
  <r>
    <x v="5"/>
    <n v="19.5"/>
  </r>
  <r>
    <x v="12"/>
    <n v="19"/>
  </r>
  <r>
    <x v="11"/>
    <n v="2"/>
  </r>
  <r>
    <x v="5"/>
    <n v="19.5"/>
  </r>
  <r>
    <x v="10"/>
    <n v="8.5"/>
  </r>
  <r>
    <x v="13"/>
    <n v="23"/>
  </r>
  <r>
    <x v="0"/>
    <n v="3"/>
  </r>
  <r>
    <x v="11"/>
    <n v="2"/>
  </r>
  <r>
    <x v="11"/>
    <n v="2"/>
  </r>
  <r>
    <x v="6"/>
    <n v="16"/>
  </r>
  <r>
    <x v="8"/>
    <n v="1"/>
  </r>
  <r>
    <x v="6"/>
    <n v="16"/>
  </r>
  <r>
    <x v="9"/>
    <n v="20"/>
  </r>
  <r>
    <x v="10"/>
    <n v="8.5"/>
  </r>
  <r>
    <x v="12"/>
    <n v="19"/>
  </r>
  <r>
    <x v="11"/>
    <n v="2"/>
  </r>
  <r>
    <x v="13"/>
    <n v="23"/>
  </r>
  <r>
    <x v="5"/>
    <n v="19.5"/>
  </r>
  <r>
    <x v="10"/>
    <n v="8.5"/>
  </r>
  <r>
    <x v="4"/>
    <n v="14"/>
  </r>
  <r>
    <x v="4"/>
    <n v="14"/>
  </r>
  <r>
    <x v="2"/>
    <n v="19"/>
  </r>
  <r>
    <x v="3"/>
    <n v="6"/>
  </r>
  <r>
    <x v="8"/>
    <n v="1"/>
  </r>
  <r>
    <x v="13"/>
    <n v="23"/>
  </r>
  <r>
    <x v="9"/>
    <n v="20"/>
  </r>
  <r>
    <x v="11"/>
    <n v="2"/>
  </r>
  <r>
    <x v="7"/>
    <n v="20"/>
  </r>
  <r>
    <x v="8"/>
    <n v="1"/>
  </r>
  <r>
    <x v="2"/>
    <n v="19"/>
  </r>
  <r>
    <x v="12"/>
    <n v="19"/>
  </r>
  <r>
    <x v="15"/>
    <n v="17"/>
  </r>
  <r>
    <x v="10"/>
    <n v="8.5"/>
  </r>
  <r>
    <x v="13"/>
    <n v="23"/>
  </r>
  <r>
    <x v="9"/>
    <n v="20"/>
  </r>
  <r>
    <x v="7"/>
    <n v="20"/>
  </r>
  <r>
    <x v="14"/>
    <n v="7"/>
  </r>
  <r>
    <x v="8"/>
    <n v="1"/>
  </r>
  <r>
    <x v="2"/>
    <n v="19"/>
  </r>
  <r>
    <x v="7"/>
    <n v="20"/>
  </r>
  <r>
    <x v="7"/>
    <n v="20"/>
  </r>
  <r>
    <x v="11"/>
    <n v="2"/>
  </r>
  <r>
    <x v="15"/>
    <n v="17"/>
  </r>
  <r>
    <x v="11"/>
    <n v="2"/>
  </r>
  <r>
    <x v="13"/>
    <n v="23"/>
  </r>
  <r>
    <x v="10"/>
    <n v="8.5"/>
  </r>
  <r>
    <x v="11"/>
    <n v="2"/>
  </r>
  <r>
    <x v="7"/>
    <n v="20"/>
  </r>
  <r>
    <x v="2"/>
    <n v="19"/>
  </r>
  <r>
    <x v="15"/>
    <n v="17"/>
  </r>
  <r>
    <x v="15"/>
    <n v="17"/>
  </r>
  <r>
    <x v="13"/>
    <n v="23"/>
  </r>
  <r>
    <x v="1"/>
    <n v="18"/>
  </r>
  <r>
    <x v="12"/>
    <n v="19"/>
  </r>
  <r>
    <x v="14"/>
    <n v="7"/>
  </r>
  <r>
    <x v="7"/>
    <n v="20"/>
  </r>
  <r>
    <x v="5"/>
    <n v="19.5"/>
  </r>
  <r>
    <x v="13"/>
    <n v="23"/>
  </r>
  <r>
    <x v="11"/>
    <n v="2"/>
  </r>
  <r>
    <x v="0"/>
    <n v="3"/>
  </r>
  <r>
    <x v="0"/>
    <n v="3"/>
  </r>
  <r>
    <x v="7"/>
    <n v="20"/>
  </r>
  <r>
    <x v="0"/>
    <n v="3"/>
  </r>
  <r>
    <x v="8"/>
    <n v="1"/>
  </r>
  <r>
    <x v="10"/>
    <n v="8.5"/>
  </r>
  <r>
    <x v="15"/>
    <n v="17"/>
  </r>
  <r>
    <x v="2"/>
    <n v="19"/>
  </r>
  <r>
    <x v="14"/>
    <n v="7"/>
  </r>
  <r>
    <x v="1"/>
    <n v="18"/>
  </r>
  <r>
    <x v="15"/>
    <n v="17"/>
  </r>
  <r>
    <x v="12"/>
    <n v="19"/>
  </r>
  <r>
    <x v="13"/>
    <n v="23"/>
  </r>
  <r>
    <x v="8"/>
    <n v="1"/>
  </r>
  <r>
    <x v="5"/>
    <n v="19.5"/>
  </r>
  <r>
    <x v="1"/>
    <n v="18"/>
  </r>
  <r>
    <x v="6"/>
    <n v="16"/>
  </r>
  <r>
    <x v="11"/>
    <n v="2"/>
  </r>
  <r>
    <x v="4"/>
    <n v="14"/>
  </r>
  <r>
    <x v="12"/>
    <n v="19"/>
  </r>
  <r>
    <x v="1"/>
    <n v="18"/>
  </r>
  <r>
    <x v="2"/>
    <n v="19"/>
  </r>
  <r>
    <x v="7"/>
    <n v="20"/>
  </r>
  <r>
    <x v="1"/>
    <n v="18"/>
  </r>
  <r>
    <x v="5"/>
    <n v="19.5"/>
  </r>
  <r>
    <x v="10"/>
    <n v="8.5"/>
  </r>
  <r>
    <x v="4"/>
    <n v="14"/>
  </r>
  <r>
    <x v="8"/>
    <n v="1"/>
  </r>
  <r>
    <x v="1"/>
    <n v="18"/>
  </r>
  <r>
    <x v="2"/>
    <n v="19"/>
  </r>
  <r>
    <x v="14"/>
    <n v="7"/>
  </r>
  <r>
    <x v="13"/>
    <n v="23"/>
  </r>
  <r>
    <x v="14"/>
    <n v="7"/>
  </r>
  <r>
    <x v="0"/>
    <n v="3"/>
  </r>
  <r>
    <x v="14"/>
    <n v="7"/>
  </r>
  <r>
    <x v="2"/>
    <n v="19"/>
  </r>
  <r>
    <x v="10"/>
    <n v="8.5"/>
  </r>
  <r>
    <x v="5"/>
    <n v="19.5"/>
  </r>
  <r>
    <x v="6"/>
    <n v="16"/>
  </r>
  <r>
    <x v="1"/>
    <n v="18"/>
  </r>
  <r>
    <x v="14"/>
    <n v="7"/>
  </r>
  <r>
    <x v="9"/>
    <n v="20"/>
  </r>
  <r>
    <x v="13"/>
    <n v="23"/>
  </r>
  <r>
    <x v="9"/>
    <n v="20"/>
  </r>
  <r>
    <x v="11"/>
    <n v="2"/>
  </r>
  <r>
    <x v="11"/>
    <n v="2"/>
  </r>
  <r>
    <x v="1"/>
    <n v="18"/>
  </r>
  <r>
    <x v="15"/>
    <n v="17"/>
  </r>
  <r>
    <x v="6"/>
    <n v="16"/>
  </r>
  <r>
    <x v="13"/>
    <n v="23"/>
  </r>
  <r>
    <x v="7"/>
    <n v="20"/>
  </r>
  <r>
    <x v="6"/>
    <n v="16"/>
  </r>
  <r>
    <x v="9"/>
    <n v="20"/>
  </r>
  <r>
    <x v="6"/>
    <n v="16"/>
  </r>
  <r>
    <x v="5"/>
    <n v="19.5"/>
  </r>
  <r>
    <x v="9"/>
    <n v="20"/>
  </r>
  <r>
    <x v="12"/>
    <n v="19"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U4" firstHeaderRow="1" firstDataRow="2" firstDataCol="1"/>
  <pivotFields count="2">
    <pivotField axis="axisCol" showAll="0">
      <items count="18">
        <item x="13"/>
        <item x="2"/>
        <item x="10"/>
        <item x="6"/>
        <item x="9"/>
        <item x="1"/>
        <item x="7"/>
        <item x="12"/>
        <item x="15"/>
        <item x="5"/>
        <item x="4"/>
        <item x="3"/>
        <item x="11"/>
        <item x="0"/>
        <item x="8"/>
        <item x="14"/>
        <item h="1" x="16"/>
        <item t="default"/>
      </items>
    </pivotField>
    <pivotField dataField="1" showAll="0"/>
  </pivotFields>
  <rowItems count="1">
    <i/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Special Lunch Price (11a.m. to 2 p.m.)*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V5" firstHeaderRow="1" firstDataRow="2" firstDataCol="1"/>
  <pivotFields count="2">
    <pivotField axis="axisCol" showAll="0">
      <items count="18">
        <item x="13"/>
        <item x="2"/>
        <item x="10"/>
        <item x="6"/>
        <item x="9"/>
        <item x="1"/>
        <item x="7"/>
        <item x="12"/>
        <item x="15"/>
        <item x="5"/>
        <item x="4"/>
        <item x="3"/>
        <item x="11"/>
        <item x="0"/>
        <item x="8"/>
        <item x="14"/>
        <item h="1" x="16"/>
        <item t="default"/>
      </items>
    </pivotField>
    <pivotField dataField="1" showAll="0"/>
  </pivotFields>
  <rowItems count="1">
    <i/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rice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U4" firstHeaderRow="1" firstDataRow="2" firstDataCol="1"/>
  <pivotFields count="2">
    <pivotField axis="axisCol" showAll="0">
      <items count="18">
        <item x="2"/>
        <item x="1"/>
        <item x="9"/>
        <item x="14"/>
        <item x="15"/>
        <item x="10"/>
        <item x="13"/>
        <item x="12"/>
        <item x="4"/>
        <item x="0"/>
        <item x="5"/>
        <item x="11"/>
        <item x="8"/>
        <item x="7"/>
        <item x="3"/>
        <item x="6"/>
        <item h="1" x="16"/>
        <item t="default"/>
      </items>
    </pivotField>
    <pivotField dataField="1" showAll="0"/>
  </pivotFields>
  <rowItems count="1">
    <i/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U4" firstHeaderRow="1" firstDataRow="2" firstDataCol="1"/>
  <pivotFields count="2">
    <pivotField axis="axisCol" showAll="0">
      <items count="18">
        <item x="0"/>
        <item x="11"/>
        <item x="6"/>
        <item x="1"/>
        <item x="15"/>
        <item x="12"/>
        <item x="13"/>
        <item x="2"/>
        <item x="8"/>
        <item x="4"/>
        <item x="5"/>
        <item x="9"/>
        <item x="14"/>
        <item x="10"/>
        <item x="7"/>
        <item x="3"/>
        <item h="1" x="16"/>
        <item t="default"/>
      </items>
    </pivotField>
    <pivotField dataField="1" showAll="0"/>
  </pivotFields>
  <rowItems count="1">
    <i/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workbookViewId="0">
      <selection activeCell="B25" sqref="B25"/>
    </sheetView>
  </sheetViews>
  <sheetFormatPr defaultColWidth="11.19921875" defaultRowHeight="15.6"/>
  <cols>
    <col min="2" max="2" width="52.19921875" customWidth="1"/>
    <col min="3" max="3" width="32.69921875" bestFit="1" customWidth="1"/>
    <col min="4" max="4" width="27.5" bestFit="1" customWidth="1"/>
  </cols>
  <sheetData>
    <row r="2" spans="1:5">
      <c r="A2" s="2" t="s">
        <v>3</v>
      </c>
      <c r="B2" s="2" t="s">
        <v>4</v>
      </c>
      <c r="C2" s="2" t="s">
        <v>5</v>
      </c>
      <c r="D2" s="2" t="s">
        <v>6</v>
      </c>
      <c r="E2" s="2"/>
    </row>
    <row r="3" spans="1:5">
      <c r="A3">
        <v>1</v>
      </c>
      <c r="B3" t="s">
        <v>21</v>
      </c>
      <c r="C3" s="4">
        <v>17</v>
      </c>
      <c r="D3" s="4">
        <v>23</v>
      </c>
      <c r="E3" s="1"/>
    </row>
    <row r="4" spans="1:5">
      <c r="A4">
        <v>2</v>
      </c>
      <c r="B4" t="s">
        <v>22</v>
      </c>
      <c r="C4" s="4">
        <v>16</v>
      </c>
      <c r="D4" s="4">
        <v>19</v>
      </c>
      <c r="E4" s="1"/>
    </row>
    <row r="5" spans="1:5">
      <c r="A5">
        <v>3</v>
      </c>
      <c r="B5" t="s">
        <v>23</v>
      </c>
      <c r="C5" s="4">
        <v>7</v>
      </c>
      <c r="D5" s="4">
        <v>8.5</v>
      </c>
      <c r="E5" s="1"/>
    </row>
    <row r="6" spans="1:5">
      <c r="A6">
        <v>4</v>
      </c>
      <c r="B6" t="s">
        <v>24</v>
      </c>
      <c r="C6" s="4">
        <v>14</v>
      </c>
      <c r="D6" s="4">
        <v>16</v>
      </c>
      <c r="E6" s="1"/>
    </row>
    <row r="7" spans="1:5">
      <c r="A7">
        <v>5</v>
      </c>
      <c r="B7" t="s">
        <v>25</v>
      </c>
      <c r="C7" s="4">
        <v>15</v>
      </c>
      <c r="D7" s="4">
        <v>20</v>
      </c>
      <c r="E7" s="1"/>
    </row>
    <row r="8" spans="1:5">
      <c r="A8">
        <v>6</v>
      </c>
      <c r="B8" t="s">
        <v>26</v>
      </c>
      <c r="C8" s="4">
        <v>14</v>
      </c>
      <c r="D8" s="4">
        <v>18</v>
      </c>
      <c r="E8" s="1"/>
    </row>
    <row r="9" spans="1:5">
      <c r="A9">
        <v>7</v>
      </c>
      <c r="B9" t="s">
        <v>27</v>
      </c>
      <c r="C9" s="4">
        <v>16</v>
      </c>
      <c r="D9" s="4">
        <v>20</v>
      </c>
      <c r="E9" s="1"/>
    </row>
    <row r="10" spans="1:5">
      <c r="A10">
        <v>8</v>
      </c>
      <c r="B10" t="s">
        <v>28</v>
      </c>
      <c r="C10" s="4">
        <v>15</v>
      </c>
      <c r="D10" s="4">
        <v>19</v>
      </c>
      <c r="E10" s="1"/>
    </row>
    <row r="11" spans="1:5">
      <c r="A11">
        <v>9</v>
      </c>
      <c r="B11" t="s">
        <v>29</v>
      </c>
      <c r="C11" s="4">
        <v>14</v>
      </c>
      <c r="D11" s="4">
        <v>17</v>
      </c>
      <c r="E11" s="1"/>
    </row>
    <row r="12" spans="1:5">
      <c r="A12">
        <v>10</v>
      </c>
      <c r="B12" t="s">
        <v>30</v>
      </c>
      <c r="C12" s="4">
        <v>14</v>
      </c>
      <c r="D12" s="4">
        <v>19.5</v>
      </c>
      <c r="E12" s="1"/>
    </row>
    <row r="13" spans="1:5">
      <c r="A13">
        <v>11</v>
      </c>
      <c r="B13" t="s">
        <v>31</v>
      </c>
      <c r="C13" s="4">
        <v>10</v>
      </c>
      <c r="D13" s="4">
        <v>14</v>
      </c>
      <c r="E13" s="1"/>
    </row>
    <row r="14" spans="1:5">
      <c r="A14">
        <v>12</v>
      </c>
      <c r="B14" t="s">
        <v>32</v>
      </c>
      <c r="C14" s="4">
        <v>4</v>
      </c>
      <c r="D14" s="4">
        <v>6</v>
      </c>
      <c r="E14" s="1"/>
    </row>
    <row r="15" spans="1:5">
      <c r="A15">
        <v>13</v>
      </c>
      <c r="B15" t="s">
        <v>33</v>
      </c>
      <c r="C15" s="4">
        <v>2</v>
      </c>
      <c r="D15" s="4">
        <v>2</v>
      </c>
      <c r="E15" s="1"/>
    </row>
    <row r="16" spans="1:5">
      <c r="A16">
        <v>14</v>
      </c>
      <c r="B16" t="s">
        <v>34</v>
      </c>
      <c r="C16" s="4">
        <v>3</v>
      </c>
      <c r="D16" s="4">
        <v>3</v>
      </c>
      <c r="E16" s="1"/>
    </row>
    <row r="17" spans="1:5">
      <c r="A17">
        <v>15</v>
      </c>
      <c r="B17" t="s">
        <v>35</v>
      </c>
      <c r="C17" s="4">
        <v>1</v>
      </c>
      <c r="D17" s="4">
        <v>1</v>
      </c>
      <c r="E17" s="1"/>
    </row>
    <row r="18" spans="1:5">
      <c r="A18">
        <v>16</v>
      </c>
      <c r="B18" t="s">
        <v>36</v>
      </c>
      <c r="C18" s="4">
        <v>5</v>
      </c>
      <c r="D18" s="4">
        <v>7</v>
      </c>
      <c r="E18" s="1"/>
    </row>
    <row r="22" spans="1:5">
      <c r="C22" s="8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4"/>
  <sheetViews>
    <sheetView workbookViewId="0">
      <selection activeCell="E16" sqref="E16"/>
    </sheetView>
  </sheetViews>
  <sheetFormatPr defaultRowHeight="15.6"/>
  <cols>
    <col min="2" max="2" width="26.8984375" customWidth="1"/>
    <col min="5" max="5" width="33.59765625" customWidth="1"/>
    <col min="6" max="6" width="48.59765625" customWidth="1"/>
    <col min="7" max="7" width="3.69921875" bestFit="1" customWidth="1"/>
    <col min="8" max="8" width="5.69921875" bestFit="1" customWidth="1"/>
    <col min="9" max="17" width="3.69921875" bestFit="1" customWidth="1"/>
    <col min="18" max="20" width="2.69921875" bestFit="1" customWidth="1"/>
    <col min="21" max="21" width="3.69921875" bestFit="1" customWidth="1"/>
    <col min="22" max="23" width="10.3984375" bestFit="1" customWidth="1"/>
  </cols>
  <sheetData>
    <row r="1" spans="1:22">
      <c r="A1" s="51" t="s">
        <v>3</v>
      </c>
      <c r="B1" s="51" t="s">
        <v>164</v>
      </c>
    </row>
    <row r="2" spans="1:22">
      <c r="A2">
        <v>14</v>
      </c>
      <c r="B2">
        <v>3</v>
      </c>
    </row>
    <row r="3" spans="1:22">
      <c r="A3">
        <v>6</v>
      </c>
      <c r="B3">
        <v>18</v>
      </c>
      <c r="F3" s="84" t="s">
        <v>147</v>
      </c>
    </row>
    <row r="4" spans="1:22">
      <c r="A4">
        <v>2</v>
      </c>
      <c r="B4">
        <v>19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 t="s">
        <v>148</v>
      </c>
    </row>
    <row r="5" spans="1:22">
      <c r="A5">
        <v>14</v>
      </c>
      <c r="B5">
        <v>3</v>
      </c>
      <c r="E5" t="s">
        <v>161</v>
      </c>
      <c r="F5">
        <v>529</v>
      </c>
      <c r="G5">
        <v>513</v>
      </c>
      <c r="H5">
        <v>195.5</v>
      </c>
      <c r="I5">
        <v>384</v>
      </c>
      <c r="J5">
        <v>600</v>
      </c>
      <c r="K5">
        <v>522</v>
      </c>
      <c r="L5">
        <v>560</v>
      </c>
      <c r="M5">
        <v>361</v>
      </c>
      <c r="N5">
        <v>306</v>
      </c>
      <c r="O5">
        <v>507</v>
      </c>
      <c r="P5">
        <v>252</v>
      </c>
      <c r="Q5">
        <v>120</v>
      </c>
      <c r="R5">
        <v>44</v>
      </c>
      <c r="S5">
        <v>63</v>
      </c>
      <c r="T5">
        <v>22</v>
      </c>
      <c r="U5">
        <v>161</v>
      </c>
      <c r="V5">
        <v>5139.5</v>
      </c>
    </row>
    <row r="6" spans="1:22">
      <c r="A6">
        <v>12</v>
      </c>
      <c r="B6">
        <v>6</v>
      </c>
    </row>
    <row r="7" spans="1:22">
      <c r="A7">
        <v>11</v>
      </c>
      <c r="B7">
        <v>14</v>
      </c>
    </row>
    <row r="8" spans="1:22">
      <c r="A8">
        <v>10</v>
      </c>
      <c r="B8">
        <v>19.5</v>
      </c>
    </row>
    <row r="9" spans="1:22">
      <c r="A9">
        <v>12</v>
      </c>
      <c r="B9">
        <v>6</v>
      </c>
      <c r="E9" s="95" t="s">
        <v>163</v>
      </c>
      <c r="F9" s="85" t="s">
        <v>167</v>
      </c>
    </row>
    <row r="10" spans="1:22">
      <c r="A10">
        <v>4</v>
      </c>
      <c r="B10">
        <v>16</v>
      </c>
      <c r="E10" s="95">
        <v>1</v>
      </c>
      <c r="F10" s="85">
        <v>529</v>
      </c>
    </row>
    <row r="11" spans="1:22">
      <c r="A11">
        <v>7</v>
      </c>
      <c r="B11">
        <v>20</v>
      </c>
      <c r="E11" s="95">
        <v>2</v>
      </c>
      <c r="F11" s="85">
        <v>513</v>
      </c>
    </row>
    <row r="12" spans="1:22">
      <c r="A12">
        <v>15</v>
      </c>
      <c r="B12">
        <v>1</v>
      </c>
      <c r="E12" s="95">
        <v>3</v>
      </c>
      <c r="F12" s="85">
        <v>195.5</v>
      </c>
    </row>
    <row r="13" spans="1:22">
      <c r="A13">
        <v>5</v>
      </c>
      <c r="B13">
        <v>20</v>
      </c>
      <c r="E13" s="95">
        <v>4</v>
      </c>
      <c r="F13" s="85">
        <v>384</v>
      </c>
    </row>
    <row r="14" spans="1:22">
      <c r="A14">
        <v>3</v>
      </c>
      <c r="B14">
        <v>8.5</v>
      </c>
      <c r="E14" s="95">
        <v>5</v>
      </c>
      <c r="F14" s="85">
        <v>600</v>
      </c>
    </row>
    <row r="15" spans="1:22">
      <c r="A15">
        <v>14</v>
      </c>
      <c r="B15">
        <v>3</v>
      </c>
      <c r="E15" s="95">
        <v>6</v>
      </c>
      <c r="F15" s="85">
        <v>522</v>
      </c>
    </row>
    <row r="16" spans="1:22">
      <c r="A16">
        <v>5</v>
      </c>
      <c r="B16">
        <v>20</v>
      </c>
      <c r="E16" s="95">
        <v>7</v>
      </c>
      <c r="F16" s="85">
        <v>560</v>
      </c>
    </row>
    <row r="17" spans="1:6">
      <c r="A17">
        <v>13</v>
      </c>
      <c r="B17">
        <v>2</v>
      </c>
      <c r="E17" s="95">
        <v>8</v>
      </c>
      <c r="F17" s="85">
        <v>361</v>
      </c>
    </row>
    <row r="18" spans="1:6">
      <c r="A18">
        <v>12</v>
      </c>
      <c r="B18">
        <v>6</v>
      </c>
      <c r="E18" s="95">
        <v>9</v>
      </c>
      <c r="F18" s="85">
        <v>306</v>
      </c>
    </row>
    <row r="19" spans="1:6">
      <c r="A19">
        <v>15</v>
      </c>
      <c r="B19">
        <v>1</v>
      </c>
      <c r="E19" s="95">
        <v>10</v>
      </c>
      <c r="F19" s="85">
        <v>507</v>
      </c>
    </row>
    <row r="20" spans="1:6">
      <c r="A20">
        <v>8</v>
      </c>
      <c r="B20">
        <v>19</v>
      </c>
      <c r="E20" s="95">
        <v>11</v>
      </c>
      <c r="F20" s="85">
        <v>252</v>
      </c>
    </row>
    <row r="21" spans="1:6">
      <c r="A21">
        <v>1</v>
      </c>
      <c r="B21">
        <v>23</v>
      </c>
      <c r="E21" s="95">
        <v>12</v>
      </c>
      <c r="F21" s="85">
        <v>120</v>
      </c>
    </row>
    <row r="22" spans="1:6">
      <c r="A22">
        <v>16</v>
      </c>
      <c r="B22">
        <v>7</v>
      </c>
      <c r="E22" s="95">
        <v>13</v>
      </c>
      <c r="F22" s="85">
        <v>44</v>
      </c>
    </row>
    <row r="23" spans="1:6">
      <c r="A23">
        <v>2</v>
      </c>
      <c r="B23">
        <v>19</v>
      </c>
      <c r="E23" s="95">
        <v>14</v>
      </c>
      <c r="F23" s="85">
        <v>63</v>
      </c>
    </row>
    <row r="24" spans="1:6">
      <c r="A24">
        <v>5</v>
      </c>
      <c r="B24">
        <v>20</v>
      </c>
      <c r="E24" s="95">
        <v>15</v>
      </c>
      <c r="F24" s="85">
        <v>22</v>
      </c>
    </row>
    <row r="25" spans="1:6">
      <c r="A25">
        <v>2</v>
      </c>
      <c r="B25">
        <v>19</v>
      </c>
      <c r="E25" s="95">
        <v>16</v>
      </c>
      <c r="F25" s="85">
        <v>161</v>
      </c>
    </row>
    <row r="26" spans="1:6">
      <c r="A26">
        <v>15</v>
      </c>
      <c r="B26">
        <v>1</v>
      </c>
      <c r="E26" s="95" t="s">
        <v>148</v>
      </c>
      <c r="F26" s="85">
        <v>5139.5</v>
      </c>
    </row>
    <row r="27" spans="1:6">
      <c r="A27">
        <v>9</v>
      </c>
      <c r="B27">
        <v>17</v>
      </c>
    </row>
    <row r="28" spans="1:6">
      <c r="A28">
        <v>5</v>
      </c>
      <c r="B28">
        <v>20</v>
      </c>
    </row>
    <row r="29" spans="1:6">
      <c r="A29">
        <v>5</v>
      </c>
      <c r="B29">
        <v>20</v>
      </c>
    </row>
    <row r="30" spans="1:6">
      <c r="A30">
        <v>3</v>
      </c>
      <c r="B30">
        <v>8.5</v>
      </c>
    </row>
    <row r="31" spans="1:6">
      <c r="A31">
        <v>4</v>
      </c>
      <c r="B31">
        <v>16</v>
      </c>
    </row>
    <row r="32" spans="1:6">
      <c r="A32">
        <v>6</v>
      </c>
      <c r="B32">
        <v>18</v>
      </c>
    </row>
    <row r="33" spans="1:2">
      <c r="A33">
        <v>7</v>
      </c>
      <c r="B33">
        <v>20</v>
      </c>
    </row>
    <row r="34" spans="1:2">
      <c r="A34">
        <v>3</v>
      </c>
      <c r="B34">
        <v>8.5</v>
      </c>
    </row>
    <row r="35" spans="1:2">
      <c r="A35">
        <v>12</v>
      </c>
      <c r="B35">
        <v>6</v>
      </c>
    </row>
    <row r="36" spans="1:2">
      <c r="A36">
        <v>10</v>
      </c>
      <c r="B36">
        <v>19.5</v>
      </c>
    </row>
    <row r="37" spans="1:2">
      <c r="A37">
        <v>12</v>
      </c>
      <c r="B37">
        <v>6</v>
      </c>
    </row>
    <row r="38" spans="1:2">
      <c r="A38">
        <v>15</v>
      </c>
      <c r="B38">
        <v>1</v>
      </c>
    </row>
    <row r="39" spans="1:2">
      <c r="A39">
        <v>14</v>
      </c>
      <c r="B39">
        <v>3</v>
      </c>
    </row>
    <row r="40" spans="1:2">
      <c r="A40">
        <v>15</v>
      </c>
      <c r="B40">
        <v>1</v>
      </c>
    </row>
    <row r="41" spans="1:2">
      <c r="A41">
        <v>6</v>
      </c>
      <c r="B41">
        <v>18</v>
      </c>
    </row>
    <row r="42" spans="1:2">
      <c r="A42">
        <v>9</v>
      </c>
      <c r="B42">
        <v>17</v>
      </c>
    </row>
    <row r="43" spans="1:2">
      <c r="A43">
        <v>2</v>
      </c>
      <c r="B43">
        <v>19</v>
      </c>
    </row>
    <row r="44" spans="1:2">
      <c r="A44">
        <v>11</v>
      </c>
      <c r="B44">
        <v>14</v>
      </c>
    </row>
    <row r="45" spans="1:2">
      <c r="A45">
        <v>14</v>
      </c>
      <c r="B45">
        <v>3</v>
      </c>
    </row>
    <row r="46" spans="1:2">
      <c r="A46">
        <v>12</v>
      </c>
      <c r="B46">
        <v>6</v>
      </c>
    </row>
    <row r="47" spans="1:2">
      <c r="A47">
        <v>6</v>
      </c>
      <c r="B47">
        <v>18</v>
      </c>
    </row>
    <row r="48" spans="1:2">
      <c r="A48">
        <v>1</v>
      </c>
      <c r="B48">
        <v>23</v>
      </c>
    </row>
    <row r="49" spans="1:2">
      <c r="A49">
        <v>4</v>
      </c>
      <c r="B49">
        <v>16</v>
      </c>
    </row>
    <row r="50" spans="1:2">
      <c r="A50">
        <v>5</v>
      </c>
      <c r="B50">
        <v>20</v>
      </c>
    </row>
    <row r="51" spans="1:2">
      <c r="A51">
        <v>4</v>
      </c>
      <c r="B51">
        <v>16</v>
      </c>
    </row>
    <row r="52" spans="1:2">
      <c r="A52">
        <v>6</v>
      </c>
      <c r="B52">
        <v>18</v>
      </c>
    </row>
    <row r="53" spans="1:2">
      <c r="A53">
        <v>15</v>
      </c>
      <c r="B53">
        <v>1</v>
      </c>
    </row>
    <row r="54" spans="1:2">
      <c r="A54">
        <v>16</v>
      </c>
      <c r="B54">
        <v>7</v>
      </c>
    </row>
    <row r="55" spans="1:2">
      <c r="A55">
        <v>3</v>
      </c>
      <c r="B55">
        <v>8.5</v>
      </c>
    </row>
    <row r="56" spans="1:2">
      <c r="A56">
        <v>6</v>
      </c>
      <c r="B56">
        <v>18</v>
      </c>
    </row>
    <row r="57" spans="1:2">
      <c r="A57">
        <v>10</v>
      </c>
      <c r="B57">
        <v>19.5</v>
      </c>
    </row>
    <row r="58" spans="1:2">
      <c r="A58">
        <v>3</v>
      </c>
      <c r="B58">
        <v>8.5</v>
      </c>
    </row>
    <row r="59" spans="1:2">
      <c r="A59">
        <v>9</v>
      </c>
      <c r="B59">
        <v>17</v>
      </c>
    </row>
    <row r="60" spans="1:2">
      <c r="A60">
        <v>5</v>
      </c>
      <c r="B60">
        <v>20</v>
      </c>
    </row>
    <row r="61" spans="1:2">
      <c r="A61">
        <v>9</v>
      </c>
      <c r="B61">
        <v>17</v>
      </c>
    </row>
    <row r="62" spans="1:2">
      <c r="A62">
        <v>16</v>
      </c>
      <c r="B62">
        <v>7</v>
      </c>
    </row>
    <row r="63" spans="1:2">
      <c r="A63">
        <v>9</v>
      </c>
      <c r="B63">
        <v>17</v>
      </c>
    </row>
    <row r="64" spans="1:2">
      <c r="A64">
        <v>16</v>
      </c>
      <c r="B64">
        <v>7</v>
      </c>
    </row>
    <row r="65" spans="1:2">
      <c r="A65">
        <v>8</v>
      </c>
      <c r="B65">
        <v>19</v>
      </c>
    </row>
    <row r="66" spans="1:2">
      <c r="A66">
        <v>11</v>
      </c>
      <c r="B66">
        <v>14</v>
      </c>
    </row>
    <row r="67" spans="1:2">
      <c r="A67">
        <v>15</v>
      </c>
      <c r="B67">
        <v>1</v>
      </c>
    </row>
    <row r="68" spans="1:2">
      <c r="A68">
        <v>3</v>
      </c>
      <c r="B68">
        <v>8.5</v>
      </c>
    </row>
    <row r="69" spans="1:2">
      <c r="A69">
        <v>7</v>
      </c>
      <c r="B69">
        <v>20</v>
      </c>
    </row>
    <row r="70" spans="1:2">
      <c r="A70">
        <v>5</v>
      </c>
      <c r="B70">
        <v>20</v>
      </c>
    </row>
    <row r="71" spans="1:2">
      <c r="A71">
        <v>3</v>
      </c>
      <c r="B71">
        <v>8.5</v>
      </c>
    </row>
    <row r="72" spans="1:2">
      <c r="A72">
        <v>13</v>
      </c>
      <c r="B72">
        <v>2</v>
      </c>
    </row>
    <row r="73" spans="1:2">
      <c r="A73">
        <v>10</v>
      </c>
      <c r="B73">
        <v>19.5</v>
      </c>
    </row>
    <row r="74" spans="1:2">
      <c r="A74">
        <v>8</v>
      </c>
      <c r="B74">
        <v>19</v>
      </c>
    </row>
    <row r="75" spans="1:2">
      <c r="A75">
        <v>2</v>
      </c>
      <c r="B75">
        <v>19</v>
      </c>
    </row>
    <row r="76" spans="1:2">
      <c r="A76">
        <v>2</v>
      </c>
      <c r="B76">
        <v>19</v>
      </c>
    </row>
    <row r="77" spans="1:2">
      <c r="A77">
        <v>2</v>
      </c>
      <c r="B77">
        <v>19</v>
      </c>
    </row>
    <row r="78" spans="1:2">
      <c r="A78">
        <v>16</v>
      </c>
      <c r="B78">
        <v>7</v>
      </c>
    </row>
    <row r="79" spans="1:2">
      <c r="A79">
        <v>4</v>
      </c>
      <c r="B79">
        <v>16</v>
      </c>
    </row>
    <row r="80" spans="1:2">
      <c r="A80">
        <v>13</v>
      </c>
      <c r="B80">
        <v>2</v>
      </c>
    </row>
    <row r="81" spans="1:2">
      <c r="A81">
        <v>7</v>
      </c>
      <c r="B81">
        <v>20</v>
      </c>
    </row>
    <row r="82" spans="1:2">
      <c r="A82">
        <v>13</v>
      </c>
      <c r="B82">
        <v>2</v>
      </c>
    </row>
    <row r="83" spans="1:2">
      <c r="A83">
        <v>1</v>
      </c>
      <c r="B83">
        <v>23</v>
      </c>
    </row>
    <row r="84" spans="1:2">
      <c r="A84">
        <v>6</v>
      </c>
      <c r="B84">
        <v>18</v>
      </c>
    </row>
    <row r="85" spans="1:2">
      <c r="A85">
        <v>2</v>
      </c>
      <c r="B85">
        <v>19</v>
      </c>
    </row>
    <row r="86" spans="1:2">
      <c r="A86">
        <v>7</v>
      </c>
      <c r="B86">
        <v>20</v>
      </c>
    </row>
    <row r="87" spans="1:2">
      <c r="A87">
        <v>3</v>
      </c>
      <c r="B87">
        <v>8.5</v>
      </c>
    </row>
    <row r="88" spans="1:2">
      <c r="A88">
        <v>10</v>
      </c>
      <c r="B88">
        <v>19.5</v>
      </c>
    </row>
    <row r="89" spans="1:2">
      <c r="A89">
        <v>7</v>
      </c>
      <c r="B89">
        <v>20</v>
      </c>
    </row>
    <row r="90" spans="1:2">
      <c r="A90">
        <v>3</v>
      </c>
      <c r="B90">
        <v>8.5</v>
      </c>
    </row>
    <row r="91" spans="1:2">
      <c r="A91">
        <v>8</v>
      </c>
      <c r="B91">
        <v>19</v>
      </c>
    </row>
    <row r="92" spans="1:2">
      <c r="A92">
        <v>9</v>
      </c>
      <c r="B92">
        <v>17</v>
      </c>
    </row>
    <row r="93" spans="1:2">
      <c r="A93">
        <v>7</v>
      </c>
      <c r="B93">
        <v>20</v>
      </c>
    </row>
    <row r="94" spans="1:2">
      <c r="A94">
        <v>3</v>
      </c>
      <c r="B94">
        <v>8.5</v>
      </c>
    </row>
    <row r="95" spans="1:2">
      <c r="A95">
        <v>4</v>
      </c>
      <c r="B95">
        <v>16</v>
      </c>
    </row>
    <row r="96" spans="1:2">
      <c r="A96">
        <v>6</v>
      </c>
      <c r="B96">
        <v>18</v>
      </c>
    </row>
    <row r="97" spans="1:2">
      <c r="A97">
        <v>2</v>
      </c>
      <c r="B97">
        <v>19</v>
      </c>
    </row>
    <row r="98" spans="1:2">
      <c r="A98">
        <v>10</v>
      </c>
      <c r="B98">
        <v>19.5</v>
      </c>
    </row>
    <row r="99" spans="1:2">
      <c r="A99">
        <v>4</v>
      </c>
      <c r="B99">
        <v>16</v>
      </c>
    </row>
    <row r="100" spans="1:2">
      <c r="A100">
        <v>5</v>
      </c>
      <c r="B100">
        <v>20</v>
      </c>
    </row>
    <row r="101" spans="1:2">
      <c r="A101">
        <v>7</v>
      </c>
      <c r="B101">
        <v>20</v>
      </c>
    </row>
    <row r="102" spans="1:2">
      <c r="A102">
        <v>6</v>
      </c>
      <c r="B102">
        <v>18</v>
      </c>
    </row>
    <row r="103" spans="1:2">
      <c r="A103">
        <v>7</v>
      </c>
      <c r="B103">
        <v>20</v>
      </c>
    </row>
    <row r="104" spans="1:2">
      <c r="A104">
        <v>12</v>
      </c>
      <c r="B104">
        <v>6</v>
      </c>
    </row>
    <row r="105" spans="1:2">
      <c r="A105">
        <v>12</v>
      </c>
      <c r="B105">
        <v>6</v>
      </c>
    </row>
    <row r="106" spans="1:2">
      <c r="A106">
        <v>8</v>
      </c>
      <c r="B106">
        <v>19</v>
      </c>
    </row>
    <row r="107" spans="1:2">
      <c r="A107">
        <v>16</v>
      </c>
      <c r="B107">
        <v>7</v>
      </c>
    </row>
    <row r="108" spans="1:2">
      <c r="A108">
        <v>4</v>
      </c>
      <c r="B108">
        <v>16</v>
      </c>
    </row>
    <row r="109" spans="1:2">
      <c r="A109">
        <v>1</v>
      </c>
      <c r="B109">
        <v>23</v>
      </c>
    </row>
    <row r="110" spans="1:2">
      <c r="A110">
        <v>2</v>
      </c>
      <c r="B110">
        <v>19</v>
      </c>
    </row>
    <row r="111" spans="1:2">
      <c r="A111">
        <v>1</v>
      </c>
      <c r="B111">
        <v>23</v>
      </c>
    </row>
    <row r="112" spans="1:2">
      <c r="A112">
        <v>7</v>
      </c>
      <c r="B112">
        <v>20</v>
      </c>
    </row>
    <row r="113" spans="1:2">
      <c r="A113">
        <v>16</v>
      </c>
      <c r="B113">
        <v>7</v>
      </c>
    </row>
    <row r="114" spans="1:2">
      <c r="A114">
        <v>10</v>
      </c>
      <c r="B114">
        <v>19.5</v>
      </c>
    </row>
    <row r="115" spans="1:2">
      <c r="A115">
        <v>2</v>
      </c>
      <c r="B115">
        <v>19</v>
      </c>
    </row>
    <row r="116" spans="1:2">
      <c r="A116">
        <v>3</v>
      </c>
      <c r="B116">
        <v>8.5</v>
      </c>
    </row>
    <row r="117" spans="1:2">
      <c r="A117">
        <v>13</v>
      </c>
      <c r="B117">
        <v>2</v>
      </c>
    </row>
    <row r="118" spans="1:2">
      <c r="A118">
        <v>10</v>
      </c>
      <c r="B118">
        <v>19.5</v>
      </c>
    </row>
    <row r="119" spans="1:2">
      <c r="A119">
        <v>14</v>
      </c>
      <c r="B119">
        <v>3</v>
      </c>
    </row>
    <row r="120" spans="1:2">
      <c r="A120">
        <v>10</v>
      </c>
      <c r="B120">
        <v>19.5</v>
      </c>
    </row>
    <row r="121" spans="1:2">
      <c r="A121">
        <v>8</v>
      </c>
      <c r="B121">
        <v>19</v>
      </c>
    </row>
    <row r="122" spans="1:2">
      <c r="A122">
        <v>2</v>
      </c>
      <c r="B122">
        <v>19</v>
      </c>
    </row>
    <row r="123" spans="1:2">
      <c r="A123">
        <v>13</v>
      </c>
      <c r="B123">
        <v>2</v>
      </c>
    </row>
    <row r="124" spans="1:2">
      <c r="A124">
        <v>6</v>
      </c>
      <c r="B124">
        <v>18</v>
      </c>
    </row>
    <row r="125" spans="1:2">
      <c r="A125">
        <v>5</v>
      </c>
      <c r="B125">
        <v>20</v>
      </c>
    </row>
    <row r="126" spans="1:2">
      <c r="A126">
        <v>10</v>
      </c>
      <c r="B126">
        <v>19.5</v>
      </c>
    </row>
    <row r="127" spans="1:2">
      <c r="A127">
        <v>7</v>
      </c>
      <c r="B127">
        <v>20</v>
      </c>
    </row>
    <row r="128" spans="1:2">
      <c r="A128">
        <v>3</v>
      </c>
      <c r="B128">
        <v>8.5</v>
      </c>
    </row>
    <row r="129" spans="1:2">
      <c r="A129">
        <v>5</v>
      </c>
      <c r="B129">
        <v>20</v>
      </c>
    </row>
    <row r="130" spans="1:2">
      <c r="A130">
        <v>4</v>
      </c>
      <c r="B130">
        <v>16</v>
      </c>
    </row>
    <row r="131" spans="1:2">
      <c r="A131">
        <v>3</v>
      </c>
      <c r="B131">
        <v>8.5</v>
      </c>
    </row>
    <row r="132" spans="1:2">
      <c r="A132">
        <v>15</v>
      </c>
      <c r="B132">
        <v>1</v>
      </c>
    </row>
    <row r="133" spans="1:2">
      <c r="A133">
        <v>5</v>
      </c>
      <c r="B133">
        <v>20</v>
      </c>
    </row>
    <row r="134" spans="1:2">
      <c r="A134">
        <v>12</v>
      </c>
      <c r="B134">
        <v>6</v>
      </c>
    </row>
    <row r="135" spans="1:2">
      <c r="A135">
        <v>11</v>
      </c>
      <c r="B135">
        <v>14</v>
      </c>
    </row>
    <row r="136" spans="1:2">
      <c r="A136">
        <v>8</v>
      </c>
      <c r="B136">
        <v>19</v>
      </c>
    </row>
    <row r="137" spans="1:2">
      <c r="A137">
        <v>12</v>
      </c>
      <c r="B137">
        <v>6</v>
      </c>
    </row>
    <row r="138" spans="1:2">
      <c r="A138">
        <v>6</v>
      </c>
      <c r="B138">
        <v>18</v>
      </c>
    </row>
    <row r="139" spans="1:2">
      <c r="A139">
        <v>10</v>
      </c>
      <c r="B139">
        <v>19.5</v>
      </c>
    </row>
    <row r="140" spans="1:2">
      <c r="A140">
        <v>10</v>
      </c>
      <c r="B140">
        <v>19.5</v>
      </c>
    </row>
    <row r="141" spans="1:2">
      <c r="A141">
        <v>4</v>
      </c>
      <c r="B141">
        <v>16</v>
      </c>
    </row>
    <row r="142" spans="1:2">
      <c r="A142">
        <v>2</v>
      </c>
      <c r="B142">
        <v>19</v>
      </c>
    </row>
    <row r="143" spans="1:2">
      <c r="A143">
        <v>11</v>
      </c>
      <c r="B143">
        <v>14</v>
      </c>
    </row>
    <row r="144" spans="1:2">
      <c r="A144">
        <v>7</v>
      </c>
      <c r="B144">
        <v>20</v>
      </c>
    </row>
    <row r="145" spans="1:2">
      <c r="A145">
        <v>11</v>
      </c>
      <c r="B145">
        <v>14</v>
      </c>
    </row>
    <row r="146" spans="1:2">
      <c r="A146">
        <v>3</v>
      </c>
      <c r="B146">
        <v>8.5</v>
      </c>
    </row>
    <row r="147" spans="1:2">
      <c r="A147">
        <v>2</v>
      </c>
      <c r="B147">
        <v>19</v>
      </c>
    </row>
    <row r="148" spans="1:2">
      <c r="A148">
        <v>13</v>
      </c>
      <c r="B148">
        <v>2</v>
      </c>
    </row>
    <row r="149" spans="1:2">
      <c r="A149">
        <v>15</v>
      </c>
      <c r="B149">
        <v>1</v>
      </c>
    </row>
    <row r="150" spans="1:2">
      <c r="A150">
        <v>6</v>
      </c>
      <c r="B150">
        <v>18</v>
      </c>
    </row>
    <row r="151" spans="1:2">
      <c r="A151">
        <v>14</v>
      </c>
      <c r="B151">
        <v>3</v>
      </c>
    </row>
    <row r="152" spans="1:2">
      <c r="A152">
        <v>16</v>
      </c>
      <c r="B152">
        <v>7</v>
      </c>
    </row>
    <row r="153" spans="1:2">
      <c r="A153">
        <v>15</v>
      </c>
      <c r="B153">
        <v>1</v>
      </c>
    </row>
    <row r="154" spans="1:2">
      <c r="A154">
        <v>1</v>
      </c>
      <c r="B154">
        <v>23</v>
      </c>
    </row>
    <row r="155" spans="1:2">
      <c r="A155">
        <v>5</v>
      </c>
      <c r="B155">
        <v>20</v>
      </c>
    </row>
    <row r="156" spans="1:2">
      <c r="A156">
        <v>6</v>
      </c>
      <c r="B156">
        <v>18</v>
      </c>
    </row>
    <row r="157" spans="1:2">
      <c r="A157">
        <v>16</v>
      </c>
      <c r="B157">
        <v>7</v>
      </c>
    </row>
    <row r="158" spans="1:2">
      <c r="A158">
        <v>9</v>
      </c>
      <c r="B158">
        <v>17</v>
      </c>
    </row>
    <row r="159" spans="1:2">
      <c r="A159">
        <v>5</v>
      </c>
      <c r="B159">
        <v>20</v>
      </c>
    </row>
    <row r="160" spans="1:2">
      <c r="A160">
        <v>10</v>
      </c>
      <c r="B160">
        <v>19.5</v>
      </c>
    </row>
    <row r="161" spans="1:2">
      <c r="A161">
        <v>11</v>
      </c>
      <c r="B161">
        <v>14</v>
      </c>
    </row>
    <row r="162" spans="1:2">
      <c r="A162">
        <v>15</v>
      </c>
      <c r="B162">
        <v>1</v>
      </c>
    </row>
    <row r="163" spans="1:2">
      <c r="A163">
        <v>6</v>
      </c>
      <c r="B163">
        <v>18</v>
      </c>
    </row>
    <row r="164" spans="1:2">
      <c r="A164">
        <v>8</v>
      </c>
      <c r="B164">
        <v>19</v>
      </c>
    </row>
    <row r="165" spans="1:2">
      <c r="A165">
        <v>15</v>
      </c>
      <c r="B165">
        <v>1</v>
      </c>
    </row>
    <row r="166" spans="1:2">
      <c r="A166">
        <v>14</v>
      </c>
      <c r="B166">
        <v>3</v>
      </c>
    </row>
    <row r="167" spans="1:2">
      <c r="A167">
        <v>13</v>
      </c>
      <c r="B167">
        <v>2</v>
      </c>
    </row>
    <row r="168" spans="1:2">
      <c r="A168">
        <v>11</v>
      </c>
      <c r="B168">
        <v>14</v>
      </c>
    </row>
    <row r="169" spans="1:2">
      <c r="A169">
        <v>15</v>
      </c>
      <c r="B169">
        <v>1</v>
      </c>
    </row>
    <row r="170" spans="1:2">
      <c r="A170">
        <v>12</v>
      </c>
      <c r="B170">
        <v>6</v>
      </c>
    </row>
    <row r="171" spans="1:2">
      <c r="A171">
        <v>16</v>
      </c>
      <c r="B171">
        <v>7</v>
      </c>
    </row>
    <row r="172" spans="1:2">
      <c r="A172">
        <v>5</v>
      </c>
      <c r="B172">
        <v>20</v>
      </c>
    </row>
    <row r="173" spans="1:2">
      <c r="A173">
        <v>7</v>
      </c>
      <c r="B173">
        <v>20</v>
      </c>
    </row>
    <row r="174" spans="1:2">
      <c r="A174">
        <v>11</v>
      </c>
      <c r="B174">
        <v>14</v>
      </c>
    </row>
    <row r="175" spans="1:2">
      <c r="A175">
        <v>6</v>
      </c>
      <c r="B175">
        <v>18</v>
      </c>
    </row>
    <row r="176" spans="1:2">
      <c r="A176">
        <v>5</v>
      </c>
      <c r="B176">
        <v>20</v>
      </c>
    </row>
    <row r="177" spans="1:2">
      <c r="A177">
        <v>16</v>
      </c>
      <c r="B177">
        <v>7</v>
      </c>
    </row>
    <row r="178" spans="1:2">
      <c r="A178">
        <v>8</v>
      </c>
      <c r="B178">
        <v>19</v>
      </c>
    </row>
    <row r="179" spans="1:2">
      <c r="A179">
        <v>2</v>
      </c>
      <c r="B179">
        <v>19</v>
      </c>
    </row>
    <row r="180" spans="1:2">
      <c r="A180">
        <v>7</v>
      </c>
      <c r="B180">
        <v>20</v>
      </c>
    </row>
    <row r="181" spans="1:2">
      <c r="A181">
        <v>10</v>
      </c>
      <c r="B181">
        <v>19.5</v>
      </c>
    </row>
    <row r="182" spans="1:2">
      <c r="A182">
        <v>16</v>
      </c>
      <c r="B182">
        <v>7</v>
      </c>
    </row>
    <row r="183" spans="1:2">
      <c r="A183">
        <v>14</v>
      </c>
      <c r="B183">
        <v>3</v>
      </c>
    </row>
    <row r="184" spans="1:2">
      <c r="A184">
        <v>4</v>
      </c>
      <c r="B184">
        <v>16</v>
      </c>
    </row>
    <row r="185" spans="1:2">
      <c r="A185">
        <v>5</v>
      </c>
      <c r="B185">
        <v>20</v>
      </c>
    </row>
    <row r="186" spans="1:2">
      <c r="A186">
        <v>13</v>
      </c>
      <c r="B186">
        <v>2</v>
      </c>
    </row>
    <row r="187" spans="1:2">
      <c r="A187">
        <v>9</v>
      </c>
      <c r="B187">
        <v>17</v>
      </c>
    </row>
    <row r="188" spans="1:2">
      <c r="A188">
        <v>4</v>
      </c>
      <c r="B188">
        <v>16</v>
      </c>
    </row>
    <row r="189" spans="1:2">
      <c r="A189">
        <v>12</v>
      </c>
      <c r="B189">
        <v>6</v>
      </c>
    </row>
    <row r="190" spans="1:2">
      <c r="A190">
        <v>1</v>
      </c>
      <c r="B190">
        <v>23</v>
      </c>
    </row>
    <row r="191" spans="1:2">
      <c r="A191">
        <v>14</v>
      </c>
      <c r="B191">
        <v>3</v>
      </c>
    </row>
    <row r="192" spans="1:2">
      <c r="A192">
        <v>7</v>
      </c>
      <c r="B192">
        <v>20</v>
      </c>
    </row>
    <row r="193" spans="1:2">
      <c r="A193">
        <v>12</v>
      </c>
      <c r="B193">
        <v>6</v>
      </c>
    </row>
    <row r="194" spans="1:2">
      <c r="A194">
        <v>2</v>
      </c>
      <c r="B194">
        <v>19</v>
      </c>
    </row>
    <row r="195" spans="1:2">
      <c r="A195">
        <v>5</v>
      </c>
      <c r="B195">
        <v>20</v>
      </c>
    </row>
    <row r="196" spans="1:2">
      <c r="A196">
        <v>7</v>
      </c>
      <c r="B196">
        <v>20</v>
      </c>
    </row>
    <row r="197" spans="1:2">
      <c r="A197">
        <v>12</v>
      </c>
      <c r="B197">
        <v>6</v>
      </c>
    </row>
    <row r="198" spans="1:2">
      <c r="A198">
        <v>4</v>
      </c>
      <c r="B198">
        <v>16</v>
      </c>
    </row>
    <row r="199" spans="1:2">
      <c r="A199">
        <v>2</v>
      </c>
      <c r="B199">
        <v>19</v>
      </c>
    </row>
    <row r="200" spans="1:2">
      <c r="A200">
        <v>14</v>
      </c>
      <c r="B200">
        <v>3</v>
      </c>
    </row>
    <row r="201" spans="1:2">
      <c r="A201">
        <v>12</v>
      </c>
      <c r="B201">
        <v>6</v>
      </c>
    </row>
    <row r="202" spans="1:2">
      <c r="A202">
        <v>16</v>
      </c>
      <c r="B202">
        <v>7</v>
      </c>
    </row>
    <row r="203" spans="1:2">
      <c r="A203">
        <v>12</v>
      </c>
      <c r="B203">
        <v>6</v>
      </c>
    </row>
    <row r="204" spans="1:2">
      <c r="A204">
        <v>10</v>
      </c>
      <c r="B204">
        <v>19.5</v>
      </c>
    </row>
    <row r="205" spans="1:2">
      <c r="A205">
        <v>1</v>
      </c>
      <c r="B205">
        <v>23</v>
      </c>
    </row>
    <row r="206" spans="1:2">
      <c r="A206">
        <v>11</v>
      </c>
      <c r="B206">
        <v>14</v>
      </c>
    </row>
    <row r="207" spans="1:2">
      <c r="A207">
        <v>8</v>
      </c>
      <c r="B207">
        <v>19</v>
      </c>
    </row>
    <row r="208" spans="1:2">
      <c r="A208">
        <v>9</v>
      </c>
      <c r="B208">
        <v>17</v>
      </c>
    </row>
    <row r="209" spans="1:2">
      <c r="A209">
        <v>1</v>
      </c>
      <c r="B209">
        <v>23</v>
      </c>
    </row>
    <row r="210" spans="1:2">
      <c r="A210">
        <v>15</v>
      </c>
      <c r="B210">
        <v>1</v>
      </c>
    </row>
    <row r="211" spans="1:2">
      <c r="A211">
        <v>14</v>
      </c>
      <c r="B211">
        <v>3</v>
      </c>
    </row>
    <row r="212" spans="1:2">
      <c r="A212">
        <v>11</v>
      </c>
      <c r="B212">
        <v>14</v>
      </c>
    </row>
    <row r="213" spans="1:2">
      <c r="A213">
        <v>5</v>
      </c>
      <c r="B213">
        <v>20</v>
      </c>
    </row>
    <row r="214" spans="1:2">
      <c r="A214">
        <v>13</v>
      </c>
      <c r="B214">
        <v>2</v>
      </c>
    </row>
    <row r="215" spans="1:2">
      <c r="A215">
        <v>5</v>
      </c>
      <c r="B215">
        <v>20</v>
      </c>
    </row>
    <row r="216" spans="1:2">
      <c r="A216">
        <v>16</v>
      </c>
      <c r="B216">
        <v>7</v>
      </c>
    </row>
    <row r="217" spans="1:2">
      <c r="A217">
        <v>1</v>
      </c>
      <c r="B217">
        <v>23</v>
      </c>
    </row>
    <row r="218" spans="1:2">
      <c r="A218">
        <v>12</v>
      </c>
      <c r="B218">
        <v>6</v>
      </c>
    </row>
    <row r="219" spans="1:2">
      <c r="A219">
        <v>14</v>
      </c>
      <c r="B219">
        <v>3</v>
      </c>
    </row>
    <row r="220" spans="1:2">
      <c r="A220">
        <v>6</v>
      </c>
      <c r="B220">
        <v>18</v>
      </c>
    </row>
    <row r="221" spans="1:2">
      <c r="A221">
        <v>5</v>
      </c>
      <c r="B221">
        <v>20</v>
      </c>
    </row>
    <row r="222" spans="1:2">
      <c r="A222">
        <v>6</v>
      </c>
      <c r="B222">
        <v>18</v>
      </c>
    </row>
    <row r="223" spans="1:2">
      <c r="A223">
        <v>10</v>
      </c>
      <c r="B223">
        <v>19.5</v>
      </c>
    </row>
    <row r="224" spans="1:2">
      <c r="A224">
        <v>4</v>
      </c>
      <c r="B224">
        <v>16</v>
      </c>
    </row>
    <row r="225" spans="1:2">
      <c r="A225">
        <v>15</v>
      </c>
      <c r="B225">
        <v>1</v>
      </c>
    </row>
    <row r="226" spans="1:2">
      <c r="A226">
        <v>6</v>
      </c>
      <c r="B226">
        <v>18</v>
      </c>
    </row>
    <row r="227" spans="1:2">
      <c r="A227">
        <v>5</v>
      </c>
      <c r="B227">
        <v>20</v>
      </c>
    </row>
    <row r="228" spans="1:2">
      <c r="A228">
        <v>14</v>
      </c>
      <c r="B228">
        <v>3</v>
      </c>
    </row>
    <row r="229" spans="1:2">
      <c r="A229">
        <v>1</v>
      </c>
      <c r="B229">
        <v>23</v>
      </c>
    </row>
    <row r="230" spans="1:2">
      <c r="A230">
        <v>8</v>
      </c>
      <c r="B230">
        <v>19</v>
      </c>
    </row>
    <row r="231" spans="1:2">
      <c r="A231">
        <v>16</v>
      </c>
      <c r="B231">
        <v>7</v>
      </c>
    </row>
    <row r="232" spans="1:2">
      <c r="A232">
        <v>6</v>
      </c>
      <c r="B232">
        <v>18</v>
      </c>
    </row>
    <row r="233" spans="1:2">
      <c r="A233">
        <v>11</v>
      </c>
      <c r="B233">
        <v>14</v>
      </c>
    </row>
    <row r="234" spans="1:2">
      <c r="A234">
        <v>9</v>
      </c>
      <c r="B234">
        <v>17</v>
      </c>
    </row>
    <row r="235" spans="1:2">
      <c r="A235">
        <v>9</v>
      </c>
      <c r="B235">
        <v>17</v>
      </c>
    </row>
    <row r="236" spans="1:2">
      <c r="A236">
        <v>12</v>
      </c>
      <c r="B236">
        <v>6</v>
      </c>
    </row>
    <row r="237" spans="1:2">
      <c r="A237">
        <v>10</v>
      </c>
      <c r="B237">
        <v>19.5</v>
      </c>
    </row>
    <row r="238" spans="1:2">
      <c r="A238">
        <v>5</v>
      </c>
      <c r="B238">
        <v>20</v>
      </c>
    </row>
    <row r="239" spans="1:2">
      <c r="A239">
        <v>2</v>
      </c>
      <c r="B239">
        <v>19</v>
      </c>
    </row>
    <row r="240" spans="1:2">
      <c r="A240">
        <v>16</v>
      </c>
      <c r="B240">
        <v>7</v>
      </c>
    </row>
    <row r="241" spans="1:2">
      <c r="A241">
        <v>4</v>
      </c>
      <c r="B241">
        <v>16</v>
      </c>
    </row>
    <row r="242" spans="1:2">
      <c r="A242">
        <v>2</v>
      </c>
      <c r="B242">
        <v>19</v>
      </c>
    </row>
    <row r="243" spans="1:2">
      <c r="A243">
        <v>10</v>
      </c>
      <c r="B243">
        <v>19.5</v>
      </c>
    </row>
    <row r="244" spans="1:2">
      <c r="A244">
        <v>1</v>
      </c>
      <c r="B244">
        <v>23</v>
      </c>
    </row>
    <row r="245" spans="1:2">
      <c r="A245">
        <v>4</v>
      </c>
      <c r="B245">
        <v>16</v>
      </c>
    </row>
    <row r="246" spans="1:2">
      <c r="A246">
        <v>6</v>
      </c>
      <c r="B246">
        <v>18</v>
      </c>
    </row>
    <row r="247" spans="1:2">
      <c r="A247">
        <v>8</v>
      </c>
      <c r="B247">
        <v>19</v>
      </c>
    </row>
    <row r="248" spans="1:2">
      <c r="A248">
        <v>7</v>
      </c>
      <c r="B248">
        <v>20</v>
      </c>
    </row>
    <row r="249" spans="1:2">
      <c r="A249">
        <v>14</v>
      </c>
      <c r="B249">
        <v>3</v>
      </c>
    </row>
    <row r="250" spans="1:2">
      <c r="A250">
        <v>12</v>
      </c>
      <c r="B250">
        <v>6</v>
      </c>
    </row>
    <row r="251" spans="1:2">
      <c r="A251">
        <v>11</v>
      </c>
      <c r="B251">
        <v>14</v>
      </c>
    </row>
    <row r="252" spans="1:2">
      <c r="A252">
        <v>14</v>
      </c>
      <c r="B252">
        <v>3</v>
      </c>
    </row>
    <row r="253" spans="1:2">
      <c r="A253">
        <v>7</v>
      </c>
      <c r="B253">
        <v>20</v>
      </c>
    </row>
    <row r="254" spans="1:2">
      <c r="A254">
        <v>3</v>
      </c>
      <c r="B254">
        <v>8.5</v>
      </c>
    </row>
    <row r="255" spans="1:2">
      <c r="A255">
        <v>6</v>
      </c>
      <c r="B255">
        <v>18</v>
      </c>
    </row>
    <row r="256" spans="1:2">
      <c r="A256">
        <v>7</v>
      </c>
      <c r="B256">
        <v>20</v>
      </c>
    </row>
    <row r="257" spans="1:2">
      <c r="A257">
        <v>11</v>
      </c>
      <c r="B257">
        <v>14</v>
      </c>
    </row>
    <row r="258" spans="1:2">
      <c r="A258">
        <v>4</v>
      </c>
      <c r="B258">
        <v>16</v>
      </c>
    </row>
    <row r="259" spans="1:2">
      <c r="A259">
        <v>10</v>
      </c>
      <c r="B259">
        <v>19.5</v>
      </c>
    </row>
    <row r="260" spans="1:2">
      <c r="A260">
        <v>8</v>
      </c>
      <c r="B260">
        <v>19</v>
      </c>
    </row>
    <row r="261" spans="1:2">
      <c r="A261">
        <v>13</v>
      </c>
      <c r="B261">
        <v>2</v>
      </c>
    </row>
    <row r="262" spans="1:2">
      <c r="A262">
        <v>10</v>
      </c>
      <c r="B262">
        <v>19.5</v>
      </c>
    </row>
    <row r="263" spans="1:2">
      <c r="A263">
        <v>3</v>
      </c>
      <c r="B263">
        <v>8.5</v>
      </c>
    </row>
    <row r="264" spans="1:2">
      <c r="A264">
        <v>1</v>
      </c>
      <c r="B264">
        <v>23</v>
      </c>
    </row>
    <row r="265" spans="1:2">
      <c r="A265">
        <v>14</v>
      </c>
      <c r="B265">
        <v>3</v>
      </c>
    </row>
    <row r="266" spans="1:2">
      <c r="A266">
        <v>13</v>
      </c>
      <c r="B266">
        <v>2</v>
      </c>
    </row>
    <row r="267" spans="1:2">
      <c r="A267">
        <v>13</v>
      </c>
      <c r="B267">
        <v>2</v>
      </c>
    </row>
    <row r="268" spans="1:2">
      <c r="A268">
        <v>4</v>
      </c>
      <c r="B268">
        <v>16</v>
      </c>
    </row>
    <row r="269" spans="1:2">
      <c r="A269">
        <v>15</v>
      </c>
      <c r="B269">
        <v>1</v>
      </c>
    </row>
    <row r="270" spans="1:2">
      <c r="A270">
        <v>4</v>
      </c>
      <c r="B270">
        <v>16</v>
      </c>
    </row>
    <row r="271" spans="1:2">
      <c r="A271">
        <v>5</v>
      </c>
      <c r="B271">
        <v>20</v>
      </c>
    </row>
    <row r="272" spans="1:2">
      <c r="A272">
        <v>3</v>
      </c>
      <c r="B272">
        <v>8.5</v>
      </c>
    </row>
    <row r="273" spans="1:2">
      <c r="A273">
        <v>8</v>
      </c>
      <c r="B273">
        <v>19</v>
      </c>
    </row>
    <row r="274" spans="1:2">
      <c r="A274">
        <v>13</v>
      </c>
      <c r="B274">
        <v>2</v>
      </c>
    </row>
    <row r="275" spans="1:2">
      <c r="A275">
        <v>1</v>
      </c>
      <c r="B275">
        <v>23</v>
      </c>
    </row>
    <row r="276" spans="1:2">
      <c r="A276">
        <v>10</v>
      </c>
      <c r="B276">
        <v>19.5</v>
      </c>
    </row>
    <row r="277" spans="1:2">
      <c r="A277">
        <v>3</v>
      </c>
      <c r="B277">
        <v>8.5</v>
      </c>
    </row>
    <row r="278" spans="1:2">
      <c r="A278">
        <v>11</v>
      </c>
      <c r="B278">
        <v>14</v>
      </c>
    </row>
    <row r="279" spans="1:2">
      <c r="A279">
        <v>11</v>
      </c>
      <c r="B279">
        <v>14</v>
      </c>
    </row>
    <row r="280" spans="1:2">
      <c r="A280">
        <v>2</v>
      </c>
      <c r="B280">
        <v>19</v>
      </c>
    </row>
    <row r="281" spans="1:2">
      <c r="A281">
        <v>12</v>
      </c>
      <c r="B281">
        <v>6</v>
      </c>
    </row>
    <row r="282" spans="1:2">
      <c r="A282">
        <v>15</v>
      </c>
      <c r="B282">
        <v>1</v>
      </c>
    </row>
    <row r="283" spans="1:2">
      <c r="A283">
        <v>1</v>
      </c>
      <c r="B283">
        <v>23</v>
      </c>
    </row>
    <row r="284" spans="1:2">
      <c r="A284">
        <v>5</v>
      </c>
      <c r="B284">
        <v>20</v>
      </c>
    </row>
    <row r="285" spans="1:2">
      <c r="A285">
        <v>13</v>
      </c>
      <c r="B285">
        <v>2</v>
      </c>
    </row>
    <row r="286" spans="1:2">
      <c r="A286">
        <v>7</v>
      </c>
      <c r="B286">
        <v>20</v>
      </c>
    </row>
    <row r="287" spans="1:2">
      <c r="A287">
        <v>15</v>
      </c>
      <c r="B287">
        <v>1</v>
      </c>
    </row>
    <row r="288" spans="1:2">
      <c r="A288">
        <v>2</v>
      </c>
      <c r="B288">
        <v>19</v>
      </c>
    </row>
    <row r="289" spans="1:2">
      <c r="A289">
        <v>8</v>
      </c>
      <c r="B289">
        <v>19</v>
      </c>
    </row>
    <row r="290" spans="1:2">
      <c r="A290">
        <v>9</v>
      </c>
      <c r="B290">
        <v>17</v>
      </c>
    </row>
    <row r="291" spans="1:2">
      <c r="A291">
        <v>3</v>
      </c>
      <c r="B291">
        <v>8.5</v>
      </c>
    </row>
    <row r="292" spans="1:2">
      <c r="A292">
        <v>1</v>
      </c>
      <c r="B292">
        <v>23</v>
      </c>
    </row>
    <row r="293" spans="1:2">
      <c r="A293">
        <v>5</v>
      </c>
      <c r="B293">
        <v>20</v>
      </c>
    </row>
    <row r="294" spans="1:2">
      <c r="A294">
        <v>7</v>
      </c>
      <c r="B294">
        <v>20</v>
      </c>
    </row>
    <row r="295" spans="1:2">
      <c r="A295">
        <v>16</v>
      </c>
      <c r="B295">
        <v>7</v>
      </c>
    </row>
    <row r="296" spans="1:2">
      <c r="A296">
        <v>15</v>
      </c>
      <c r="B296">
        <v>1</v>
      </c>
    </row>
    <row r="297" spans="1:2">
      <c r="A297">
        <v>2</v>
      </c>
      <c r="B297">
        <v>19</v>
      </c>
    </row>
    <row r="298" spans="1:2">
      <c r="A298">
        <v>7</v>
      </c>
      <c r="B298">
        <v>20</v>
      </c>
    </row>
    <row r="299" spans="1:2">
      <c r="A299">
        <v>7</v>
      </c>
      <c r="B299">
        <v>20</v>
      </c>
    </row>
    <row r="300" spans="1:2">
      <c r="A300">
        <v>13</v>
      </c>
      <c r="B300">
        <v>2</v>
      </c>
    </row>
    <row r="301" spans="1:2">
      <c r="A301">
        <v>9</v>
      </c>
      <c r="B301">
        <v>17</v>
      </c>
    </row>
    <row r="302" spans="1:2">
      <c r="A302">
        <v>13</v>
      </c>
      <c r="B302">
        <v>2</v>
      </c>
    </row>
    <row r="303" spans="1:2">
      <c r="A303">
        <v>1</v>
      </c>
      <c r="B303">
        <v>23</v>
      </c>
    </row>
    <row r="304" spans="1:2">
      <c r="A304">
        <v>3</v>
      </c>
      <c r="B304">
        <v>8.5</v>
      </c>
    </row>
    <row r="305" spans="1:2">
      <c r="A305">
        <v>13</v>
      </c>
      <c r="B305">
        <v>2</v>
      </c>
    </row>
    <row r="306" spans="1:2">
      <c r="A306">
        <v>7</v>
      </c>
      <c r="B306">
        <v>20</v>
      </c>
    </row>
    <row r="307" spans="1:2">
      <c r="A307">
        <v>2</v>
      </c>
      <c r="B307">
        <v>19</v>
      </c>
    </row>
    <row r="308" spans="1:2">
      <c r="A308">
        <v>9</v>
      </c>
      <c r="B308">
        <v>17</v>
      </c>
    </row>
    <row r="309" spans="1:2">
      <c r="A309">
        <v>9</v>
      </c>
      <c r="B309">
        <v>17</v>
      </c>
    </row>
    <row r="310" spans="1:2">
      <c r="A310">
        <v>1</v>
      </c>
      <c r="B310">
        <v>23</v>
      </c>
    </row>
    <row r="311" spans="1:2">
      <c r="A311">
        <v>6</v>
      </c>
      <c r="B311">
        <v>18</v>
      </c>
    </row>
    <row r="312" spans="1:2">
      <c r="A312">
        <v>8</v>
      </c>
      <c r="B312">
        <v>19</v>
      </c>
    </row>
    <row r="313" spans="1:2">
      <c r="A313">
        <v>16</v>
      </c>
      <c r="B313">
        <v>7</v>
      </c>
    </row>
    <row r="314" spans="1:2">
      <c r="A314">
        <v>7</v>
      </c>
      <c r="B314">
        <v>20</v>
      </c>
    </row>
    <row r="315" spans="1:2">
      <c r="A315">
        <v>10</v>
      </c>
      <c r="B315">
        <v>19.5</v>
      </c>
    </row>
    <row r="316" spans="1:2">
      <c r="A316">
        <v>1</v>
      </c>
      <c r="B316">
        <v>23</v>
      </c>
    </row>
    <row r="317" spans="1:2">
      <c r="A317">
        <v>13</v>
      </c>
      <c r="B317">
        <v>2</v>
      </c>
    </row>
    <row r="318" spans="1:2">
      <c r="A318">
        <v>14</v>
      </c>
      <c r="B318">
        <v>3</v>
      </c>
    </row>
    <row r="319" spans="1:2">
      <c r="A319">
        <v>14</v>
      </c>
      <c r="B319">
        <v>3</v>
      </c>
    </row>
    <row r="320" spans="1:2">
      <c r="A320">
        <v>7</v>
      </c>
      <c r="B320">
        <v>20</v>
      </c>
    </row>
    <row r="321" spans="1:2">
      <c r="A321">
        <v>14</v>
      </c>
      <c r="B321">
        <v>3</v>
      </c>
    </row>
    <row r="322" spans="1:2">
      <c r="A322">
        <v>15</v>
      </c>
      <c r="B322">
        <v>1</v>
      </c>
    </row>
    <row r="323" spans="1:2">
      <c r="A323">
        <v>3</v>
      </c>
      <c r="B323">
        <v>8.5</v>
      </c>
    </row>
    <row r="324" spans="1:2">
      <c r="A324">
        <v>9</v>
      </c>
      <c r="B324">
        <v>17</v>
      </c>
    </row>
    <row r="325" spans="1:2">
      <c r="A325">
        <v>2</v>
      </c>
      <c r="B325">
        <v>19</v>
      </c>
    </row>
    <row r="326" spans="1:2">
      <c r="A326">
        <v>16</v>
      </c>
      <c r="B326">
        <v>7</v>
      </c>
    </row>
    <row r="327" spans="1:2">
      <c r="A327">
        <v>6</v>
      </c>
      <c r="B327">
        <v>18</v>
      </c>
    </row>
    <row r="328" spans="1:2">
      <c r="A328">
        <v>9</v>
      </c>
      <c r="B328">
        <v>17</v>
      </c>
    </row>
    <row r="329" spans="1:2">
      <c r="A329">
        <v>8</v>
      </c>
      <c r="B329">
        <v>19</v>
      </c>
    </row>
    <row r="330" spans="1:2">
      <c r="A330">
        <v>1</v>
      </c>
      <c r="B330">
        <v>23</v>
      </c>
    </row>
    <row r="331" spans="1:2">
      <c r="A331">
        <v>15</v>
      </c>
      <c r="B331">
        <v>1</v>
      </c>
    </row>
    <row r="332" spans="1:2">
      <c r="A332">
        <v>10</v>
      </c>
      <c r="B332">
        <v>19.5</v>
      </c>
    </row>
    <row r="333" spans="1:2">
      <c r="A333">
        <v>6</v>
      </c>
      <c r="B333">
        <v>18</v>
      </c>
    </row>
    <row r="334" spans="1:2">
      <c r="A334">
        <v>4</v>
      </c>
      <c r="B334">
        <v>16</v>
      </c>
    </row>
    <row r="335" spans="1:2">
      <c r="A335">
        <v>13</v>
      </c>
      <c r="B335">
        <v>2</v>
      </c>
    </row>
    <row r="336" spans="1:2">
      <c r="A336">
        <v>11</v>
      </c>
      <c r="B336">
        <v>14</v>
      </c>
    </row>
    <row r="337" spans="1:2">
      <c r="A337">
        <v>8</v>
      </c>
      <c r="B337">
        <v>19</v>
      </c>
    </row>
    <row r="338" spans="1:2">
      <c r="A338">
        <v>6</v>
      </c>
      <c r="B338">
        <v>18</v>
      </c>
    </row>
    <row r="339" spans="1:2">
      <c r="A339">
        <v>2</v>
      </c>
      <c r="B339">
        <v>19</v>
      </c>
    </row>
    <row r="340" spans="1:2">
      <c r="A340">
        <v>7</v>
      </c>
      <c r="B340">
        <v>20</v>
      </c>
    </row>
    <row r="341" spans="1:2">
      <c r="A341">
        <v>6</v>
      </c>
      <c r="B341">
        <v>18</v>
      </c>
    </row>
    <row r="342" spans="1:2">
      <c r="A342">
        <v>10</v>
      </c>
      <c r="B342">
        <v>19.5</v>
      </c>
    </row>
    <row r="343" spans="1:2">
      <c r="A343">
        <v>3</v>
      </c>
      <c r="B343">
        <v>8.5</v>
      </c>
    </row>
    <row r="344" spans="1:2">
      <c r="A344">
        <v>11</v>
      </c>
      <c r="B344">
        <v>14</v>
      </c>
    </row>
    <row r="345" spans="1:2">
      <c r="A345">
        <v>15</v>
      </c>
      <c r="B345">
        <v>1</v>
      </c>
    </row>
    <row r="346" spans="1:2">
      <c r="A346">
        <v>6</v>
      </c>
      <c r="B346">
        <v>18</v>
      </c>
    </row>
    <row r="347" spans="1:2">
      <c r="A347">
        <v>2</v>
      </c>
      <c r="B347">
        <v>19</v>
      </c>
    </row>
    <row r="348" spans="1:2">
      <c r="A348">
        <v>16</v>
      </c>
      <c r="B348">
        <v>7</v>
      </c>
    </row>
    <row r="349" spans="1:2">
      <c r="A349">
        <v>1</v>
      </c>
      <c r="B349">
        <v>23</v>
      </c>
    </row>
    <row r="350" spans="1:2">
      <c r="A350">
        <v>16</v>
      </c>
      <c r="B350">
        <v>7</v>
      </c>
    </row>
    <row r="351" spans="1:2">
      <c r="A351">
        <v>14</v>
      </c>
      <c r="B351">
        <v>3</v>
      </c>
    </row>
    <row r="352" spans="1:2">
      <c r="A352">
        <v>16</v>
      </c>
      <c r="B352">
        <v>7</v>
      </c>
    </row>
    <row r="353" spans="1:2">
      <c r="A353">
        <v>2</v>
      </c>
      <c r="B353">
        <v>19</v>
      </c>
    </row>
    <row r="354" spans="1:2">
      <c r="A354">
        <v>3</v>
      </c>
      <c r="B354">
        <v>8.5</v>
      </c>
    </row>
    <row r="355" spans="1:2">
      <c r="A355">
        <v>10</v>
      </c>
      <c r="B355">
        <v>19.5</v>
      </c>
    </row>
    <row r="356" spans="1:2">
      <c r="A356">
        <v>4</v>
      </c>
      <c r="B356">
        <v>16</v>
      </c>
    </row>
    <row r="357" spans="1:2">
      <c r="A357">
        <v>6</v>
      </c>
      <c r="B357">
        <v>18</v>
      </c>
    </row>
    <row r="358" spans="1:2">
      <c r="A358">
        <v>16</v>
      </c>
      <c r="B358">
        <v>7</v>
      </c>
    </row>
    <row r="359" spans="1:2">
      <c r="A359">
        <v>5</v>
      </c>
      <c r="B359">
        <v>20</v>
      </c>
    </row>
    <row r="360" spans="1:2">
      <c r="A360">
        <v>1</v>
      </c>
      <c r="B360">
        <v>23</v>
      </c>
    </row>
    <row r="361" spans="1:2">
      <c r="A361">
        <v>5</v>
      </c>
      <c r="B361">
        <v>20</v>
      </c>
    </row>
    <row r="362" spans="1:2">
      <c r="A362">
        <v>13</v>
      </c>
      <c r="B362">
        <v>2</v>
      </c>
    </row>
    <row r="363" spans="1:2">
      <c r="A363">
        <v>13</v>
      </c>
      <c r="B363">
        <v>2</v>
      </c>
    </row>
    <row r="364" spans="1:2">
      <c r="A364">
        <v>6</v>
      </c>
      <c r="B364">
        <v>18</v>
      </c>
    </row>
    <row r="365" spans="1:2">
      <c r="A365">
        <v>9</v>
      </c>
      <c r="B365">
        <v>17</v>
      </c>
    </row>
    <row r="366" spans="1:2">
      <c r="A366">
        <v>4</v>
      </c>
      <c r="B366">
        <v>16</v>
      </c>
    </row>
    <row r="367" spans="1:2">
      <c r="A367">
        <v>1</v>
      </c>
      <c r="B367">
        <v>23</v>
      </c>
    </row>
    <row r="368" spans="1:2">
      <c r="A368">
        <v>7</v>
      </c>
      <c r="B368">
        <v>20</v>
      </c>
    </row>
    <row r="369" spans="1:2">
      <c r="A369">
        <v>4</v>
      </c>
      <c r="B369">
        <v>16</v>
      </c>
    </row>
    <row r="370" spans="1:2">
      <c r="A370">
        <v>5</v>
      </c>
      <c r="B370">
        <v>20</v>
      </c>
    </row>
    <row r="371" spans="1:2">
      <c r="A371">
        <v>4</v>
      </c>
      <c r="B371">
        <v>16</v>
      </c>
    </row>
    <row r="372" spans="1:2">
      <c r="A372">
        <v>10</v>
      </c>
      <c r="B372">
        <v>19.5</v>
      </c>
    </row>
    <row r="373" spans="1:2">
      <c r="A373">
        <v>5</v>
      </c>
      <c r="B373">
        <v>20</v>
      </c>
    </row>
    <row r="374" spans="1:2">
      <c r="A374">
        <v>8</v>
      </c>
      <c r="B374">
        <v>19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11"/>
  <sheetViews>
    <sheetView topLeftCell="A933" workbookViewId="0">
      <selection activeCell="F1312" sqref="F1312"/>
    </sheetView>
  </sheetViews>
  <sheetFormatPr defaultRowHeight="15.6"/>
  <cols>
    <col min="4" max="4" width="33.59765625" customWidth="1"/>
    <col min="5" max="5" width="34.09765625" customWidth="1"/>
    <col min="6" max="6" width="19.8984375" style="1" customWidth="1"/>
    <col min="7" max="7" width="18.3984375" style="4" customWidth="1"/>
    <col min="8" max="8" width="31" customWidth="1"/>
    <col min="9" max="9" width="13.3984375" customWidth="1"/>
    <col min="10" max="10" width="23.796875" customWidth="1"/>
  </cols>
  <sheetData>
    <row r="1" spans="1:11">
      <c r="A1" s="3" t="s">
        <v>0</v>
      </c>
      <c r="B1" s="51" t="s">
        <v>1</v>
      </c>
      <c r="C1" s="51" t="s">
        <v>3</v>
      </c>
      <c r="D1" s="51" t="s">
        <v>5</v>
      </c>
      <c r="E1" s="51" t="s">
        <v>6</v>
      </c>
      <c r="F1" s="1" t="s">
        <v>119</v>
      </c>
      <c r="G1" s="4" t="s">
        <v>117</v>
      </c>
      <c r="H1" s="50" t="s">
        <v>110</v>
      </c>
      <c r="J1" s="50" t="s">
        <v>118</v>
      </c>
      <c r="K1" s="2" t="s">
        <v>117</v>
      </c>
    </row>
    <row r="2" spans="1:11" hidden="1">
      <c r="A2" t="s">
        <v>7</v>
      </c>
      <c r="B2" s="7">
        <v>0.48055555555555557</v>
      </c>
      <c r="C2">
        <v>10</v>
      </c>
      <c r="D2">
        <f>VLOOKUP(C2,Menu!$A$2:$D$18,3,FALSE)</f>
        <v>14</v>
      </c>
      <c r="E2">
        <f>VLOOKUP(C2,Menu!$A$2:$D$18,4,FALSE)</f>
        <v>19.5</v>
      </c>
      <c r="F2" s="1">
        <f>D2</f>
        <v>14</v>
      </c>
      <c r="G2" s="4">
        <f t="shared" ref="G2:G65" si="0">VLOOKUP(C:C,$J$2:$K$17,2,FALSE)</f>
        <v>5</v>
      </c>
      <c r="H2">
        <v>1</v>
      </c>
      <c r="J2">
        <v>1</v>
      </c>
      <c r="K2" s="4">
        <v>18.75</v>
      </c>
    </row>
    <row r="3" spans="1:11" hidden="1">
      <c r="A3" t="s">
        <v>7</v>
      </c>
      <c r="B3" s="7">
        <v>0.48055555555555557</v>
      </c>
      <c r="C3">
        <v>2</v>
      </c>
      <c r="D3">
        <f>VLOOKUP(C3,Menu!$A$2:$D$18,3,FALSE)</f>
        <v>16</v>
      </c>
      <c r="E3">
        <f>VLOOKUP(C3,Menu!$A$2:$D$18,4,FALSE)</f>
        <v>19</v>
      </c>
      <c r="F3" s="1">
        <f t="shared" ref="F3:F64" si="1">D3</f>
        <v>16</v>
      </c>
      <c r="G3" s="4">
        <f t="shared" si="0"/>
        <v>13.8</v>
      </c>
      <c r="H3">
        <v>2</v>
      </c>
      <c r="J3">
        <v>2</v>
      </c>
      <c r="K3" s="4">
        <v>13.8</v>
      </c>
    </row>
    <row r="4" spans="1:11">
      <c r="A4" t="s">
        <v>7</v>
      </c>
      <c r="B4" s="7">
        <v>0.48055555555555557</v>
      </c>
      <c r="C4">
        <v>1</v>
      </c>
      <c r="D4">
        <f>VLOOKUP(C4,Menu!$A$2:$D$18,3,FALSE)</f>
        <v>17</v>
      </c>
      <c r="E4">
        <f>VLOOKUP(C4,Menu!$A$2:$D$18,4,FALSE)</f>
        <v>23</v>
      </c>
      <c r="F4" s="1">
        <f t="shared" si="1"/>
        <v>17</v>
      </c>
      <c r="G4" s="4">
        <f t="shared" si="0"/>
        <v>18.75</v>
      </c>
      <c r="H4">
        <v>3</v>
      </c>
      <c r="J4">
        <v>3</v>
      </c>
      <c r="K4" s="4">
        <v>2</v>
      </c>
    </row>
    <row r="5" spans="1:11" hidden="1">
      <c r="A5" t="s">
        <v>7</v>
      </c>
      <c r="B5" s="7">
        <v>0.48055555555555557</v>
      </c>
      <c r="C5">
        <v>15</v>
      </c>
      <c r="D5">
        <f>VLOOKUP(C5,Menu!$A$2:$D$18,3,FALSE)</f>
        <v>1</v>
      </c>
      <c r="E5">
        <f>VLOOKUP(C5,Menu!$A$2:$D$18,4,FALSE)</f>
        <v>1</v>
      </c>
      <c r="F5" s="1">
        <f t="shared" si="1"/>
        <v>1</v>
      </c>
      <c r="G5" s="4">
        <f t="shared" si="0"/>
        <v>0</v>
      </c>
      <c r="H5">
        <v>4</v>
      </c>
      <c r="J5">
        <v>4</v>
      </c>
      <c r="K5" s="4">
        <v>8.8000000000000007</v>
      </c>
    </row>
    <row r="6" spans="1:11">
      <c r="A6" t="s">
        <v>7</v>
      </c>
      <c r="B6" s="7">
        <v>0.4826388888888889</v>
      </c>
      <c r="C6">
        <v>1</v>
      </c>
      <c r="D6">
        <f>VLOOKUP(C6,Menu!$A$2:$D$18,3,FALSE)</f>
        <v>17</v>
      </c>
      <c r="E6">
        <f>VLOOKUP(C6,Menu!$A$2:$D$18,4,FALSE)</f>
        <v>23</v>
      </c>
      <c r="F6" s="1">
        <f t="shared" si="1"/>
        <v>17</v>
      </c>
      <c r="G6" s="4">
        <f t="shared" si="0"/>
        <v>18.75</v>
      </c>
      <c r="H6">
        <v>5</v>
      </c>
      <c r="J6">
        <v>5</v>
      </c>
      <c r="K6" s="4">
        <v>12.5</v>
      </c>
    </row>
    <row r="7" spans="1:11" hidden="1">
      <c r="A7" t="s">
        <v>7</v>
      </c>
      <c r="B7" s="7">
        <v>0.4826388888888889</v>
      </c>
      <c r="C7">
        <v>9</v>
      </c>
      <c r="D7">
        <f>VLOOKUP(C7,Menu!$A$2:$D$18,3,FALSE)</f>
        <v>14</v>
      </c>
      <c r="E7">
        <f>VLOOKUP(C7,Menu!$A$2:$D$18,4,FALSE)</f>
        <v>17</v>
      </c>
      <c r="F7" s="1">
        <f t="shared" si="1"/>
        <v>14</v>
      </c>
      <c r="G7" s="4">
        <f t="shared" si="0"/>
        <v>12.6</v>
      </c>
      <c r="H7">
        <v>6</v>
      </c>
      <c r="J7">
        <v>6</v>
      </c>
      <c r="K7" s="4">
        <v>9</v>
      </c>
    </row>
    <row r="8" spans="1:11" hidden="1">
      <c r="A8" t="s">
        <v>7</v>
      </c>
      <c r="B8" s="7">
        <v>0.4826388888888889</v>
      </c>
      <c r="C8">
        <v>11</v>
      </c>
      <c r="D8">
        <f>VLOOKUP(C8,Menu!$A$2:$D$18,3,FALSE)</f>
        <v>10</v>
      </c>
      <c r="E8">
        <f>VLOOKUP(C8,Menu!$A$2:$D$18,4,FALSE)</f>
        <v>14</v>
      </c>
      <c r="F8" s="1">
        <f t="shared" si="1"/>
        <v>10</v>
      </c>
      <c r="G8" s="4">
        <f t="shared" si="0"/>
        <v>1.45</v>
      </c>
      <c r="H8">
        <v>7</v>
      </c>
      <c r="J8">
        <v>7</v>
      </c>
      <c r="K8" s="4">
        <v>9.65</v>
      </c>
    </row>
    <row r="9" spans="1:11" hidden="1">
      <c r="A9" t="s">
        <v>7</v>
      </c>
      <c r="B9" s="7">
        <v>0.4826388888888889</v>
      </c>
      <c r="C9">
        <v>16</v>
      </c>
      <c r="D9">
        <f>VLOOKUP(C9,Menu!$A$2:$D$18,3,FALSE)</f>
        <v>5</v>
      </c>
      <c r="E9">
        <f>VLOOKUP(C9,Menu!$A$2:$D$18,4,FALSE)</f>
        <v>7</v>
      </c>
      <c r="F9" s="1">
        <f t="shared" si="1"/>
        <v>5</v>
      </c>
      <c r="G9" s="4">
        <f t="shared" si="0"/>
        <v>0</v>
      </c>
      <c r="H9">
        <v>8</v>
      </c>
      <c r="J9">
        <v>8</v>
      </c>
      <c r="K9" s="4">
        <v>7.5</v>
      </c>
    </row>
    <row r="10" spans="1:11" hidden="1">
      <c r="A10" t="s">
        <v>7</v>
      </c>
      <c r="B10" s="7">
        <v>0.4826388888888889</v>
      </c>
      <c r="C10">
        <v>2</v>
      </c>
      <c r="D10">
        <f>VLOOKUP(C10,Menu!$A$2:$D$18,3,FALSE)</f>
        <v>16</v>
      </c>
      <c r="E10">
        <f>VLOOKUP(C10,Menu!$A$2:$D$18,4,FALSE)</f>
        <v>19</v>
      </c>
      <c r="F10" s="1">
        <f t="shared" si="1"/>
        <v>16</v>
      </c>
      <c r="G10" s="4">
        <f t="shared" si="0"/>
        <v>13.8</v>
      </c>
      <c r="H10">
        <v>9</v>
      </c>
      <c r="J10">
        <v>9</v>
      </c>
      <c r="K10" s="4">
        <v>12.6</v>
      </c>
    </row>
    <row r="11" spans="1:11" hidden="1">
      <c r="A11" t="s">
        <v>7</v>
      </c>
      <c r="B11" s="7">
        <v>0.4826388888888889</v>
      </c>
      <c r="C11">
        <v>15</v>
      </c>
      <c r="D11">
        <f>VLOOKUP(C11,Menu!$A$2:$D$18,3,FALSE)</f>
        <v>1</v>
      </c>
      <c r="E11">
        <f>VLOOKUP(C11,Menu!$A$2:$D$18,4,FALSE)</f>
        <v>1</v>
      </c>
      <c r="F11" s="1">
        <f t="shared" si="1"/>
        <v>1</v>
      </c>
      <c r="G11" s="4">
        <f t="shared" si="0"/>
        <v>0</v>
      </c>
      <c r="H11">
        <v>10</v>
      </c>
      <c r="J11">
        <v>10</v>
      </c>
      <c r="K11" s="4">
        <v>5</v>
      </c>
    </row>
    <row r="12" spans="1:11" hidden="1">
      <c r="A12" t="s">
        <v>7</v>
      </c>
      <c r="B12" s="7">
        <v>0.49027777777777781</v>
      </c>
      <c r="C12">
        <v>9</v>
      </c>
      <c r="D12">
        <f>VLOOKUP(C12,Menu!$A$2:$D$18,3,FALSE)</f>
        <v>14</v>
      </c>
      <c r="E12">
        <f>VLOOKUP(C12,Menu!$A$2:$D$18,4,FALSE)</f>
        <v>17</v>
      </c>
      <c r="F12" s="1">
        <f t="shared" si="1"/>
        <v>14</v>
      </c>
      <c r="G12" s="4">
        <f t="shared" si="0"/>
        <v>12.6</v>
      </c>
      <c r="H12">
        <v>11</v>
      </c>
      <c r="J12">
        <v>11</v>
      </c>
      <c r="K12" s="4">
        <v>1.45</v>
      </c>
    </row>
    <row r="13" spans="1:11" hidden="1">
      <c r="A13" t="s">
        <v>7</v>
      </c>
      <c r="B13" s="7">
        <v>0.49027777777777781</v>
      </c>
      <c r="C13">
        <v>14</v>
      </c>
      <c r="D13">
        <f>VLOOKUP(C13,Menu!$A$2:$D$18,3,FALSE)</f>
        <v>3</v>
      </c>
      <c r="E13">
        <f>VLOOKUP(C13,Menu!$A$2:$D$18,4,FALSE)</f>
        <v>3</v>
      </c>
      <c r="F13" s="1">
        <f t="shared" si="1"/>
        <v>3</v>
      </c>
      <c r="G13" s="4">
        <f t="shared" si="0"/>
        <v>0</v>
      </c>
      <c r="H13">
        <v>12</v>
      </c>
      <c r="J13">
        <v>12</v>
      </c>
      <c r="K13" s="4">
        <v>0</v>
      </c>
    </row>
    <row r="14" spans="1:11" hidden="1">
      <c r="A14" t="s">
        <v>7</v>
      </c>
      <c r="B14" s="7">
        <v>0.49444444444444446</v>
      </c>
      <c r="C14">
        <v>13</v>
      </c>
      <c r="D14">
        <f>VLOOKUP(C14,Menu!$A$2:$D$18,3,FALSE)</f>
        <v>2</v>
      </c>
      <c r="E14">
        <f>VLOOKUP(C14,Menu!$A$2:$D$18,4,FALSE)</f>
        <v>2</v>
      </c>
      <c r="F14" s="1">
        <f t="shared" si="1"/>
        <v>2</v>
      </c>
      <c r="G14" s="4">
        <f t="shared" si="0"/>
        <v>0</v>
      </c>
      <c r="H14">
        <v>13</v>
      </c>
      <c r="J14">
        <v>13</v>
      </c>
      <c r="K14" s="4">
        <v>0</v>
      </c>
    </row>
    <row r="15" spans="1:11" hidden="1">
      <c r="A15" t="s">
        <v>7</v>
      </c>
      <c r="B15" s="7">
        <v>0.49444444444444446</v>
      </c>
      <c r="C15">
        <v>9</v>
      </c>
      <c r="D15">
        <f>VLOOKUP(C15,Menu!$A$2:$D$18,3,FALSE)</f>
        <v>14</v>
      </c>
      <c r="E15">
        <f>VLOOKUP(C15,Menu!$A$2:$D$18,4,FALSE)</f>
        <v>17</v>
      </c>
      <c r="F15" s="1">
        <f t="shared" si="1"/>
        <v>14</v>
      </c>
      <c r="G15" s="4">
        <f t="shared" si="0"/>
        <v>12.6</v>
      </c>
      <c r="H15">
        <v>14</v>
      </c>
      <c r="J15">
        <v>14</v>
      </c>
      <c r="K15" s="4">
        <v>0</v>
      </c>
    </row>
    <row r="16" spans="1:11" hidden="1">
      <c r="A16" t="s">
        <v>7</v>
      </c>
      <c r="B16" s="7">
        <v>0.49444444444444446</v>
      </c>
      <c r="C16">
        <v>10</v>
      </c>
      <c r="D16">
        <f>VLOOKUP(C16,Menu!$A$2:$D$18,3,FALSE)</f>
        <v>14</v>
      </c>
      <c r="E16">
        <f>VLOOKUP(C16,Menu!$A$2:$D$18,4,FALSE)</f>
        <v>19.5</v>
      </c>
      <c r="F16" s="1">
        <f t="shared" si="1"/>
        <v>14</v>
      </c>
      <c r="G16" s="4">
        <f t="shared" si="0"/>
        <v>5</v>
      </c>
      <c r="H16">
        <v>15</v>
      </c>
      <c r="J16">
        <v>15</v>
      </c>
      <c r="K16" s="4">
        <v>0</v>
      </c>
    </row>
    <row r="17" spans="1:11" hidden="1">
      <c r="A17" t="s">
        <v>7</v>
      </c>
      <c r="B17" s="7">
        <v>0.49444444444444446</v>
      </c>
      <c r="C17">
        <v>14</v>
      </c>
      <c r="D17">
        <f>VLOOKUP(C17,Menu!$A$2:$D$18,3,FALSE)</f>
        <v>3</v>
      </c>
      <c r="E17">
        <f>VLOOKUP(C17,Menu!$A$2:$D$18,4,FALSE)</f>
        <v>3</v>
      </c>
      <c r="F17" s="1">
        <f t="shared" si="1"/>
        <v>3</v>
      </c>
      <c r="G17" s="4">
        <f t="shared" si="0"/>
        <v>0</v>
      </c>
      <c r="H17">
        <v>16</v>
      </c>
      <c r="J17">
        <v>16</v>
      </c>
      <c r="K17" s="4">
        <v>0</v>
      </c>
    </row>
    <row r="18" spans="1:11" hidden="1">
      <c r="A18" t="s">
        <v>7</v>
      </c>
      <c r="B18" s="7">
        <v>0.50416666666666665</v>
      </c>
      <c r="C18">
        <v>9</v>
      </c>
      <c r="D18">
        <f>VLOOKUP(C18,Menu!$A$2:$D$18,3,FALSE)</f>
        <v>14</v>
      </c>
      <c r="E18">
        <f>VLOOKUP(C18,Menu!$A$2:$D$18,4,FALSE)</f>
        <v>17</v>
      </c>
      <c r="F18" s="1">
        <f t="shared" si="1"/>
        <v>14</v>
      </c>
      <c r="G18" s="4">
        <f t="shared" si="0"/>
        <v>12.6</v>
      </c>
    </row>
    <row r="19" spans="1:11" hidden="1">
      <c r="A19" t="s">
        <v>7</v>
      </c>
      <c r="B19" s="7">
        <v>0.50416666666666665</v>
      </c>
      <c r="C19">
        <v>11</v>
      </c>
      <c r="D19">
        <f>VLOOKUP(C19,Menu!$A$2:$D$18,3,FALSE)</f>
        <v>10</v>
      </c>
      <c r="E19">
        <f>VLOOKUP(C19,Menu!$A$2:$D$18,4,FALSE)</f>
        <v>14</v>
      </c>
      <c r="F19" s="1">
        <f t="shared" si="1"/>
        <v>10</v>
      </c>
      <c r="G19" s="4">
        <f t="shared" si="0"/>
        <v>1.45</v>
      </c>
    </row>
    <row r="20" spans="1:11" hidden="1">
      <c r="A20" t="s">
        <v>7</v>
      </c>
      <c r="B20" s="7">
        <v>0.50416666666666665</v>
      </c>
      <c r="C20">
        <v>15</v>
      </c>
      <c r="D20">
        <f>VLOOKUP(C20,Menu!$A$2:$D$18,3,FALSE)</f>
        <v>1</v>
      </c>
      <c r="E20">
        <f>VLOOKUP(C20,Menu!$A$2:$D$18,4,FALSE)</f>
        <v>1</v>
      </c>
      <c r="F20" s="1">
        <f t="shared" si="1"/>
        <v>1</v>
      </c>
      <c r="G20" s="4">
        <f t="shared" si="0"/>
        <v>0</v>
      </c>
      <c r="H20" t="s">
        <v>120</v>
      </c>
      <c r="I20">
        <f>COUNT(C:C)</f>
        <v>1310</v>
      </c>
    </row>
    <row r="21" spans="1:11" hidden="1">
      <c r="A21" t="s">
        <v>7</v>
      </c>
      <c r="B21" s="7">
        <v>0.50416666666666665</v>
      </c>
      <c r="C21">
        <v>3</v>
      </c>
      <c r="D21">
        <f>VLOOKUP(C21,Menu!$A$2:$D$18,3,FALSE)</f>
        <v>7</v>
      </c>
      <c r="E21">
        <f>VLOOKUP(C21,Menu!$A$2:$D$18,4,FALSE)</f>
        <v>8.5</v>
      </c>
      <c r="F21" s="1">
        <f t="shared" si="1"/>
        <v>7</v>
      </c>
      <c r="G21" s="4">
        <f t="shared" si="0"/>
        <v>2</v>
      </c>
      <c r="H21" t="s">
        <v>122</v>
      </c>
      <c r="I21" s="1">
        <f>AVERAGE(F:F)</f>
        <v>12.903435114503816</v>
      </c>
    </row>
    <row r="22" spans="1:11" hidden="1">
      <c r="A22" t="s">
        <v>7</v>
      </c>
      <c r="B22" s="7">
        <v>0.51041666666666663</v>
      </c>
      <c r="C22">
        <v>6</v>
      </c>
      <c r="D22">
        <f>VLOOKUP(C22,Menu!$A$2:$D$18,3,FALSE)</f>
        <v>14</v>
      </c>
      <c r="E22">
        <f>VLOOKUP(C22,Menu!$A$2:$D$18,4,FALSE)</f>
        <v>18</v>
      </c>
      <c r="F22" s="1">
        <f t="shared" si="1"/>
        <v>14</v>
      </c>
      <c r="G22" s="4">
        <f t="shared" si="0"/>
        <v>9</v>
      </c>
      <c r="H22" t="s">
        <v>123</v>
      </c>
      <c r="I22" s="1">
        <f>SUM(F:F)</f>
        <v>16903.5</v>
      </c>
    </row>
    <row r="23" spans="1:11" hidden="1">
      <c r="A23" t="s">
        <v>7</v>
      </c>
      <c r="B23" s="7">
        <v>0.51041666666666663</v>
      </c>
      <c r="C23">
        <v>12</v>
      </c>
      <c r="D23">
        <f>VLOOKUP(C23,Menu!$A$2:$D$18,3,FALSE)</f>
        <v>4</v>
      </c>
      <c r="E23">
        <f>VLOOKUP(C23,Menu!$A$2:$D$18,4,FALSE)</f>
        <v>6</v>
      </c>
      <c r="F23" s="1">
        <f t="shared" si="1"/>
        <v>4</v>
      </c>
      <c r="G23" s="4">
        <f t="shared" si="0"/>
        <v>0</v>
      </c>
      <c r="H23" t="s">
        <v>124</v>
      </c>
      <c r="I23" s="1">
        <f>SUM(G:G)</f>
        <v>8483.6000000000058</v>
      </c>
    </row>
    <row r="24" spans="1:11" hidden="1">
      <c r="A24" t="s">
        <v>7</v>
      </c>
      <c r="B24" s="7">
        <v>0.51041666666666663</v>
      </c>
      <c r="C24">
        <v>15</v>
      </c>
      <c r="D24">
        <f>VLOOKUP(C24,Menu!$A$2:$D$18,3,FALSE)</f>
        <v>1</v>
      </c>
      <c r="E24">
        <f>VLOOKUP(C24,Menu!$A$2:$D$18,4,FALSE)</f>
        <v>1</v>
      </c>
      <c r="F24" s="1">
        <f t="shared" si="1"/>
        <v>1</v>
      </c>
      <c r="G24" s="4">
        <f t="shared" si="0"/>
        <v>0</v>
      </c>
      <c r="H24" t="s">
        <v>125</v>
      </c>
      <c r="I24" s="69">
        <f>I22-I23</f>
        <v>8419.8999999999942</v>
      </c>
    </row>
    <row r="25" spans="1:11" hidden="1">
      <c r="A25" t="s">
        <v>7</v>
      </c>
      <c r="B25" s="7">
        <v>0.51111111111111118</v>
      </c>
      <c r="C25">
        <v>13</v>
      </c>
      <c r="D25">
        <f>VLOOKUP(C25,Menu!$A$2:$D$18,3,FALSE)</f>
        <v>2</v>
      </c>
      <c r="E25">
        <f>VLOOKUP(C25,Menu!$A$2:$D$18,4,FALSE)</f>
        <v>2</v>
      </c>
      <c r="F25" s="1">
        <f t="shared" si="1"/>
        <v>2</v>
      </c>
      <c r="G25" s="4">
        <f t="shared" si="0"/>
        <v>0</v>
      </c>
    </row>
    <row r="26" spans="1:11" hidden="1">
      <c r="A26" t="s">
        <v>7</v>
      </c>
      <c r="B26" s="7">
        <v>0.51111111111111118</v>
      </c>
      <c r="C26">
        <v>14</v>
      </c>
      <c r="D26">
        <f>VLOOKUP(C26,Menu!$A$2:$D$18,3,FALSE)</f>
        <v>3</v>
      </c>
      <c r="E26">
        <f>VLOOKUP(C26,Menu!$A$2:$D$18,4,FALSE)</f>
        <v>3</v>
      </c>
      <c r="F26" s="1">
        <f t="shared" si="1"/>
        <v>3</v>
      </c>
      <c r="G26" s="4">
        <f t="shared" si="0"/>
        <v>0</v>
      </c>
    </row>
    <row r="27" spans="1:11" hidden="1">
      <c r="A27" t="s">
        <v>7</v>
      </c>
      <c r="B27" s="7">
        <v>0.52083333333333337</v>
      </c>
      <c r="C27">
        <v>12</v>
      </c>
      <c r="D27">
        <f>VLOOKUP(C27,Menu!$A$2:$D$18,3,FALSE)</f>
        <v>4</v>
      </c>
      <c r="E27">
        <f>VLOOKUP(C27,Menu!$A$2:$D$18,4,FALSE)</f>
        <v>6</v>
      </c>
      <c r="F27" s="1">
        <f t="shared" si="1"/>
        <v>4</v>
      </c>
      <c r="G27" s="4">
        <f t="shared" si="0"/>
        <v>0</v>
      </c>
    </row>
    <row r="28" spans="1:11" hidden="1">
      <c r="A28" t="s">
        <v>7</v>
      </c>
      <c r="B28" s="7">
        <v>0.52083333333333337</v>
      </c>
      <c r="C28">
        <v>15</v>
      </c>
      <c r="D28">
        <f>VLOOKUP(C28,Menu!$A$2:$D$18,3,FALSE)</f>
        <v>1</v>
      </c>
      <c r="E28">
        <f>VLOOKUP(C28,Menu!$A$2:$D$18,4,FALSE)</f>
        <v>1</v>
      </c>
      <c r="F28" s="1">
        <f t="shared" si="1"/>
        <v>1</v>
      </c>
      <c r="G28" s="4">
        <f t="shared" si="0"/>
        <v>0</v>
      </c>
      <c r="H28" s="50" t="s">
        <v>110</v>
      </c>
      <c r="I28" s="50" t="s">
        <v>112</v>
      </c>
      <c r="J28" s="2" t="s">
        <v>4</v>
      </c>
    </row>
    <row r="29" spans="1:11" hidden="1">
      <c r="A29" t="s">
        <v>7</v>
      </c>
      <c r="B29" s="7">
        <v>0.52083333333333337</v>
      </c>
      <c r="C29">
        <v>8</v>
      </c>
      <c r="D29">
        <f>VLOOKUP(C29,Menu!$A$2:$D$18,3,FALSE)</f>
        <v>15</v>
      </c>
      <c r="E29">
        <f>VLOOKUP(C29,Menu!$A$2:$D$18,4,FALSE)</f>
        <v>19</v>
      </c>
      <c r="F29" s="1">
        <f t="shared" si="1"/>
        <v>15</v>
      </c>
      <c r="G29" s="4">
        <f t="shared" si="0"/>
        <v>7.5</v>
      </c>
      <c r="H29" t="s">
        <v>21</v>
      </c>
      <c r="I29">
        <v>76</v>
      </c>
      <c r="J29" t="s">
        <v>21</v>
      </c>
    </row>
    <row r="30" spans="1:11">
      <c r="A30" t="s">
        <v>7</v>
      </c>
      <c r="B30" s="7">
        <v>0.52083333333333337</v>
      </c>
      <c r="C30">
        <v>1</v>
      </c>
      <c r="D30">
        <f>VLOOKUP(C30,Menu!$A$2:$D$18,3,FALSE)</f>
        <v>17</v>
      </c>
      <c r="E30">
        <f>VLOOKUP(C30,Menu!$A$2:$D$18,4,FALSE)</f>
        <v>23</v>
      </c>
      <c r="F30" s="1">
        <f t="shared" si="1"/>
        <v>17</v>
      </c>
      <c r="G30" s="4">
        <f t="shared" si="0"/>
        <v>18.75</v>
      </c>
      <c r="H30" t="s">
        <v>22</v>
      </c>
      <c r="I30">
        <v>105</v>
      </c>
      <c r="J30" t="s">
        <v>22</v>
      </c>
    </row>
    <row r="31" spans="1:11" hidden="1">
      <c r="A31" t="s">
        <v>7</v>
      </c>
      <c r="B31" s="7">
        <v>0.52083333333333337</v>
      </c>
      <c r="C31">
        <v>9</v>
      </c>
      <c r="D31">
        <f>VLOOKUP(C31,Menu!$A$2:$D$18,3,FALSE)</f>
        <v>14</v>
      </c>
      <c r="E31">
        <f>VLOOKUP(C31,Menu!$A$2:$D$18,4,FALSE)</f>
        <v>17</v>
      </c>
      <c r="F31" s="1">
        <f t="shared" si="1"/>
        <v>14</v>
      </c>
      <c r="G31" s="4">
        <f t="shared" si="0"/>
        <v>12.6</v>
      </c>
      <c r="H31" t="s">
        <v>23</v>
      </c>
      <c r="I31">
        <v>82</v>
      </c>
      <c r="J31" t="s">
        <v>23</v>
      </c>
    </row>
    <row r="32" spans="1:11" hidden="1">
      <c r="A32" t="s">
        <v>7</v>
      </c>
      <c r="B32" s="7">
        <v>0.5229166666666667</v>
      </c>
      <c r="C32">
        <v>15</v>
      </c>
      <c r="D32">
        <f>VLOOKUP(C32,Menu!$A$2:$D$18,3,FALSE)</f>
        <v>1</v>
      </c>
      <c r="E32">
        <f>VLOOKUP(C32,Menu!$A$2:$D$18,4,FALSE)</f>
        <v>1</v>
      </c>
      <c r="F32" s="1">
        <f t="shared" si="1"/>
        <v>1</v>
      </c>
      <c r="G32" s="4">
        <f t="shared" si="0"/>
        <v>0</v>
      </c>
      <c r="H32" t="s">
        <v>24</v>
      </c>
      <c r="I32">
        <v>84</v>
      </c>
      <c r="J32" t="s">
        <v>24</v>
      </c>
    </row>
    <row r="33" spans="1:14" hidden="1">
      <c r="A33" t="s">
        <v>7</v>
      </c>
      <c r="B33" s="7">
        <v>0.5229166666666667</v>
      </c>
      <c r="C33">
        <v>8</v>
      </c>
      <c r="D33">
        <f>VLOOKUP(C33,Menu!$A$2:$D$18,3,FALSE)</f>
        <v>15</v>
      </c>
      <c r="E33">
        <f>VLOOKUP(C33,Menu!$A$2:$D$18,4,FALSE)</f>
        <v>19</v>
      </c>
      <c r="F33" s="1">
        <f t="shared" si="1"/>
        <v>15</v>
      </c>
      <c r="G33" s="4">
        <f t="shared" si="0"/>
        <v>7.5</v>
      </c>
      <c r="H33" t="s">
        <v>25</v>
      </c>
      <c r="I33">
        <v>77</v>
      </c>
      <c r="J33" t="s">
        <v>25</v>
      </c>
    </row>
    <row r="34" spans="1:14" hidden="1">
      <c r="A34" t="s">
        <v>7</v>
      </c>
      <c r="B34" s="7">
        <v>0.5229166666666667</v>
      </c>
      <c r="C34">
        <v>7</v>
      </c>
      <c r="D34">
        <f>VLOOKUP(C34,Menu!$A$2:$D$18,3,FALSE)</f>
        <v>16</v>
      </c>
      <c r="E34">
        <f>VLOOKUP(C34,Menu!$A$2:$D$18,4,FALSE)</f>
        <v>20</v>
      </c>
      <c r="F34" s="1">
        <f t="shared" si="1"/>
        <v>16</v>
      </c>
      <c r="G34" s="4">
        <f t="shared" si="0"/>
        <v>9.65</v>
      </c>
      <c r="H34" t="s">
        <v>26</v>
      </c>
      <c r="I34">
        <v>84</v>
      </c>
      <c r="J34" t="s">
        <v>26</v>
      </c>
    </row>
    <row r="35" spans="1:14" hidden="1">
      <c r="A35" t="s">
        <v>7</v>
      </c>
      <c r="B35" s="7">
        <v>0.5229166666666667</v>
      </c>
      <c r="C35">
        <v>11</v>
      </c>
      <c r="D35">
        <f>VLOOKUP(C35,Menu!$A$2:$D$18,3,FALSE)</f>
        <v>10</v>
      </c>
      <c r="E35">
        <f>VLOOKUP(C35,Menu!$A$2:$D$18,4,FALSE)</f>
        <v>14</v>
      </c>
      <c r="F35" s="1">
        <f t="shared" si="1"/>
        <v>10</v>
      </c>
      <c r="G35" s="4">
        <f t="shared" si="0"/>
        <v>1.45</v>
      </c>
      <c r="H35" t="s">
        <v>27</v>
      </c>
      <c r="I35">
        <v>108</v>
      </c>
      <c r="J35" t="s">
        <v>27</v>
      </c>
    </row>
    <row r="36" spans="1:14" hidden="1">
      <c r="A36" t="s">
        <v>7</v>
      </c>
      <c r="B36" s="7">
        <v>0.5229166666666667</v>
      </c>
      <c r="C36">
        <v>10</v>
      </c>
      <c r="D36">
        <f>VLOOKUP(C36,Menu!$A$2:$D$18,3,FALSE)</f>
        <v>14</v>
      </c>
      <c r="E36">
        <f>VLOOKUP(C36,Menu!$A$2:$D$18,4,FALSE)</f>
        <v>19.5</v>
      </c>
      <c r="F36" s="1">
        <f t="shared" si="1"/>
        <v>14</v>
      </c>
      <c r="G36" s="4">
        <f t="shared" si="0"/>
        <v>5</v>
      </c>
      <c r="H36" t="s">
        <v>28</v>
      </c>
      <c r="I36">
        <v>84</v>
      </c>
      <c r="J36" t="s">
        <v>28</v>
      </c>
    </row>
    <row r="37" spans="1:14" hidden="1">
      <c r="A37" t="s">
        <v>7</v>
      </c>
      <c r="B37" s="7">
        <v>0.53333333333333333</v>
      </c>
      <c r="C37">
        <v>6</v>
      </c>
      <c r="D37">
        <f>VLOOKUP(C37,Menu!$A$2:$D$18,3,FALSE)</f>
        <v>14</v>
      </c>
      <c r="E37">
        <f>VLOOKUP(C37,Menu!$A$2:$D$18,4,FALSE)</f>
        <v>18</v>
      </c>
      <c r="F37" s="1">
        <f t="shared" si="1"/>
        <v>14</v>
      </c>
      <c r="G37" s="4">
        <f t="shared" si="0"/>
        <v>9</v>
      </c>
      <c r="H37" t="s">
        <v>29</v>
      </c>
      <c r="I37">
        <v>67</v>
      </c>
      <c r="J37" t="s">
        <v>29</v>
      </c>
    </row>
    <row r="38" spans="1:14" hidden="1">
      <c r="A38" t="s">
        <v>7</v>
      </c>
      <c r="B38" s="7">
        <v>0.53333333333333333</v>
      </c>
      <c r="C38">
        <v>14</v>
      </c>
      <c r="D38">
        <f>VLOOKUP(C38,Menu!$A$2:$D$18,3,FALSE)</f>
        <v>3</v>
      </c>
      <c r="E38">
        <f>VLOOKUP(C38,Menu!$A$2:$D$18,4,FALSE)</f>
        <v>3</v>
      </c>
      <c r="F38" s="1">
        <f t="shared" si="1"/>
        <v>3</v>
      </c>
      <c r="G38" s="4">
        <f t="shared" si="0"/>
        <v>0</v>
      </c>
      <c r="H38" t="s">
        <v>30</v>
      </c>
      <c r="I38">
        <v>74</v>
      </c>
      <c r="J38" t="s">
        <v>30</v>
      </c>
    </row>
    <row r="39" spans="1:14" hidden="1">
      <c r="A39" t="s">
        <v>7</v>
      </c>
      <c r="B39" s="7">
        <v>0.53333333333333333</v>
      </c>
      <c r="C39">
        <v>7</v>
      </c>
      <c r="D39">
        <f>VLOOKUP(C39,Menu!$A$2:$D$18,3,FALSE)</f>
        <v>16</v>
      </c>
      <c r="E39">
        <f>VLOOKUP(C39,Menu!$A$2:$D$18,4,FALSE)</f>
        <v>20</v>
      </c>
      <c r="F39" s="1">
        <f t="shared" si="1"/>
        <v>16</v>
      </c>
      <c r="G39" s="4">
        <f t="shared" si="0"/>
        <v>9.65</v>
      </c>
      <c r="H39" t="s">
        <v>31</v>
      </c>
      <c r="I39">
        <v>70</v>
      </c>
      <c r="J39" t="s">
        <v>31</v>
      </c>
    </row>
    <row r="40" spans="1:14" hidden="1">
      <c r="A40" t="s">
        <v>7</v>
      </c>
      <c r="B40" s="7">
        <v>0.53333333333333333</v>
      </c>
      <c r="C40">
        <v>11</v>
      </c>
      <c r="D40">
        <f>VLOOKUP(C40,Menu!$A$2:$D$18,3,FALSE)</f>
        <v>10</v>
      </c>
      <c r="E40">
        <f>VLOOKUP(C40,Menu!$A$2:$D$18,4,FALSE)</f>
        <v>14</v>
      </c>
      <c r="F40" s="1">
        <f t="shared" si="1"/>
        <v>10</v>
      </c>
      <c r="G40" s="4">
        <f t="shared" si="0"/>
        <v>1.45</v>
      </c>
      <c r="H40" t="s">
        <v>32</v>
      </c>
      <c r="I40">
        <v>78</v>
      </c>
      <c r="J40" t="s">
        <v>32</v>
      </c>
    </row>
    <row r="41" spans="1:14" hidden="1">
      <c r="A41" t="s">
        <v>7</v>
      </c>
      <c r="B41" s="7">
        <v>0.53333333333333333</v>
      </c>
      <c r="C41">
        <v>6</v>
      </c>
      <c r="D41">
        <f>VLOOKUP(C41,Menu!$A$2:$D$18,3,FALSE)</f>
        <v>14</v>
      </c>
      <c r="E41">
        <f>VLOOKUP(C41,Menu!$A$2:$D$18,4,FALSE)</f>
        <v>18</v>
      </c>
      <c r="F41" s="1">
        <f t="shared" si="1"/>
        <v>14</v>
      </c>
      <c r="G41" s="4">
        <f t="shared" si="0"/>
        <v>9</v>
      </c>
      <c r="H41" t="s">
        <v>33</v>
      </c>
      <c r="I41">
        <v>82</v>
      </c>
      <c r="J41" t="s">
        <v>33</v>
      </c>
    </row>
    <row r="42" spans="1:14" hidden="1">
      <c r="A42" t="s">
        <v>7</v>
      </c>
      <c r="B42" s="7">
        <v>0.54027777777777775</v>
      </c>
      <c r="C42">
        <v>10</v>
      </c>
      <c r="D42">
        <f>VLOOKUP(C42,Menu!$A$2:$D$18,3,FALSE)</f>
        <v>14</v>
      </c>
      <c r="E42">
        <f>VLOOKUP(C42,Menu!$A$2:$D$18,4,FALSE)</f>
        <v>19.5</v>
      </c>
      <c r="F42" s="1">
        <f t="shared" si="1"/>
        <v>14</v>
      </c>
      <c r="G42" s="4">
        <f t="shared" si="0"/>
        <v>5</v>
      </c>
      <c r="H42" t="s">
        <v>34</v>
      </c>
      <c r="I42">
        <v>78</v>
      </c>
      <c r="J42" t="s">
        <v>34</v>
      </c>
    </row>
    <row r="43" spans="1:14" hidden="1">
      <c r="A43" t="s">
        <v>7</v>
      </c>
      <c r="B43" s="7">
        <v>0.54027777777777775</v>
      </c>
      <c r="C43">
        <v>13</v>
      </c>
      <c r="D43">
        <f>VLOOKUP(C43,Menu!$A$2:$D$18,3,FALSE)</f>
        <v>2</v>
      </c>
      <c r="E43">
        <f>VLOOKUP(C43,Menu!$A$2:$D$18,4,FALSE)</f>
        <v>2</v>
      </c>
      <c r="F43" s="1">
        <f t="shared" si="1"/>
        <v>2</v>
      </c>
      <c r="G43" s="4">
        <f t="shared" si="0"/>
        <v>0</v>
      </c>
      <c r="H43" t="s">
        <v>35</v>
      </c>
      <c r="I43">
        <v>71</v>
      </c>
      <c r="J43" t="s">
        <v>35</v>
      </c>
    </row>
    <row r="44" spans="1:14" hidden="1">
      <c r="A44" t="s">
        <v>7</v>
      </c>
      <c r="B44" s="7">
        <v>0.54027777777777775</v>
      </c>
      <c r="C44">
        <v>6</v>
      </c>
      <c r="D44">
        <f>VLOOKUP(C44,Menu!$A$2:$D$18,3,FALSE)</f>
        <v>14</v>
      </c>
      <c r="E44">
        <f>VLOOKUP(C44,Menu!$A$2:$D$18,4,FALSE)</f>
        <v>18</v>
      </c>
      <c r="F44" s="1">
        <f t="shared" si="1"/>
        <v>14</v>
      </c>
      <c r="G44" s="4">
        <f t="shared" si="0"/>
        <v>9</v>
      </c>
      <c r="H44" t="s">
        <v>36</v>
      </c>
      <c r="I44">
        <v>91</v>
      </c>
      <c r="J44" t="s">
        <v>36</v>
      </c>
    </row>
    <row r="45" spans="1:14" hidden="1">
      <c r="A45" t="s">
        <v>7</v>
      </c>
      <c r="B45" s="7">
        <v>0.54583333333333328</v>
      </c>
      <c r="C45">
        <v>4</v>
      </c>
      <c r="D45">
        <f>VLOOKUP(C45,Menu!$A$2:$D$18,3,FALSE)</f>
        <v>14</v>
      </c>
      <c r="E45">
        <f>VLOOKUP(C45,Menu!$A$2:$D$18,4,FALSE)</f>
        <v>16</v>
      </c>
      <c r="F45" s="1">
        <f t="shared" si="1"/>
        <v>14</v>
      </c>
      <c r="G45" s="4">
        <f t="shared" si="0"/>
        <v>8.8000000000000007</v>
      </c>
      <c r="I45">
        <f>SUM(I29:I44)</f>
        <v>1311</v>
      </c>
    </row>
    <row r="46" spans="1:14" hidden="1">
      <c r="A46" t="s">
        <v>7</v>
      </c>
      <c r="B46" s="7">
        <v>0.54583333333333328</v>
      </c>
      <c r="C46">
        <v>7</v>
      </c>
      <c r="D46">
        <f>VLOOKUP(C46,Menu!$A$2:$D$18,3,FALSE)</f>
        <v>16</v>
      </c>
      <c r="E46">
        <f>VLOOKUP(C46,Menu!$A$2:$D$18,4,FALSE)</f>
        <v>20</v>
      </c>
      <c r="F46" s="1">
        <f t="shared" si="1"/>
        <v>16</v>
      </c>
      <c r="G46" s="4">
        <f t="shared" si="0"/>
        <v>9.65</v>
      </c>
      <c r="I46">
        <f>SUM(I29:I39)</f>
        <v>911</v>
      </c>
    </row>
    <row r="47" spans="1:14" ht="16.2" hidden="1" thickBot="1">
      <c r="A47" t="s">
        <v>7</v>
      </c>
      <c r="B47" s="7">
        <v>0.55138888888888882</v>
      </c>
      <c r="C47">
        <v>16</v>
      </c>
      <c r="D47">
        <f>VLOOKUP(C47,Menu!$A$2:$D$18,3,FALSE)</f>
        <v>5</v>
      </c>
      <c r="E47">
        <f>VLOOKUP(C47,Menu!$A$2:$D$18,4,FALSE)</f>
        <v>7</v>
      </c>
      <c r="F47" s="1">
        <f t="shared" si="1"/>
        <v>5</v>
      </c>
      <c r="G47" s="4">
        <f t="shared" si="0"/>
        <v>0</v>
      </c>
      <c r="I47">
        <f>I45-I46</f>
        <v>400</v>
      </c>
      <c r="M47" s="72" t="s">
        <v>128</v>
      </c>
      <c r="N47" s="73">
        <v>1311</v>
      </c>
    </row>
    <row r="48" spans="1:14" hidden="1">
      <c r="A48" t="s">
        <v>7</v>
      </c>
      <c r="B48" s="7">
        <v>0.55138888888888882</v>
      </c>
      <c r="C48">
        <v>8</v>
      </c>
      <c r="D48">
        <f>VLOOKUP(C48,Menu!$A$2:$D$18,3,FALSE)</f>
        <v>15</v>
      </c>
      <c r="E48">
        <f>VLOOKUP(C48,Menu!$A$2:$D$18,4,FALSE)</f>
        <v>19</v>
      </c>
      <c r="F48" s="1">
        <f t="shared" si="1"/>
        <v>15</v>
      </c>
      <c r="G48" s="4">
        <f t="shared" si="0"/>
        <v>7.5</v>
      </c>
      <c r="M48" s="77" t="s">
        <v>129</v>
      </c>
      <c r="N48" s="78">
        <v>911</v>
      </c>
    </row>
    <row r="49" spans="1:14" hidden="1">
      <c r="A49" t="s">
        <v>7</v>
      </c>
      <c r="B49" s="7">
        <v>0.55138888888888882</v>
      </c>
      <c r="C49">
        <v>11</v>
      </c>
      <c r="D49">
        <f>VLOOKUP(C49,Menu!$A$2:$D$18,3,FALSE)</f>
        <v>10</v>
      </c>
      <c r="E49">
        <f>VLOOKUP(C49,Menu!$A$2:$D$18,4,FALSE)</f>
        <v>14</v>
      </c>
      <c r="F49" s="1">
        <f t="shared" si="1"/>
        <v>10</v>
      </c>
      <c r="G49" s="4">
        <f t="shared" si="0"/>
        <v>1.45</v>
      </c>
      <c r="M49" s="77" t="s">
        <v>129</v>
      </c>
      <c r="N49">
        <f>N47-N48</f>
        <v>400</v>
      </c>
    </row>
    <row r="50" spans="1:14" ht="16.2" hidden="1" thickBot="1">
      <c r="A50" t="s">
        <v>7</v>
      </c>
      <c r="B50" s="7">
        <v>0.55694444444444435</v>
      </c>
      <c r="C50">
        <v>4</v>
      </c>
      <c r="D50">
        <f>VLOOKUP(C50,Menu!$A$2:$D$18,3,FALSE)</f>
        <v>14</v>
      </c>
      <c r="E50">
        <f>VLOOKUP(C50,Menu!$A$2:$D$18,4,FALSE)</f>
        <v>16</v>
      </c>
      <c r="F50" s="1">
        <f t="shared" si="1"/>
        <v>14</v>
      </c>
      <c r="G50" s="4">
        <f t="shared" si="0"/>
        <v>8.8000000000000007</v>
      </c>
      <c r="M50" s="74" t="s">
        <v>122</v>
      </c>
      <c r="N50" s="75" t="s">
        <v>130</v>
      </c>
    </row>
    <row r="51" spans="1:14" ht="16.2" hidden="1" thickBot="1">
      <c r="A51" t="s">
        <v>7</v>
      </c>
      <c r="B51" s="7">
        <v>0.55694444444444435</v>
      </c>
      <c r="C51">
        <v>9</v>
      </c>
      <c r="D51">
        <f>VLOOKUP(C51,Menu!$A$2:$D$18,3,FALSE)</f>
        <v>14</v>
      </c>
      <c r="E51">
        <f>VLOOKUP(C51,Menu!$A$2:$D$18,4,FALSE)</f>
        <v>17</v>
      </c>
      <c r="F51" s="1">
        <f t="shared" si="1"/>
        <v>14</v>
      </c>
      <c r="G51" s="4">
        <f t="shared" si="0"/>
        <v>12.6</v>
      </c>
      <c r="M51" s="74" t="s">
        <v>123</v>
      </c>
      <c r="N51" s="75" t="s">
        <v>131</v>
      </c>
    </row>
    <row r="52" spans="1:14" ht="16.2" hidden="1" thickBot="1">
      <c r="A52" t="s">
        <v>7</v>
      </c>
      <c r="B52" s="7">
        <v>0.55833333333333324</v>
      </c>
      <c r="C52">
        <v>7</v>
      </c>
      <c r="D52">
        <f>VLOOKUP(C52,Menu!$A$2:$D$18,3,FALSE)</f>
        <v>16</v>
      </c>
      <c r="E52">
        <f>VLOOKUP(C52,Menu!$A$2:$D$18,4,FALSE)</f>
        <v>20</v>
      </c>
      <c r="F52" s="1">
        <f t="shared" si="1"/>
        <v>16</v>
      </c>
      <c r="G52" s="4">
        <f t="shared" si="0"/>
        <v>9.65</v>
      </c>
      <c r="M52" s="74" t="s">
        <v>124</v>
      </c>
      <c r="N52" s="75" t="s">
        <v>132</v>
      </c>
    </row>
    <row r="53" spans="1:14" ht="16.2" hidden="1" thickBot="1">
      <c r="A53" t="s">
        <v>7</v>
      </c>
      <c r="B53" s="7">
        <v>0.55833333333333324</v>
      </c>
      <c r="C53">
        <v>12</v>
      </c>
      <c r="D53">
        <f>VLOOKUP(C53,Menu!$A$2:$D$18,3,FALSE)</f>
        <v>4</v>
      </c>
      <c r="E53">
        <f>VLOOKUP(C53,Menu!$A$2:$D$18,4,FALSE)</f>
        <v>6</v>
      </c>
      <c r="F53" s="1">
        <f t="shared" si="1"/>
        <v>4</v>
      </c>
      <c r="G53" s="4">
        <f t="shared" si="0"/>
        <v>0</v>
      </c>
      <c r="M53" s="74" t="s">
        <v>125</v>
      </c>
      <c r="N53" s="76">
        <v>8421.9</v>
      </c>
    </row>
    <row r="54" spans="1:14" hidden="1">
      <c r="A54" t="s">
        <v>7</v>
      </c>
      <c r="B54" s="7">
        <v>0.56041666666666656</v>
      </c>
      <c r="C54">
        <v>9</v>
      </c>
      <c r="D54">
        <f>VLOOKUP(C54,Menu!$A$2:$D$18,3,FALSE)</f>
        <v>14</v>
      </c>
      <c r="E54">
        <f>VLOOKUP(C54,Menu!$A$2:$D$18,4,FALSE)</f>
        <v>17</v>
      </c>
      <c r="F54" s="1">
        <f t="shared" si="1"/>
        <v>14</v>
      </c>
      <c r="G54" s="4">
        <f t="shared" si="0"/>
        <v>12.6</v>
      </c>
    </row>
    <row r="55" spans="1:14" hidden="1">
      <c r="A55" t="s">
        <v>7</v>
      </c>
      <c r="B55" s="7">
        <v>0.56736111111111098</v>
      </c>
      <c r="C55">
        <v>6</v>
      </c>
      <c r="D55">
        <f>VLOOKUP(C55,Menu!$A$2:$D$18,3,FALSE)</f>
        <v>14</v>
      </c>
      <c r="E55">
        <f>VLOOKUP(C55,Menu!$A$2:$D$18,4,FALSE)</f>
        <v>18</v>
      </c>
      <c r="F55" s="1">
        <f t="shared" si="1"/>
        <v>14</v>
      </c>
      <c r="G55" s="4">
        <f t="shared" si="0"/>
        <v>9</v>
      </c>
    </row>
    <row r="56" spans="1:14" hidden="1">
      <c r="A56" t="s">
        <v>7</v>
      </c>
      <c r="B56" s="7">
        <v>0.56736111111111098</v>
      </c>
      <c r="C56">
        <v>11</v>
      </c>
      <c r="D56">
        <f>VLOOKUP(C56,Menu!$A$2:$D$18,3,FALSE)</f>
        <v>10</v>
      </c>
      <c r="E56">
        <f>VLOOKUP(C56,Menu!$A$2:$D$18,4,FALSE)</f>
        <v>14</v>
      </c>
      <c r="F56" s="1">
        <f t="shared" si="1"/>
        <v>10</v>
      </c>
      <c r="G56" s="4">
        <f t="shared" si="0"/>
        <v>1.45</v>
      </c>
    </row>
    <row r="57" spans="1:14" hidden="1">
      <c r="A57" t="s">
        <v>7</v>
      </c>
      <c r="B57" s="7">
        <v>0.56736111111111098</v>
      </c>
      <c r="C57">
        <v>11</v>
      </c>
      <c r="D57">
        <f>VLOOKUP(C57,Menu!$A$2:$D$18,3,FALSE)</f>
        <v>10</v>
      </c>
      <c r="E57">
        <f>VLOOKUP(C57,Menu!$A$2:$D$18,4,FALSE)</f>
        <v>14</v>
      </c>
      <c r="F57" s="1">
        <f t="shared" si="1"/>
        <v>10</v>
      </c>
      <c r="G57" s="4">
        <f t="shared" si="0"/>
        <v>1.45</v>
      </c>
    </row>
    <row r="58" spans="1:14" hidden="1">
      <c r="A58" t="s">
        <v>7</v>
      </c>
      <c r="B58" s="7">
        <v>0.56736111111111098</v>
      </c>
      <c r="C58">
        <v>15</v>
      </c>
      <c r="D58">
        <f>VLOOKUP(C58,Menu!$A$2:$D$18,3,FALSE)</f>
        <v>1</v>
      </c>
      <c r="E58">
        <f>VLOOKUP(C58,Menu!$A$2:$D$18,4,FALSE)</f>
        <v>1</v>
      </c>
      <c r="F58" s="1">
        <f t="shared" si="1"/>
        <v>1</v>
      </c>
      <c r="G58" s="4">
        <f t="shared" si="0"/>
        <v>0</v>
      </c>
    </row>
    <row r="59" spans="1:14" hidden="1">
      <c r="A59" t="s">
        <v>7</v>
      </c>
      <c r="B59" s="7">
        <v>0.57361111111111096</v>
      </c>
      <c r="C59">
        <v>3</v>
      </c>
      <c r="D59">
        <f>VLOOKUP(C59,Menu!$A$2:$D$18,3,FALSE)</f>
        <v>7</v>
      </c>
      <c r="E59">
        <f>VLOOKUP(C59,Menu!$A$2:$D$18,4,FALSE)</f>
        <v>8.5</v>
      </c>
      <c r="F59" s="1">
        <f t="shared" si="1"/>
        <v>7</v>
      </c>
      <c r="G59" s="4">
        <f t="shared" si="0"/>
        <v>2</v>
      </c>
    </row>
    <row r="60" spans="1:14" hidden="1">
      <c r="A60" t="s">
        <v>7</v>
      </c>
      <c r="B60" s="7">
        <v>0.57361111111111096</v>
      </c>
      <c r="C60">
        <v>11</v>
      </c>
      <c r="D60">
        <f>VLOOKUP(C60,Menu!$A$2:$D$18,3,FALSE)</f>
        <v>10</v>
      </c>
      <c r="E60">
        <f>VLOOKUP(C60,Menu!$A$2:$D$18,4,FALSE)</f>
        <v>14</v>
      </c>
      <c r="F60" s="1">
        <f t="shared" si="1"/>
        <v>10</v>
      </c>
      <c r="G60" s="4">
        <f t="shared" si="0"/>
        <v>1.45</v>
      </c>
    </row>
    <row r="61" spans="1:14" hidden="1">
      <c r="A61" t="s">
        <v>7</v>
      </c>
      <c r="B61" s="7">
        <v>0.5791666666666665</v>
      </c>
      <c r="C61">
        <v>12</v>
      </c>
      <c r="D61">
        <f>VLOOKUP(C61,Menu!$A$2:$D$18,3,FALSE)</f>
        <v>4</v>
      </c>
      <c r="E61">
        <f>VLOOKUP(C61,Menu!$A$2:$D$18,4,FALSE)</f>
        <v>6</v>
      </c>
      <c r="F61" s="1">
        <f t="shared" si="1"/>
        <v>4</v>
      </c>
      <c r="G61" s="4">
        <f t="shared" si="0"/>
        <v>0</v>
      </c>
    </row>
    <row r="62" spans="1:14" hidden="1">
      <c r="A62" t="s">
        <v>7</v>
      </c>
      <c r="B62" s="7">
        <v>0.5791666666666665</v>
      </c>
      <c r="C62">
        <v>2</v>
      </c>
      <c r="D62">
        <f>VLOOKUP(C62,Menu!$A$2:$D$18,3,FALSE)</f>
        <v>16</v>
      </c>
      <c r="E62">
        <f>VLOOKUP(C62,Menu!$A$2:$D$18,4,FALSE)</f>
        <v>19</v>
      </c>
      <c r="F62" s="1">
        <f t="shared" si="1"/>
        <v>16</v>
      </c>
      <c r="G62" s="4">
        <f t="shared" si="0"/>
        <v>13.8</v>
      </c>
    </row>
    <row r="63" spans="1:14" hidden="1">
      <c r="A63" t="s">
        <v>7</v>
      </c>
      <c r="B63" s="7">
        <v>0.57986111111111094</v>
      </c>
      <c r="C63">
        <v>13</v>
      </c>
      <c r="D63">
        <f>VLOOKUP(C63,Menu!$A$2:$D$18,3,FALSE)</f>
        <v>2</v>
      </c>
      <c r="E63">
        <f>VLOOKUP(C63,Menu!$A$2:$D$18,4,FALSE)</f>
        <v>2</v>
      </c>
      <c r="F63" s="1">
        <f t="shared" si="1"/>
        <v>2</v>
      </c>
      <c r="G63" s="4">
        <f t="shared" si="0"/>
        <v>0</v>
      </c>
    </row>
    <row r="64" spans="1:14" hidden="1">
      <c r="A64" t="s">
        <v>7</v>
      </c>
      <c r="B64" s="7">
        <v>0.57986111111111094</v>
      </c>
      <c r="C64">
        <v>4</v>
      </c>
      <c r="D64">
        <f>VLOOKUP(C64,Menu!$A$2:$D$18,3,FALSE)</f>
        <v>14</v>
      </c>
      <c r="E64">
        <f>VLOOKUP(C64,Menu!$A$2:$D$18,4,FALSE)</f>
        <v>16</v>
      </c>
      <c r="F64" s="1">
        <f t="shared" si="1"/>
        <v>14</v>
      </c>
      <c r="G64" s="4">
        <f t="shared" si="0"/>
        <v>8.8000000000000007</v>
      </c>
    </row>
    <row r="65" spans="1:7" hidden="1">
      <c r="A65" t="s">
        <v>7</v>
      </c>
      <c r="B65" s="7">
        <v>0.58819444444444424</v>
      </c>
      <c r="C65">
        <v>5</v>
      </c>
      <c r="D65">
        <f>VLOOKUP(C65,Menu!$A$2:$D$18,3,FALSE)</f>
        <v>15</v>
      </c>
      <c r="E65">
        <f>VLOOKUP(C65,Menu!$A$2:$D$18,4,FALSE)</f>
        <v>20</v>
      </c>
      <c r="F65" s="1">
        <f>E65</f>
        <v>20</v>
      </c>
      <c r="G65" s="4">
        <f t="shared" si="0"/>
        <v>12.5</v>
      </c>
    </row>
    <row r="66" spans="1:7" hidden="1">
      <c r="A66" t="s">
        <v>7</v>
      </c>
      <c r="B66" s="7">
        <v>0.58819444444444424</v>
      </c>
      <c r="C66">
        <v>3</v>
      </c>
      <c r="D66">
        <f>VLOOKUP(C66,Menu!$A$2:$D$18,3,FALSE)</f>
        <v>7</v>
      </c>
      <c r="E66">
        <f>VLOOKUP(C66,Menu!$A$2:$D$18,4,FALSE)</f>
        <v>8.5</v>
      </c>
      <c r="F66" s="1">
        <f t="shared" ref="F66:F129" si="2">E66</f>
        <v>8.5</v>
      </c>
      <c r="G66" s="4">
        <f t="shared" ref="G66:G129" si="3">VLOOKUP(C:C,$J$2:$K$17,2,FALSE)</f>
        <v>2</v>
      </c>
    </row>
    <row r="67" spans="1:7" hidden="1">
      <c r="A67" t="s">
        <v>7</v>
      </c>
      <c r="B67" s="7">
        <v>0.59791666666666643</v>
      </c>
      <c r="C67">
        <v>6</v>
      </c>
      <c r="D67">
        <f>VLOOKUP(C67,Menu!$A$2:$D$18,3,FALSE)</f>
        <v>14</v>
      </c>
      <c r="E67">
        <f>VLOOKUP(C67,Menu!$A$2:$D$18,4,FALSE)</f>
        <v>18</v>
      </c>
      <c r="F67" s="1">
        <f t="shared" si="2"/>
        <v>18</v>
      </c>
      <c r="G67" s="4">
        <f t="shared" si="3"/>
        <v>9</v>
      </c>
    </row>
    <row r="68" spans="1:7" hidden="1">
      <c r="A68" t="s">
        <v>7</v>
      </c>
      <c r="B68" s="7">
        <v>0.59791666666666643</v>
      </c>
      <c r="C68">
        <v>10</v>
      </c>
      <c r="D68">
        <f>VLOOKUP(C68,Menu!$A$2:$D$18,3,FALSE)</f>
        <v>14</v>
      </c>
      <c r="E68">
        <f>VLOOKUP(C68,Menu!$A$2:$D$18,4,FALSE)</f>
        <v>19.5</v>
      </c>
      <c r="F68" s="1">
        <f t="shared" si="2"/>
        <v>19.5</v>
      </c>
      <c r="G68" s="4">
        <f t="shared" si="3"/>
        <v>5</v>
      </c>
    </row>
    <row r="69" spans="1:7" hidden="1">
      <c r="A69" t="s">
        <v>7</v>
      </c>
      <c r="B69" s="7">
        <v>0.59791666666666643</v>
      </c>
      <c r="C69">
        <v>3</v>
      </c>
      <c r="D69">
        <f>VLOOKUP(C69,Menu!$A$2:$D$18,3,FALSE)</f>
        <v>7</v>
      </c>
      <c r="E69">
        <f>VLOOKUP(C69,Menu!$A$2:$D$18,4,FALSE)</f>
        <v>8.5</v>
      </c>
      <c r="F69" s="1">
        <f t="shared" si="2"/>
        <v>8.5</v>
      </c>
      <c r="G69" s="4">
        <f t="shared" si="3"/>
        <v>2</v>
      </c>
    </row>
    <row r="70" spans="1:7" hidden="1">
      <c r="A70" t="s">
        <v>7</v>
      </c>
      <c r="B70" s="7">
        <v>0.59791666666666643</v>
      </c>
      <c r="C70">
        <v>9</v>
      </c>
      <c r="D70">
        <f>VLOOKUP(C70,Menu!$A$2:$D$18,3,FALSE)</f>
        <v>14</v>
      </c>
      <c r="E70">
        <f>VLOOKUP(C70,Menu!$A$2:$D$18,4,FALSE)</f>
        <v>17</v>
      </c>
      <c r="F70" s="1">
        <f t="shared" si="2"/>
        <v>17</v>
      </c>
      <c r="G70" s="4">
        <f t="shared" si="3"/>
        <v>12.6</v>
      </c>
    </row>
    <row r="71" spans="1:7" hidden="1">
      <c r="A71" t="s">
        <v>7</v>
      </c>
      <c r="B71" s="7">
        <v>0.59791666666666643</v>
      </c>
      <c r="C71">
        <v>5</v>
      </c>
      <c r="D71">
        <f>VLOOKUP(C71,Menu!$A$2:$D$18,3,FALSE)</f>
        <v>15</v>
      </c>
      <c r="E71">
        <f>VLOOKUP(C71,Menu!$A$2:$D$18,4,FALSE)</f>
        <v>20</v>
      </c>
      <c r="F71" s="1">
        <f t="shared" si="2"/>
        <v>20</v>
      </c>
      <c r="G71" s="4">
        <f t="shared" si="3"/>
        <v>12.5</v>
      </c>
    </row>
    <row r="72" spans="1:7" hidden="1">
      <c r="A72" t="s">
        <v>7</v>
      </c>
      <c r="B72" s="7">
        <v>0.59791666666666643</v>
      </c>
      <c r="C72">
        <v>9</v>
      </c>
      <c r="D72">
        <f>VLOOKUP(C72,Menu!$A$2:$D$18,3,FALSE)</f>
        <v>14</v>
      </c>
      <c r="E72">
        <f>VLOOKUP(C72,Menu!$A$2:$D$18,4,FALSE)</f>
        <v>17</v>
      </c>
      <c r="F72" s="1">
        <f t="shared" si="2"/>
        <v>17</v>
      </c>
      <c r="G72" s="4">
        <f t="shared" si="3"/>
        <v>12.6</v>
      </c>
    </row>
    <row r="73" spans="1:7" hidden="1">
      <c r="A73" t="s">
        <v>7</v>
      </c>
      <c r="B73" s="7">
        <v>0.60208333333333308</v>
      </c>
      <c r="C73">
        <v>8</v>
      </c>
      <c r="D73">
        <f>VLOOKUP(C73,Menu!$A$2:$D$18,3,FALSE)</f>
        <v>15</v>
      </c>
      <c r="E73">
        <f>VLOOKUP(C73,Menu!$A$2:$D$18,4,FALSE)</f>
        <v>19</v>
      </c>
      <c r="F73" s="1">
        <f t="shared" si="2"/>
        <v>19</v>
      </c>
      <c r="G73" s="4">
        <f t="shared" si="3"/>
        <v>7.5</v>
      </c>
    </row>
    <row r="74" spans="1:7" hidden="1">
      <c r="A74" t="s">
        <v>7</v>
      </c>
      <c r="B74" s="7">
        <v>0.60208333333333308</v>
      </c>
      <c r="C74">
        <v>2</v>
      </c>
      <c r="D74">
        <f>VLOOKUP(C74,Menu!$A$2:$D$18,3,FALSE)</f>
        <v>16</v>
      </c>
      <c r="E74">
        <f>VLOOKUP(C74,Menu!$A$2:$D$18,4,FALSE)</f>
        <v>19</v>
      </c>
      <c r="F74" s="1">
        <f t="shared" si="2"/>
        <v>19</v>
      </c>
      <c r="G74" s="4">
        <f t="shared" si="3"/>
        <v>13.8</v>
      </c>
    </row>
    <row r="75" spans="1:7" hidden="1">
      <c r="A75" t="s">
        <v>7</v>
      </c>
      <c r="B75" s="7">
        <v>0.60694444444444418</v>
      </c>
      <c r="C75">
        <v>5</v>
      </c>
      <c r="D75">
        <f>VLOOKUP(C75,Menu!$A$2:$D$18,3,FALSE)</f>
        <v>15</v>
      </c>
      <c r="E75">
        <f>VLOOKUP(C75,Menu!$A$2:$D$18,4,FALSE)</f>
        <v>20</v>
      </c>
      <c r="F75" s="1">
        <f t="shared" si="2"/>
        <v>20</v>
      </c>
      <c r="G75" s="4">
        <f t="shared" si="3"/>
        <v>12.5</v>
      </c>
    </row>
    <row r="76" spans="1:7" hidden="1">
      <c r="A76" t="s">
        <v>7</v>
      </c>
      <c r="B76" s="7">
        <v>0.60694444444444418</v>
      </c>
      <c r="C76">
        <v>7</v>
      </c>
      <c r="D76">
        <f>VLOOKUP(C76,Menu!$A$2:$D$18,3,FALSE)</f>
        <v>16</v>
      </c>
      <c r="E76">
        <f>VLOOKUP(C76,Menu!$A$2:$D$18,4,FALSE)</f>
        <v>20</v>
      </c>
      <c r="F76" s="1">
        <f t="shared" si="2"/>
        <v>20</v>
      </c>
      <c r="G76" s="4">
        <f t="shared" si="3"/>
        <v>9.65</v>
      </c>
    </row>
    <row r="77" spans="1:7" hidden="1">
      <c r="A77" t="s">
        <v>7</v>
      </c>
      <c r="B77" s="7">
        <v>0.61458333333333304</v>
      </c>
      <c r="C77">
        <v>10</v>
      </c>
      <c r="D77">
        <f>VLOOKUP(C77,Menu!$A$2:$D$18,3,FALSE)</f>
        <v>14</v>
      </c>
      <c r="E77">
        <f>VLOOKUP(C77,Menu!$A$2:$D$18,4,FALSE)</f>
        <v>19.5</v>
      </c>
      <c r="F77" s="1">
        <f t="shared" si="2"/>
        <v>19.5</v>
      </c>
      <c r="G77" s="4">
        <f t="shared" si="3"/>
        <v>5</v>
      </c>
    </row>
    <row r="78" spans="1:7" hidden="1">
      <c r="A78" t="s">
        <v>7</v>
      </c>
      <c r="B78" s="7">
        <v>0.61666666666666636</v>
      </c>
      <c r="C78">
        <v>12</v>
      </c>
      <c r="D78">
        <f>VLOOKUP(C78,Menu!$A$2:$D$18,3,FALSE)</f>
        <v>4</v>
      </c>
      <c r="E78">
        <f>VLOOKUP(C78,Menu!$A$2:$D$18,4,FALSE)</f>
        <v>6</v>
      </c>
      <c r="F78" s="1">
        <f t="shared" si="2"/>
        <v>6</v>
      </c>
      <c r="G78" s="4">
        <f t="shared" si="3"/>
        <v>0</v>
      </c>
    </row>
    <row r="79" spans="1:7" hidden="1">
      <c r="A79" t="s">
        <v>7</v>
      </c>
      <c r="B79" s="7">
        <v>0.61666666666666636</v>
      </c>
      <c r="C79">
        <v>11</v>
      </c>
      <c r="D79">
        <f>VLOOKUP(C79,Menu!$A$2:$D$18,3,FALSE)</f>
        <v>10</v>
      </c>
      <c r="E79">
        <f>VLOOKUP(C79,Menu!$A$2:$D$18,4,FALSE)</f>
        <v>14</v>
      </c>
      <c r="F79" s="1">
        <f t="shared" si="2"/>
        <v>14</v>
      </c>
      <c r="G79" s="4">
        <f t="shared" si="3"/>
        <v>1.45</v>
      </c>
    </row>
    <row r="80" spans="1:7" hidden="1">
      <c r="A80" t="s">
        <v>7</v>
      </c>
      <c r="B80" s="7">
        <v>0.61666666666666636</v>
      </c>
      <c r="C80">
        <v>8</v>
      </c>
      <c r="D80">
        <f>VLOOKUP(C80,Menu!$A$2:$D$18,3,FALSE)</f>
        <v>15</v>
      </c>
      <c r="E80">
        <f>VLOOKUP(C80,Menu!$A$2:$D$18,4,FALSE)</f>
        <v>19</v>
      </c>
      <c r="F80" s="1">
        <f t="shared" si="2"/>
        <v>19</v>
      </c>
      <c r="G80" s="4">
        <f t="shared" si="3"/>
        <v>7.5</v>
      </c>
    </row>
    <row r="81" spans="1:7" hidden="1">
      <c r="A81" t="s">
        <v>7</v>
      </c>
      <c r="B81" s="7">
        <v>0.62430555555555522</v>
      </c>
      <c r="C81">
        <v>14</v>
      </c>
      <c r="D81">
        <f>VLOOKUP(C81,Menu!$A$2:$D$18,3,FALSE)</f>
        <v>3</v>
      </c>
      <c r="E81">
        <f>VLOOKUP(C81,Menu!$A$2:$D$18,4,FALSE)</f>
        <v>3</v>
      </c>
      <c r="F81" s="1">
        <f t="shared" si="2"/>
        <v>3</v>
      </c>
      <c r="G81" s="4">
        <f t="shared" si="3"/>
        <v>0</v>
      </c>
    </row>
    <row r="82" spans="1:7" hidden="1">
      <c r="A82" t="s">
        <v>7</v>
      </c>
      <c r="B82" s="7">
        <v>0.62430555555555522</v>
      </c>
      <c r="C82">
        <v>13</v>
      </c>
      <c r="D82">
        <f>VLOOKUP(C82,Menu!$A$2:$D$18,3,FALSE)</f>
        <v>2</v>
      </c>
      <c r="E82">
        <f>VLOOKUP(C82,Menu!$A$2:$D$18,4,FALSE)</f>
        <v>2</v>
      </c>
      <c r="F82" s="1">
        <f t="shared" si="2"/>
        <v>2</v>
      </c>
      <c r="G82" s="4">
        <f t="shared" si="3"/>
        <v>0</v>
      </c>
    </row>
    <row r="83" spans="1:7" hidden="1">
      <c r="A83" t="s">
        <v>7</v>
      </c>
      <c r="B83" s="7">
        <v>0.62430555555555522</v>
      </c>
      <c r="C83">
        <v>11</v>
      </c>
      <c r="D83">
        <f>VLOOKUP(C83,Menu!$A$2:$D$18,3,FALSE)</f>
        <v>10</v>
      </c>
      <c r="E83">
        <f>VLOOKUP(C83,Menu!$A$2:$D$18,4,FALSE)</f>
        <v>14</v>
      </c>
      <c r="F83" s="1">
        <f t="shared" si="2"/>
        <v>14</v>
      </c>
      <c r="G83" s="4">
        <f t="shared" si="3"/>
        <v>1.45</v>
      </c>
    </row>
    <row r="84" spans="1:7" hidden="1">
      <c r="A84" t="s">
        <v>7</v>
      </c>
      <c r="B84" s="7">
        <v>0.62430555555555522</v>
      </c>
      <c r="C84">
        <v>15</v>
      </c>
      <c r="D84">
        <f>VLOOKUP(C84,Menu!$A$2:$D$18,3,FALSE)</f>
        <v>1</v>
      </c>
      <c r="E84">
        <f>VLOOKUP(C84,Menu!$A$2:$D$18,4,FALSE)</f>
        <v>1</v>
      </c>
      <c r="F84" s="1">
        <f t="shared" si="2"/>
        <v>1</v>
      </c>
      <c r="G84" s="4">
        <f t="shared" si="3"/>
        <v>0</v>
      </c>
    </row>
    <row r="85" spans="1:7" hidden="1">
      <c r="A85" t="s">
        <v>7</v>
      </c>
      <c r="B85" s="7">
        <v>0.62430555555555522</v>
      </c>
      <c r="C85">
        <v>12</v>
      </c>
      <c r="D85">
        <f>VLOOKUP(C85,Menu!$A$2:$D$18,3,FALSE)</f>
        <v>4</v>
      </c>
      <c r="E85">
        <f>VLOOKUP(C85,Menu!$A$2:$D$18,4,FALSE)</f>
        <v>6</v>
      </c>
      <c r="F85" s="1">
        <f t="shared" si="2"/>
        <v>6</v>
      </c>
      <c r="G85" s="4">
        <f t="shared" si="3"/>
        <v>0</v>
      </c>
    </row>
    <row r="86" spans="1:7" hidden="1">
      <c r="A86" t="s">
        <v>7</v>
      </c>
      <c r="B86" s="7">
        <v>0.62430555555555522</v>
      </c>
      <c r="C86">
        <v>16</v>
      </c>
      <c r="D86">
        <f>VLOOKUP(C86,Menu!$A$2:$D$18,3,FALSE)</f>
        <v>5</v>
      </c>
      <c r="E86">
        <f>VLOOKUP(C86,Menu!$A$2:$D$18,4,FALSE)</f>
        <v>7</v>
      </c>
      <c r="F86" s="1">
        <f t="shared" si="2"/>
        <v>7</v>
      </c>
      <c r="G86" s="4">
        <f t="shared" si="3"/>
        <v>0</v>
      </c>
    </row>
    <row r="87" spans="1:7" hidden="1">
      <c r="A87" t="s">
        <v>7</v>
      </c>
      <c r="B87" s="7">
        <v>0.62569444444444411</v>
      </c>
      <c r="C87">
        <v>7</v>
      </c>
      <c r="D87">
        <f>VLOOKUP(C87,Menu!$A$2:$D$18,3,FALSE)</f>
        <v>16</v>
      </c>
      <c r="E87">
        <f>VLOOKUP(C87,Menu!$A$2:$D$18,4,FALSE)</f>
        <v>20</v>
      </c>
      <c r="F87" s="1">
        <f t="shared" si="2"/>
        <v>20</v>
      </c>
      <c r="G87" s="4">
        <f t="shared" si="3"/>
        <v>9.65</v>
      </c>
    </row>
    <row r="88" spans="1:7" hidden="1">
      <c r="A88" t="s">
        <v>7</v>
      </c>
      <c r="B88" s="7">
        <v>0.62569444444444411</v>
      </c>
      <c r="C88">
        <v>10</v>
      </c>
      <c r="D88">
        <f>VLOOKUP(C88,Menu!$A$2:$D$18,3,FALSE)</f>
        <v>14</v>
      </c>
      <c r="E88">
        <f>VLOOKUP(C88,Menu!$A$2:$D$18,4,FALSE)</f>
        <v>19.5</v>
      </c>
      <c r="F88" s="1">
        <f t="shared" si="2"/>
        <v>19.5</v>
      </c>
      <c r="G88" s="4">
        <f t="shared" si="3"/>
        <v>5</v>
      </c>
    </row>
    <row r="89" spans="1:7" hidden="1">
      <c r="A89" t="s">
        <v>7</v>
      </c>
      <c r="B89" s="7">
        <v>0.62569444444444411</v>
      </c>
      <c r="C89">
        <v>16</v>
      </c>
      <c r="D89">
        <f>VLOOKUP(C89,Menu!$A$2:$D$18,3,FALSE)</f>
        <v>5</v>
      </c>
      <c r="E89">
        <f>VLOOKUP(C89,Menu!$A$2:$D$18,4,FALSE)</f>
        <v>7</v>
      </c>
      <c r="F89" s="1">
        <f t="shared" si="2"/>
        <v>7</v>
      </c>
      <c r="G89" s="4">
        <f t="shared" si="3"/>
        <v>0</v>
      </c>
    </row>
    <row r="90" spans="1:7" hidden="1">
      <c r="A90" t="s">
        <v>7</v>
      </c>
      <c r="B90" s="7">
        <v>0.62569444444444411</v>
      </c>
      <c r="C90">
        <v>14</v>
      </c>
      <c r="D90">
        <f>VLOOKUP(C90,Menu!$A$2:$D$18,3,FALSE)</f>
        <v>3</v>
      </c>
      <c r="E90">
        <f>VLOOKUP(C90,Menu!$A$2:$D$18,4,FALSE)</f>
        <v>3</v>
      </c>
      <c r="F90" s="1">
        <f t="shared" si="2"/>
        <v>3</v>
      </c>
      <c r="G90" s="4">
        <f t="shared" si="3"/>
        <v>0</v>
      </c>
    </row>
    <row r="91" spans="1:7" hidden="1">
      <c r="A91" t="s">
        <v>7</v>
      </c>
      <c r="B91" s="7">
        <v>0.63194444444444409</v>
      </c>
      <c r="C91">
        <v>10</v>
      </c>
      <c r="D91">
        <f>VLOOKUP(C91,Menu!$A$2:$D$18,3,FALSE)</f>
        <v>14</v>
      </c>
      <c r="E91">
        <f>VLOOKUP(C91,Menu!$A$2:$D$18,4,FALSE)</f>
        <v>19.5</v>
      </c>
      <c r="F91" s="1">
        <f t="shared" si="2"/>
        <v>19.5</v>
      </c>
      <c r="G91" s="4">
        <f t="shared" si="3"/>
        <v>5</v>
      </c>
    </row>
    <row r="92" spans="1:7" hidden="1">
      <c r="A92" t="s">
        <v>7</v>
      </c>
      <c r="B92" s="7">
        <v>0.63819444444444406</v>
      </c>
      <c r="C92">
        <v>5</v>
      </c>
      <c r="D92">
        <f>VLOOKUP(C92,Menu!$A$2:$D$18,3,FALSE)</f>
        <v>15</v>
      </c>
      <c r="E92">
        <f>VLOOKUP(C92,Menu!$A$2:$D$18,4,FALSE)</f>
        <v>20</v>
      </c>
      <c r="F92" s="1">
        <f t="shared" si="2"/>
        <v>20</v>
      </c>
      <c r="G92" s="4">
        <f t="shared" si="3"/>
        <v>12.5</v>
      </c>
    </row>
    <row r="93" spans="1:7" hidden="1">
      <c r="A93" t="s">
        <v>7</v>
      </c>
      <c r="B93" s="7">
        <v>0.63819444444444406</v>
      </c>
      <c r="C93">
        <v>2</v>
      </c>
      <c r="D93">
        <f>VLOOKUP(C93,Menu!$A$2:$D$18,3,FALSE)</f>
        <v>16</v>
      </c>
      <c r="E93">
        <f>VLOOKUP(C93,Menu!$A$2:$D$18,4,FALSE)</f>
        <v>19</v>
      </c>
      <c r="F93" s="1">
        <f t="shared" si="2"/>
        <v>19</v>
      </c>
      <c r="G93" s="4">
        <f t="shared" si="3"/>
        <v>13.8</v>
      </c>
    </row>
    <row r="94" spans="1:7" hidden="1">
      <c r="A94" t="s">
        <v>7</v>
      </c>
      <c r="B94" s="7">
        <v>0.63819444444444406</v>
      </c>
      <c r="C94">
        <v>16</v>
      </c>
      <c r="D94">
        <f>VLOOKUP(C94,Menu!$A$2:$D$18,3,FALSE)</f>
        <v>5</v>
      </c>
      <c r="E94">
        <f>VLOOKUP(C94,Menu!$A$2:$D$18,4,FALSE)</f>
        <v>7</v>
      </c>
      <c r="F94" s="1">
        <f t="shared" si="2"/>
        <v>7</v>
      </c>
      <c r="G94" s="4">
        <f t="shared" si="3"/>
        <v>0</v>
      </c>
    </row>
    <row r="95" spans="1:7" hidden="1">
      <c r="A95" t="s">
        <v>7</v>
      </c>
      <c r="B95" s="7">
        <v>0.63819444444444406</v>
      </c>
      <c r="C95">
        <v>4</v>
      </c>
      <c r="D95">
        <f>VLOOKUP(C95,Menu!$A$2:$D$18,3,FALSE)</f>
        <v>14</v>
      </c>
      <c r="E95">
        <f>VLOOKUP(C95,Menu!$A$2:$D$18,4,FALSE)</f>
        <v>16</v>
      </c>
      <c r="F95" s="1">
        <f t="shared" si="2"/>
        <v>16</v>
      </c>
      <c r="G95" s="4">
        <f t="shared" si="3"/>
        <v>8.8000000000000007</v>
      </c>
    </row>
    <row r="96" spans="1:7" hidden="1">
      <c r="A96" t="s">
        <v>7</v>
      </c>
      <c r="B96" s="7">
        <v>0.63819444444444406</v>
      </c>
      <c r="C96">
        <v>2</v>
      </c>
      <c r="D96">
        <f>VLOOKUP(C96,Menu!$A$2:$D$18,3,FALSE)</f>
        <v>16</v>
      </c>
      <c r="E96">
        <f>VLOOKUP(C96,Menu!$A$2:$D$18,4,FALSE)</f>
        <v>19</v>
      </c>
      <c r="F96" s="1">
        <f t="shared" si="2"/>
        <v>19</v>
      </c>
      <c r="G96" s="4">
        <f t="shared" si="3"/>
        <v>13.8</v>
      </c>
    </row>
    <row r="97" spans="1:7" hidden="1">
      <c r="A97" t="s">
        <v>7</v>
      </c>
      <c r="B97" s="7">
        <v>0.63819444444444406</v>
      </c>
      <c r="C97">
        <v>10</v>
      </c>
      <c r="D97">
        <f>VLOOKUP(C97,Menu!$A$2:$D$18,3,FALSE)</f>
        <v>14</v>
      </c>
      <c r="E97">
        <f>VLOOKUP(C97,Menu!$A$2:$D$18,4,FALSE)</f>
        <v>19.5</v>
      </c>
      <c r="F97" s="1">
        <f t="shared" si="2"/>
        <v>19.5</v>
      </c>
      <c r="G97" s="4">
        <f t="shared" si="3"/>
        <v>5</v>
      </c>
    </row>
    <row r="98" spans="1:7">
      <c r="A98" t="s">
        <v>7</v>
      </c>
      <c r="B98" s="7">
        <v>0.63819444444444406</v>
      </c>
      <c r="C98">
        <v>1</v>
      </c>
      <c r="D98">
        <f>VLOOKUP(C98,Menu!$A$2:$D$18,3,FALSE)</f>
        <v>17</v>
      </c>
      <c r="E98">
        <f>VLOOKUP(C98,Menu!$A$2:$D$18,4,FALSE)</f>
        <v>23</v>
      </c>
      <c r="F98" s="1">
        <f t="shared" si="2"/>
        <v>23</v>
      </c>
      <c r="G98" s="4">
        <f t="shared" si="3"/>
        <v>18.75</v>
      </c>
    </row>
    <row r="99" spans="1:7" hidden="1">
      <c r="A99" t="s">
        <v>7</v>
      </c>
      <c r="B99" s="7">
        <v>0.64513888888888848</v>
      </c>
      <c r="C99">
        <v>2</v>
      </c>
      <c r="D99">
        <f>VLOOKUP(C99,Menu!$A$2:$D$18,3,FALSE)</f>
        <v>16</v>
      </c>
      <c r="E99">
        <f>VLOOKUP(C99,Menu!$A$2:$D$18,4,FALSE)</f>
        <v>19</v>
      </c>
      <c r="F99" s="1">
        <f t="shared" si="2"/>
        <v>19</v>
      </c>
      <c r="G99" s="4">
        <f t="shared" si="3"/>
        <v>13.8</v>
      </c>
    </row>
    <row r="100" spans="1:7" hidden="1">
      <c r="A100" t="s">
        <v>7</v>
      </c>
      <c r="B100" s="7">
        <v>0.65069444444444402</v>
      </c>
      <c r="C100">
        <v>2</v>
      </c>
      <c r="D100">
        <f>VLOOKUP(C100,Menu!$A$2:$D$18,3,FALSE)</f>
        <v>16</v>
      </c>
      <c r="E100">
        <f>VLOOKUP(C100,Menu!$A$2:$D$18,4,FALSE)</f>
        <v>19</v>
      </c>
      <c r="F100" s="1">
        <f t="shared" si="2"/>
        <v>19</v>
      </c>
      <c r="G100" s="4">
        <f t="shared" si="3"/>
        <v>13.8</v>
      </c>
    </row>
    <row r="101" spans="1:7" hidden="1">
      <c r="A101" t="s">
        <v>7</v>
      </c>
      <c r="B101" s="7">
        <v>0.65069444444444402</v>
      </c>
      <c r="C101">
        <v>7</v>
      </c>
      <c r="D101">
        <f>VLOOKUP(C101,Menu!$A$2:$D$18,3,FALSE)</f>
        <v>16</v>
      </c>
      <c r="E101">
        <f>VLOOKUP(C101,Menu!$A$2:$D$18,4,FALSE)</f>
        <v>20</v>
      </c>
      <c r="F101" s="1">
        <f t="shared" si="2"/>
        <v>20</v>
      </c>
      <c r="G101" s="4">
        <f t="shared" si="3"/>
        <v>9.65</v>
      </c>
    </row>
    <row r="102" spans="1:7" hidden="1">
      <c r="A102" t="s">
        <v>7</v>
      </c>
      <c r="B102" s="7">
        <v>0.65069444444444402</v>
      </c>
      <c r="C102">
        <v>7</v>
      </c>
      <c r="D102">
        <f>VLOOKUP(C102,Menu!$A$2:$D$18,3,FALSE)</f>
        <v>16</v>
      </c>
      <c r="E102">
        <f>VLOOKUP(C102,Menu!$A$2:$D$18,4,FALSE)</f>
        <v>20</v>
      </c>
      <c r="F102" s="1">
        <f t="shared" si="2"/>
        <v>20</v>
      </c>
      <c r="G102" s="4">
        <f t="shared" si="3"/>
        <v>9.65</v>
      </c>
    </row>
    <row r="103" spans="1:7" hidden="1">
      <c r="A103" t="s">
        <v>7</v>
      </c>
      <c r="B103" s="7">
        <v>0.65069444444444402</v>
      </c>
      <c r="C103">
        <v>13</v>
      </c>
      <c r="D103">
        <f>VLOOKUP(C103,Menu!$A$2:$D$18,3,FALSE)</f>
        <v>2</v>
      </c>
      <c r="E103">
        <f>VLOOKUP(C103,Menu!$A$2:$D$18,4,FALSE)</f>
        <v>2</v>
      </c>
      <c r="F103" s="1">
        <f t="shared" si="2"/>
        <v>2</v>
      </c>
      <c r="G103" s="4">
        <f t="shared" si="3"/>
        <v>0</v>
      </c>
    </row>
    <row r="104" spans="1:7" hidden="1">
      <c r="A104" t="s">
        <v>7</v>
      </c>
      <c r="B104" s="7">
        <v>0.65069444444444402</v>
      </c>
      <c r="C104">
        <v>9</v>
      </c>
      <c r="D104">
        <f>VLOOKUP(C104,Menu!$A$2:$D$18,3,FALSE)</f>
        <v>14</v>
      </c>
      <c r="E104">
        <f>VLOOKUP(C104,Menu!$A$2:$D$18,4,FALSE)</f>
        <v>17</v>
      </c>
      <c r="F104" s="1">
        <f t="shared" si="2"/>
        <v>17</v>
      </c>
      <c r="G104" s="4">
        <f t="shared" si="3"/>
        <v>12.6</v>
      </c>
    </row>
    <row r="105" spans="1:7" hidden="1">
      <c r="A105" t="s">
        <v>7</v>
      </c>
      <c r="B105" s="7">
        <v>0.65069444444444402</v>
      </c>
      <c r="C105">
        <v>13</v>
      </c>
      <c r="D105">
        <f>VLOOKUP(C105,Menu!$A$2:$D$18,3,FALSE)</f>
        <v>2</v>
      </c>
      <c r="E105">
        <f>VLOOKUP(C105,Menu!$A$2:$D$18,4,FALSE)</f>
        <v>2</v>
      </c>
      <c r="F105" s="1">
        <f t="shared" si="2"/>
        <v>2</v>
      </c>
      <c r="G105" s="4">
        <f t="shared" si="3"/>
        <v>0</v>
      </c>
    </row>
    <row r="106" spans="1:7" hidden="1">
      <c r="A106" t="s">
        <v>7</v>
      </c>
      <c r="B106" s="7">
        <v>0.65902777777777732</v>
      </c>
      <c r="C106">
        <v>6</v>
      </c>
      <c r="D106">
        <f>VLOOKUP(C106,Menu!$A$2:$D$18,3,FALSE)</f>
        <v>14</v>
      </c>
      <c r="E106">
        <f>VLOOKUP(C106,Menu!$A$2:$D$18,4,FALSE)</f>
        <v>18</v>
      </c>
      <c r="F106" s="1">
        <f t="shared" si="2"/>
        <v>18</v>
      </c>
      <c r="G106" s="4">
        <f t="shared" si="3"/>
        <v>9</v>
      </c>
    </row>
    <row r="107" spans="1:7" hidden="1">
      <c r="A107" t="s">
        <v>7</v>
      </c>
      <c r="B107" s="7">
        <v>0.65902777777777732</v>
      </c>
      <c r="C107">
        <v>4</v>
      </c>
      <c r="D107">
        <f>VLOOKUP(C107,Menu!$A$2:$D$18,3,FALSE)</f>
        <v>14</v>
      </c>
      <c r="E107">
        <f>VLOOKUP(C107,Menu!$A$2:$D$18,4,FALSE)</f>
        <v>16</v>
      </c>
      <c r="F107" s="1">
        <f t="shared" si="2"/>
        <v>16</v>
      </c>
      <c r="G107" s="4">
        <f t="shared" si="3"/>
        <v>8.8000000000000007</v>
      </c>
    </row>
    <row r="108" spans="1:7" hidden="1">
      <c r="A108" t="s">
        <v>7</v>
      </c>
      <c r="B108" s="7">
        <v>0.66874999999999951</v>
      </c>
      <c r="C108">
        <v>9</v>
      </c>
      <c r="D108">
        <f>VLOOKUP(C108,Menu!$A$2:$D$18,3,FALSE)</f>
        <v>14</v>
      </c>
      <c r="E108">
        <f>VLOOKUP(C108,Menu!$A$2:$D$18,4,FALSE)</f>
        <v>17</v>
      </c>
      <c r="F108" s="1">
        <f t="shared" si="2"/>
        <v>17</v>
      </c>
      <c r="G108" s="4">
        <f t="shared" si="3"/>
        <v>12.6</v>
      </c>
    </row>
    <row r="109" spans="1:7" hidden="1">
      <c r="A109" t="s">
        <v>7</v>
      </c>
      <c r="B109" s="7">
        <v>0.67569444444444393</v>
      </c>
      <c r="C109">
        <v>4</v>
      </c>
      <c r="D109">
        <f>VLOOKUP(C109,Menu!$A$2:$D$18,3,FALSE)</f>
        <v>14</v>
      </c>
      <c r="E109">
        <f>VLOOKUP(C109,Menu!$A$2:$D$18,4,FALSE)</f>
        <v>16</v>
      </c>
      <c r="F109" s="1">
        <f t="shared" si="2"/>
        <v>16</v>
      </c>
      <c r="G109" s="4">
        <f t="shared" si="3"/>
        <v>8.8000000000000007</v>
      </c>
    </row>
    <row r="110" spans="1:7" hidden="1">
      <c r="A110" t="s">
        <v>7</v>
      </c>
      <c r="B110" s="7">
        <v>0.68194444444444391</v>
      </c>
      <c r="C110">
        <v>4</v>
      </c>
      <c r="D110">
        <f>VLOOKUP(C110,Menu!$A$2:$D$18,3,FALSE)</f>
        <v>14</v>
      </c>
      <c r="E110">
        <f>VLOOKUP(C110,Menu!$A$2:$D$18,4,FALSE)</f>
        <v>16</v>
      </c>
      <c r="F110" s="1">
        <f t="shared" si="2"/>
        <v>16</v>
      </c>
      <c r="G110" s="4">
        <f t="shared" si="3"/>
        <v>8.8000000000000007</v>
      </c>
    </row>
    <row r="111" spans="1:7" hidden="1">
      <c r="A111" t="s">
        <v>7</v>
      </c>
      <c r="B111" s="7">
        <v>0.68194444444444391</v>
      </c>
      <c r="C111">
        <v>14</v>
      </c>
      <c r="D111">
        <f>VLOOKUP(C111,Menu!$A$2:$D$18,3,FALSE)</f>
        <v>3</v>
      </c>
      <c r="E111">
        <f>VLOOKUP(C111,Menu!$A$2:$D$18,4,FALSE)</f>
        <v>3</v>
      </c>
      <c r="F111" s="1">
        <f t="shared" si="2"/>
        <v>3</v>
      </c>
      <c r="G111" s="4">
        <f t="shared" si="3"/>
        <v>0</v>
      </c>
    </row>
    <row r="112" spans="1:7" hidden="1">
      <c r="A112" t="s">
        <v>7</v>
      </c>
      <c r="B112" s="7">
        <v>0.68819444444444389</v>
      </c>
      <c r="C112">
        <v>10</v>
      </c>
      <c r="D112">
        <f>VLOOKUP(C112,Menu!$A$2:$D$18,3,FALSE)</f>
        <v>14</v>
      </c>
      <c r="E112">
        <f>VLOOKUP(C112,Menu!$A$2:$D$18,4,FALSE)</f>
        <v>19.5</v>
      </c>
      <c r="F112" s="1">
        <f t="shared" si="2"/>
        <v>19.5</v>
      </c>
      <c r="G112" s="4">
        <f t="shared" si="3"/>
        <v>5</v>
      </c>
    </row>
    <row r="113" spans="1:7" hidden="1">
      <c r="A113" t="s">
        <v>7</v>
      </c>
      <c r="B113" s="7">
        <v>0.68819444444444389</v>
      </c>
      <c r="C113">
        <v>13</v>
      </c>
      <c r="D113">
        <f>VLOOKUP(C113,Menu!$A$2:$D$18,3,FALSE)</f>
        <v>2</v>
      </c>
      <c r="E113">
        <f>VLOOKUP(C113,Menu!$A$2:$D$18,4,FALSE)</f>
        <v>2</v>
      </c>
      <c r="F113" s="1">
        <f t="shared" si="2"/>
        <v>2</v>
      </c>
      <c r="G113" s="4">
        <f t="shared" si="3"/>
        <v>0</v>
      </c>
    </row>
    <row r="114" spans="1:7" hidden="1">
      <c r="A114" t="s">
        <v>7</v>
      </c>
      <c r="B114" s="7">
        <v>0.68819444444444389</v>
      </c>
      <c r="C114">
        <v>13</v>
      </c>
      <c r="D114">
        <f>VLOOKUP(C114,Menu!$A$2:$D$18,3,FALSE)</f>
        <v>2</v>
      </c>
      <c r="E114">
        <f>VLOOKUP(C114,Menu!$A$2:$D$18,4,FALSE)</f>
        <v>2</v>
      </c>
      <c r="F114" s="1">
        <f t="shared" si="2"/>
        <v>2</v>
      </c>
      <c r="G114" s="4">
        <f t="shared" si="3"/>
        <v>0</v>
      </c>
    </row>
    <row r="115" spans="1:7" hidden="1">
      <c r="A115" t="s">
        <v>7</v>
      </c>
      <c r="B115" s="7">
        <v>0.68819444444444389</v>
      </c>
      <c r="C115">
        <v>3</v>
      </c>
      <c r="D115">
        <f>VLOOKUP(C115,Menu!$A$2:$D$18,3,FALSE)</f>
        <v>7</v>
      </c>
      <c r="E115">
        <f>VLOOKUP(C115,Menu!$A$2:$D$18,4,FALSE)</f>
        <v>8.5</v>
      </c>
      <c r="F115" s="1">
        <f t="shared" si="2"/>
        <v>8.5</v>
      </c>
      <c r="G115" s="4">
        <f t="shared" si="3"/>
        <v>2</v>
      </c>
    </row>
    <row r="116" spans="1:7" hidden="1">
      <c r="A116" t="s">
        <v>7</v>
      </c>
      <c r="B116" s="7">
        <v>0.68819444444444389</v>
      </c>
      <c r="C116">
        <v>3</v>
      </c>
      <c r="D116">
        <f>VLOOKUP(C116,Menu!$A$2:$D$18,3,FALSE)</f>
        <v>7</v>
      </c>
      <c r="E116">
        <f>VLOOKUP(C116,Menu!$A$2:$D$18,4,FALSE)</f>
        <v>8.5</v>
      </c>
      <c r="F116" s="1">
        <f t="shared" si="2"/>
        <v>8.5</v>
      </c>
      <c r="G116" s="4">
        <f t="shared" si="3"/>
        <v>2</v>
      </c>
    </row>
    <row r="117" spans="1:7" hidden="1">
      <c r="A117" t="s">
        <v>7</v>
      </c>
      <c r="B117" s="7">
        <v>0.69513888888888831</v>
      </c>
      <c r="C117">
        <v>13</v>
      </c>
      <c r="D117">
        <f>VLOOKUP(C117,Menu!$A$2:$D$18,3,FALSE)</f>
        <v>2</v>
      </c>
      <c r="E117">
        <f>VLOOKUP(C117,Menu!$A$2:$D$18,4,FALSE)</f>
        <v>2</v>
      </c>
      <c r="F117" s="1">
        <f t="shared" si="2"/>
        <v>2</v>
      </c>
      <c r="G117" s="4">
        <f t="shared" si="3"/>
        <v>0</v>
      </c>
    </row>
    <row r="118" spans="1:7" hidden="1">
      <c r="A118" t="s">
        <v>7</v>
      </c>
      <c r="B118" s="7">
        <v>0.70486111111111049</v>
      </c>
      <c r="C118">
        <v>11</v>
      </c>
      <c r="D118">
        <f>VLOOKUP(C118,Menu!$A$2:$D$18,3,FALSE)</f>
        <v>10</v>
      </c>
      <c r="E118">
        <f>VLOOKUP(C118,Menu!$A$2:$D$18,4,FALSE)</f>
        <v>14</v>
      </c>
      <c r="F118" s="1">
        <f t="shared" si="2"/>
        <v>14</v>
      </c>
      <c r="G118" s="4">
        <f t="shared" si="3"/>
        <v>1.45</v>
      </c>
    </row>
    <row r="119" spans="1:7" hidden="1">
      <c r="A119" t="s">
        <v>7</v>
      </c>
      <c r="B119" s="7">
        <v>0.70486111111111049</v>
      </c>
      <c r="C119">
        <v>13</v>
      </c>
      <c r="D119">
        <f>VLOOKUP(C119,Menu!$A$2:$D$18,3,FALSE)</f>
        <v>2</v>
      </c>
      <c r="E119">
        <f>VLOOKUP(C119,Menu!$A$2:$D$18,4,FALSE)</f>
        <v>2</v>
      </c>
      <c r="F119" s="1">
        <f t="shared" si="2"/>
        <v>2</v>
      </c>
      <c r="G119" s="4">
        <f t="shared" si="3"/>
        <v>0</v>
      </c>
    </row>
    <row r="120" spans="1:7" hidden="1">
      <c r="A120" t="s">
        <v>7</v>
      </c>
      <c r="B120" s="7">
        <v>0.70486111111111049</v>
      </c>
      <c r="C120">
        <v>13</v>
      </c>
      <c r="D120">
        <f>VLOOKUP(C120,Menu!$A$2:$D$18,3,FALSE)</f>
        <v>2</v>
      </c>
      <c r="E120">
        <f>VLOOKUP(C120,Menu!$A$2:$D$18,4,FALSE)</f>
        <v>2</v>
      </c>
      <c r="F120" s="1">
        <f t="shared" si="2"/>
        <v>2</v>
      </c>
      <c r="G120" s="4">
        <f t="shared" si="3"/>
        <v>0</v>
      </c>
    </row>
    <row r="121" spans="1:7" hidden="1">
      <c r="A121" t="s">
        <v>7</v>
      </c>
      <c r="B121" s="7">
        <v>0.70486111111111049</v>
      </c>
      <c r="C121">
        <v>4</v>
      </c>
      <c r="D121">
        <f>VLOOKUP(C121,Menu!$A$2:$D$18,3,FALSE)</f>
        <v>14</v>
      </c>
      <c r="E121">
        <f>VLOOKUP(C121,Menu!$A$2:$D$18,4,FALSE)</f>
        <v>16</v>
      </c>
      <c r="F121" s="1">
        <f t="shared" si="2"/>
        <v>16</v>
      </c>
      <c r="G121" s="4">
        <f t="shared" si="3"/>
        <v>8.8000000000000007</v>
      </c>
    </row>
    <row r="122" spans="1:7" hidden="1">
      <c r="A122" t="s">
        <v>7</v>
      </c>
      <c r="B122" s="7">
        <v>0.71111111111111047</v>
      </c>
      <c r="C122">
        <v>7</v>
      </c>
      <c r="D122">
        <f>VLOOKUP(C122,Menu!$A$2:$D$18,3,FALSE)</f>
        <v>16</v>
      </c>
      <c r="E122">
        <f>VLOOKUP(C122,Menu!$A$2:$D$18,4,FALSE)</f>
        <v>20</v>
      </c>
      <c r="F122" s="1">
        <f t="shared" si="2"/>
        <v>20</v>
      </c>
      <c r="G122" s="4">
        <f t="shared" si="3"/>
        <v>9.65</v>
      </c>
    </row>
    <row r="123" spans="1:7" hidden="1">
      <c r="A123" t="s">
        <v>7</v>
      </c>
      <c r="B123" s="7">
        <v>0.71111111111111047</v>
      </c>
      <c r="C123">
        <v>10</v>
      </c>
      <c r="D123">
        <f>VLOOKUP(C123,Menu!$A$2:$D$18,3,FALSE)</f>
        <v>14</v>
      </c>
      <c r="E123">
        <f>VLOOKUP(C123,Menu!$A$2:$D$18,4,FALSE)</f>
        <v>19.5</v>
      </c>
      <c r="F123" s="1">
        <f t="shared" si="2"/>
        <v>19.5</v>
      </c>
      <c r="G123" s="4">
        <f t="shared" si="3"/>
        <v>5</v>
      </c>
    </row>
    <row r="124" spans="1:7" hidden="1">
      <c r="A124" t="s">
        <v>7</v>
      </c>
      <c r="B124" s="7">
        <v>0.71111111111111047</v>
      </c>
      <c r="C124">
        <v>2</v>
      </c>
      <c r="D124">
        <f>VLOOKUP(C124,Menu!$A$2:$D$18,3,FALSE)</f>
        <v>16</v>
      </c>
      <c r="E124">
        <f>VLOOKUP(C124,Menu!$A$2:$D$18,4,FALSE)</f>
        <v>19</v>
      </c>
      <c r="F124" s="1">
        <f t="shared" si="2"/>
        <v>19</v>
      </c>
      <c r="G124" s="4">
        <f t="shared" si="3"/>
        <v>13.8</v>
      </c>
    </row>
    <row r="125" spans="1:7" hidden="1">
      <c r="A125" t="s">
        <v>7</v>
      </c>
      <c r="B125" s="7">
        <v>0.71874999999999933</v>
      </c>
      <c r="C125">
        <v>11</v>
      </c>
      <c r="D125">
        <f>VLOOKUP(C125,Menu!$A$2:$D$18,3,FALSE)</f>
        <v>10</v>
      </c>
      <c r="E125">
        <f>VLOOKUP(C125,Menu!$A$2:$D$18,4,FALSE)</f>
        <v>14</v>
      </c>
      <c r="F125" s="1">
        <f t="shared" si="2"/>
        <v>14</v>
      </c>
      <c r="G125" s="4">
        <f t="shared" si="3"/>
        <v>1.45</v>
      </c>
    </row>
    <row r="126" spans="1:7" hidden="1">
      <c r="A126" t="s">
        <v>7</v>
      </c>
      <c r="B126" s="7">
        <v>0.71874999999999933</v>
      </c>
      <c r="C126">
        <v>5</v>
      </c>
      <c r="D126">
        <f>VLOOKUP(C126,Menu!$A$2:$D$18,3,FALSE)</f>
        <v>15</v>
      </c>
      <c r="E126">
        <f>VLOOKUP(C126,Menu!$A$2:$D$18,4,FALSE)</f>
        <v>20</v>
      </c>
      <c r="F126" s="1">
        <f t="shared" si="2"/>
        <v>20</v>
      </c>
      <c r="G126" s="4">
        <f t="shared" si="3"/>
        <v>12.5</v>
      </c>
    </row>
    <row r="127" spans="1:7" hidden="1">
      <c r="A127" t="s">
        <v>7</v>
      </c>
      <c r="B127" s="7">
        <v>0.71874999999999933</v>
      </c>
      <c r="C127">
        <v>12</v>
      </c>
      <c r="D127">
        <f>VLOOKUP(C127,Menu!$A$2:$D$18,3,FALSE)</f>
        <v>4</v>
      </c>
      <c r="E127">
        <f>VLOOKUP(C127,Menu!$A$2:$D$18,4,FALSE)</f>
        <v>6</v>
      </c>
      <c r="F127" s="1">
        <f t="shared" si="2"/>
        <v>6</v>
      </c>
      <c r="G127" s="4">
        <f t="shared" si="3"/>
        <v>0</v>
      </c>
    </row>
    <row r="128" spans="1:7" hidden="1">
      <c r="A128" t="s">
        <v>7</v>
      </c>
      <c r="B128" s="7">
        <v>0.71874999999999933</v>
      </c>
      <c r="C128">
        <v>16</v>
      </c>
      <c r="D128">
        <f>VLOOKUP(C128,Menu!$A$2:$D$18,3,FALSE)</f>
        <v>5</v>
      </c>
      <c r="E128">
        <f>VLOOKUP(C128,Menu!$A$2:$D$18,4,FALSE)</f>
        <v>7</v>
      </c>
      <c r="F128" s="1">
        <f t="shared" si="2"/>
        <v>7</v>
      </c>
      <c r="G128" s="4">
        <f t="shared" si="3"/>
        <v>0</v>
      </c>
    </row>
    <row r="129" spans="1:7" hidden="1">
      <c r="A129" t="s">
        <v>7</v>
      </c>
      <c r="B129" s="7">
        <v>0.72083333333333266</v>
      </c>
      <c r="C129">
        <v>11</v>
      </c>
      <c r="D129">
        <f>VLOOKUP(C129,Menu!$A$2:$D$18,3,FALSE)</f>
        <v>10</v>
      </c>
      <c r="E129">
        <f>VLOOKUP(C129,Menu!$A$2:$D$18,4,FALSE)</f>
        <v>14</v>
      </c>
      <c r="F129" s="1">
        <f t="shared" si="2"/>
        <v>14</v>
      </c>
      <c r="G129" s="4">
        <f t="shared" si="3"/>
        <v>1.45</v>
      </c>
    </row>
    <row r="130" spans="1:7" hidden="1">
      <c r="A130" t="s">
        <v>7</v>
      </c>
      <c r="B130" s="7">
        <v>0.73124999999999929</v>
      </c>
      <c r="C130">
        <v>13</v>
      </c>
      <c r="D130">
        <f>VLOOKUP(C130,Menu!$A$2:$D$18,3,FALSE)</f>
        <v>2</v>
      </c>
      <c r="E130">
        <f>VLOOKUP(C130,Menu!$A$2:$D$18,4,FALSE)</f>
        <v>2</v>
      </c>
      <c r="F130" s="1">
        <f t="shared" ref="F130:F193" si="4">E130</f>
        <v>2</v>
      </c>
      <c r="G130" s="4">
        <f t="shared" ref="G130:G193" si="5">VLOOKUP(C:C,$J$2:$K$17,2,FALSE)</f>
        <v>0</v>
      </c>
    </row>
    <row r="131" spans="1:7" hidden="1">
      <c r="A131" t="s">
        <v>7</v>
      </c>
      <c r="B131" s="7">
        <v>0.73124999999999929</v>
      </c>
      <c r="C131">
        <v>14</v>
      </c>
      <c r="D131">
        <f>VLOOKUP(C131,Menu!$A$2:$D$18,3,FALSE)</f>
        <v>3</v>
      </c>
      <c r="E131">
        <f>VLOOKUP(C131,Menu!$A$2:$D$18,4,FALSE)</f>
        <v>3</v>
      </c>
      <c r="F131" s="1">
        <f t="shared" si="4"/>
        <v>3</v>
      </c>
      <c r="G131" s="4">
        <f t="shared" si="5"/>
        <v>0</v>
      </c>
    </row>
    <row r="132" spans="1:7" hidden="1">
      <c r="A132" t="s">
        <v>7</v>
      </c>
      <c r="B132" s="7">
        <v>0.73263888888888817</v>
      </c>
      <c r="C132">
        <v>3</v>
      </c>
      <c r="D132">
        <f>VLOOKUP(C132,Menu!$A$2:$D$18,3,FALSE)</f>
        <v>7</v>
      </c>
      <c r="E132">
        <f>VLOOKUP(C132,Menu!$A$2:$D$18,4,FALSE)</f>
        <v>8.5</v>
      </c>
      <c r="F132" s="1">
        <f t="shared" si="4"/>
        <v>8.5</v>
      </c>
      <c r="G132" s="4">
        <f t="shared" si="5"/>
        <v>2</v>
      </c>
    </row>
    <row r="133" spans="1:7" hidden="1">
      <c r="A133" t="s">
        <v>7</v>
      </c>
      <c r="B133" s="7">
        <v>0.73333333333333262</v>
      </c>
      <c r="C133">
        <v>8</v>
      </c>
      <c r="D133">
        <f>VLOOKUP(C133,Menu!$A$2:$D$18,3,FALSE)</f>
        <v>15</v>
      </c>
      <c r="E133">
        <f>VLOOKUP(C133,Menu!$A$2:$D$18,4,FALSE)</f>
        <v>19</v>
      </c>
      <c r="F133" s="1">
        <f t="shared" si="4"/>
        <v>19</v>
      </c>
      <c r="G133" s="4">
        <f t="shared" si="5"/>
        <v>7.5</v>
      </c>
    </row>
    <row r="134" spans="1:7" hidden="1">
      <c r="A134" t="s">
        <v>7</v>
      </c>
      <c r="B134" s="7">
        <v>0.73888888888888815</v>
      </c>
      <c r="C134">
        <v>15</v>
      </c>
      <c r="D134">
        <f>VLOOKUP(C134,Menu!$A$2:$D$18,3,FALSE)</f>
        <v>1</v>
      </c>
      <c r="E134">
        <f>VLOOKUP(C134,Menu!$A$2:$D$18,4,FALSE)</f>
        <v>1</v>
      </c>
      <c r="F134" s="1">
        <f t="shared" si="4"/>
        <v>1</v>
      </c>
      <c r="G134" s="4">
        <f t="shared" si="5"/>
        <v>0</v>
      </c>
    </row>
    <row r="135" spans="1:7" hidden="1">
      <c r="A135" t="s">
        <v>7</v>
      </c>
      <c r="B135" s="7">
        <v>0.73888888888888815</v>
      </c>
      <c r="C135">
        <v>5</v>
      </c>
      <c r="D135">
        <f>VLOOKUP(C135,Menu!$A$2:$D$18,3,FALSE)</f>
        <v>15</v>
      </c>
      <c r="E135">
        <f>VLOOKUP(C135,Menu!$A$2:$D$18,4,FALSE)</f>
        <v>20</v>
      </c>
      <c r="F135" s="1">
        <f t="shared" si="4"/>
        <v>20</v>
      </c>
      <c r="G135" s="4">
        <f t="shared" si="5"/>
        <v>12.5</v>
      </c>
    </row>
    <row r="136" spans="1:7" hidden="1">
      <c r="A136" t="s">
        <v>7</v>
      </c>
      <c r="B136" s="7">
        <v>0.73888888888888815</v>
      </c>
      <c r="C136">
        <v>2</v>
      </c>
      <c r="D136">
        <f>VLOOKUP(C136,Menu!$A$2:$D$18,3,FALSE)</f>
        <v>16</v>
      </c>
      <c r="E136">
        <f>VLOOKUP(C136,Menu!$A$2:$D$18,4,FALSE)</f>
        <v>19</v>
      </c>
      <c r="F136" s="1">
        <f t="shared" si="4"/>
        <v>19</v>
      </c>
      <c r="G136" s="4">
        <f t="shared" si="5"/>
        <v>13.8</v>
      </c>
    </row>
    <row r="137" spans="1:7" hidden="1">
      <c r="A137" t="s">
        <v>7</v>
      </c>
      <c r="B137" s="7">
        <v>0.73888888888888815</v>
      </c>
      <c r="C137">
        <v>8</v>
      </c>
      <c r="D137">
        <f>VLOOKUP(C137,Menu!$A$2:$D$18,3,FALSE)</f>
        <v>15</v>
      </c>
      <c r="E137">
        <f>VLOOKUP(C137,Menu!$A$2:$D$18,4,FALSE)</f>
        <v>19</v>
      </c>
      <c r="F137" s="1">
        <f t="shared" si="4"/>
        <v>19</v>
      </c>
      <c r="G137" s="4">
        <f t="shared" si="5"/>
        <v>7.5</v>
      </c>
    </row>
    <row r="138" spans="1:7" hidden="1">
      <c r="A138" t="s">
        <v>7</v>
      </c>
      <c r="B138" s="7">
        <v>0.74513888888888813</v>
      </c>
      <c r="C138">
        <v>16</v>
      </c>
      <c r="D138">
        <f>VLOOKUP(C138,Menu!$A$2:$D$18,3,FALSE)</f>
        <v>5</v>
      </c>
      <c r="E138">
        <f>VLOOKUP(C138,Menu!$A$2:$D$18,4,FALSE)</f>
        <v>7</v>
      </c>
      <c r="F138" s="1">
        <f t="shared" si="4"/>
        <v>7</v>
      </c>
      <c r="G138" s="4">
        <f t="shared" si="5"/>
        <v>0</v>
      </c>
    </row>
    <row r="139" spans="1:7" hidden="1">
      <c r="A139" t="s">
        <v>7</v>
      </c>
      <c r="B139" s="7">
        <v>0.74513888888888813</v>
      </c>
      <c r="C139">
        <v>15</v>
      </c>
      <c r="D139">
        <f>VLOOKUP(C139,Menu!$A$2:$D$18,3,FALSE)</f>
        <v>1</v>
      </c>
      <c r="E139">
        <f>VLOOKUP(C139,Menu!$A$2:$D$18,4,FALSE)</f>
        <v>1</v>
      </c>
      <c r="F139" s="1">
        <f t="shared" si="4"/>
        <v>1</v>
      </c>
      <c r="G139" s="4">
        <f t="shared" si="5"/>
        <v>0</v>
      </c>
    </row>
    <row r="140" spans="1:7" hidden="1">
      <c r="A140" t="s">
        <v>7</v>
      </c>
      <c r="B140" s="7">
        <v>0.74513888888888813</v>
      </c>
      <c r="C140">
        <v>2</v>
      </c>
      <c r="D140">
        <f>VLOOKUP(C140,Menu!$A$2:$D$18,3,FALSE)</f>
        <v>16</v>
      </c>
      <c r="E140">
        <f>VLOOKUP(C140,Menu!$A$2:$D$18,4,FALSE)</f>
        <v>19</v>
      </c>
      <c r="F140" s="1">
        <f t="shared" si="4"/>
        <v>19</v>
      </c>
      <c r="G140" s="4">
        <f t="shared" si="5"/>
        <v>13.8</v>
      </c>
    </row>
    <row r="141" spans="1:7" hidden="1">
      <c r="A141" t="s">
        <v>7</v>
      </c>
      <c r="B141" s="7">
        <v>0.75069444444444366</v>
      </c>
      <c r="C141">
        <v>4</v>
      </c>
      <c r="D141">
        <f>VLOOKUP(C141,Menu!$A$2:$D$18,3,FALSE)</f>
        <v>14</v>
      </c>
      <c r="E141">
        <f>VLOOKUP(C141,Menu!$A$2:$D$18,4,FALSE)</f>
        <v>16</v>
      </c>
      <c r="F141" s="1">
        <f t="shared" si="4"/>
        <v>16</v>
      </c>
      <c r="G141" s="4">
        <f t="shared" si="5"/>
        <v>8.8000000000000007</v>
      </c>
    </row>
    <row r="142" spans="1:7" hidden="1">
      <c r="A142" t="s">
        <v>7</v>
      </c>
      <c r="B142" s="7">
        <v>0.75069444444444366</v>
      </c>
      <c r="C142">
        <v>14</v>
      </c>
      <c r="D142">
        <f>VLOOKUP(C142,Menu!$A$2:$D$18,3,FALSE)</f>
        <v>3</v>
      </c>
      <c r="E142">
        <f>VLOOKUP(C142,Menu!$A$2:$D$18,4,FALSE)</f>
        <v>3</v>
      </c>
      <c r="F142" s="1">
        <f t="shared" si="4"/>
        <v>3</v>
      </c>
      <c r="G142" s="4">
        <f t="shared" si="5"/>
        <v>0</v>
      </c>
    </row>
    <row r="143" spans="1:7" hidden="1">
      <c r="A143" t="s">
        <v>7</v>
      </c>
      <c r="B143" s="7">
        <v>0.75416666666666587</v>
      </c>
      <c r="C143">
        <v>14</v>
      </c>
      <c r="D143">
        <f>VLOOKUP(C143,Menu!$A$2:$D$18,3,FALSE)</f>
        <v>3</v>
      </c>
      <c r="E143">
        <f>VLOOKUP(C143,Menu!$A$2:$D$18,4,FALSE)</f>
        <v>3</v>
      </c>
      <c r="F143" s="1">
        <f t="shared" si="4"/>
        <v>3</v>
      </c>
      <c r="G143" s="4">
        <f t="shared" si="5"/>
        <v>0</v>
      </c>
    </row>
    <row r="144" spans="1:7" hidden="1">
      <c r="A144" t="s">
        <v>7</v>
      </c>
      <c r="B144" s="7">
        <v>0.75416666666666587</v>
      </c>
      <c r="C144">
        <v>8</v>
      </c>
      <c r="D144">
        <f>VLOOKUP(C144,Menu!$A$2:$D$18,3,FALSE)</f>
        <v>15</v>
      </c>
      <c r="E144">
        <f>VLOOKUP(C144,Menu!$A$2:$D$18,4,FALSE)</f>
        <v>19</v>
      </c>
      <c r="F144" s="1">
        <f t="shared" si="4"/>
        <v>19</v>
      </c>
      <c r="G144" s="4">
        <f t="shared" si="5"/>
        <v>7.5</v>
      </c>
    </row>
    <row r="145" spans="1:7" hidden="1">
      <c r="A145" t="s">
        <v>7</v>
      </c>
      <c r="B145" s="7">
        <v>0.76388888888888806</v>
      </c>
      <c r="C145">
        <v>2</v>
      </c>
      <c r="D145">
        <f>VLOOKUP(C145,Menu!$A$2:$D$18,3,FALSE)</f>
        <v>16</v>
      </c>
      <c r="E145">
        <f>VLOOKUP(C145,Menu!$A$2:$D$18,4,FALSE)</f>
        <v>19</v>
      </c>
      <c r="F145" s="1">
        <f t="shared" si="4"/>
        <v>19</v>
      </c>
      <c r="G145" s="4">
        <f t="shared" si="5"/>
        <v>13.8</v>
      </c>
    </row>
    <row r="146" spans="1:7" hidden="1">
      <c r="A146" t="s">
        <v>7</v>
      </c>
      <c r="B146" s="7">
        <v>0.76388888888888806</v>
      </c>
      <c r="C146">
        <v>7</v>
      </c>
      <c r="D146">
        <f>VLOOKUP(C146,Menu!$A$2:$D$18,3,FALSE)</f>
        <v>16</v>
      </c>
      <c r="E146">
        <f>VLOOKUP(C146,Menu!$A$2:$D$18,4,FALSE)</f>
        <v>20</v>
      </c>
      <c r="F146" s="1">
        <f t="shared" si="4"/>
        <v>20</v>
      </c>
      <c r="G146" s="4">
        <f t="shared" si="5"/>
        <v>9.65</v>
      </c>
    </row>
    <row r="147" spans="1:7" hidden="1">
      <c r="A147" t="s">
        <v>7</v>
      </c>
      <c r="B147" s="7">
        <v>0.76874999999999916</v>
      </c>
      <c r="C147">
        <v>16</v>
      </c>
      <c r="D147">
        <f>VLOOKUP(C147,Menu!$A$2:$D$18,3,FALSE)</f>
        <v>5</v>
      </c>
      <c r="E147">
        <f>VLOOKUP(C147,Menu!$A$2:$D$18,4,FALSE)</f>
        <v>7</v>
      </c>
      <c r="F147" s="1">
        <f t="shared" si="4"/>
        <v>7</v>
      </c>
      <c r="G147" s="4">
        <f t="shared" si="5"/>
        <v>0</v>
      </c>
    </row>
    <row r="148" spans="1:7" hidden="1">
      <c r="A148" t="s">
        <v>7</v>
      </c>
      <c r="B148" s="7">
        <v>0.76874999999999916</v>
      </c>
      <c r="C148">
        <v>7</v>
      </c>
      <c r="D148">
        <f>VLOOKUP(C148,Menu!$A$2:$D$18,3,FALSE)</f>
        <v>16</v>
      </c>
      <c r="E148">
        <f>VLOOKUP(C148,Menu!$A$2:$D$18,4,FALSE)</f>
        <v>20</v>
      </c>
      <c r="F148" s="1">
        <f t="shared" si="4"/>
        <v>20</v>
      </c>
      <c r="G148" s="4">
        <f t="shared" si="5"/>
        <v>9.65</v>
      </c>
    </row>
    <row r="149" spans="1:7" hidden="1">
      <c r="A149" t="s">
        <v>7</v>
      </c>
      <c r="B149" s="7">
        <v>0.76874999999999916</v>
      </c>
      <c r="C149">
        <v>7</v>
      </c>
      <c r="D149">
        <f>VLOOKUP(C149,Menu!$A$2:$D$18,3,FALSE)</f>
        <v>16</v>
      </c>
      <c r="E149">
        <f>VLOOKUP(C149,Menu!$A$2:$D$18,4,FALSE)</f>
        <v>20</v>
      </c>
      <c r="F149" s="1">
        <f t="shared" si="4"/>
        <v>20</v>
      </c>
      <c r="G149" s="4">
        <f t="shared" si="5"/>
        <v>9.65</v>
      </c>
    </row>
    <row r="150" spans="1:7" hidden="1">
      <c r="A150" t="s">
        <v>7</v>
      </c>
      <c r="B150" s="7">
        <v>0.76874999999999916</v>
      </c>
      <c r="C150">
        <v>10</v>
      </c>
      <c r="D150">
        <f>VLOOKUP(C150,Menu!$A$2:$D$18,3,FALSE)</f>
        <v>14</v>
      </c>
      <c r="E150">
        <f>VLOOKUP(C150,Menu!$A$2:$D$18,4,FALSE)</f>
        <v>19.5</v>
      </c>
      <c r="F150" s="1">
        <f t="shared" si="4"/>
        <v>19.5</v>
      </c>
      <c r="G150" s="4">
        <f t="shared" si="5"/>
        <v>5</v>
      </c>
    </row>
    <row r="151" spans="1:7" hidden="1">
      <c r="A151" t="s">
        <v>7</v>
      </c>
      <c r="B151" s="7">
        <v>0.76874999999999916</v>
      </c>
      <c r="C151">
        <v>14</v>
      </c>
      <c r="D151">
        <f>VLOOKUP(C151,Menu!$A$2:$D$18,3,FALSE)</f>
        <v>3</v>
      </c>
      <c r="E151">
        <f>VLOOKUP(C151,Menu!$A$2:$D$18,4,FALSE)</f>
        <v>3</v>
      </c>
      <c r="F151" s="1">
        <f t="shared" si="4"/>
        <v>3</v>
      </c>
      <c r="G151" s="4">
        <f t="shared" si="5"/>
        <v>0</v>
      </c>
    </row>
    <row r="152" spans="1:7" hidden="1">
      <c r="A152" t="s">
        <v>7</v>
      </c>
      <c r="B152" s="7">
        <v>0.77152777777777692</v>
      </c>
      <c r="C152">
        <v>7</v>
      </c>
      <c r="D152">
        <f>VLOOKUP(C152,Menu!$A$2:$D$18,3,FALSE)</f>
        <v>16</v>
      </c>
      <c r="E152">
        <f>VLOOKUP(C152,Menu!$A$2:$D$18,4,FALSE)</f>
        <v>20</v>
      </c>
      <c r="F152" s="1">
        <f t="shared" si="4"/>
        <v>20</v>
      </c>
      <c r="G152" s="4">
        <f t="shared" si="5"/>
        <v>9.65</v>
      </c>
    </row>
    <row r="153" spans="1:7" hidden="1">
      <c r="A153" t="s">
        <v>7</v>
      </c>
      <c r="B153" s="7">
        <v>0.77152777777777692</v>
      </c>
      <c r="C153">
        <v>14</v>
      </c>
      <c r="D153">
        <f>VLOOKUP(C153,Menu!$A$2:$D$18,3,FALSE)</f>
        <v>3</v>
      </c>
      <c r="E153">
        <f>VLOOKUP(C153,Menu!$A$2:$D$18,4,FALSE)</f>
        <v>3</v>
      </c>
      <c r="F153" s="1">
        <f t="shared" si="4"/>
        <v>3</v>
      </c>
      <c r="G153" s="4">
        <f t="shared" si="5"/>
        <v>0</v>
      </c>
    </row>
    <row r="154" spans="1:7" hidden="1">
      <c r="A154" t="s">
        <v>7</v>
      </c>
      <c r="B154" s="7">
        <v>0.78055555555555467</v>
      </c>
      <c r="C154">
        <v>7</v>
      </c>
      <c r="D154">
        <f>VLOOKUP(C154,Menu!$A$2:$D$18,3,FALSE)</f>
        <v>16</v>
      </c>
      <c r="E154">
        <f>VLOOKUP(C154,Menu!$A$2:$D$18,4,FALSE)</f>
        <v>20</v>
      </c>
      <c r="F154" s="1">
        <f t="shared" si="4"/>
        <v>20</v>
      </c>
      <c r="G154" s="4">
        <f t="shared" si="5"/>
        <v>9.65</v>
      </c>
    </row>
    <row r="155" spans="1:7" hidden="1">
      <c r="A155" t="s">
        <v>7</v>
      </c>
      <c r="B155" s="7">
        <v>0.78055555555555467</v>
      </c>
      <c r="C155">
        <v>6</v>
      </c>
      <c r="D155">
        <f>VLOOKUP(C155,Menu!$A$2:$D$18,3,FALSE)</f>
        <v>14</v>
      </c>
      <c r="E155">
        <f>VLOOKUP(C155,Menu!$A$2:$D$18,4,FALSE)</f>
        <v>18</v>
      </c>
      <c r="F155" s="1">
        <f t="shared" si="4"/>
        <v>18</v>
      </c>
      <c r="G155" s="4">
        <f t="shared" si="5"/>
        <v>9</v>
      </c>
    </row>
    <row r="156" spans="1:7" hidden="1">
      <c r="A156" t="s">
        <v>7</v>
      </c>
      <c r="B156" s="7">
        <v>0.78958333333333242</v>
      </c>
      <c r="C156">
        <v>2</v>
      </c>
      <c r="D156">
        <f>VLOOKUP(C156,Menu!$A$2:$D$18,3,FALSE)</f>
        <v>16</v>
      </c>
      <c r="E156">
        <f>VLOOKUP(C156,Menu!$A$2:$D$18,4,FALSE)</f>
        <v>19</v>
      </c>
      <c r="F156" s="1">
        <f t="shared" si="4"/>
        <v>19</v>
      </c>
      <c r="G156" s="4">
        <f t="shared" si="5"/>
        <v>13.8</v>
      </c>
    </row>
    <row r="157" spans="1:7" hidden="1">
      <c r="A157" t="s">
        <v>7</v>
      </c>
      <c r="B157" s="7">
        <v>0.7993055555555546</v>
      </c>
      <c r="C157">
        <v>15</v>
      </c>
      <c r="D157">
        <f>VLOOKUP(C157,Menu!$A$2:$D$18,3,FALSE)</f>
        <v>1</v>
      </c>
      <c r="E157">
        <f>VLOOKUP(C157,Menu!$A$2:$D$18,4,FALSE)</f>
        <v>1</v>
      </c>
      <c r="F157" s="1">
        <f t="shared" si="4"/>
        <v>1</v>
      </c>
      <c r="G157" s="4">
        <f t="shared" si="5"/>
        <v>0</v>
      </c>
    </row>
    <row r="158" spans="1:7" hidden="1">
      <c r="A158" t="s">
        <v>7</v>
      </c>
      <c r="B158" s="7">
        <v>0.80624999999999902</v>
      </c>
      <c r="C158">
        <v>15</v>
      </c>
      <c r="D158">
        <f>VLOOKUP(C158,Menu!$A$2:$D$18,3,FALSE)</f>
        <v>1</v>
      </c>
      <c r="E158">
        <f>VLOOKUP(C158,Menu!$A$2:$D$18,4,FALSE)</f>
        <v>1</v>
      </c>
      <c r="F158" s="1">
        <f t="shared" si="4"/>
        <v>1</v>
      </c>
      <c r="G158" s="4">
        <f t="shared" si="5"/>
        <v>0</v>
      </c>
    </row>
    <row r="159" spans="1:7" hidden="1">
      <c r="A159" t="s">
        <v>7</v>
      </c>
      <c r="B159" s="7">
        <v>0.81527777777777677</v>
      </c>
      <c r="C159">
        <v>11</v>
      </c>
      <c r="D159">
        <f>VLOOKUP(C159,Menu!$A$2:$D$18,3,FALSE)</f>
        <v>10</v>
      </c>
      <c r="E159">
        <f>VLOOKUP(C159,Menu!$A$2:$D$18,4,FALSE)</f>
        <v>14</v>
      </c>
      <c r="F159" s="1">
        <f t="shared" si="4"/>
        <v>14</v>
      </c>
      <c r="G159" s="4">
        <f t="shared" si="5"/>
        <v>1.45</v>
      </c>
    </row>
    <row r="160" spans="1:7" hidden="1">
      <c r="A160" t="s">
        <v>7</v>
      </c>
      <c r="B160" s="7">
        <v>0.82152777777777675</v>
      </c>
      <c r="C160">
        <v>3</v>
      </c>
      <c r="D160">
        <f>VLOOKUP(C160,Menu!$A$2:$D$18,3,FALSE)</f>
        <v>7</v>
      </c>
      <c r="E160">
        <f>VLOOKUP(C160,Menu!$A$2:$D$18,4,FALSE)</f>
        <v>8.5</v>
      </c>
      <c r="F160" s="1">
        <f t="shared" si="4"/>
        <v>8.5</v>
      </c>
      <c r="G160" s="4">
        <f t="shared" si="5"/>
        <v>2</v>
      </c>
    </row>
    <row r="161" spans="1:7" hidden="1">
      <c r="A161" t="s">
        <v>7</v>
      </c>
      <c r="B161" s="7">
        <v>0.82152777777777675</v>
      </c>
      <c r="C161">
        <v>4</v>
      </c>
      <c r="D161">
        <f>VLOOKUP(C161,Menu!$A$2:$D$18,3,FALSE)</f>
        <v>14</v>
      </c>
      <c r="E161">
        <f>VLOOKUP(C161,Menu!$A$2:$D$18,4,FALSE)</f>
        <v>16</v>
      </c>
      <c r="F161" s="1">
        <f t="shared" si="4"/>
        <v>16</v>
      </c>
      <c r="G161" s="4">
        <f t="shared" si="5"/>
        <v>8.8000000000000007</v>
      </c>
    </row>
    <row r="162" spans="1:7" hidden="1">
      <c r="A162" t="s">
        <v>7</v>
      </c>
      <c r="B162" s="7">
        <v>0.82152777777777675</v>
      </c>
      <c r="C162">
        <v>4</v>
      </c>
      <c r="D162">
        <f>VLOOKUP(C162,Menu!$A$2:$D$18,3,FALSE)</f>
        <v>14</v>
      </c>
      <c r="E162">
        <f>VLOOKUP(C162,Menu!$A$2:$D$18,4,FALSE)</f>
        <v>16</v>
      </c>
      <c r="F162" s="1">
        <f t="shared" si="4"/>
        <v>16</v>
      </c>
      <c r="G162" s="4">
        <f t="shared" si="5"/>
        <v>8.8000000000000007</v>
      </c>
    </row>
    <row r="163" spans="1:7" hidden="1">
      <c r="A163" t="s">
        <v>7</v>
      </c>
      <c r="B163" s="7">
        <v>0.82152777777777675</v>
      </c>
      <c r="C163">
        <v>12</v>
      </c>
      <c r="D163">
        <f>VLOOKUP(C163,Menu!$A$2:$D$18,3,FALSE)</f>
        <v>4</v>
      </c>
      <c r="E163">
        <f>VLOOKUP(C163,Menu!$A$2:$D$18,4,FALSE)</f>
        <v>6</v>
      </c>
      <c r="F163" s="1">
        <f t="shared" si="4"/>
        <v>6</v>
      </c>
      <c r="G163" s="4">
        <f t="shared" si="5"/>
        <v>0</v>
      </c>
    </row>
    <row r="164" spans="1:7" hidden="1">
      <c r="A164" t="s">
        <v>7</v>
      </c>
      <c r="B164" s="7">
        <v>0.8256944444444434</v>
      </c>
      <c r="C164">
        <v>8</v>
      </c>
      <c r="D164">
        <f>VLOOKUP(C164,Menu!$A$2:$D$18,3,FALSE)</f>
        <v>15</v>
      </c>
      <c r="E164">
        <f>VLOOKUP(C164,Menu!$A$2:$D$18,4,FALSE)</f>
        <v>19</v>
      </c>
      <c r="F164" s="1">
        <f t="shared" si="4"/>
        <v>19</v>
      </c>
      <c r="G164" s="4">
        <f t="shared" si="5"/>
        <v>7.5</v>
      </c>
    </row>
    <row r="165" spans="1:7" hidden="1">
      <c r="A165" t="s">
        <v>7</v>
      </c>
      <c r="B165" s="7">
        <v>0.8256944444444434</v>
      </c>
      <c r="C165">
        <v>13</v>
      </c>
      <c r="D165">
        <f>VLOOKUP(C165,Menu!$A$2:$D$18,3,FALSE)</f>
        <v>2</v>
      </c>
      <c r="E165">
        <f>VLOOKUP(C165,Menu!$A$2:$D$18,4,FALSE)</f>
        <v>2</v>
      </c>
      <c r="F165" s="1">
        <f t="shared" si="4"/>
        <v>2</v>
      </c>
      <c r="G165" s="4">
        <f t="shared" si="5"/>
        <v>0</v>
      </c>
    </row>
    <row r="166" spans="1:7" hidden="1">
      <c r="A166" t="s">
        <v>7</v>
      </c>
      <c r="B166" s="7">
        <v>0.83541666666666559</v>
      </c>
      <c r="C166">
        <v>6</v>
      </c>
      <c r="D166">
        <f>VLOOKUP(C166,Menu!$A$2:$D$18,3,FALSE)</f>
        <v>14</v>
      </c>
      <c r="E166">
        <f>VLOOKUP(C166,Menu!$A$2:$D$18,4,FALSE)</f>
        <v>18</v>
      </c>
      <c r="F166" s="1">
        <f t="shared" si="4"/>
        <v>18</v>
      </c>
      <c r="G166" s="4">
        <f t="shared" si="5"/>
        <v>9</v>
      </c>
    </row>
    <row r="167" spans="1:7" hidden="1">
      <c r="A167" t="s">
        <v>7</v>
      </c>
      <c r="B167" s="7">
        <v>0.83541666666666559</v>
      </c>
      <c r="C167">
        <v>9</v>
      </c>
      <c r="D167">
        <f>VLOOKUP(C167,Menu!$A$2:$D$18,3,FALSE)</f>
        <v>14</v>
      </c>
      <c r="E167">
        <f>VLOOKUP(C167,Menu!$A$2:$D$18,4,FALSE)</f>
        <v>17</v>
      </c>
      <c r="F167" s="1">
        <f t="shared" si="4"/>
        <v>17</v>
      </c>
      <c r="G167" s="4">
        <f t="shared" si="5"/>
        <v>12.6</v>
      </c>
    </row>
    <row r="168" spans="1:7" hidden="1">
      <c r="A168" t="s">
        <v>7</v>
      </c>
      <c r="B168" s="7">
        <v>0.83541666666666559</v>
      </c>
      <c r="C168">
        <v>6</v>
      </c>
      <c r="D168">
        <f>VLOOKUP(C168,Menu!$A$2:$D$18,3,FALSE)</f>
        <v>14</v>
      </c>
      <c r="E168">
        <f>VLOOKUP(C168,Menu!$A$2:$D$18,4,FALSE)</f>
        <v>18</v>
      </c>
      <c r="F168" s="1">
        <f t="shared" si="4"/>
        <v>18</v>
      </c>
      <c r="G168" s="4">
        <f t="shared" si="5"/>
        <v>9</v>
      </c>
    </row>
    <row r="169" spans="1:7" hidden="1">
      <c r="A169" t="s">
        <v>7</v>
      </c>
      <c r="B169" s="7">
        <v>0.83541666666666559</v>
      </c>
      <c r="C169">
        <v>6</v>
      </c>
      <c r="D169">
        <f>VLOOKUP(C169,Menu!$A$2:$D$18,3,FALSE)</f>
        <v>14</v>
      </c>
      <c r="E169">
        <f>VLOOKUP(C169,Menu!$A$2:$D$18,4,FALSE)</f>
        <v>18</v>
      </c>
      <c r="F169" s="1">
        <f t="shared" si="4"/>
        <v>18</v>
      </c>
      <c r="G169" s="4">
        <f t="shared" si="5"/>
        <v>9</v>
      </c>
    </row>
    <row r="170" spans="1:7" hidden="1">
      <c r="A170" t="s">
        <v>7</v>
      </c>
      <c r="B170" s="7">
        <v>0.83541666666666559</v>
      </c>
      <c r="C170">
        <v>4</v>
      </c>
      <c r="D170">
        <f>VLOOKUP(C170,Menu!$A$2:$D$18,3,FALSE)</f>
        <v>14</v>
      </c>
      <c r="E170">
        <f>VLOOKUP(C170,Menu!$A$2:$D$18,4,FALSE)</f>
        <v>16</v>
      </c>
      <c r="F170" s="1">
        <f t="shared" si="4"/>
        <v>16</v>
      </c>
      <c r="G170" s="4">
        <f t="shared" si="5"/>
        <v>8.8000000000000007</v>
      </c>
    </row>
    <row r="171" spans="1:7" hidden="1">
      <c r="A171" t="s">
        <v>7</v>
      </c>
      <c r="B171" s="7">
        <v>0.83541666666666559</v>
      </c>
      <c r="C171">
        <v>6</v>
      </c>
      <c r="D171">
        <f>VLOOKUP(C171,Menu!$A$2:$D$18,3,FALSE)</f>
        <v>14</v>
      </c>
      <c r="E171">
        <f>VLOOKUP(C171,Menu!$A$2:$D$18,4,FALSE)</f>
        <v>18</v>
      </c>
      <c r="F171" s="1">
        <f t="shared" si="4"/>
        <v>18</v>
      </c>
      <c r="G171" s="4">
        <f t="shared" si="5"/>
        <v>9</v>
      </c>
    </row>
    <row r="172" spans="1:7" hidden="1">
      <c r="A172" t="s">
        <v>7</v>
      </c>
      <c r="B172" s="7">
        <v>0.83749999999999891</v>
      </c>
      <c r="C172">
        <v>14</v>
      </c>
      <c r="D172">
        <f>VLOOKUP(C172,Menu!$A$2:$D$18,3,FALSE)</f>
        <v>3</v>
      </c>
      <c r="E172">
        <f>VLOOKUP(C172,Menu!$A$2:$D$18,4,FALSE)</f>
        <v>3</v>
      </c>
      <c r="F172" s="1">
        <f t="shared" si="4"/>
        <v>3</v>
      </c>
      <c r="G172" s="4">
        <f t="shared" si="5"/>
        <v>0</v>
      </c>
    </row>
    <row r="173" spans="1:7">
      <c r="A173" t="s">
        <v>7</v>
      </c>
      <c r="B173" s="7">
        <v>0.83749999999999891</v>
      </c>
      <c r="C173">
        <v>1</v>
      </c>
      <c r="D173">
        <f>VLOOKUP(C173,Menu!$A$2:$D$18,3,FALSE)</f>
        <v>17</v>
      </c>
      <c r="E173">
        <f>VLOOKUP(C173,Menu!$A$2:$D$18,4,FALSE)</f>
        <v>23</v>
      </c>
      <c r="F173" s="1">
        <f t="shared" si="4"/>
        <v>23</v>
      </c>
      <c r="G173" s="4">
        <f t="shared" si="5"/>
        <v>18.75</v>
      </c>
    </row>
    <row r="174" spans="1:7" hidden="1">
      <c r="A174" t="s">
        <v>7</v>
      </c>
      <c r="B174" s="7">
        <v>0.83819444444444335</v>
      </c>
      <c r="C174">
        <v>7</v>
      </c>
      <c r="D174">
        <f>VLOOKUP(C174,Menu!$A$2:$D$18,3,FALSE)</f>
        <v>16</v>
      </c>
      <c r="E174">
        <f>VLOOKUP(C174,Menu!$A$2:$D$18,4,FALSE)</f>
        <v>20</v>
      </c>
      <c r="F174" s="1">
        <f t="shared" si="4"/>
        <v>20</v>
      </c>
      <c r="G174" s="4">
        <f t="shared" si="5"/>
        <v>9.65</v>
      </c>
    </row>
    <row r="175" spans="1:7" hidden="1">
      <c r="A175" t="s">
        <v>7</v>
      </c>
      <c r="B175" s="7">
        <v>0.83819444444444335</v>
      </c>
      <c r="C175">
        <v>9</v>
      </c>
      <c r="D175">
        <f>VLOOKUP(C175,Menu!$A$2:$D$18,3,FALSE)</f>
        <v>14</v>
      </c>
      <c r="E175">
        <f>VLOOKUP(C175,Menu!$A$2:$D$18,4,FALSE)</f>
        <v>17</v>
      </c>
      <c r="F175" s="1">
        <f t="shared" si="4"/>
        <v>17</v>
      </c>
      <c r="G175" s="4">
        <f t="shared" si="5"/>
        <v>12.6</v>
      </c>
    </row>
    <row r="176" spans="1:7" hidden="1">
      <c r="A176" t="s">
        <v>7</v>
      </c>
      <c r="B176" s="7">
        <v>0.83819444444444335</v>
      </c>
      <c r="C176">
        <v>7</v>
      </c>
      <c r="D176">
        <f>VLOOKUP(C176,Menu!$A$2:$D$18,3,FALSE)</f>
        <v>16</v>
      </c>
      <c r="E176">
        <f>VLOOKUP(C176,Menu!$A$2:$D$18,4,FALSE)</f>
        <v>20</v>
      </c>
      <c r="F176" s="1">
        <f t="shared" si="4"/>
        <v>20</v>
      </c>
      <c r="G176" s="4">
        <f t="shared" si="5"/>
        <v>9.65</v>
      </c>
    </row>
    <row r="177" spans="1:7" hidden="1">
      <c r="A177" t="s">
        <v>7</v>
      </c>
      <c r="B177" s="7">
        <v>0.83819444444444335</v>
      </c>
      <c r="C177">
        <v>6</v>
      </c>
      <c r="D177">
        <f>VLOOKUP(C177,Menu!$A$2:$D$18,3,FALSE)</f>
        <v>14</v>
      </c>
      <c r="E177">
        <f>VLOOKUP(C177,Menu!$A$2:$D$18,4,FALSE)</f>
        <v>18</v>
      </c>
      <c r="F177" s="1">
        <f t="shared" si="4"/>
        <v>18</v>
      </c>
      <c r="G177" s="4">
        <f t="shared" si="5"/>
        <v>9</v>
      </c>
    </row>
    <row r="178" spans="1:7" hidden="1">
      <c r="A178" t="s">
        <v>7</v>
      </c>
      <c r="B178" s="7">
        <v>0.83819444444444335</v>
      </c>
      <c r="C178">
        <v>15</v>
      </c>
      <c r="D178">
        <f>VLOOKUP(C178,Menu!$A$2:$D$18,3,FALSE)</f>
        <v>1</v>
      </c>
      <c r="E178">
        <f>VLOOKUP(C178,Menu!$A$2:$D$18,4,FALSE)</f>
        <v>1</v>
      </c>
      <c r="F178" s="1">
        <f t="shared" si="4"/>
        <v>1</v>
      </c>
      <c r="G178" s="4">
        <f t="shared" si="5"/>
        <v>0</v>
      </c>
    </row>
    <row r="179" spans="1:7" hidden="1">
      <c r="A179" t="s">
        <v>7</v>
      </c>
      <c r="B179" s="7">
        <v>0.83819444444444335</v>
      </c>
      <c r="C179">
        <v>12</v>
      </c>
      <c r="D179">
        <f>VLOOKUP(C179,Menu!$A$2:$D$18,3,FALSE)</f>
        <v>4</v>
      </c>
      <c r="E179">
        <f>VLOOKUP(C179,Menu!$A$2:$D$18,4,FALSE)</f>
        <v>6</v>
      </c>
      <c r="F179" s="1">
        <f t="shared" si="4"/>
        <v>6</v>
      </c>
      <c r="G179" s="4">
        <f t="shared" si="5"/>
        <v>0</v>
      </c>
    </row>
    <row r="180" spans="1:7" hidden="1">
      <c r="A180" t="s">
        <v>7</v>
      </c>
      <c r="B180" s="7">
        <v>0.83819444444444335</v>
      </c>
      <c r="C180">
        <v>14</v>
      </c>
      <c r="D180">
        <f>VLOOKUP(C180,Menu!$A$2:$D$18,3,FALSE)</f>
        <v>3</v>
      </c>
      <c r="E180">
        <f>VLOOKUP(C180,Menu!$A$2:$D$18,4,FALSE)</f>
        <v>3</v>
      </c>
      <c r="F180" s="1">
        <f t="shared" si="4"/>
        <v>3</v>
      </c>
      <c r="G180" s="4">
        <f t="shared" si="5"/>
        <v>0</v>
      </c>
    </row>
    <row r="181" spans="1:7" hidden="1">
      <c r="A181" t="s">
        <v>7</v>
      </c>
      <c r="B181" s="7">
        <v>0.83819444444444335</v>
      </c>
      <c r="C181">
        <v>2</v>
      </c>
      <c r="D181">
        <f>VLOOKUP(C181,Menu!$A$2:$D$18,3,FALSE)</f>
        <v>16</v>
      </c>
      <c r="E181">
        <f>VLOOKUP(C181,Menu!$A$2:$D$18,4,FALSE)</f>
        <v>19</v>
      </c>
      <c r="F181" s="1">
        <f t="shared" si="4"/>
        <v>19</v>
      </c>
      <c r="G181" s="4">
        <f t="shared" si="5"/>
        <v>13.8</v>
      </c>
    </row>
    <row r="182" spans="1:7">
      <c r="A182" t="s">
        <v>7</v>
      </c>
      <c r="B182" s="7">
        <v>0.83819444444444335</v>
      </c>
      <c r="C182">
        <v>1</v>
      </c>
      <c r="D182">
        <f>VLOOKUP(C182,Menu!$A$2:$D$18,3,FALSE)</f>
        <v>17</v>
      </c>
      <c r="E182">
        <f>VLOOKUP(C182,Menu!$A$2:$D$18,4,FALSE)</f>
        <v>23</v>
      </c>
      <c r="F182" s="1">
        <f t="shared" si="4"/>
        <v>23</v>
      </c>
      <c r="G182" s="4">
        <f t="shared" si="5"/>
        <v>18.75</v>
      </c>
    </row>
    <row r="183" spans="1:7" hidden="1">
      <c r="A183" t="s">
        <v>7</v>
      </c>
      <c r="B183" s="7">
        <v>0.83819444444444335</v>
      </c>
      <c r="C183">
        <v>9</v>
      </c>
      <c r="D183">
        <f>VLOOKUP(C183,Menu!$A$2:$D$18,3,FALSE)</f>
        <v>14</v>
      </c>
      <c r="E183">
        <f>VLOOKUP(C183,Menu!$A$2:$D$18,4,FALSE)</f>
        <v>17</v>
      </c>
      <c r="F183" s="1">
        <f t="shared" si="4"/>
        <v>17</v>
      </c>
      <c r="G183" s="4">
        <f t="shared" si="5"/>
        <v>12.6</v>
      </c>
    </row>
    <row r="184" spans="1:7" hidden="1">
      <c r="A184" t="s">
        <v>7</v>
      </c>
      <c r="B184" s="7">
        <v>0.83819444444444335</v>
      </c>
      <c r="C184">
        <v>4</v>
      </c>
      <c r="D184">
        <f>VLOOKUP(C184,Menu!$A$2:$D$18,3,FALSE)</f>
        <v>14</v>
      </c>
      <c r="E184">
        <f>VLOOKUP(C184,Menu!$A$2:$D$18,4,FALSE)</f>
        <v>16</v>
      </c>
      <c r="F184" s="1">
        <f t="shared" si="4"/>
        <v>16</v>
      </c>
      <c r="G184" s="4">
        <f t="shared" si="5"/>
        <v>8.8000000000000007</v>
      </c>
    </row>
    <row r="185" spans="1:7" hidden="1">
      <c r="A185" t="s">
        <v>7</v>
      </c>
      <c r="B185" s="7">
        <v>0.83819444444444335</v>
      </c>
      <c r="C185">
        <v>14</v>
      </c>
      <c r="D185">
        <f>VLOOKUP(C185,Menu!$A$2:$D$18,3,FALSE)</f>
        <v>3</v>
      </c>
      <c r="E185">
        <f>VLOOKUP(C185,Menu!$A$2:$D$18,4,FALSE)</f>
        <v>3</v>
      </c>
      <c r="F185" s="1">
        <f t="shared" si="4"/>
        <v>3</v>
      </c>
      <c r="G185" s="4">
        <f t="shared" si="5"/>
        <v>0</v>
      </c>
    </row>
    <row r="186" spans="1:7" hidden="1">
      <c r="A186" t="s">
        <v>7</v>
      </c>
      <c r="B186" s="7">
        <v>0.84374999999999889</v>
      </c>
      <c r="C186">
        <v>15</v>
      </c>
      <c r="D186">
        <f>VLOOKUP(C186,Menu!$A$2:$D$18,3,FALSE)</f>
        <v>1</v>
      </c>
      <c r="E186">
        <f>VLOOKUP(C186,Menu!$A$2:$D$18,4,FALSE)</f>
        <v>1</v>
      </c>
      <c r="F186" s="1">
        <f t="shared" si="4"/>
        <v>1</v>
      </c>
      <c r="G186" s="4">
        <f t="shared" si="5"/>
        <v>0</v>
      </c>
    </row>
    <row r="187" spans="1:7" hidden="1">
      <c r="A187" t="s">
        <v>7</v>
      </c>
      <c r="B187" s="7">
        <v>0.84861111111110998</v>
      </c>
      <c r="C187">
        <v>7</v>
      </c>
      <c r="D187">
        <f>VLOOKUP(C187,Menu!$A$2:$D$18,3,FALSE)</f>
        <v>16</v>
      </c>
      <c r="E187">
        <f>VLOOKUP(C187,Menu!$A$2:$D$18,4,FALSE)</f>
        <v>20</v>
      </c>
      <c r="F187" s="1">
        <f t="shared" si="4"/>
        <v>20</v>
      </c>
      <c r="G187" s="4">
        <f t="shared" si="5"/>
        <v>9.65</v>
      </c>
    </row>
    <row r="188" spans="1:7" hidden="1">
      <c r="A188" t="s">
        <v>7</v>
      </c>
      <c r="B188" s="7">
        <v>0.84861111111110998</v>
      </c>
      <c r="C188">
        <v>14</v>
      </c>
      <c r="D188">
        <f>VLOOKUP(C188,Menu!$A$2:$D$18,3,FALSE)</f>
        <v>3</v>
      </c>
      <c r="E188">
        <f>VLOOKUP(C188,Menu!$A$2:$D$18,4,FALSE)</f>
        <v>3</v>
      </c>
      <c r="F188" s="1">
        <f t="shared" si="4"/>
        <v>3</v>
      </c>
      <c r="G188" s="4">
        <f t="shared" si="5"/>
        <v>0</v>
      </c>
    </row>
    <row r="189" spans="1:7" hidden="1">
      <c r="A189" t="s">
        <v>7</v>
      </c>
      <c r="B189" s="7">
        <v>0.84861111111110998</v>
      </c>
      <c r="C189">
        <v>12</v>
      </c>
      <c r="D189">
        <f>VLOOKUP(C189,Menu!$A$2:$D$18,3,FALSE)</f>
        <v>4</v>
      </c>
      <c r="E189">
        <f>VLOOKUP(C189,Menu!$A$2:$D$18,4,FALSE)</f>
        <v>6</v>
      </c>
      <c r="F189" s="1">
        <f t="shared" si="4"/>
        <v>6</v>
      </c>
      <c r="G189" s="4">
        <f t="shared" si="5"/>
        <v>0</v>
      </c>
    </row>
    <row r="190" spans="1:7" hidden="1">
      <c r="A190" t="s">
        <v>7</v>
      </c>
      <c r="B190" s="7">
        <v>0.85416666666666552</v>
      </c>
      <c r="C190">
        <v>13</v>
      </c>
      <c r="D190">
        <f>VLOOKUP(C190,Menu!$A$2:$D$18,3,FALSE)</f>
        <v>2</v>
      </c>
      <c r="E190">
        <f>VLOOKUP(C190,Menu!$A$2:$D$18,4,FALSE)</f>
        <v>2</v>
      </c>
      <c r="F190" s="1">
        <f t="shared" si="4"/>
        <v>2</v>
      </c>
      <c r="G190" s="4">
        <f t="shared" si="5"/>
        <v>0</v>
      </c>
    </row>
    <row r="191" spans="1:7" hidden="1">
      <c r="A191" t="s">
        <v>7</v>
      </c>
      <c r="B191" s="7">
        <v>0.85416666666666552</v>
      </c>
      <c r="C191">
        <v>9</v>
      </c>
      <c r="D191">
        <f>VLOOKUP(C191,Menu!$A$2:$D$18,3,FALSE)</f>
        <v>14</v>
      </c>
      <c r="E191">
        <f>VLOOKUP(C191,Menu!$A$2:$D$18,4,FALSE)</f>
        <v>17</v>
      </c>
      <c r="F191" s="1">
        <f t="shared" si="4"/>
        <v>17</v>
      </c>
      <c r="G191" s="4">
        <f t="shared" si="5"/>
        <v>12.6</v>
      </c>
    </row>
    <row r="192" spans="1:7" hidden="1">
      <c r="A192" t="s">
        <v>7</v>
      </c>
      <c r="B192" s="7">
        <v>0.85416666666666552</v>
      </c>
      <c r="C192">
        <v>2</v>
      </c>
      <c r="D192">
        <f>VLOOKUP(C192,Menu!$A$2:$D$18,3,FALSE)</f>
        <v>16</v>
      </c>
      <c r="E192">
        <f>VLOOKUP(C192,Menu!$A$2:$D$18,4,FALSE)</f>
        <v>19</v>
      </c>
      <c r="F192" s="1">
        <f t="shared" si="4"/>
        <v>19</v>
      </c>
      <c r="G192" s="4">
        <f t="shared" si="5"/>
        <v>13.8</v>
      </c>
    </row>
    <row r="193" spans="1:7" hidden="1">
      <c r="A193" t="s">
        <v>7</v>
      </c>
      <c r="B193" s="7">
        <v>0.85763888888888773</v>
      </c>
      <c r="C193">
        <v>16</v>
      </c>
      <c r="D193">
        <f>VLOOKUP(C193,Menu!$A$2:$D$18,3,FALSE)</f>
        <v>5</v>
      </c>
      <c r="E193">
        <f>VLOOKUP(C193,Menu!$A$2:$D$18,4,FALSE)</f>
        <v>7</v>
      </c>
      <c r="F193" s="1">
        <f t="shared" si="4"/>
        <v>7</v>
      </c>
      <c r="G193" s="4">
        <f t="shared" si="5"/>
        <v>0</v>
      </c>
    </row>
    <row r="194" spans="1:7" hidden="1">
      <c r="A194" t="s">
        <v>7</v>
      </c>
      <c r="B194" s="7">
        <v>0.85763888888888773</v>
      </c>
      <c r="C194">
        <v>8</v>
      </c>
      <c r="D194">
        <f>VLOOKUP(C194,Menu!$A$2:$D$18,3,FALSE)</f>
        <v>15</v>
      </c>
      <c r="E194">
        <f>VLOOKUP(C194,Menu!$A$2:$D$18,4,FALSE)</f>
        <v>19</v>
      </c>
      <c r="F194" s="1">
        <f t="shared" ref="F194:F240" si="6">E194</f>
        <v>19</v>
      </c>
      <c r="G194" s="4">
        <f t="shared" ref="G194:G257" si="7">VLOOKUP(C:C,$J$2:$K$17,2,FALSE)</f>
        <v>7.5</v>
      </c>
    </row>
    <row r="195" spans="1:7" hidden="1">
      <c r="A195" t="s">
        <v>7</v>
      </c>
      <c r="B195" s="7">
        <v>0.85763888888888773</v>
      </c>
      <c r="C195">
        <v>10</v>
      </c>
      <c r="D195">
        <f>VLOOKUP(C195,Menu!$A$2:$D$18,3,FALSE)</f>
        <v>14</v>
      </c>
      <c r="E195">
        <f>VLOOKUP(C195,Menu!$A$2:$D$18,4,FALSE)</f>
        <v>19.5</v>
      </c>
      <c r="F195" s="1">
        <f t="shared" si="6"/>
        <v>19.5</v>
      </c>
      <c r="G195" s="4">
        <f t="shared" si="7"/>
        <v>5</v>
      </c>
    </row>
    <row r="196" spans="1:7" hidden="1">
      <c r="A196" t="s">
        <v>7</v>
      </c>
      <c r="B196" s="7">
        <v>0.85972222222222106</v>
      </c>
      <c r="C196">
        <v>2</v>
      </c>
      <c r="D196">
        <f>VLOOKUP(C196,Menu!$A$2:$D$18,3,FALSE)</f>
        <v>16</v>
      </c>
      <c r="E196">
        <f>VLOOKUP(C196,Menu!$A$2:$D$18,4,FALSE)</f>
        <v>19</v>
      </c>
      <c r="F196" s="1">
        <f t="shared" si="6"/>
        <v>19</v>
      </c>
      <c r="G196" s="4">
        <f t="shared" si="7"/>
        <v>13.8</v>
      </c>
    </row>
    <row r="197" spans="1:7">
      <c r="A197" t="s">
        <v>7</v>
      </c>
      <c r="B197" s="7">
        <v>0.86319444444444327</v>
      </c>
      <c r="C197">
        <v>1</v>
      </c>
      <c r="D197">
        <f>VLOOKUP(C197,Menu!$A$2:$D$18,3,FALSE)</f>
        <v>17</v>
      </c>
      <c r="E197">
        <f>VLOOKUP(C197,Menu!$A$2:$D$18,4,FALSE)</f>
        <v>23</v>
      </c>
      <c r="F197" s="1">
        <f t="shared" si="6"/>
        <v>23</v>
      </c>
      <c r="G197" s="4">
        <f t="shared" si="7"/>
        <v>18.75</v>
      </c>
    </row>
    <row r="198" spans="1:7" hidden="1">
      <c r="A198" t="s">
        <v>7</v>
      </c>
      <c r="B198" s="7">
        <v>0.86319444444444327</v>
      </c>
      <c r="C198">
        <v>7</v>
      </c>
      <c r="D198">
        <f>VLOOKUP(C198,Menu!$A$2:$D$18,3,FALSE)</f>
        <v>16</v>
      </c>
      <c r="E198">
        <f>VLOOKUP(C198,Menu!$A$2:$D$18,4,FALSE)</f>
        <v>20</v>
      </c>
      <c r="F198" s="1">
        <f t="shared" si="6"/>
        <v>20</v>
      </c>
      <c r="G198" s="4">
        <f t="shared" si="7"/>
        <v>9.65</v>
      </c>
    </row>
    <row r="199" spans="1:7" hidden="1">
      <c r="A199" t="s">
        <v>7</v>
      </c>
      <c r="B199" s="7">
        <v>0.86319444444444327</v>
      </c>
      <c r="C199">
        <v>8</v>
      </c>
      <c r="D199">
        <f>VLOOKUP(C199,Menu!$A$2:$D$18,3,FALSE)</f>
        <v>15</v>
      </c>
      <c r="E199">
        <f>VLOOKUP(C199,Menu!$A$2:$D$18,4,FALSE)</f>
        <v>19</v>
      </c>
      <c r="F199" s="1">
        <f t="shared" si="6"/>
        <v>19</v>
      </c>
      <c r="G199" s="4">
        <f t="shared" si="7"/>
        <v>7.5</v>
      </c>
    </row>
    <row r="200" spans="1:7" hidden="1">
      <c r="A200" t="s">
        <v>7</v>
      </c>
      <c r="B200" s="7">
        <v>0.86319444444444327</v>
      </c>
      <c r="C200">
        <v>3</v>
      </c>
      <c r="D200">
        <f>VLOOKUP(C200,Menu!$A$2:$D$18,3,FALSE)</f>
        <v>7</v>
      </c>
      <c r="E200">
        <f>VLOOKUP(C200,Menu!$A$2:$D$18,4,FALSE)</f>
        <v>8.5</v>
      </c>
      <c r="F200" s="1">
        <f t="shared" si="6"/>
        <v>8.5</v>
      </c>
      <c r="G200" s="4">
        <f t="shared" si="7"/>
        <v>2</v>
      </c>
    </row>
    <row r="201" spans="1:7" hidden="1">
      <c r="A201" t="s">
        <v>7</v>
      </c>
      <c r="B201" s="7">
        <v>0.87361111111110989</v>
      </c>
      <c r="C201">
        <v>5</v>
      </c>
      <c r="D201">
        <f>VLOOKUP(C201,Menu!$A$2:$D$18,3,FALSE)</f>
        <v>15</v>
      </c>
      <c r="E201">
        <f>VLOOKUP(C201,Menu!$A$2:$D$18,4,FALSE)</f>
        <v>20</v>
      </c>
      <c r="F201" s="1">
        <f t="shared" si="6"/>
        <v>20</v>
      </c>
      <c r="G201" s="4">
        <f t="shared" si="7"/>
        <v>12.5</v>
      </c>
    </row>
    <row r="202" spans="1:7" hidden="1">
      <c r="A202" t="s">
        <v>7</v>
      </c>
      <c r="B202" s="7">
        <v>0.87361111111110989</v>
      </c>
      <c r="C202">
        <v>13</v>
      </c>
      <c r="D202">
        <f>VLOOKUP(C202,Menu!$A$2:$D$18,3,FALSE)</f>
        <v>2</v>
      </c>
      <c r="E202">
        <f>VLOOKUP(C202,Menu!$A$2:$D$18,4,FALSE)</f>
        <v>2</v>
      </c>
      <c r="F202" s="1">
        <f t="shared" si="6"/>
        <v>2</v>
      </c>
      <c r="G202" s="4">
        <f t="shared" si="7"/>
        <v>0</v>
      </c>
    </row>
    <row r="203" spans="1:7" hidden="1">
      <c r="A203" t="s">
        <v>7</v>
      </c>
      <c r="B203" s="7">
        <v>0.87361111111110989</v>
      </c>
      <c r="C203">
        <v>4</v>
      </c>
      <c r="D203">
        <f>VLOOKUP(C203,Menu!$A$2:$D$18,3,FALSE)</f>
        <v>14</v>
      </c>
      <c r="E203">
        <f>VLOOKUP(C203,Menu!$A$2:$D$18,4,FALSE)</f>
        <v>16</v>
      </c>
      <c r="F203" s="1">
        <f t="shared" si="6"/>
        <v>16</v>
      </c>
      <c r="G203" s="4">
        <f t="shared" si="7"/>
        <v>8.8000000000000007</v>
      </c>
    </row>
    <row r="204" spans="1:7">
      <c r="A204" t="s">
        <v>7</v>
      </c>
      <c r="B204" s="7">
        <v>0.87361111111110989</v>
      </c>
      <c r="C204">
        <v>1</v>
      </c>
      <c r="D204">
        <f>VLOOKUP(C204,Menu!$A$2:$D$18,3,FALSE)</f>
        <v>17</v>
      </c>
      <c r="E204">
        <f>VLOOKUP(C204,Menu!$A$2:$D$18,4,FALSE)</f>
        <v>23</v>
      </c>
      <c r="F204" s="1">
        <f t="shared" si="6"/>
        <v>23</v>
      </c>
      <c r="G204" s="4">
        <f t="shared" si="7"/>
        <v>18.75</v>
      </c>
    </row>
    <row r="205" spans="1:7" hidden="1">
      <c r="A205" t="s">
        <v>7</v>
      </c>
      <c r="B205" s="7">
        <v>0.87361111111110989</v>
      </c>
      <c r="C205">
        <v>2</v>
      </c>
      <c r="D205">
        <f>VLOOKUP(C205,Menu!$A$2:$D$18,3,FALSE)</f>
        <v>16</v>
      </c>
      <c r="E205">
        <f>VLOOKUP(C205,Menu!$A$2:$D$18,4,FALSE)</f>
        <v>19</v>
      </c>
      <c r="F205" s="1">
        <f t="shared" si="6"/>
        <v>19</v>
      </c>
      <c r="G205" s="4">
        <f t="shared" si="7"/>
        <v>13.8</v>
      </c>
    </row>
    <row r="206" spans="1:7" hidden="1">
      <c r="A206" t="s">
        <v>7</v>
      </c>
      <c r="B206" s="7">
        <v>0.87777777777777655</v>
      </c>
      <c r="C206">
        <v>6</v>
      </c>
      <c r="D206">
        <f>VLOOKUP(C206,Menu!$A$2:$D$18,3,FALSE)</f>
        <v>14</v>
      </c>
      <c r="E206">
        <f>VLOOKUP(C206,Menu!$A$2:$D$18,4,FALSE)</f>
        <v>18</v>
      </c>
      <c r="F206" s="1">
        <f t="shared" si="6"/>
        <v>18</v>
      </c>
      <c r="G206" s="4">
        <f t="shared" si="7"/>
        <v>9</v>
      </c>
    </row>
    <row r="207" spans="1:7" hidden="1">
      <c r="A207" t="s">
        <v>7</v>
      </c>
      <c r="B207" s="7">
        <v>0.87777777777777655</v>
      </c>
      <c r="C207">
        <v>4</v>
      </c>
      <c r="D207">
        <f>VLOOKUP(C207,Menu!$A$2:$D$18,3,FALSE)</f>
        <v>14</v>
      </c>
      <c r="E207">
        <f>VLOOKUP(C207,Menu!$A$2:$D$18,4,FALSE)</f>
        <v>16</v>
      </c>
      <c r="F207" s="1">
        <f t="shared" si="6"/>
        <v>16</v>
      </c>
      <c r="G207" s="4">
        <f t="shared" si="7"/>
        <v>8.8000000000000007</v>
      </c>
    </row>
    <row r="208" spans="1:7" hidden="1">
      <c r="A208" t="s">
        <v>7</v>
      </c>
      <c r="B208" s="7">
        <v>0.87777777777777655</v>
      </c>
      <c r="C208">
        <v>16</v>
      </c>
      <c r="D208">
        <f>VLOOKUP(C208,Menu!$A$2:$D$18,3,FALSE)</f>
        <v>5</v>
      </c>
      <c r="E208">
        <f>VLOOKUP(C208,Menu!$A$2:$D$18,4,FALSE)</f>
        <v>7</v>
      </c>
      <c r="F208" s="1">
        <f t="shared" si="6"/>
        <v>7</v>
      </c>
      <c r="G208" s="4">
        <f t="shared" si="7"/>
        <v>0</v>
      </c>
    </row>
    <row r="209" spans="1:7" hidden="1">
      <c r="A209" t="s">
        <v>7</v>
      </c>
      <c r="B209" s="7">
        <v>0.87777777777777655</v>
      </c>
      <c r="C209">
        <v>4</v>
      </c>
      <c r="D209">
        <f>VLOOKUP(C209,Menu!$A$2:$D$18,3,FALSE)</f>
        <v>14</v>
      </c>
      <c r="E209">
        <f>VLOOKUP(C209,Menu!$A$2:$D$18,4,FALSE)</f>
        <v>16</v>
      </c>
      <c r="F209" s="1">
        <f t="shared" si="6"/>
        <v>16</v>
      </c>
      <c r="G209" s="4">
        <f t="shared" si="7"/>
        <v>8.8000000000000007</v>
      </c>
    </row>
    <row r="210" spans="1:7" hidden="1">
      <c r="A210" t="s">
        <v>7</v>
      </c>
      <c r="B210" s="7">
        <v>0.87777777777777655</v>
      </c>
      <c r="C210">
        <v>12</v>
      </c>
      <c r="D210">
        <f>VLOOKUP(C210,Menu!$A$2:$D$18,3,FALSE)</f>
        <v>4</v>
      </c>
      <c r="E210">
        <f>VLOOKUP(C210,Menu!$A$2:$D$18,4,FALSE)</f>
        <v>6</v>
      </c>
      <c r="F210" s="1">
        <f t="shared" si="6"/>
        <v>6</v>
      </c>
      <c r="G210" s="4">
        <f t="shared" si="7"/>
        <v>0</v>
      </c>
    </row>
    <row r="211" spans="1:7" hidden="1">
      <c r="A211" t="s">
        <v>7</v>
      </c>
      <c r="B211" s="7">
        <v>0.8819444444444432</v>
      </c>
      <c r="C211">
        <v>8</v>
      </c>
      <c r="D211">
        <f>VLOOKUP(C211,Menu!$A$2:$D$18,3,FALSE)</f>
        <v>15</v>
      </c>
      <c r="E211">
        <f>VLOOKUP(C211,Menu!$A$2:$D$18,4,FALSE)</f>
        <v>19</v>
      </c>
      <c r="F211" s="1">
        <f t="shared" si="6"/>
        <v>19</v>
      </c>
      <c r="G211" s="4">
        <f t="shared" si="7"/>
        <v>7.5</v>
      </c>
    </row>
    <row r="212" spans="1:7" hidden="1">
      <c r="A212" t="s">
        <v>7</v>
      </c>
      <c r="B212" s="7">
        <v>0.8819444444444432</v>
      </c>
      <c r="C212">
        <v>8</v>
      </c>
      <c r="D212">
        <f>VLOOKUP(C212,Menu!$A$2:$D$18,3,FALSE)</f>
        <v>15</v>
      </c>
      <c r="E212">
        <f>VLOOKUP(C212,Menu!$A$2:$D$18,4,FALSE)</f>
        <v>19</v>
      </c>
      <c r="F212" s="1">
        <f t="shared" si="6"/>
        <v>19</v>
      </c>
      <c r="G212" s="4">
        <f t="shared" si="7"/>
        <v>7.5</v>
      </c>
    </row>
    <row r="213" spans="1:7" hidden="1">
      <c r="A213" t="s">
        <v>7</v>
      </c>
      <c r="B213" s="7">
        <v>0.8902777777777765</v>
      </c>
      <c r="C213">
        <v>2</v>
      </c>
      <c r="D213">
        <f>VLOOKUP(C213,Menu!$A$2:$D$18,3,FALSE)</f>
        <v>16</v>
      </c>
      <c r="E213">
        <f>VLOOKUP(C213,Menu!$A$2:$D$18,4,FALSE)</f>
        <v>19</v>
      </c>
      <c r="F213" s="1">
        <f t="shared" si="6"/>
        <v>19</v>
      </c>
      <c r="G213" s="4">
        <f t="shared" si="7"/>
        <v>13.8</v>
      </c>
    </row>
    <row r="214" spans="1:7" hidden="1">
      <c r="A214" t="s">
        <v>7</v>
      </c>
      <c r="B214" s="7">
        <v>0.89861111111110981</v>
      </c>
      <c r="C214">
        <v>13</v>
      </c>
      <c r="D214">
        <f>VLOOKUP(C214,Menu!$A$2:$D$18,3,FALSE)</f>
        <v>2</v>
      </c>
      <c r="E214">
        <f>VLOOKUP(C214,Menu!$A$2:$D$18,4,FALSE)</f>
        <v>2</v>
      </c>
      <c r="F214" s="1">
        <f t="shared" si="6"/>
        <v>2</v>
      </c>
      <c r="G214" s="4">
        <f t="shared" si="7"/>
        <v>0</v>
      </c>
    </row>
    <row r="215" spans="1:7" hidden="1">
      <c r="A215" t="s">
        <v>7</v>
      </c>
      <c r="B215" s="7">
        <v>0.90555555555555423</v>
      </c>
      <c r="C215">
        <v>12</v>
      </c>
      <c r="D215">
        <f>VLOOKUP(C215,Menu!$A$2:$D$18,3,FALSE)</f>
        <v>4</v>
      </c>
      <c r="E215">
        <f>VLOOKUP(C215,Menu!$A$2:$D$18,4,FALSE)</f>
        <v>6</v>
      </c>
      <c r="F215" s="1">
        <f t="shared" si="6"/>
        <v>6</v>
      </c>
      <c r="G215" s="4">
        <f t="shared" si="7"/>
        <v>0</v>
      </c>
    </row>
    <row r="216" spans="1:7" hidden="1">
      <c r="A216" t="s">
        <v>7</v>
      </c>
      <c r="B216" s="7">
        <v>0.90555555555555423</v>
      </c>
      <c r="C216">
        <v>12</v>
      </c>
      <c r="D216">
        <f>VLOOKUP(C216,Menu!$A$2:$D$18,3,FALSE)</f>
        <v>4</v>
      </c>
      <c r="E216">
        <f>VLOOKUP(C216,Menu!$A$2:$D$18,4,FALSE)</f>
        <v>6</v>
      </c>
      <c r="F216" s="1">
        <f t="shared" si="6"/>
        <v>6</v>
      </c>
      <c r="G216" s="4">
        <f t="shared" si="7"/>
        <v>0</v>
      </c>
    </row>
    <row r="217" spans="1:7" hidden="1">
      <c r="A217" t="s">
        <v>7</v>
      </c>
      <c r="B217" s="7">
        <v>0.90555555555555423</v>
      </c>
      <c r="C217">
        <v>14</v>
      </c>
      <c r="D217">
        <f>VLOOKUP(C217,Menu!$A$2:$D$18,3,FALSE)</f>
        <v>3</v>
      </c>
      <c r="E217">
        <f>VLOOKUP(C217,Menu!$A$2:$D$18,4,FALSE)</f>
        <v>3</v>
      </c>
      <c r="F217" s="1">
        <f t="shared" si="6"/>
        <v>3</v>
      </c>
      <c r="G217" s="4">
        <f t="shared" si="7"/>
        <v>0</v>
      </c>
    </row>
    <row r="218" spans="1:7" hidden="1">
      <c r="A218" t="s">
        <v>7</v>
      </c>
      <c r="B218" s="7">
        <v>0.90763888888888755</v>
      </c>
      <c r="C218">
        <v>6</v>
      </c>
      <c r="D218">
        <f>VLOOKUP(C218,Menu!$A$2:$D$18,3,FALSE)</f>
        <v>14</v>
      </c>
      <c r="E218">
        <f>VLOOKUP(C218,Menu!$A$2:$D$18,4,FALSE)</f>
        <v>18</v>
      </c>
      <c r="F218" s="1">
        <f t="shared" si="6"/>
        <v>18</v>
      </c>
      <c r="G218" s="4">
        <f t="shared" si="7"/>
        <v>9</v>
      </c>
    </row>
    <row r="219" spans="1:7" hidden="1">
      <c r="A219" t="s">
        <v>7</v>
      </c>
      <c r="B219" s="7">
        <v>0.90763888888888755</v>
      </c>
      <c r="C219">
        <v>16</v>
      </c>
      <c r="D219">
        <f>VLOOKUP(C219,Menu!$A$2:$D$18,3,FALSE)</f>
        <v>5</v>
      </c>
      <c r="E219">
        <f>VLOOKUP(C219,Menu!$A$2:$D$18,4,FALSE)</f>
        <v>7</v>
      </c>
      <c r="F219" s="1">
        <f t="shared" si="6"/>
        <v>7</v>
      </c>
      <c r="G219" s="4">
        <f t="shared" si="7"/>
        <v>0</v>
      </c>
    </row>
    <row r="220" spans="1:7" hidden="1">
      <c r="A220" t="s">
        <v>7</v>
      </c>
      <c r="B220" s="7">
        <v>0.91597222222222086</v>
      </c>
      <c r="C220">
        <v>15</v>
      </c>
      <c r="D220">
        <f>VLOOKUP(C220,Menu!$A$2:$D$18,3,FALSE)</f>
        <v>1</v>
      </c>
      <c r="E220">
        <f>VLOOKUP(C220,Menu!$A$2:$D$18,4,FALSE)</f>
        <v>1</v>
      </c>
      <c r="F220" s="1">
        <f t="shared" si="6"/>
        <v>1</v>
      </c>
      <c r="G220" s="4">
        <f t="shared" si="7"/>
        <v>0</v>
      </c>
    </row>
    <row r="221" spans="1:7" hidden="1">
      <c r="A221" t="s">
        <v>7</v>
      </c>
      <c r="B221" s="7">
        <v>0.91597222222222086</v>
      </c>
      <c r="C221">
        <v>7</v>
      </c>
      <c r="D221">
        <f>VLOOKUP(C221,Menu!$A$2:$D$18,3,FALSE)</f>
        <v>16</v>
      </c>
      <c r="E221">
        <f>VLOOKUP(C221,Menu!$A$2:$D$18,4,FALSE)</f>
        <v>20</v>
      </c>
      <c r="F221" s="1">
        <f t="shared" si="6"/>
        <v>20</v>
      </c>
      <c r="G221" s="4">
        <f t="shared" si="7"/>
        <v>9.65</v>
      </c>
    </row>
    <row r="222" spans="1:7" hidden="1">
      <c r="A222" t="s">
        <v>7</v>
      </c>
      <c r="B222" s="7">
        <v>0.91597222222222086</v>
      </c>
      <c r="C222">
        <v>15</v>
      </c>
      <c r="D222">
        <f>VLOOKUP(C222,Menu!$A$2:$D$18,3,FALSE)</f>
        <v>1</v>
      </c>
      <c r="E222">
        <f>VLOOKUP(C222,Menu!$A$2:$D$18,4,FALSE)</f>
        <v>1</v>
      </c>
      <c r="F222" s="1">
        <f t="shared" si="6"/>
        <v>1</v>
      </c>
      <c r="G222" s="4">
        <f t="shared" si="7"/>
        <v>0</v>
      </c>
    </row>
    <row r="223" spans="1:7" hidden="1">
      <c r="A223" t="s">
        <v>7</v>
      </c>
      <c r="B223" s="7">
        <v>0.91597222222222086</v>
      </c>
      <c r="C223">
        <v>10</v>
      </c>
      <c r="D223">
        <f>VLOOKUP(C223,Menu!$A$2:$D$18,3,FALSE)</f>
        <v>14</v>
      </c>
      <c r="E223">
        <f>VLOOKUP(C223,Menu!$A$2:$D$18,4,FALSE)</f>
        <v>19.5</v>
      </c>
      <c r="F223" s="1">
        <f t="shared" si="6"/>
        <v>19.5</v>
      </c>
      <c r="G223" s="4">
        <f t="shared" si="7"/>
        <v>5</v>
      </c>
    </row>
    <row r="224" spans="1:7" hidden="1">
      <c r="A224" t="s">
        <v>7</v>
      </c>
      <c r="B224" s="7">
        <v>0.91597222222222086</v>
      </c>
      <c r="C224">
        <v>8</v>
      </c>
      <c r="D224">
        <f>VLOOKUP(C224,Menu!$A$2:$D$18,3,FALSE)</f>
        <v>15</v>
      </c>
      <c r="E224">
        <f>VLOOKUP(C224,Menu!$A$2:$D$18,4,FALSE)</f>
        <v>19</v>
      </c>
      <c r="F224" s="1">
        <f t="shared" si="6"/>
        <v>19</v>
      </c>
      <c r="G224" s="4">
        <f t="shared" si="7"/>
        <v>7.5</v>
      </c>
    </row>
    <row r="225" spans="1:7" hidden="1">
      <c r="A225" t="s">
        <v>7</v>
      </c>
      <c r="B225" s="7">
        <v>0.91597222222222086</v>
      </c>
      <c r="C225">
        <v>11</v>
      </c>
      <c r="D225">
        <f>VLOOKUP(C225,Menu!$A$2:$D$18,3,FALSE)</f>
        <v>10</v>
      </c>
      <c r="E225">
        <f>VLOOKUP(C225,Menu!$A$2:$D$18,4,FALSE)</f>
        <v>14</v>
      </c>
      <c r="F225" s="1">
        <f t="shared" si="6"/>
        <v>14</v>
      </c>
      <c r="G225" s="4">
        <f t="shared" si="7"/>
        <v>1.45</v>
      </c>
    </row>
    <row r="226" spans="1:7">
      <c r="A226" t="s">
        <v>7</v>
      </c>
      <c r="B226" s="7">
        <v>0.92013888888888751</v>
      </c>
      <c r="C226">
        <v>1</v>
      </c>
      <c r="D226">
        <f>VLOOKUP(C226,Menu!$A$2:$D$18,3,FALSE)</f>
        <v>17</v>
      </c>
      <c r="E226">
        <f>VLOOKUP(C226,Menu!$A$2:$D$18,4,FALSE)</f>
        <v>23</v>
      </c>
      <c r="F226" s="1">
        <f t="shared" si="6"/>
        <v>23</v>
      </c>
      <c r="G226" s="4">
        <f t="shared" si="7"/>
        <v>18.75</v>
      </c>
    </row>
    <row r="227" spans="1:7" hidden="1">
      <c r="A227" t="s">
        <v>7</v>
      </c>
      <c r="B227" s="7">
        <v>0.92013888888888751</v>
      </c>
      <c r="C227">
        <v>16</v>
      </c>
      <c r="D227">
        <f>VLOOKUP(C227,Menu!$A$2:$D$18,3,FALSE)</f>
        <v>5</v>
      </c>
      <c r="E227">
        <f>VLOOKUP(C227,Menu!$A$2:$D$18,4,FALSE)</f>
        <v>7</v>
      </c>
      <c r="F227" s="1">
        <f t="shared" si="6"/>
        <v>7</v>
      </c>
      <c r="G227" s="4">
        <f t="shared" si="7"/>
        <v>0</v>
      </c>
    </row>
    <row r="228" spans="1:7" hidden="1">
      <c r="A228" t="s">
        <v>7</v>
      </c>
      <c r="B228" s="7">
        <v>0.92013888888888751</v>
      </c>
      <c r="C228">
        <v>12</v>
      </c>
      <c r="D228">
        <f>VLOOKUP(C228,Menu!$A$2:$D$18,3,FALSE)</f>
        <v>4</v>
      </c>
      <c r="E228">
        <f>VLOOKUP(C228,Menu!$A$2:$D$18,4,FALSE)</f>
        <v>6</v>
      </c>
      <c r="F228" s="1">
        <f t="shared" si="6"/>
        <v>6</v>
      </c>
      <c r="G228" s="4">
        <f t="shared" si="7"/>
        <v>0</v>
      </c>
    </row>
    <row r="229" spans="1:7" hidden="1">
      <c r="A229" t="s">
        <v>7</v>
      </c>
      <c r="B229" s="7">
        <v>0.92013888888888751</v>
      </c>
      <c r="C229">
        <v>2</v>
      </c>
      <c r="D229">
        <f>VLOOKUP(C229,Menu!$A$2:$D$18,3,FALSE)</f>
        <v>16</v>
      </c>
      <c r="E229">
        <f>VLOOKUP(C229,Menu!$A$2:$D$18,4,FALSE)</f>
        <v>19</v>
      </c>
      <c r="F229" s="1">
        <f t="shared" si="6"/>
        <v>19</v>
      </c>
      <c r="G229" s="4">
        <f t="shared" si="7"/>
        <v>13.8</v>
      </c>
    </row>
    <row r="230" spans="1:7" hidden="1">
      <c r="A230" t="s">
        <v>7</v>
      </c>
      <c r="B230" s="7">
        <v>0.92013888888888751</v>
      </c>
      <c r="C230">
        <v>15</v>
      </c>
      <c r="D230">
        <f>VLOOKUP(C230,Menu!$A$2:$D$18,3,FALSE)</f>
        <v>1</v>
      </c>
      <c r="E230">
        <f>VLOOKUP(C230,Menu!$A$2:$D$18,4,FALSE)</f>
        <v>1</v>
      </c>
      <c r="F230" s="1">
        <f t="shared" si="6"/>
        <v>1</v>
      </c>
      <c r="G230" s="4">
        <f t="shared" si="7"/>
        <v>0</v>
      </c>
    </row>
    <row r="231" spans="1:7" hidden="1">
      <c r="A231" t="s">
        <v>7</v>
      </c>
      <c r="B231" s="7">
        <v>0.92013888888888751</v>
      </c>
      <c r="C231">
        <v>2</v>
      </c>
      <c r="D231">
        <f>VLOOKUP(C231,Menu!$A$2:$D$18,3,FALSE)</f>
        <v>16</v>
      </c>
      <c r="E231">
        <f>VLOOKUP(C231,Menu!$A$2:$D$18,4,FALSE)</f>
        <v>19</v>
      </c>
      <c r="F231" s="1">
        <f t="shared" si="6"/>
        <v>19</v>
      </c>
      <c r="G231" s="4">
        <f t="shared" si="7"/>
        <v>13.8</v>
      </c>
    </row>
    <row r="232" spans="1:7">
      <c r="A232" t="s">
        <v>7</v>
      </c>
      <c r="B232" s="7">
        <v>0.92916666666666525</v>
      </c>
      <c r="C232">
        <v>1</v>
      </c>
      <c r="D232">
        <f>VLOOKUP(C232,Menu!$A$2:$D$18,3,FALSE)</f>
        <v>17</v>
      </c>
      <c r="E232">
        <f>VLOOKUP(C232,Menu!$A$2:$D$18,4,FALSE)</f>
        <v>23</v>
      </c>
      <c r="F232" s="1">
        <f t="shared" si="6"/>
        <v>23</v>
      </c>
      <c r="G232" s="4">
        <f t="shared" si="7"/>
        <v>18.75</v>
      </c>
    </row>
    <row r="233" spans="1:7" hidden="1">
      <c r="A233" t="s">
        <v>7</v>
      </c>
      <c r="B233" s="7">
        <v>0.93263888888888746</v>
      </c>
      <c r="C233">
        <v>5</v>
      </c>
      <c r="D233">
        <f>VLOOKUP(C233,Menu!$A$2:$D$18,3,FALSE)</f>
        <v>15</v>
      </c>
      <c r="E233">
        <f>VLOOKUP(C233,Menu!$A$2:$D$18,4,FALSE)</f>
        <v>20</v>
      </c>
      <c r="F233" s="1">
        <f t="shared" si="6"/>
        <v>20</v>
      </c>
      <c r="G233" s="4">
        <f t="shared" si="7"/>
        <v>12.5</v>
      </c>
    </row>
    <row r="234" spans="1:7" hidden="1">
      <c r="A234" t="s">
        <v>7</v>
      </c>
      <c r="B234" s="7">
        <v>0.94236111111110965</v>
      </c>
      <c r="C234">
        <v>9</v>
      </c>
      <c r="D234">
        <f>VLOOKUP(C234,Menu!$A$2:$D$18,3,FALSE)</f>
        <v>14</v>
      </c>
      <c r="E234">
        <f>VLOOKUP(C234,Menu!$A$2:$D$18,4,FALSE)</f>
        <v>17</v>
      </c>
      <c r="F234" s="1">
        <f t="shared" si="6"/>
        <v>17</v>
      </c>
      <c r="G234" s="4">
        <f t="shared" si="7"/>
        <v>12.6</v>
      </c>
    </row>
    <row r="235" spans="1:7" hidden="1">
      <c r="A235" t="s">
        <v>7</v>
      </c>
      <c r="B235" s="7">
        <v>0.94236111111110965</v>
      </c>
      <c r="C235">
        <v>3</v>
      </c>
      <c r="D235">
        <f>VLOOKUP(C235,Menu!$A$2:$D$18,3,FALSE)</f>
        <v>7</v>
      </c>
      <c r="E235">
        <f>VLOOKUP(C235,Menu!$A$2:$D$18,4,FALSE)</f>
        <v>8.5</v>
      </c>
      <c r="F235" s="1">
        <f t="shared" si="6"/>
        <v>8.5</v>
      </c>
      <c r="G235" s="4">
        <f t="shared" si="7"/>
        <v>2</v>
      </c>
    </row>
    <row r="236" spans="1:7" hidden="1">
      <c r="A236" t="s">
        <v>7</v>
      </c>
      <c r="B236" s="7">
        <v>0.94236111111110965</v>
      </c>
      <c r="C236">
        <v>5</v>
      </c>
      <c r="D236">
        <f>VLOOKUP(C236,Menu!$A$2:$D$18,3,FALSE)</f>
        <v>15</v>
      </c>
      <c r="E236">
        <f>VLOOKUP(C236,Menu!$A$2:$D$18,4,FALSE)</f>
        <v>20</v>
      </c>
      <c r="F236" s="1">
        <f t="shared" si="6"/>
        <v>20</v>
      </c>
      <c r="G236" s="4">
        <f t="shared" si="7"/>
        <v>12.5</v>
      </c>
    </row>
    <row r="237" spans="1:7" hidden="1">
      <c r="A237" t="s">
        <v>7</v>
      </c>
      <c r="B237" s="7">
        <v>0.9465277777777763</v>
      </c>
      <c r="C237">
        <v>3</v>
      </c>
      <c r="D237">
        <f>VLOOKUP(C237,Menu!$A$2:$D$18,3,FALSE)</f>
        <v>7</v>
      </c>
      <c r="E237">
        <f>VLOOKUP(C237,Menu!$A$2:$D$18,4,FALSE)</f>
        <v>8.5</v>
      </c>
      <c r="F237" s="1">
        <f t="shared" si="6"/>
        <v>8.5</v>
      </c>
      <c r="G237" s="4">
        <f t="shared" si="7"/>
        <v>2</v>
      </c>
    </row>
    <row r="238" spans="1:7" hidden="1">
      <c r="A238" t="s">
        <v>7</v>
      </c>
      <c r="B238" s="7">
        <v>0.9465277777777763</v>
      </c>
      <c r="C238">
        <v>9</v>
      </c>
      <c r="D238">
        <f>VLOOKUP(C238,Menu!$A$2:$D$18,3,FALSE)</f>
        <v>14</v>
      </c>
      <c r="E238">
        <f>VLOOKUP(C238,Menu!$A$2:$D$18,4,FALSE)</f>
        <v>17</v>
      </c>
      <c r="F238" s="1">
        <f t="shared" si="6"/>
        <v>17</v>
      </c>
      <c r="G238" s="4">
        <f t="shared" si="7"/>
        <v>12.6</v>
      </c>
    </row>
    <row r="239" spans="1:7">
      <c r="A239" t="s">
        <v>7</v>
      </c>
      <c r="B239" s="7">
        <v>0.9465277777777763</v>
      </c>
      <c r="C239">
        <v>1</v>
      </c>
      <c r="D239">
        <f>VLOOKUP(C239,Menu!$A$2:$D$18,3,FALSE)</f>
        <v>17</v>
      </c>
      <c r="E239">
        <f>VLOOKUP(C239,Menu!$A$2:$D$18,4,FALSE)</f>
        <v>23</v>
      </c>
      <c r="F239" s="1">
        <f t="shared" si="6"/>
        <v>23</v>
      </c>
      <c r="G239" s="4">
        <f t="shared" si="7"/>
        <v>18.75</v>
      </c>
    </row>
    <row r="240" spans="1:7" hidden="1">
      <c r="A240" t="s">
        <v>7</v>
      </c>
      <c r="B240" s="7">
        <v>0.9513888888888874</v>
      </c>
      <c r="C240">
        <v>7</v>
      </c>
      <c r="D240">
        <f>VLOOKUP(C240,Menu!$A$2:$D$18,3,FALSE)</f>
        <v>16</v>
      </c>
      <c r="E240">
        <f>VLOOKUP(C240,Menu!$A$2:$D$18,4,FALSE)</f>
        <v>20</v>
      </c>
      <c r="F240" s="1">
        <f t="shared" si="6"/>
        <v>20</v>
      </c>
      <c r="G240" s="4">
        <f t="shared" si="7"/>
        <v>9.65</v>
      </c>
    </row>
    <row r="241" spans="1:7" hidden="1">
      <c r="A241" t="s">
        <v>8</v>
      </c>
      <c r="B241" s="7">
        <v>0.46180555555555558</v>
      </c>
      <c r="C241">
        <v>10</v>
      </c>
      <c r="D241">
        <f>VLOOKUP(C241,Menu!$A$2:$D$18,3,FALSE)</f>
        <v>14</v>
      </c>
      <c r="E241">
        <f>VLOOKUP(C241,Menu!$A$2:$D$18,4,FALSE)</f>
        <v>19.5</v>
      </c>
      <c r="F241" s="1">
        <f t="shared" ref="F241:F283" si="8">D241</f>
        <v>14</v>
      </c>
      <c r="G241" s="4">
        <f t="shared" si="7"/>
        <v>5</v>
      </c>
    </row>
    <row r="242" spans="1:7" hidden="1">
      <c r="A242" t="s">
        <v>8</v>
      </c>
      <c r="B242" s="7">
        <v>0.46875</v>
      </c>
      <c r="C242">
        <v>11</v>
      </c>
      <c r="D242">
        <f>VLOOKUP(C242,Menu!$A$2:$D$18,3,FALSE)</f>
        <v>10</v>
      </c>
      <c r="E242">
        <f>VLOOKUP(C242,Menu!$A$2:$D$18,4,FALSE)</f>
        <v>14</v>
      </c>
      <c r="F242" s="1">
        <f t="shared" si="8"/>
        <v>10</v>
      </c>
      <c r="G242" s="4">
        <f t="shared" si="7"/>
        <v>1.45</v>
      </c>
    </row>
    <row r="243" spans="1:7" hidden="1">
      <c r="A243" t="s">
        <v>8</v>
      </c>
      <c r="B243" s="7">
        <v>0.47847222222222224</v>
      </c>
      <c r="C243">
        <v>6</v>
      </c>
      <c r="D243">
        <f>VLOOKUP(C243,Menu!$A$2:$D$18,3,FALSE)</f>
        <v>14</v>
      </c>
      <c r="E243">
        <f>VLOOKUP(C243,Menu!$A$2:$D$18,4,FALSE)</f>
        <v>18</v>
      </c>
      <c r="F243" s="1">
        <f t="shared" si="8"/>
        <v>14</v>
      </c>
      <c r="G243" s="4">
        <f t="shared" si="7"/>
        <v>9</v>
      </c>
    </row>
    <row r="244" spans="1:7" hidden="1">
      <c r="A244" t="s">
        <v>8</v>
      </c>
      <c r="B244" s="7">
        <v>0.47847222222222224</v>
      </c>
      <c r="C244">
        <v>11</v>
      </c>
      <c r="D244">
        <f>VLOOKUP(C244,Menu!$A$2:$D$18,3,FALSE)</f>
        <v>10</v>
      </c>
      <c r="E244">
        <f>VLOOKUP(C244,Menu!$A$2:$D$18,4,FALSE)</f>
        <v>14</v>
      </c>
      <c r="F244" s="1">
        <f t="shared" si="8"/>
        <v>10</v>
      </c>
      <c r="G244" s="4">
        <f t="shared" si="7"/>
        <v>1.45</v>
      </c>
    </row>
    <row r="245" spans="1:7" hidden="1">
      <c r="A245" t="s">
        <v>8</v>
      </c>
      <c r="B245" s="7">
        <v>0.4826388888888889</v>
      </c>
      <c r="C245">
        <v>2</v>
      </c>
      <c r="D245">
        <f>VLOOKUP(C245,Menu!$A$2:$D$18,3,FALSE)</f>
        <v>16</v>
      </c>
      <c r="E245">
        <f>VLOOKUP(C245,Menu!$A$2:$D$18,4,FALSE)</f>
        <v>19</v>
      </c>
      <c r="F245" s="1">
        <f t="shared" si="8"/>
        <v>16</v>
      </c>
      <c r="G245" s="4">
        <f t="shared" si="7"/>
        <v>13.8</v>
      </c>
    </row>
    <row r="246" spans="1:7" hidden="1">
      <c r="A246" t="s">
        <v>8</v>
      </c>
      <c r="B246" s="7">
        <v>0.4826388888888889</v>
      </c>
      <c r="C246">
        <v>9</v>
      </c>
      <c r="D246">
        <f>VLOOKUP(C246,Menu!$A$2:$D$18,3,FALSE)</f>
        <v>14</v>
      </c>
      <c r="E246">
        <f>VLOOKUP(C246,Menu!$A$2:$D$18,4,FALSE)</f>
        <v>17</v>
      </c>
      <c r="F246" s="1">
        <f t="shared" si="8"/>
        <v>14</v>
      </c>
      <c r="G246" s="4">
        <f t="shared" si="7"/>
        <v>12.6</v>
      </c>
    </row>
    <row r="247" spans="1:7">
      <c r="A247" t="s">
        <v>8</v>
      </c>
      <c r="B247" s="7">
        <v>0.4826388888888889</v>
      </c>
      <c r="C247">
        <v>1</v>
      </c>
      <c r="D247">
        <f>VLOOKUP(C247,Menu!$A$2:$D$18,3,FALSE)</f>
        <v>17</v>
      </c>
      <c r="E247">
        <f>VLOOKUP(C247,Menu!$A$2:$D$18,4,FALSE)</f>
        <v>23</v>
      </c>
      <c r="F247" s="1">
        <f t="shared" si="8"/>
        <v>17</v>
      </c>
      <c r="G247" s="4">
        <f t="shared" si="7"/>
        <v>18.75</v>
      </c>
    </row>
    <row r="248" spans="1:7" hidden="1">
      <c r="A248" t="s">
        <v>8</v>
      </c>
      <c r="B248" s="7">
        <v>0.4826388888888889</v>
      </c>
      <c r="C248">
        <v>16</v>
      </c>
      <c r="D248">
        <f>VLOOKUP(C248,Menu!$A$2:$D$18,3,FALSE)</f>
        <v>5</v>
      </c>
      <c r="E248">
        <f>VLOOKUP(C248,Menu!$A$2:$D$18,4,FALSE)</f>
        <v>7</v>
      </c>
      <c r="F248" s="1">
        <f t="shared" si="8"/>
        <v>5</v>
      </c>
      <c r="G248" s="4">
        <f t="shared" si="7"/>
        <v>0</v>
      </c>
    </row>
    <row r="249" spans="1:7" hidden="1">
      <c r="A249" t="s">
        <v>8</v>
      </c>
      <c r="B249" s="7">
        <v>0.48680555555555555</v>
      </c>
      <c r="C249">
        <v>13</v>
      </c>
      <c r="D249">
        <f>VLOOKUP(C249,Menu!$A$2:$D$18,3,FALSE)</f>
        <v>2</v>
      </c>
      <c r="E249">
        <f>VLOOKUP(C249,Menu!$A$2:$D$18,4,FALSE)</f>
        <v>2</v>
      </c>
      <c r="F249" s="1">
        <f t="shared" si="8"/>
        <v>2</v>
      </c>
      <c r="G249" s="4">
        <f t="shared" si="7"/>
        <v>0</v>
      </c>
    </row>
    <row r="250" spans="1:7" hidden="1">
      <c r="A250" t="s">
        <v>8</v>
      </c>
      <c r="B250" s="7">
        <v>0.48680555555555555</v>
      </c>
      <c r="C250">
        <v>10</v>
      </c>
      <c r="D250">
        <f>VLOOKUP(C250,Menu!$A$2:$D$18,3,FALSE)</f>
        <v>14</v>
      </c>
      <c r="E250">
        <f>VLOOKUP(C250,Menu!$A$2:$D$18,4,FALSE)</f>
        <v>19.5</v>
      </c>
      <c r="F250" s="1">
        <f t="shared" si="8"/>
        <v>14</v>
      </c>
      <c r="G250" s="4">
        <f t="shared" si="7"/>
        <v>5</v>
      </c>
    </row>
    <row r="251" spans="1:7" hidden="1">
      <c r="A251" t="s">
        <v>8</v>
      </c>
      <c r="B251" s="7">
        <v>0.48680555555555555</v>
      </c>
      <c r="C251">
        <v>5</v>
      </c>
      <c r="D251">
        <f>VLOOKUP(C251,Menu!$A$2:$D$18,3,FALSE)</f>
        <v>15</v>
      </c>
      <c r="E251">
        <f>VLOOKUP(C251,Menu!$A$2:$D$18,4,FALSE)</f>
        <v>20</v>
      </c>
      <c r="F251" s="1">
        <f t="shared" si="8"/>
        <v>15</v>
      </c>
      <c r="G251" s="4">
        <f t="shared" si="7"/>
        <v>12.5</v>
      </c>
    </row>
    <row r="252" spans="1:7" hidden="1">
      <c r="A252" t="s">
        <v>8</v>
      </c>
      <c r="B252" s="7">
        <v>0.48680555555555555</v>
      </c>
      <c r="C252">
        <v>12</v>
      </c>
      <c r="D252">
        <f>VLOOKUP(C252,Menu!$A$2:$D$18,3,FALSE)</f>
        <v>4</v>
      </c>
      <c r="E252">
        <f>VLOOKUP(C252,Menu!$A$2:$D$18,4,FALSE)</f>
        <v>6</v>
      </c>
      <c r="F252" s="1">
        <f t="shared" si="8"/>
        <v>4</v>
      </c>
      <c r="G252" s="4">
        <f t="shared" si="7"/>
        <v>0</v>
      </c>
    </row>
    <row r="253" spans="1:7" hidden="1">
      <c r="A253" t="s">
        <v>8</v>
      </c>
      <c r="B253" s="7">
        <v>0.48958333333333331</v>
      </c>
      <c r="C253">
        <v>6</v>
      </c>
      <c r="D253">
        <f>VLOOKUP(C253,Menu!$A$2:$D$18,3,FALSE)</f>
        <v>14</v>
      </c>
      <c r="E253">
        <f>VLOOKUP(C253,Menu!$A$2:$D$18,4,FALSE)</f>
        <v>18</v>
      </c>
      <c r="F253" s="1">
        <f t="shared" si="8"/>
        <v>14</v>
      </c>
      <c r="G253" s="4">
        <f t="shared" si="7"/>
        <v>9</v>
      </c>
    </row>
    <row r="254" spans="1:7" hidden="1">
      <c r="A254" t="s">
        <v>8</v>
      </c>
      <c r="B254" s="7">
        <v>0.49930555555555556</v>
      </c>
      <c r="C254">
        <v>14</v>
      </c>
      <c r="D254">
        <f>VLOOKUP(C254,Menu!$A$2:$D$18,3,FALSE)</f>
        <v>3</v>
      </c>
      <c r="E254">
        <f>VLOOKUP(C254,Menu!$A$2:$D$18,4,FALSE)</f>
        <v>3</v>
      </c>
      <c r="F254" s="1">
        <f t="shared" si="8"/>
        <v>3</v>
      </c>
      <c r="G254" s="4">
        <f t="shared" si="7"/>
        <v>0</v>
      </c>
    </row>
    <row r="255" spans="1:7" hidden="1">
      <c r="A255" t="s">
        <v>8</v>
      </c>
      <c r="B255" s="7">
        <v>0.49930555555555556</v>
      </c>
      <c r="C255">
        <v>14</v>
      </c>
      <c r="D255">
        <f>VLOOKUP(C255,Menu!$A$2:$D$18,3,FALSE)</f>
        <v>3</v>
      </c>
      <c r="E255">
        <f>VLOOKUP(C255,Menu!$A$2:$D$18,4,FALSE)</f>
        <v>3</v>
      </c>
      <c r="F255" s="1">
        <f t="shared" si="8"/>
        <v>3</v>
      </c>
      <c r="G255" s="4">
        <f t="shared" si="7"/>
        <v>0</v>
      </c>
    </row>
    <row r="256" spans="1:7" hidden="1">
      <c r="A256" t="s">
        <v>8</v>
      </c>
      <c r="B256" s="7">
        <v>0.49930555555555556</v>
      </c>
      <c r="C256">
        <v>4</v>
      </c>
      <c r="D256">
        <f>VLOOKUP(C256,Menu!$A$2:$D$18,3,FALSE)</f>
        <v>14</v>
      </c>
      <c r="E256">
        <f>VLOOKUP(C256,Menu!$A$2:$D$18,4,FALSE)</f>
        <v>16</v>
      </c>
      <c r="F256" s="1">
        <f t="shared" si="8"/>
        <v>14</v>
      </c>
      <c r="G256" s="4">
        <f t="shared" si="7"/>
        <v>8.8000000000000007</v>
      </c>
    </row>
    <row r="257" spans="1:7" hidden="1">
      <c r="A257" t="s">
        <v>8</v>
      </c>
      <c r="B257" s="7">
        <v>0.50763888888888886</v>
      </c>
      <c r="C257">
        <v>6</v>
      </c>
      <c r="D257">
        <f>VLOOKUP(C257,Menu!$A$2:$D$18,3,FALSE)</f>
        <v>14</v>
      </c>
      <c r="E257">
        <f>VLOOKUP(C257,Menu!$A$2:$D$18,4,FALSE)</f>
        <v>18</v>
      </c>
      <c r="F257" s="1">
        <f t="shared" si="8"/>
        <v>14</v>
      </c>
      <c r="G257" s="4">
        <f t="shared" si="7"/>
        <v>9</v>
      </c>
    </row>
    <row r="258" spans="1:7" hidden="1">
      <c r="A258" t="s">
        <v>8</v>
      </c>
      <c r="B258" s="7">
        <v>0.50763888888888886</v>
      </c>
      <c r="C258">
        <v>2</v>
      </c>
      <c r="D258">
        <f>VLOOKUP(C258,Menu!$A$2:$D$18,3,FALSE)</f>
        <v>16</v>
      </c>
      <c r="E258">
        <f>VLOOKUP(C258,Menu!$A$2:$D$18,4,FALSE)</f>
        <v>19</v>
      </c>
      <c r="F258" s="1">
        <f t="shared" si="8"/>
        <v>16</v>
      </c>
      <c r="G258" s="4">
        <f t="shared" ref="G258:G321" si="9">VLOOKUP(C:C,$J$2:$K$17,2,FALSE)</f>
        <v>13.8</v>
      </c>
    </row>
    <row r="259" spans="1:7" hidden="1">
      <c r="A259" t="s">
        <v>8</v>
      </c>
      <c r="B259" s="7">
        <v>0.50763888888888886</v>
      </c>
      <c r="C259">
        <v>11</v>
      </c>
      <c r="D259">
        <f>VLOOKUP(C259,Menu!$A$2:$D$18,3,FALSE)</f>
        <v>10</v>
      </c>
      <c r="E259">
        <f>VLOOKUP(C259,Menu!$A$2:$D$18,4,FALSE)</f>
        <v>14</v>
      </c>
      <c r="F259" s="1">
        <f t="shared" si="8"/>
        <v>10</v>
      </c>
      <c r="G259" s="4">
        <f t="shared" si="9"/>
        <v>1.45</v>
      </c>
    </row>
    <row r="260" spans="1:7" hidden="1">
      <c r="A260" t="s">
        <v>8</v>
      </c>
      <c r="B260" s="7">
        <v>0.51180555555555551</v>
      </c>
      <c r="C260">
        <v>7</v>
      </c>
      <c r="D260">
        <f>VLOOKUP(C260,Menu!$A$2:$D$18,3,FALSE)</f>
        <v>16</v>
      </c>
      <c r="E260">
        <f>VLOOKUP(C260,Menu!$A$2:$D$18,4,FALSE)</f>
        <v>20</v>
      </c>
      <c r="F260" s="1">
        <f t="shared" si="8"/>
        <v>16</v>
      </c>
      <c r="G260" s="4">
        <f t="shared" si="9"/>
        <v>9.65</v>
      </c>
    </row>
    <row r="261" spans="1:7" hidden="1">
      <c r="A261" t="s">
        <v>8</v>
      </c>
      <c r="B261" s="7">
        <v>0.51180555555555551</v>
      </c>
      <c r="C261">
        <v>16</v>
      </c>
      <c r="D261">
        <f>VLOOKUP(C261,Menu!$A$2:$D$18,3,FALSE)</f>
        <v>5</v>
      </c>
      <c r="E261">
        <f>VLOOKUP(C261,Menu!$A$2:$D$18,4,FALSE)</f>
        <v>7</v>
      </c>
      <c r="F261" s="1">
        <f t="shared" si="8"/>
        <v>5</v>
      </c>
      <c r="G261" s="4">
        <f t="shared" si="9"/>
        <v>0</v>
      </c>
    </row>
    <row r="262" spans="1:7" hidden="1">
      <c r="A262" t="s">
        <v>8</v>
      </c>
      <c r="B262" s="7">
        <v>0.51874999999999993</v>
      </c>
      <c r="C262">
        <v>11</v>
      </c>
      <c r="D262">
        <f>VLOOKUP(C262,Menu!$A$2:$D$18,3,FALSE)</f>
        <v>10</v>
      </c>
      <c r="E262">
        <f>VLOOKUP(C262,Menu!$A$2:$D$18,4,FALSE)</f>
        <v>14</v>
      </c>
      <c r="F262" s="1">
        <f t="shared" si="8"/>
        <v>10</v>
      </c>
      <c r="G262" s="4">
        <f t="shared" si="9"/>
        <v>1.45</v>
      </c>
    </row>
    <row r="263" spans="1:7" hidden="1">
      <c r="A263" t="s">
        <v>8</v>
      </c>
      <c r="B263" s="7">
        <v>0.51874999999999993</v>
      </c>
      <c r="C263">
        <v>13</v>
      </c>
      <c r="D263">
        <f>VLOOKUP(C263,Menu!$A$2:$D$18,3,FALSE)</f>
        <v>2</v>
      </c>
      <c r="E263">
        <f>VLOOKUP(C263,Menu!$A$2:$D$18,4,FALSE)</f>
        <v>2</v>
      </c>
      <c r="F263" s="1">
        <f t="shared" si="8"/>
        <v>2</v>
      </c>
      <c r="G263" s="4">
        <f t="shared" si="9"/>
        <v>0</v>
      </c>
    </row>
    <row r="264" spans="1:7">
      <c r="A264" t="s">
        <v>8</v>
      </c>
      <c r="B264" s="7">
        <v>0.52499999999999991</v>
      </c>
      <c r="C264">
        <v>1</v>
      </c>
      <c r="D264">
        <f>VLOOKUP(C264,Menu!$A$2:$D$18,3,FALSE)</f>
        <v>17</v>
      </c>
      <c r="E264">
        <f>VLOOKUP(C264,Menu!$A$2:$D$18,4,FALSE)</f>
        <v>23</v>
      </c>
      <c r="F264" s="1">
        <f t="shared" si="8"/>
        <v>17</v>
      </c>
      <c r="G264" s="4">
        <f t="shared" si="9"/>
        <v>18.75</v>
      </c>
    </row>
    <row r="265" spans="1:7" hidden="1">
      <c r="A265" t="s">
        <v>8</v>
      </c>
      <c r="B265" s="7">
        <v>0.52499999999999991</v>
      </c>
      <c r="C265">
        <v>12</v>
      </c>
      <c r="D265">
        <f>VLOOKUP(C265,Menu!$A$2:$D$18,3,FALSE)</f>
        <v>4</v>
      </c>
      <c r="E265">
        <f>VLOOKUP(C265,Menu!$A$2:$D$18,4,FALSE)</f>
        <v>6</v>
      </c>
      <c r="F265" s="1">
        <f t="shared" si="8"/>
        <v>4</v>
      </c>
      <c r="G265" s="4">
        <f t="shared" si="9"/>
        <v>0</v>
      </c>
    </row>
    <row r="266" spans="1:7" hidden="1">
      <c r="A266" t="s">
        <v>8</v>
      </c>
      <c r="B266" s="7">
        <v>0.52499999999999991</v>
      </c>
      <c r="C266">
        <v>13</v>
      </c>
      <c r="D266">
        <f>VLOOKUP(C266,Menu!$A$2:$D$18,3,FALSE)</f>
        <v>2</v>
      </c>
      <c r="E266">
        <f>VLOOKUP(C266,Menu!$A$2:$D$18,4,FALSE)</f>
        <v>2</v>
      </c>
      <c r="F266" s="1">
        <f t="shared" si="8"/>
        <v>2</v>
      </c>
      <c r="G266" s="4">
        <f t="shared" si="9"/>
        <v>0</v>
      </c>
    </row>
    <row r="267" spans="1:7" hidden="1">
      <c r="A267" t="s">
        <v>8</v>
      </c>
      <c r="B267" s="7">
        <v>0.52499999999999991</v>
      </c>
      <c r="C267">
        <v>5</v>
      </c>
      <c r="D267">
        <f>VLOOKUP(C267,Menu!$A$2:$D$18,3,FALSE)</f>
        <v>15</v>
      </c>
      <c r="E267">
        <f>VLOOKUP(C267,Menu!$A$2:$D$18,4,FALSE)</f>
        <v>20</v>
      </c>
      <c r="F267" s="1">
        <f t="shared" si="8"/>
        <v>15</v>
      </c>
      <c r="G267" s="4">
        <f t="shared" si="9"/>
        <v>12.5</v>
      </c>
    </row>
    <row r="268" spans="1:7" hidden="1">
      <c r="A268" t="s">
        <v>8</v>
      </c>
      <c r="B268" s="7">
        <v>0.53263888888888877</v>
      </c>
      <c r="C268">
        <v>13</v>
      </c>
      <c r="D268">
        <f>VLOOKUP(C268,Menu!$A$2:$D$18,3,FALSE)</f>
        <v>2</v>
      </c>
      <c r="E268">
        <f>VLOOKUP(C268,Menu!$A$2:$D$18,4,FALSE)</f>
        <v>2</v>
      </c>
      <c r="F268" s="1">
        <f t="shared" si="8"/>
        <v>2</v>
      </c>
      <c r="G268" s="4">
        <f t="shared" si="9"/>
        <v>0</v>
      </c>
    </row>
    <row r="269" spans="1:7" hidden="1">
      <c r="A269" t="s">
        <v>8</v>
      </c>
      <c r="B269" s="7">
        <v>0.53958333333333319</v>
      </c>
      <c r="C269">
        <v>3</v>
      </c>
      <c r="D269">
        <f>VLOOKUP(C269,Menu!$A$2:$D$18,3,FALSE)</f>
        <v>7</v>
      </c>
      <c r="E269">
        <f>VLOOKUP(C269,Menu!$A$2:$D$18,4,FALSE)</f>
        <v>8.5</v>
      </c>
      <c r="F269" s="1">
        <f t="shared" si="8"/>
        <v>7</v>
      </c>
      <c r="G269" s="4">
        <f t="shared" si="9"/>
        <v>2</v>
      </c>
    </row>
    <row r="270" spans="1:7" hidden="1">
      <c r="A270" t="s">
        <v>8</v>
      </c>
      <c r="B270" s="7">
        <v>0.53958333333333319</v>
      </c>
      <c r="C270">
        <v>4</v>
      </c>
      <c r="D270">
        <f>VLOOKUP(C270,Menu!$A$2:$D$18,3,FALSE)</f>
        <v>14</v>
      </c>
      <c r="E270">
        <f>VLOOKUP(C270,Menu!$A$2:$D$18,4,FALSE)</f>
        <v>16</v>
      </c>
      <c r="F270" s="1">
        <f t="shared" si="8"/>
        <v>14</v>
      </c>
      <c r="G270" s="4">
        <f t="shared" si="9"/>
        <v>8.8000000000000007</v>
      </c>
    </row>
    <row r="271" spans="1:7" hidden="1">
      <c r="A271" t="s">
        <v>8</v>
      </c>
      <c r="B271" s="7">
        <v>0.53958333333333319</v>
      </c>
      <c r="C271">
        <v>6</v>
      </c>
      <c r="D271">
        <f>VLOOKUP(C271,Menu!$A$2:$D$18,3,FALSE)</f>
        <v>14</v>
      </c>
      <c r="E271">
        <f>VLOOKUP(C271,Menu!$A$2:$D$18,4,FALSE)</f>
        <v>18</v>
      </c>
      <c r="F271" s="1">
        <f t="shared" si="8"/>
        <v>14</v>
      </c>
      <c r="G271" s="4">
        <f t="shared" si="9"/>
        <v>9</v>
      </c>
    </row>
    <row r="272" spans="1:7" hidden="1">
      <c r="A272" t="s">
        <v>8</v>
      </c>
      <c r="B272" s="7">
        <v>0.53958333333333319</v>
      </c>
      <c r="C272">
        <v>6</v>
      </c>
      <c r="D272">
        <f>VLOOKUP(C272,Menu!$A$2:$D$18,3,FALSE)</f>
        <v>14</v>
      </c>
      <c r="E272">
        <f>VLOOKUP(C272,Menu!$A$2:$D$18,4,FALSE)</f>
        <v>18</v>
      </c>
      <c r="F272" s="1">
        <f t="shared" si="8"/>
        <v>14</v>
      </c>
      <c r="G272" s="4">
        <f t="shared" si="9"/>
        <v>9</v>
      </c>
    </row>
    <row r="273" spans="1:7" hidden="1">
      <c r="A273" t="s">
        <v>8</v>
      </c>
      <c r="B273" s="7">
        <v>0.54722222222222205</v>
      </c>
      <c r="C273">
        <v>15</v>
      </c>
      <c r="D273">
        <f>VLOOKUP(C273,Menu!$A$2:$D$18,3,FALSE)</f>
        <v>1</v>
      </c>
      <c r="E273">
        <f>VLOOKUP(C273,Menu!$A$2:$D$18,4,FALSE)</f>
        <v>1</v>
      </c>
      <c r="F273" s="1">
        <f t="shared" si="8"/>
        <v>1</v>
      </c>
      <c r="G273" s="4">
        <f t="shared" si="9"/>
        <v>0</v>
      </c>
    </row>
    <row r="274" spans="1:7" hidden="1">
      <c r="A274" t="s">
        <v>8</v>
      </c>
      <c r="B274" s="7">
        <v>0.5562499999999998</v>
      </c>
      <c r="C274">
        <v>3</v>
      </c>
      <c r="D274">
        <f>VLOOKUP(C274,Menu!$A$2:$D$18,3,FALSE)</f>
        <v>7</v>
      </c>
      <c r="E274">
        <f>VLOOKUP(C274,Menu!$A$2:$D$18,4,FALSE)</f>
        <v>8.5</v>
      </c>
      <c r="F274" s="1">
        <f t="shared" si="8"/>
        <v>7</v>
      </c>
      <c r="G274" s="4">
        <f t="shared" si="9"/>
        <v>2</v>
      </c>
    </row>
    <row r="275" spans="1:7" hidden="1">
      <c r="A275" t="s">
        <v>8</v>
      </c>
      <c r="B275" s="7">
        <v>0.5562499999999998</v>
      </c>
      <c r="C275">
        <v>14</v>
      </c>
      <c r="D275">
        <f>VLOOKUP(C275,Menu!$A$2:$D$18,3,FALSE)</f>
        <v>3</v>
      </c>
      <c r="E275">
        <f>VLOOKUP(C275,Menu!$A$2:$D$18,4,FALSE)</f>
        <v>3</v>
      </c>
      <c r="F275" s="1">
        <f t="shared" si="8"/>
        <v>3</v>
      </c>
      <c r="G275" s="4">
        <f t="shared" si="9"/>
        <v>0</v>
      </c>
    </row>
    <row r="276" spans="1:7" hidden="1">
      <c r="A276" t="s">
        <v>8</v>
      </c>
      <c r="B276" s="7">
        <v>0.5562499999999998</v>
      </c>
      <c r="C276">
        <v>15</v>
      </c>
      <c r="D276">
        <f>VLOOKUP(C276,Menu!$A$2:$D$18,3,FALSE)</f>
        <v>1</v>
      </c>
      <c r="E276">
        <f>VLOOKUP(C276,Menu!$A$2:$D$18,4,FALSE)</f>
        <v>1</v>
      </c>
      <c r="F276" s="1">
        <f t="shared" si="8"/>
        <v>1</v>
      </c>
      <c r="G276" s="4">
        <f t="shared" si="9"/>
        <v>0</v>
      </c>
    </row>
    <row r="277" spans="1:7" hidden="1">
      <c r="A277" t="s">
        <v>8</v>
      </c>
      <c r="B277" s="7">
        <v>0.55833333333333313</v>
      </c>
      <c r="C277">
        <v>16</v>
      </c>
      <c r="D277">
        <f>VLOOKUP(C277,Menu!$A$2:$D$18,3,FALSE)</f>
        <v>5</v>
      </c>
      <c r="E277">
        <f>VLOOKUP(C277,Menu!$A$2:$D$18,4,FALSE)</f>
        <v>7</v>
      </c>
      <c r="F277" s="1">
        <f t="shared" si="8"/>
        <v>5</v>
      </c>
      <c r="G277" s="4">
        <f t="shared" si="9"/>
        <v>0</v>
      </c>
    </row>
    <row r="278" spans="1:7" hidden="1">
      <c r="A278" t="s">
        <v>8</v>
      </c>
      <c r="B278" s="7">
        <v>0.56736111111111087</v>
      </c>
      <c r="C278">
        <v>8</v>
      </c>
      <c r="D278">
        <f>VLOOKUP(C278,Menu!$A$2:$D$18,3,FALSE)</f>
        <v>15</v>
      </c>
      <c r="E278">
        <f>VLOOKUP(C278,Menu!$A$2:$D$18,4,FALSE)</f>
        <v>19</v>
      </c>
      <c r="F278" s="1">
        <f t="shared" si="8"/>
        <v>15</v>
      </c>
      <c r="G278" s="4">
        <f t="shared" si="9"/>
        <v>7.5</v>
      </c>
    </row>
    <row r="279" spans="1:7" hidden="1">
      <c r="A279" t="s">
        <v>8</v>
      </c>
      <c r="B279" s="7">
        <v>0.56736111111111087</v>
      </c>
      <c r="C279">
        <v>2</v>
      </c>
      <c r="D279">
        <f>VLOOKUP(C279,Menu!$A$2:$D$18,3,FALSE)</f>
        <v>16</v>
      </c>
      <c r="E279">
        <f>VLOOKUP(C279,Menu!$A$2:$D$18,4,FALSE)</f>
        <v>19</v>
      </c>
      <c r="F279" s="1">
        <f t="shared" si="8"/>
        <v>16</v>
      </c>
      <c r="G279" s="4">
        <f t="shared" si="9"/>
        <v>13.8</v>
      </c>
    </row>
    <row r="280" spans="1:7" hidden="1">
      <c r="A280" t="s">
        <v>8</v>
      </c>
      <c r="B280" s="7">
        <v>0.57361111111111085</v>
      </c>
      <c r="C280">
        <v>2</v>
      </c>
      <c r="D280">
        <f>VLOOKUP(C280,Menu!$A$2:$D$18,3,FALSE)</f>
        <v>16</v>
      </c>
      <c r="E280">
        <f>VLOOKUP(C280,Menu!$A$2:$D$18,4,FALSE)</f>
        <v>19</v>
      </c>
      <c r="F280" s="1">
        <f t="shared" si="8"/>
        <v>16</v>
      </c>
      <c r="G280" s="4">
        <f t="shared" si="9"/>
        <v>13.8</v>
      </c>
    </row>
    <row r="281" spans="1:7" hidden="1">
      <c r="A281" t="s">
        <v>8</v>
      </c>
      <c r="B281" s="7">
        <v>0.57499999999999973</v>
      </c>
      <c r="C281">
        <v>10</v>
      </c>
      <c r="D281">
        <f>VLOOKUP(C281,Menu!$A$2:$D$18,3,FALSE)</f>
        <v>14</v>
      </c>
      <c r="E281">
        <f>VLOOKUP(C281,Menu!$A$2:$D$18,4,FALSE)</f>
        <v>19.5</v>
      </c>
      <c r="F281" s="1">
        <f t="shared" si="8"/>
        <v>14</v>
      </c>
      <c r="G281" s="4">
        <f t="shared" si="9"/>
        <v>5</v>
      </c>
    </row>
    <row r="282" spans="1:7" hidden="1">
      <c r="A282" t="s">
        <v>8</v>
      </c>
      <c r="B282" s="7">
        <v>0.58124999999999971</v>
      </c>
      <c r="C282">
        <v>8</v>
      </c>
      <c r="D282">
        <f>VLOOKUP(C282,Menu!$A$2:$D$18,3,FALSE)</f>
        <v>15</v>
      </c>
      <c r="E282">
        <f>VLOOKUP(C282,Menu!$A$2:$D$18,4,FALSE)</f>
        <v>19</v>
      </c>
      <c r="F282" s="1">
        <f t="shared" si="8"/>
        <v>15</v>
      </c>
      <c r="G282" s="4">
        <f t="shared" si="9"/>
        <v>7.5</v>
      </c>
    </row>
    <row r="283" spans="1:7" hidden="1">
      <c r="A283" t="s">
        <v>8</v>
      </c>
      <c r="B283" s="7">
        <v>0.58124999999999971</v>
      </c>
      <c r="C283">
        <v>8</v>
      </c>
      <c r="D283">
        <f>VLOOKUP(C283,Menu!$A$2:$D$18,3,FALSE)</f>
        <v>15</v>
      </c>
      <c r="E283">
        <f>VLOOKUP(C283,Menu!$A$2:$D$18,4,FALSE)</f>
        <v>19</v>
      </c>
      <c r="F283" s="1">
        <f t="shared" si="8"/>
        <v>15</v>
      </c>
      <c r="G283" s="4">
        <f t="shared" si="9"/>
        <v>7.5</v>
      </c>
    </row>
    <row r="284" spans="1:7" hidden="1">
      <c r="A284" t="s">
        <v>8</v>
      </c>
      <c r="B284" s="7">
        <v>0.5909722222222219</v>
      </c>
      <c r="C284">
        <v>2</v>
      </c>
      <c r="D284">
        <f>VLOOKUP(C284,Menu!$A$2:$D$18,3,FALSE)</f>
        <v>16</v>
      </c>
      <c r="E284">
        <f>VLOOKUP(C284,Menu!$A$2:$D$18,4,FALSE)</f>
        <v>19</v>
      </c>
      <c r="F284" s="1">
        <f t="shared" ref="F284:F347" si="10">E284</f>
        <v>19</v>
      </c>
      <c r="G284" s="4">
        <f t="shared" si="9"/>
        <v>13.8</v>
      </c>
    </row>
    <row r="285" spans="1:7" hidden="1">
      <c r="A285" t="s">
        <v>8</v>
      </c>
      <c r="B285" s="7">
        <v>0.60069444444444409</v>
      </c>
      <c r="C285">
        <v>15</v>
      </c>
      <c r="D285">
        <f>VLOOKUP(C285,Menu!$A$2:$D$18,3,FALSE)</f>
        <v>1</v>
      </c>
      <c r="E285">
        <f>VLOOKUP(C285,Menu!$A$2:$D$18,4,FALSE)</f>
        <v>1</v>
      </c>
      <c r="F285" s="1">
        <f t="shared" si="10"/>
        <v>1</v>
      </c>
      <c r="G285" s="4">
        <f t="shared" si="9"/>
        <v>0</v>
      </c>
    </row>
    <row r="286" spans="1:7" hidden="1">
      <c r="A286" t="s">
        <v>8</v>
      </c>
      <c r="B286" s="7">
        <v>0.60069444444444409</v>
      </c>
      <c r="C286">
        <v>3</v>
      </c>
      <c r="D286">
        <f>VLOOKUP(C286,Menu!$A$2:$D$18,3,FALSE)</f>
        <v>7</v>
      </c>
      <c r="E286">
        <f>VLOOKUP(C286,Menu!$A$2:$D$18,4,FALSE)</f>
        <v>8.5</v>
      </c>
      <c r="F286" s="1">
        <f t="shared" si="10"/>
        <v>8.5</v>
      </c>
      <c r="G286" s="4">
        <f t="shared" si="9"/>
        <v>2</v>
      </c>
    </row>
    <row r="287" spans="1:7" hidden="1">
      <c r="A287" t="s">
        <v>8</v>
      </c>
      <c r="B287" s="7">
        <v>0.60069444444444409</v>
      </c>
      <c r="C287">
        <v>7</v>
      </c>
      <c r="D287">
        <f>VLOOKUP(C287,Menu!$A$2:$D$18,3,FALSE)</f>
        <v>16</v>
      </c>
      <c r="E287">
        <f>VLOOKUP(C287,Menu!$A$2:$D$18,4,FALSE)</f>
        <v>20</v>
      </c>
      <c r="F287" s="1">
        <f t="shared" si="10"/>
        <v>20</v>
      </c>
      <c r="G287" s="4">
        <f t="shared" si="9"/>
        <v>9.65</v>
      </c>
    </row>
    <row r="288" spans="1:7" hidden="1">
      <c r="A288" t="s">
        <v>8</v>
      </c>
      <c r="B288" s="7">
        <v>0.60694444444444406</v>
      </c>
      <c r="C288">
        <v>3</v>
      </c>
      <c r="D288">
        <f>VLOOKUP(C288,Menu!$A$2:$D$18,3,FALSE)</f>
        <v>7</v>
      </c>
      <c r="E288">
        <f>VLOOKUP(C288,Menu!$A$2:$D$18,4,FALSE)</f>
        <v>8.5</v>
      </c>
      <c r="F288" s="1">
        <f t="shared" si="10"/>
        <v>8.5</v>
      </c>
      <c r="G288" s="4">
        <f t="shared" si="9"/>
        <v>2</v>
      </c>
    </row>
    <row r="289" spans="1:7" hidden="1">
      <c r="A289" t="s">
        <v>8</v>
      </c>
      <c r="B289" s="7">
        <v>0.60694444444444406</v>
      </c>
      <c r="C289">
        <v>4</v>
      </c>
      <c r="D289">
        <f>VLOOKUP(C289,Menu!$A$2:$D$18,3,FALSE)</f>
        <v>14</v>
      </c>
      <c r="E289">
        <f>VLOOKUP(C289,Menu!$A$2:$D$18,4,FALSE)</f>
        <v>16</v>
      </c>
      <c r="F289" s="1">
        <f t="shared" si="10"/>
        <v>16</v>
      </c>
      <c r="G289" s="4">
        <f t="shared" si="9"/>
        <v>8.8000000000000007</v>
      </c>
    </row>
    <row r="290" spans="1:7" hidden="1">
      <c r="A290" t="s">
        <v>8</v>
      </c>
      <c r="B290" s="7">
        <v>0.60694444444444406</v>
      </c>
      <c r="C290">
        <v>6</v>
      </c>
      <c r="D290">
        <f>VLOOKUP(C290,Menu!$A$2:$D$18,3,FALSE)</f>
        <v>14</v>
      </c>
      <c r="E290">
        <f>VLOOKUP(C290,Menu!$A$2:$D$18,4,FALSE)</f>
        <v>18</v>
      </c>
      <c r="F290" s="1">
        <f t="shared" si="10"/>
        <v>18</v>
      </c>
      <c r="G290" s="4">
        <f t="shared" si="9"/>
        <v>9</v>
      </c>
    </row>
    <row r="291" spans="1:7" hidden="1">
      <c r="A291" t="s">
        <v>8</v>
      </c>
      <c r="B291" s="7">
        <v>0.60694444444444406</v>
      </c>
      <c r="C291">
        <v>2</v>
      </c>
      <c r="D291">
        <f>VLOOKUP(C291,Menu!$A$2:$D$18,3,FALSE)</f>
        <v>16</v>
      </c>
      <c r="E291">
        <f>VLOOKUP(C291,Menu!$A$2:$D$18,4,FALSE)</f>
        <v>19</v>
      </c>
      <c r="F291" s="1">
        <f t="shared" si="10"/>
        <v>19</v>
      </c>
      <c r="G291" s="4">
        <f t="shared" si="9"/>
        <v>13.8</v>
      </c>
    </row>
    <row r="292" spans="1:7" hidden="1">
      <c r="A292" t="s">
        <v>8</v>
      </c>
      <c r="B292" s="7">
        <v>0.60694444444444406</v>
      </c>
      <c r="C292">
        <v>10</v>
      </c>
      <c r="D292">
        <f>VLOOKUP(C292,Menu!$A$2:$D$18,3,FALSE)</f>
        <v>14</v>
      </c>
      <c r="E292">
        <f>VLOOKUP(C292,Menu!$A$2:$D$18,4,FALSE)</f>
        <v>19.5</v>
      </c>
      <c r="F292" s="1">
        <f t="shared" si="10"/>
        <v>19.5</v>
      </c>
      <c r="G292" s="4">
        <f t="shared" si="9"/>
        <v>5</v>
      </c>
    </row>
    <row r="293" spans="1:7" hidden="1">
      <c r="A293" t="s">
        <v>8</v>
      </c>
      <c r="B293" s="7">
        <v>0.60694444444444406</v>
      </c>
      <c r="C293">
        <v>4</v>
      </c>
      <c r="D293">
        <f>VLOOKUP(C293,Menu!$A$2:$D$18,3,FALSE)</f>
        <v>14</v>
      </c>
      <c r="E293">
        <f>VLOOKUP(C293,Menu!$A$2:$D$18,4,FALSE)</f>
        <v>16</v>
      </c>
      <c r="F293" s="1">
        <f t="shared" si="10"/>
        <v>16</v>
      </c>
      <c r="G293" s="4">
        <f t="shared" si="9"/>
        <v>8.8000000000000007</v>
      </c>
    </row>
    <row r="294" spans="1:7" hidden="1">
      <c r="A294" t="s">
        <v>8</v>
      </c>
      <c r="B294" s="7">
        <v>0.6124999999999996</v>
      </c>
      <c r="C294">
        <v>3</v>
      </c>
      <c r="D294">
        <f>VLOOKUP(C294,Menu!$A$2:$D$18,3,FALSE)</f>
        <v>7</v>
      </c>
      <c r="E294">
        <f>VLOOKUP(C294,Menu!$A$2:$D$18,4,FALSE)</f>
        <v>8.5</v>
      </c>
      <c r="F294" s="1">
        <f t="shared" si="10"/>
        <v>8.5</v>
      </c>
      <c r="G294" s="4">
        <f t="shared" si="9"/>
        <v>2</v>
      </c>
    </row>
    <row r="295" spans="1:7" hidden="1">
      <c r="A295" t="s">
        <v>8</v>
      </c>
      <c r="B295" s="7">
        <v>0.61874999999999958</v>
      </c>
      <c r="C295">
        <v>12</v>
      </c>
      <c r="D295">
        <f>VLOOKUP(C295,Menu!$A$2:$D$18,3,FALSE)</f>
        <v>4</v>
      </c>
      <c r="E295">
        <f>VLOOKUP(C295,Menu!$A$2:$D$18,4,FALSE)</f>
        <v>6</v>
      </c>
      <c r="F295" s="1">
        <f t="shared" si="10"/>
        <v>6</v>
      </c>
      <c r="G295" s="4">
        <f t="shared" si="9"/>
        <v>0</v>
      </c>
    </row>
    <row r="296" spans="1:7" hidden="1">
      <c r="A296" t="s">
        <v>8</v>
      </c>
      <c r="B296" s="7">
        <v>0.62638888888888844</v>
      </c>
      <c r="C296">
        <v>13</v>
      </c>
      <c r="D296">
        <f>VLOOKUP(C296,Menu!$A$2:$D$18,3,FALSE)</f>
        <v>2</v>
      </c>
      <c r="E296">
        <f>VLOOKUP(C296,Menu!$A$2:$D$18,4,FALSE)</f>
        <v>2</v>
      </c>
      <c r="F296" s="1">
        <f t="shared" si="10"/>
        <v>2</v>
      </c>
      <c r="G296" s="4">
        <f t="shared" si="9"/>
        <v>0</v>
      </c>
    </row>
    <row r="297" spans="1:7" hidden="1">
      <c r="A297" t="s">
        <v>8</v>
      </c>
      <c r="B297" s="7">
        <v>0.63680555555555507</v>
      </c>
      <c r="C297">
        <v>16</v>
      </c>
      <c r="D297">
        <f>VLOOKUP(C297,Menu!$A$2:$D$18,3,FALSE)</f>
        <v>5</v>
      </c>
      <c r="E297">
        <f>VLOOKUP(C297,Menu!$A$2:$D$18,4,FALSE)</f>
        <v>7</v>
      </c>
      <c r="F297" s="1">
        <f t="shared" si="10"/>
        <v>7</v>
      </c>
      <c r="G297" s="4">
        <f t="shared" si="9"/>
        <v>0</v>
      </c>
    </row>
    <row r="298" spans="1:7" hidden="1">
      <c r="A298" t="s">
        <v>8</v>
      </c>
      <c r="B298" s="7">
        <v>0.63680555555555507</v>
      </c>
      <c r="C298">
        <v>6</v>
      </c>
      <c r="D298">
        <f>VLOOKUP(C298,Menu!$A$2:$D$18,3,FALSE)</f>
        <v>14</v>
      </c>
      <c r="E298">
        <f>VLOOKUP(C298,Menu!$A$2:$D$18,4,FALSE)</f>
        <v>18</v>
      </c>
      <c r="F298" s="1">
        <f t="shared" si="10"/>
        <v>18</v>
      </c>
      <c r="G298" s="4">
        <f t="shared" si="9"/>
        <v>9</v>
      </c>
    </row>
    <row r="299" spans="1:7" hidden="1">
      <c r="A299" t="s">
        <v>8</v>
      </c>
      <c r="B299" s="7">
        <v>0.63680555555555507</v>
      </c>
      <c r="C299">
        <v>11</v>
      </c>
      <c r="D299">
        <f>VLOOKUP(C299,Menu!$A$2:$D$18,3,FALSE)</f>
        <v>10</v>
      </c>
      <c r="E299">
        <f>VLOOKUP(C299,Menu!$A$2:$D$18,4,FALSE)</f>
        <v>14</v>
      </c>
      <c r="F299" s="1">
        <f t="shared" si="10"/>
        <v>14</v>
      </c>
      <c r="G299" s="4">
        <f t="shared" si="9"/>
        <v>1.45</v>
      </c>
    </row>
    <row r="300" spans="1:7" hidden="1">
      <c r="A300" t="s">
        <v>8</v>
      </c>
      <c r="B300" s="7">
        <v>0.63680555555555507</v>
      </c>
      <c r="C300">
        <v>9</v>
      </c>
      <c r="D300">
        <f>VLOOKUP(C300,Menu!$A$2:$D$18,3,FALSE)</f>
        <v>14</v>
      </c>
      <c r="E300">
        <f>VLOOKUP(C300,Menu!$A$2:$D$18,4,FALSE)</f>
        <v>17</v>
      </c>
      <c r="F300" s="1">
        <f t="shared" si="10"/>
        <v>17</v>
      </c>
      <c r="G300" s="4">
        <f t="shared" si="9"/>
        <v>12.6</v>
      </c>
    </row>
    <row r="301" spans="1:7" hidden="1">
      <c r="A301" t="s">
        <v>8</v>
      </c>
      <c r="B301" s="7">
        <v>0.64513888888888837</v>
      </c>
      <c r="C301">
        <v>13</v>
      </c>
      <c r="D301">
        <f>VLOOKUP(C301,Menu!$A$2:$D$18,3,FALSE)</f>
        <v>2</v>
      </c>
      <c r="E301">
        <f>VLOOKUP(C301,Menu!$A$2:$D$18,4,FALSE)</f>
        <v>2</v>
      </c>
      <c r="F301" s="1">
        <f t="shared" si="10"/>
        <v>2</v>
      </c>
      <c r="G301" s="4">
        <f t="shared" si="9"/>
        <v>0</v>
      </c>
    </row>
    <row r="302" spans="1:7" hidden="1">
      <c r="A302" t="s">
        <v>8</v>
      </c>
      <c r="B302" s="7">
        <v>0.64513888888888837</v>
      </c>
      <c r="C302">
        <v>4</v>
      </c>
      <c r="D302">
        <f>VLOOKUP(C302,Menu!$A$2:$D$18,3,FALSE)</f>
        <v>14</v>
      </c>
      <c r="E302">
        <f>VLOOKUP(C302,Menu!$A$2:$D$18,4,FALSE)</f>
        <v>16</v>
      </c>
      <c r="F302" s="1">
        <f t="shared" si="10"/>
        <v>16</v>
      </c>
      <c r="G302" s="4">
        <f t="shared" si="9"/>
        <v>8.8000000000000007</v>
      </c>
    </row>
    <row r="303" spans="1:7" hidden="1">
      <c r="A303" t="s">
        <v>8</v>
      </c>
      <c r="B303" s="7">
        <v>0.64513888888888837</v>
      </c>
      <c r="C303">
        <v>15</v>
      </c>
      <c r="D303">
        <f>VLOOKUP(C303,Menu!$A$2:$D$18,3,FALSE)</f>
        <v>1</v>
      </c>
      <c r="E303">
        <f>VLOOKUP(C303,Menu!$A$2:$D$18,4,FALSE)</f>
        <v>1</v>
      </c>
      <c r="F303" s="1">
        <f t="shared" si="10"/>
        <v>1</v>
      </c>
      <c r="G303" s="4">
        <f t="shared" si="9"/>
        <v>0</v>
      </c>
    </row>
    <row r="304" spans="1:7" hidden="1">
      <c r="A304" t="s">
        <v>8</v>
      </c>
      <c r="B304" s="7">
        <v>0.64513888888888837</v>
      </c>
      <c r="C304">
        <v>4</v>
      </c>
      <c r="D304">
        <f>VLOOKUP(C304,Menu!$A$2:$D$18,3,FALSE)</f>
        <v>14</v>
      </c>
      <c r="E304">
        <f>VLOOKUP(C304,Menu!$A$2:$D$18,4,FALSE)</f>
        <v>16</v>
      </c>
      <c r="F304" s="1">
        <f t="shared" si="10"/>
        <v>16</v>
      </c>
      <c r="G304" s="4">
        <f t="shared" si="9"/>
        <v>8.8000000000000007</v>
      </c>
    </row>
    <row r="305" spans="1:7" hidden="1">
      <c r="A305" t="s">
        <v>8</v>
      </c>
      <c r="B305" s="7">
        <v>0.64513888888888837</v>
      </c>
      <c r="C305">
        <v>5</v>
      </c>
      <c r="D305">
        <f>VLOOKUP(C305,Menu!$A$2:$D$18,3,FALSE)</f>
        <v>15</v>
      </c>
      <c r="E305">
        <f>VLOOKUP(C305,Menu!$A$2:$D$18,4,FALSE)</f>
        <v>20</v>
      </c>
      <c r="F305" s="1">
        <f t="shared" si="10"/>
        <v>20</v>
      </c>
      <c r="G305" s="4">
        <f t="shared" si="9"/>
        <v>12.5</v>
      </c>
    </row>
    <row r="306" spans="1:7" hidden="1">
      <c r="A306" t="s">
        <v>8</v>
      </c>
      <c r="B306" s="7">
        <v>0.64513888888888837</v>
      </c>
      <c r="C306">
        <v>3</v>
      </c>
      <c r="D306">
        <f>VLOOKUP(C306,Menu!$A$2:$D$18,3,FALSE)</f>
        <v>7</v>
      </c>
      <c r="E306">
        <f>VLOOKUP(C306,Menu!$A$2:$D$18,4,FALSE)</f>
        <v>8.5</v>
      </c>
      <c r="F306" s="1">
        <f t="shared" si="10"/>
        <v>8.5</v>
      </c>
      <c r="G306" s="4">
        <f t="shared" si="9"/>
        <v>2</v>
      </c>
    </row>
    <row r="307" spans="1:7" hidden="1">
      <c r="A307" t="s">
        <v>8</v>
      </c>
      <c r="B307" s="7">
        <v>0.64513888888888837</v>
      </c>
      <c r="C307">
        <v>8</v>
      </c>
      <c r="D307">
        <f>VLOOKUP(C307,Menu!$A$2:$D$18,3,FALSE)</f>
        <v>15</v>
      </c>
      <c r="E307">
        <f>VLOOKUP(C307,Menu!$A$2:$D$18,4,FALSE)</f>
        <v>19</v>
      </c>
      <c r="F307" s="1">
        <f t="shared" si="10"/>
        <v>19</v>
      </c>
      <c r="G307" s="4">
        <f t="shared" si="9"/>
        <v>7.5</v>
      </c>
    </row>
    <row r="308" spans="1:7" hidden="1">
      <c r="A308" t="s">
        <v>8</v>
      </c>
      <c r="B308" s="7">
        <v>0.64513888888888837</v>
      </c>
      <c r="C308">
        <v>13</v>
      </c>
      <c r="D308">
        <f>VLOOKUP(C308,Menu!$A$2:$D$18,3,FALSE)</f>
        <v>2</v>
      </c>
      <c r="E308">
        <f>VLOOKUP(C308,Menu!$A$2:$D$18,4,FALSE)</f>
        <v>2</v>
      </c>
      <c r="F308" s="1">
        <f t="shared" si="10"/>
        <v>2</v>
      </c>
      <c r="G308" s="4">
        <f t="shared" si="9"/>
        <v>0</v>
      </c>
    </row>
    <row r="309" spans="1:7">
      <c r="A309" t="s">
        <v>8</v>
      </c>
      <c r="B309" s="7">
        <v>0.64513888888888837</v>
      </c>
      <c r="C309">
        <v>1</v>
      </c>
      <c r="D309">
        <f>VLOOKUP(C309,Menu!$A$2:$D$18,3,FALSE)</f>
        <v>17</v>
      </c>
      <c r="E309">
        <f>VLOOKUP(C309,Menu!$A$2:$D$18,4,FALSE)</f>
        <v>23</v>
      </c>
      <c r="F309" s="1">
        <f t="shared" si="10"/>
        <v>23</v>
      </c>
      <c r="G309" s="4">
        <f t="shared" si="9"/>
        <v>18.75</v>
      </c>
    </row>
    <row r="310" spans="1:7" hidden="1">
      <c r="A310" t="s">
        <v>8</v>
      </c>
      <c r="B310" s="7">
        <v>0.64513888888888837</v>
      </c>
      <c r="C310">
        <v>10</v>
      </c>
      <c r="D310">
        <f>VLOOKUP(C310,Menu!$A$2:$D$18,3,FALSE)</f>
        <v>14</v>
      </c>
      <c r="E310">
        <f>VLOOKUP(C310,Menu!$A$2:$D$18,4,FALSE)</f>
        <v>19.5</v>
      </c>
      <c r="F310" s="1">
        <f t="shared" si="10"/>
        <v>19.5</v>
      </c>
      <c r="G310" s="4">
        <f t="shared" si="9"/>
        <v>5</v>
      </c>
    </row>
    <row r="311" spans="1:7" hidden="1">
      <c r="A311" t="s">
        <v>8</v>
      </c>
      <c r="B311" s="7">
        <v>0.64513888888888837</v>
      </c>
      <c r="C311">
        <v>3</v>
      </c>
      <c r="D311">
        <f>VLOOKUP(C311,Menu!$A$2:$D$18,3,FALSE)</f>
        <v>7</v>
      </c>
      <c r="E311">
        <f>VLOOKUP(C311,Menu!$A$2:$D$18,4,FALSE)</f>
        <v>8.5</v>
      </c>
      <c r="F311" s="1">
        <f t="shared" si="10"/>
        <v>8.5</v>
      </c>
      <c r="G311" s="4">
        <f t="shared" si="9"/>
        <v>2</v>
      </c>
    </row>
    <row r="312" spans="1:7" hidden="1">
      <c r="A312" t="s">
        <v>8</v>
      </c>
      <c r="B312" s="7">
        <v>0.64513888888888837</v>
      </c>
      <c r="C312">
        <v>11</v>
      </c>
      <c r="D312">
        <f>VLOOKUP(C312,Menu!$A$2:$D$18,3,FALSE)</f>
        <v>10</v>
      </c>
      <c r="E312">
        <f>VLOOKUP(C312,Menu!$A$2:$D$18,4,FALSE)</f>
        <v>14</v>
      </c>
      <c r="F312" s="1">
        <f t="shared" si="10"/>
        <v>14</v>
      </c>
      <c r="G312" s="4">
        <f t="shared" si="9"/>
        <v>1.45</v>
      </c>
    </row>
    <row r="313" spans="1:7" hidden="1">
      <c r="A313" t="s">
        <v>8</v>
      </c>
      <c r="B313" s="7">
        <v>0.64513888888888837</v>
      </c>
      <c r="C313">
        <v>11</v>
      </c>
      <c r="D313">
        <f>VLOOKUP(C313,Menu!$A$2:$D$18,3,FALSE)</f>
        <v>10</v>
      </c>
      <c r="E313">
        <f>VLOOKUP(C313,Menu!$A$2:$D$18,4,FALSE)</f>
        <v>14</v>
      </c>
      <c r="F313" s="1">
        <f t="shared" si="10"/>
        <v>14</v>
      </c>
      <c r="G313" s="4">
        <f t="shared" si="9"/>
        <v>1.45</v>
      </c>
    </row>
    <row r="314" spans="1:7" hidden="1">
      <c r="A314" t="s">
        <v>8</v>
      </c>
      <c r="B314" s="7">
        <v>0.64583333333333282</v>
      </c>
      <c r="C314">
        <v>5</v>
      </c>
      <c r="D314">
        <f>VLOOKUP(C314,Menu!$A$2:$D$18,3,FALSE)</f>
        <v>15</v>
      </c>
      <c r="E314">
        <f>VLOOKUP(C314,Menu!$A$2:$D$18,4,FALSE)</f>
        <v>20</v>
      </c>
      <c r="F314" s="1">
        <f t="shared" si="10"/>
        <v>20</v>
      </c>
      <c r="G314" s="4">
        <f t="shared" si="9"/>
        <v>12.5</v>
      </c>
    </row>
    <row r="315" spans="1:7" hidden="1">
      <c r="A315" t="s">
        <v>8</v>
      </c>
      <c r="B315" s="7">
        <v>0.65486111111111056</v>
      </c>
      <c r="C315">
        <v>10</v>
      </c>
      <c r="D315">
        <f>VLOOKUP(C315,Menu!$A$2:$D$18,3,FALSE)</f>
        <v>14</v>
      </c>
      <c r="E315">
        <f>VLOOKUP(C315,Menu!$A$2:$D$18,4,FALSE)</f>
        <v>19.5</v>
      </c>
      <c r="F315" s="1">
        <f t="shared" si="10"/>
        <v>19.5</v>
      </c>
      <c r="G315" s="4">
        <f t="shared" si="9"/>
        <v>5</v>
      </c>
    </row>
    <row r="316" spans="1:7" hidden="1">
      <c r="A316" t="s">
        <v>8</v>
      </c>
      <c r="B316" s="7">
        <v>0.66458333333333275</v>
      </c>
      <c r="C316">
        <v>16</v>
      </c>
      <c r="D316">
        <f>VLOOKUP(C316,Menu!$A$2:$D$18,3,FALSE)</f>
        <v>5</v>
      </c>
      <c r="E316">
        <f>VLOOKUP(C316,Menu!$A$2:$D$18,4,FALSE)</f>
        <v>7</v>
      </c>
      <c r="F316" s="1">
        <f t="shared" si="10"/>
        <v>7</v>
      </c>
      <c r="G316" s="4">
        <f t="shared" si="9"/>
        <v>0</v>
      </c>
    </row>
    <row r="317" spans="1:7" hidden="1">
      <c r="A317" t="s">
        <v>8</v>
      </c>
      <c r="B317" s="7">
        <v>0.66458333333333275</v>
      </c>
      <c r="C317">
        <v>5</v>
      </c>
      <c r="D317">
        <f>VLOOKUP(C317,Menu!$A$2:$D$18,3,FALSE)</f>
        <v>15</v>
      </c>
      <c r="E317">
        <f>VLOOKUP(C317,Menu!$A$2:$D$18,4,FALSE)</f>
        <v>20</v>
      </c>
      <c r="F317" s="1">
        <f t="shared" si="10"/>
        <v>20</v>
      </c>
      <c r="G317" s="4">
        <f t="shared" si="9"/>
        <v>12.5</v>
      </c>
    </row>
    <row r="318" spans="1:7" hidden="1">
      <c r="A318" t="s">
        <v>8</v>
      </c>
      <c r="B318" s="7">
        <v>0.66597222222222163</v>
      </c>
      <c r="C318">
        <v>13</v>
      </c>
      <c r="D318">
        <f>VLOOKUP(C318,Menu!$A$2:$D$18,3,FALSE)</f>
        <v>2</v>
      </c>
      <c r="E318">
        <f>VLOOKUP(C318,Menu!$A$2:$D$18,4,FALSE)</f>
        <v>2</v>
      </c>
      <c r="F318" s="1">
        <f t="shared" si="10"/>
        <v>2</v>
      </c>
      <c r="G318" s="4">
        <f t="shared" si="9"/>
        <v>0</v>
      </c>
    </row>
    <row r="319" spans="1:7" hidden="1">
      <c r="A319" t="s">
        <v>8</v>
      </c>
      <c r="B319" s="7">
        <v>0.67430555555555494</v>
      </c>
      <c r="C319">
        <v>4</v>
      </c>
      <c r="D319">
        <f>VLOOKUP(C319,Menu!$A$2:$D$18,3,FALSE)</f>
        <v>14</v>
      </c>
      <c r="E319">
        <f>VLOOKUP(C319,Menu!$A$2:$D$18,4,FALSE)</f>
        <v>16</v>
      </c>
      <c r="F319" s="1">
        <f t="shared" si="10"/>
        <v>16</v>
      </c>
      <c r="G319" s="4">
        <f t="shared" si="9"/>
        <v>8.8000000000000007</v>
      </c>
    </row>
    <row r="320" spans="1:7" hidden="1">
      <c r="A320" t="s">
        <v>8</v>
      </c>
      <c r="B320" s="7">
        <v>0.68333333333333268</v>
      </c>
      <c r="C320">
        <v>3</v>
      </c>
      <c r="D320">
        <f>VLOOKUP(C320,Menu!$A$2:$D$18,3,FALSE)</f>
        <v>7</v>
      </c>
      <c r="E320">
        <f>VLOOKUP(C320,Menu!$A$2:$D$18,4,FALSE)</f>
        <v>8.5</v>
      </c>
      <c r="F320" s="1">
        <f t="shared" si="10"/>
        <v>8.5</v>
      </c>
      <c r="G320" s="4">
        <f t="shared" si="9"/>
        <v>2</v>
      </c>
    </row>
    <row r="321" spans="1:7" hidden="1">
      <c r="A321" t="s">
        <v>8</v>
      </c>
      <c r="B321" s="7">
        <v>0.68333333333333268</v>
      </c>
      <c r="C321">
        <v>12</v>
      </c>
      <c r="D321">
        <f>VLOOKUP(C321,Menu!$A$2:$D$18,3,FALSE)</f>
        <v>4</v>
      </c>
      <c r="E321">
        <f>VLOOKUP(C321,Menu!$A$2:$D$18,4,FALSE)</f>
        <v>6</v>
      </c>
      <c r="F321" s="1">
        <f t="shared" si="10"/>
        <v>6</v>
      </c>
      <c r="G321" s="4">
        <f t="shared" si="9"/>
        <v>0</v>
      </c>
    </row>
    <row r="322" spans="1:7" hidden="1">
      <c r="A322" t="s">
        <v>8</v>
      </c>
      <c r="B322" s="7">
        <v>0.68333333333333268</v>
      </c>
      <c r="C322">
        <v>6</v>
      </c>
      <c r="D322">
        <f>VLOOKUP(C322,Menu!$A$2:$D$18,3,FALSE)</f>
        <v>14</v>
      </c>
      <c r="E322">
        <f>VLOOKUP(C322,Menu!$A$2:$D$18,4,FALSE)</f>
        <v>18</v>
      </c>
      <c r="F322" s="1">
        <f t="shared" si="10"/>
        <v>18</v>
      </c>
      <c r="G322" s="4">
        <f t="shared" ref="G322:G385" si="11">VLOOKUP(C:C,$J$2:$K$17,2,FALSE)</f>
        <v>9</v>
      </c>
    </row>
    <row r="323" spans="1:7" hidden="1">
      <c r="A323" t="s">
        <v>8</v>
      </c>
      <c r="B323" s="7">
        <v>0.68402777777777712</v>
      </c>
      <c r="C323">
        <v>7</v>
      </c>
      <c r="D323">
        <f>VLOOKUP(C323,Menu!$A$2:$D$18,3,FALSE)</f>
        <v>16</v>
      </c>
      <c r="E323">
        <f>VLOOKUP(C323,Menu!$A$2:$D$18,4,FALSE)</f>
        <v>20</v>
      </c>
      <c r="F323" s="1">
        <f t="shared" si="10"/>
        <v>20</v>
      </c>
      <c r="G323" s="4">
        <f t="shared" si="11"/>
        <v>9.65</v>
      </c>
    </row>
    <row r="324" spans="1:7" hidden="1">
      <c r="A324" t="s">
        <v>8</v>
      </c>
      <c r="B324" s="7">
        <v>0.69305555555555487</v>
      </c>
      <c r="C324">
        <v>12</v>
      </c>
      <c r="D324">
        <f>VLOOKUP(C324,Menu!$A$2:$D$18,3,FALSE)</f>
        <v>4</v>
      </c>
      <c r="E324">
        <f>VLOOKUP(C324,Menu!$A$2:$D$18,4,FALSE)</f>
        <v>6</v>
      </c>
      <c r="F324" s="1">
        <f t="shared" si="10"/>
        <v>6</v>
      </c>
      <c r="G324" s="4">
        <f t="shared" si="11"/>
        <v>0</v>
      </c>
    </row>
    <row r="325" spans="1:7">
      <c r="A325" t="s">
        <v>8</v>
      </c>
      <c r="B325" s="7">
        <v>0.69305555555555487</v>
      </c>
      <c r="C325">
        <v>1</v>
      </c>
      <c r="D325">
        <f>VLOOKUP(C325,Menu!$A$2:$D$18,3,FALSE)</f>
        <v>17</v>
      </c>
      <c r="E325">
        <f>VLOOKUP(C325,Menu!$A$2:$D$18,4,FALSE)</f>
        <v>23</v>
      </c>
      <c r="F325" s="1">
        <f t="shared" si="10"/>
        <v>23</v>
      </c>
      <c r="G325" s="4">
        <f t="shared" si="11"/>
        <v>18.75</v>
      </c>
    </row>
    <row r="326" spans="1:7" hidden="1">
      <c r="A326" t="s">
        <v>8</v>
      </c>
      <c r="B326" s="7">
        <v>0.69305555555555487</v>
      </c>
      <c r="C326">
        <v>4</v>
      </c>
      <c r="D326">
        <f>VLOOKUP(C326,Menu!$A$2:$D$18,3,FALSE)</f>
        <v>14</v>
      </c>
      <c r="E326">
        <f>VLOOKUP(C326,Menu!$A$2:$D$18,4,FALSE)</f>
        <v>16</v>
      </c>
      <c r="F326" s="1">
        <f t="shared" si="10"/>
        <v>16</v>
      </c>
      <c r="G326" s="4">
        <f t="shared" si="11"/>
        <v>8.8000000000000007</v>
      </c>
    </row>
    <row r="327" spans="1:7" hidden="1">
      <c r="A327" t="s">
        <v>8</v>
      </c>
      <c r="B327" s="7">
        <v>0.69305555555555487</v>
      </c>
      <c r="C327">
        <v>9</v>
      </c>
      <c r="D327">
        <f>VLOOKUP(C327,Menu!$A$2:$D$18,3,FALSE)</f>
        <v>14</v>
      </c>
      <c r="E327">
        <f>VLOOKUP(C327,Menu!$A$2:$D$18,4,FALSE)</f>
        <v>17</v>
      </c>
      <c r="F327" s="1">
        <f t="shared" si="10"/>
        <v>17</v>
      </c>
      <c r="G327" s="4">
        <f t="shared" si="11"/>
        <v>12.6</v>
      </c>
    </row>
    <row r="328" spans="1:7" hidden="1">
      <c r="A328" t="s">
        <v>8</v>
      </c>
      <c r="B328" s="7">
        <v>0.7034722222222215</v>
      </c>
      <c r="C328">
        <v>9</v>
      </c>
      <c r="D328">
        <f>VLOOKUP(C328,Menu!$A$2:$D$18,3,FALSE)</f>
        <v>14</v>
      </c>
      <c r="E328">
        <f>VLOOKUP(C328,Menu!$A$2:$D$18,4,FALSE)</f>
        <v>17</v>
      </c>
      <c r="F328" s="1">
        <f t="shared" si="10"/>
        <v>17</v>
      </c>
      <c r="G328" s="4">
        <f t="shared" si="11"/>
        <v>12.6</v>
      </c>
    </row>
    <row r="329" spans="1:7" hidden="1">
      <c r="A329" t="s">
        <v>8</v>
      </c>
      <c r="B329" s="7">
        <v>0.70833333333333259</v>
      </c>
      <c r="C329">
        <v>10</v>
      </c>
      <c r="D329">
        <f>VLOOKUP(C329,Menu!$A$2:$D$18,3,FALSE)</f>
        <v>14</v>
      </c>
      <c r="E329">
        <f>VLOOKUP(C329,Menu!$A$2:$D$18,4,FALSE)</f>
        <v>19.5</v>
      </c>
      <c r="F329" s="1">
        <f t="shared" si="10"/>
        <v>19.5</v>
      </c>
      <c r="G329" s="4">
        <f t="shared" si="11"/>
        <v>5</v>
      </c>
    </row>
    <row r="330" spans="1:7">
      <c r="A330" t="s">
        <v>8</v>
      </c>
      <c r="B330" s="7">
        <v>0.70833333333333259</v>
      </c>
      <c r="C330">
        <v>1</v>
      </c>
      <c r="D330">
        <f>VLOOKUP(C330,Menu!$A$2:$D$18,3,FALSE)</f>
        <v>17</v>
      </c>
      <c r="E330">
        <f>VLOOKUP(C330,Menu!$A$2:$D$18,4,FALSE)</f>
        <v>23</v>
      </c>
      <c r="F330" s="1">
        <f t="shared" si="10"/>
        <v>23</v>
      </c>
      <c r="G330" s="4">
        <f t="shared" si="11"/>
        <v>18.75</v>
      </c>
    </row>
    <row r="331" spans="1:7" hidden="1">
      <c r="A331" t="s">
        <v>8</v>
      </c>
      <c r="B331" s="7">
        <v>0.71736111111111034</v>
      </c>
      <c r="C331">
        <v>4</v>
      </c>
      <c r="D331">
        <f>VLOOKUP(C331,Menu!$A$2:$D$18,3,FALSE)</f>
        <v>14</v>
      </c>
      <c r="E331">
        <f>VLOOKUP(C331,Menu!$A$2:$D$18,4,FALSE)</f>
        <v>16</v>
      </c>
      <c r="F331" s="1">
        <f t="shared" si="10"/>
        <v>16</v>
      </c>
      <c r="G331" s="4">
        <f t="shared" si="11"/>
        <v>8.8000000000000007</v>
      </c>
    </row>
    <row r="332" spans="1:7" hidden="1">
      <c r="A332" t="s">
        <v>8</v>
      </c>
      <c r="B332" s="7">
        <v>0.71736111111111034</v>
      </c>
      <c r="C332">
        <v>3</v>
      </c>
      <c r="D332">
        <f>VLOOKUP(C332,Menu!$A$2:$D$18,3,FALSE)</f>
        <v>7</v>
      </c>
      <c r="E332">
        <f>VLOOKUP(C332,Menu!$A$2:$D$18,4,FALSE)</f>
        <v>8.5</v>
      </c>
      <c r="F332" s="1">
        <f t="shared" si="10"/>
        <v>8.5</v>
      </c>
      <c r="G332" s="4">
        <f t="shared" si="11"/>
        <v>2</v>
      </c>
    </row>
    <row r="333" spans="1:7" hidden="1">
      <c r="A333" t="s">
        <v>8</v>
      </c>
      <c r="B333" s="7">
        <v>0.71736111111111034</v>
      </c>
      <c r="C333">
        <v>16</v>
      </c>
      <c r="D333">
        <f>VLOOKUP(C333,Menu!$A$2:$D$18,3,FALSE)</f>
        <v>5</v>
      </c>
      <c r="E333">
        <f>VLOOKUP(C333,Menu!$A$2:$D$18,4,FALSE)</f>
        <v>7</v>
      </c>
      <c r="F333" s="1">
        <f t="shared" si="10"/>
        <v>7</v>
      </c>
      <c r="G333" s="4">
        <f t="shared" si="11"/>
        <v>0</v>
      </c>
    </row>
    <row r="334" spans="1:7" hidden="1">
      <c r="A334" t="s">
        <v>8</v>
      </c>
      <c r="B334" s="7">
        <v>0.71944444444444366</v>
      </c>
      <c r="C334">
        <v>10</v>
      </c>
      <c r="D334">
        <f>VLOOKUP(C334,Menu!$A$2:$D$18,3,FALSE)</f>
        <v>14</v>
      </c>
      <c r="E334">
        <f>VLOOKUP(C334,Menu!$A$2:$D$18,4,FALSE)</f>
        <v>19.5</v>
      </c>
      <c r="F334" s="1">
        <f t="shared" si="10"/>
        <v>19.5</v>
      </c>
      <c r="G334" s="4">
        <f t="shared" si="11"/>
        <v>5</v>
      </c>
    </row>
    <row r="335" spans="1:7" hidden="1">
      <c r="A335" t="s">
        <v>8</v>
      </c>
      <c r="B335" s="7">
        <v>0.72569444444444364</v>
      </c>
      <c r="C335">
        <v>16</v>
      </c>
      <c r="D335">
        <f>VLOOKUP(C335,Menu!$A$2:$D$18,3,FALSE)</f>
        <v>5</v>
      </c>
      <c r="E335">
        <f>VLOOKUP(C335,Menu!$A$2:$D$18,4,FALSE)</f>
        <v>7</v>
      </c>
      <c r="F335" s="1">
        <f t="shared" si="10"/>
        <v>7</v>
      </c>
      <c r="G335" s="4">
        <f t="shared" si="11"/>
        <v>0</v>
      </c>
    </row>
    <row r="336" spans="1:7" hidden="1">
      <c r="A336" t="s">
        <v>8</v>
      </c>
      <c r="B336" s="7">
        <v>0.72569444444444364</v>
      </c>
      <c r="C336">
        <v>2</v>
      </c>
      <c r="D336">
        <f>VLOOKUP(C336,Menu!$A$2:$D$18,3,FALSE)</f>
        <v>16</v>
      </c>
      <c r="E336">
        <f>VLOOKUP(C336,Menu!$A$2:$D$18,4,FALSE)</f>
        <v>19</v>
      </c>
      <c r="F336" s="1">
        <f t="shared" si="10"/>
        <v>19</v>
      </c>
      <c r="G336" s="4">
        <f t="shared" si="11"/>
        <v>13.8</v>
      </c>
    </row>
    <row r="337" spans="1:7" hidden="1">
      <c r="A337" t="s">
        <v>8</v>
      </c>
      <c r="B337" s="7">
        <v>0.73194444444444362</v>
      </c>
      <c r="C337">
        <v>8</v>
      </c>
      <c r="D337">
        <f>VLOOKUP(C337,Menu!$A$2:$D$18,3,FALSE)</f>
        <v>15</v>
      </c>
      <c r="E337">
        <f>VLOOKUP(C337,Menu!$A$2:$D$18,4,FALSE)</f>
        <v>19</v>
      </c>
      <c r="F337" s="1">
        <f t="shared" si="10"/>
        <v>19</v>
      </c>
      <c r="G337" s="4">
        <f t="shared" si="11"/>
        <v>7.5</v>
      </c>
    </row>
    <row r="338" spans="1:7" hidden="1">
      <c r="A338" t="s">
        <v>8</v>
      </c>
      <c r="B338" s="7">
        <v>0.73749999999999916</v>
      </c>
      <c r="C338">
        <v>7</v>
      </c>
      <c r="D338">
        <f>VLOOKUP(C338,Menu!$A$2:$D$18,3,FALSE)</f>
        <v>16</v>
      </c>
      <c r="E338">
        <f>VLOOKUP(C338,Menu!$A$2:$D$18,4,FALSE)</f>
        <v>20</v>
      </c>
      <c r="F338" s="1">
        <f t="shared" si="10"/>
        <v>20</v>
      </c>
      <c r="G338" s="4">
        <f t="shared" si="11"/>
        <v>9.65</v>
      </c>
    </row>
    <row r="339" spans="1:7" hidden="1">
      <c r="A339" t="s">
        <v>8</v>
      </c>
      <c r="B339" s="7">
        <v>0.74722222222222134</v>
      </c>
      <c r="C339">
        <v>9</v>
      </c>
      <c r="D339">
        <f>VLOOKUP(C339,Menu!$A$2:$D$18,3,FALSE)</f>
        <v>14</v>
      </c>
      <c r="E339">
        <f>VLOOKUP(C339,Menu!$A$2:$D$18,4,FALSE)</f>
        <v>17</v>
      </c>
      <c r="F339" s="1">
        <f t="shared" si="10"/>
        <v>17</v>
      </c>
      <c r="G339" s="4">
        <f t="shared" si="11"/>
        <v>12.6</v>
      </c>
    </row>
    <row r="340" spans="1:7" hidden="1">
      <c r="A340" t="s">
        <v>8</v>
      </c>
      <c r="B340" s="7">
        <v>0.75694444444444353</v>
      </c>
      <c r="C340">
        <v>16</v>
      </c>
      <c r="D340">
        <f>VLOOKUP(C340,Menu!$A$2:$D$18,3,FALSE)</f>
        <v>5</v>
      </c>
      <c r="E340">
        <f>VLOOKUP(C340,Menu!$A$2:$D$18,4,FALSE)</f>
        <v>7</v>
      </c>
      <c r="F340" s="1">
        <f t="shared" si="10"/>
        <v>7</v>
      </c>
      <c r="G340" s="4">
        <f t="shared" si="11"/>
        <v>0</v>
      </c>
    </row>
    <row r="341" spans="1:7" hidden="1">
      <c r="A341" t="s">
        <v>8</v>
      </c>
      <c r="B341" s="7">
        <v>0.76249999999999907</v>
      </c>
      <c r="C341">
        <v>16</v>
      </c>
      <c r="D341">
        <f>VLOOKUP(C341,Menu!$A$2:$D$18,3,FALSE)</f>
        <v>5</v>
      </c>
      <c r="E341">
        <f>VLOOKUP(C341,Menu!$A$2:$D$18,4,FALSE)</f>
        <v>7</v>
      </c>
      <c r="F341" s="1">
        <f t="shared" si="10"/>
        <v>7</v>
      </c>
      <c r="G341" s="4">
        <f t="shared" si="11"/>
        <v>0</v>
      </c>
    </row>
    <row r="342" spans="1:7" hidden="1">
      <c r="A342" t="s">
        <v>8</v>
      </c>
      <c r="B342" s="7">
        <v>0.76249999999999907</v>
      </c>
      <c r="C342">
        <v>2</v>
      </c>
      <c r="D342">
        <f>VLOOKUP(C342,Menu!$A$2:$D$18,3,FALSE)</f>
        <v>16</v>
      </c>
      <c r="E342">
        <f>VLOOKUP(C342,Menu!$A$2:$D$18,4,FALSE)</f>
        <v>19</v>
      </c>
      <c r="F342" s="1">
        <f t="shared" si="10"/>
        <v>19</v>
      </c>
      <c r="G342" s="4">
        <f t="shared" si="11"/>
        <v>13.8</v>
      </c>
    </row>
    <row r="343" spans="1:7" hidden="1">
      <c r="A343" t="s">
        <v>8</v>
      </c>
      <c r="B343" s="7">
        <v>0.76874999999999905</v>
      </c>
      <c r="C343">
        <v>8</v>
      </c>
      <c r="D343">
        <f>VLOOKUP(C343,Menu!$A$2:$D$18,3,FALSE)</f>
        <v>15</v>
      </c>
      <c r="E343">
        <f>VLOOKUP(C343,Menu!$A$2:$D$18,4,FALSE)</f>
        <v>19</v>
      </c>
      <c r="F343" s="1">
        <f t="shared" si="10"/>
        <v>19</v>
      </c>
      <c r="G343" s="4">
        <f t="shared" si="11"/>
        <v>7.5</v>
      </c>
    </row>
    <row r="344" spans="1:7" hidden="1">
      <c r="A344" t="s">
        <v>8</v>
      </c>
      <c r="B344" s="7">
        <v>0.77777777777777679</v>
      </c>
      <c r="C344">
        <v>15</v>
      </c>
      <c r="D344">
        <f>VLOOKUP(C344,Menu!$A$2:$D$18,3,FALSE)</f>
        <v>1</v>
      </c>
      <c r="E344">
        <f>VLOOKUP(C344,Menu!$A$2:$D$18,4,FALSE)</f>
        <v>1</v>
      </c>
      <c r="F344" s="1">
        <f t="shared" si="10"/>
        <v>1</v>
      </c>
      <c r="G344" s="4">
        <f t="shared" si="11"/>
        <v>0</v>
      </c>
    </row>
    <row r="345" spans="1:7" hidden="1">
      <c r="A345" t="s">
        <v>8</v>
      </c>
      <c r="B345" s="7">
        <v>0.77777777777777679</v>
      </c>
      <c r="C345">
        <v>15</v>
      </c>
      <c r="D345">
        <f>VLOOKUP(C345,Menu!$A$2:$D$18,3,FALSE)</f>
        <v>1</v>
      </c>
      <c r="E345">
        <f>VLOOKUP(C345,Menu!$A$2:$D$18,4,FALSE)</f>
        <v>1</v>
      </c>
      <c r="F345" s="1">
        <f t="shared" si="10"/>
        <v>1</v>
      </c>
      <c r="G345" s="4">
        <f t="shared" si="11"/>
        <v>0</v>
      </c>
    </row>
    <row r="346" spans="1:7" hidden="1">
      <c r="A346" t="s">
        <v>8</v>
      </c>
      <c r="B346" s="7">
        <v>0.77777777777777679</v>
      </c>
      <c r="C346">
        <v>3</v>
      </c>
      <c r="D346">
        <f>VLOOKUP(C346,Menu!$A$2:$D$18,3,FALSE)</f>
        <v>7</v>
      </c>
      <c r="E346">
        <f>VLOOKUP(C346,Menu!$A$2:$D$18,4,FALSE)</f>
        <v>8.5</v>
      </c>
      <c r="F346" s="1">
        <f t="shared" si="10"/>
        <v>8.5</v>
      </c>
      <c r="G346" s="4">
        <f t="shared" si="11"/>
        <v>2</v>
      </c>
    </row>
    <row r="347" spans="1:7" hidden="1">
      <c r="A347" t="s">
        <v>8</v>
      </c>
      <c r="B347" s="7">
        <v>0.77916666666666567</v>
      </c>
      <c r="C347">
        <v>2</v>
      </c>
      <c r="D347">
        <f>VLOOKUP(C347,Menu!$A$2:$D$18,3,FALSE)</f>
        <v>16</v>
      </c>
      <c r="E347">
        <f>VLOOKUP(C347,Menu!$A$2:$D$18,4,FALSE)</f>
        <v>19</v>
      </c>
      <c r="F347" s="1">
        <f t="shared" si="10"/>
        <v>19</v>
      </c>
      <c r="G347" s="4">
        <f t="shared" si="11"/>
        <v>13.8</v>
      </c>
    </row>
    <row r="348" spans="1:7" hidden="1">
      <c r="A348" t="s">
        <v>8</v>
      </c>
      <c r="B348" s="7">
        <v>0.7895833333333323</v>
      </c>
      <c r="C348">
        <v>10</v>
      </c>
      <c r="D348">
        <f>VLOOKUP(C348,Menu!$A$2:$D$18,3,FALSE)</f>
        <v>14</v>
      </c>
      <c r="E348">
        <f>VLOOKUP(C348,Menu!$A$2:$D$18,4,FALSE)</f>
        <v>19.5</v>
      </c>
      <c r="F348" s="1">
        <f t="shared" ref="F348:F411" si="12">E348</f>
        <v>19.5</v>
      </c>
      <c r="G348" s="4">
        <f t="shared" si="11"/>
        <v>5</v>
      </c>
    </row>
    <row r="349" spans="1:7" hidden="1">
      <c r="A349" t="s">
        <v>8</v>
      </c>
      <c r="B349" s="7">
        <v>0.7895833333333323</v>
      </c>
      <c r="C349">
        <v>13</v>
      </c>
      <c r="D349">
        <f>VLOOKUP(C349,Menu!$A$2:$D$18,3,FALSE)</f>
        <v>2</v>
      </c>
      <c r="E349">
        <f>VLOOKUP(C349,Menu!$A$2:$D$18,4,FALSE)</f>
        <v>2</v>
      </c>
      <c r="F349" s="1">
        <f t="shared" si="12"/>
        <v>2</v>
      </c>
      <c r="G349" s="4">
        <f t="shared" si="11"/>
        <v>0</v>
      </c>
    </row>
    <row r="350" spans="1:7" hidden="1">
      <c r="A350" t="s">
        <v>8</v>
      </c>
      <c r="B350" s="7">
        <v>0.79374999999999896</v>
      </c>
      <c r="C350">
        <v>13</v>
      </c>
      <c r="D350">
        <f>VLOOKUP(C350,Menu!$A$2:$D$18,3,FALSE)</f>
        <v>2</v>
      </c>
      <c r="E350">
        <f>VLOOKUP(C350,Menu!$A$2:$D$18,4,FALSE)</f>
        <v>2</v>
      </c>
      <c r="F350" s="1">
        <f t="shared" si="12"/>
        <v>2</v>
      </c>
      <c r="G350" s="4">
        <f t="shared" si="11"/>
        <v>0</v>
      </c>
    </row>
    <row r="351" spans="1:7" hidden="1">
      <c r="A351" t="s">
        <v>8</v>
      </c>
      <c r="B351" s="7">
        <v>0.79652777777777672</v>
      </c>
      <c r="C351">
        <v>12</v>
      </c>
      <c r="D351">
        <f>VLOOKUP(C351,Menu!$A$2:$D$18,3,FALSE)</f>
        <v>4</v>
      </c>
      <c r="E351">
        <f>VLOOKUP(C351,Menu!$A$2:$D$18,4,FALSE)</f>
        <v>6</v>
      </c>
      <c r="F351" s="1">
        <f t="shared" si="12"/>
        <v>6</v>
      </c>
      <c r="G351" s="4">
        <f t="shared" si="11"/>
        <v>0</v>
      </c>
    </row>
    <row r="352" spans="1:7" hidden="1">
      <c r="A352" t="s">
        <v>8</v>
      </c>
      <c r="B352" s="7">
        <v>0.80555555555555447</v>
      </c>
      <c r="C352">
        <v>14</v>
      </c>
      <c r="D352">
        <f>VLOOKUP(C352,Menu!$A$2:$D$18,3,FALSE)</f>
        <v>3</v>
      </c>
      <c r="E352">
        <f>VLOOKUP(C352,Menu!$A$2:$D$18,4,FALSE)</f>
        <v>3</v>
      </c>
      <c r="F352" s="1">
        <f t="shared" si="12"/>
        <v>3</v>
      </c>
      <c r="G352" s="4">
        <f t="shared" si="11"/>
        <v>0</v>
      </c>
    </row>
    <row r="353" spans="1:7" hidden="1">
      <c r="A353" t="s">
        <v>8</v>
      </c>
      <c r="B353" s="7">
        <v>0.80555555555555447</v>
      </c>
      <c r="C353">
        <v>2</v>
      </c>
      <c r="D353">
        <f>VLOOKUP(C353,Menu!$A$2:$D$18,3,FALSE)</f>
        <v>16</v>
      </c>
      <c r="E353">
        <f>VLOOKUP(C353,Menu!$A$2:$D$18,4,FALSE)</f>
        <v>19</v>
      </c>
      <c r="F353" s="1">
        <f t="shared" si="12"/>
        <v>19</v>
      </c>
      <c r="G353" s="4">
        <f t="shared" si="11"/>
        <v>13.8</v>
      </c>
    </row>
    <row r="354" spans="1:7" hidden="1">
      <c r="A354" t="s">
        <v>8</v>
      </c>
      <c r="B354" s="7">
        <v>0.80555555555555447</v>
      </c>
      <c r="C354">
        <v>12</v>
      </c>
      <c r="D354">
        <f>VLOOKUP(C354,Menu!$A$2:$D$18,3,FALSE)</f>
        <v>4</v>
      </c>
      <c r="E354">
        <f>VLOOKUP(C354,Menu!$A$2:$D$18,4,FALSE)</f>
        <v>6</v>
      </c>
      <c r="F354" s="1">
        <f t="shared" si="12"/>
        <v>6</v>
      </c>
      <c r="G354" s="4">
        <f t="shared" si="11"/>
        <v>0</v>
      </c>
    </row>
    <row r="355" spans="1:7" hidden="1">
      <c r="A355" t="s">
        <v>8</v>
      </c>
      <c r="B355" s="7">
        <v>0.80555555555555447</v>
      </c>
      <c r="C355">
        <v>5</v>
      </c>
      <c r="D355">
        <f>VLOOKUP(C355,Menu!$A$2:$D$18,3,FALSE)</f>
        <v>15</v>
      </c>
      <c r="E355">
        <f>VLOOKUP(C355,Menu!$A$2:$D$18,4,FALSE)</f>
        <v>20</v>
      </c>
      <c r="F355" s="1">
        <f t="shared" si="12"/>
        <v>20</v>
      </c>
      <c r="G355" s="4">
        <f t="shared" si="11"/>
        <v>12.5</v>
      </c>
    </row>
    <row r="356" spans="1:7" hidden="1">
      <c r="A356" t="s">
        <v>8</v>
      </c>
      <c r="B356" s="7">
        <v>0.80555555555555447</v>
      </c>
      <c r="C356">
        <v>4</v>
      </c>
      <c r="D356">
        <f>VLOOKUP(C356,Menu!$A$2:$D$18,3,FALSE)</f>
        <v>14</v>
      </c>
      <c r="E356">
        <f>VLOOKUP(C356,Menu!$A$2:$D$18,4,FALSE)</f>
        <v>16</v>
      </c>
      <c r="F356" s="1">
        <f t="shared" si="12"/>
        <v>16</v>
      </c>
      <c r="G356" s="4">
        <f t="shared" si="11"/>
        <v>8.8000000000000007</v>
      </c>
    </row>
    <row r="357" spans="1:7" hidden="1">
      <c r="A357" t="s">
        <v>8</v>
      </c>
      <c r="B357" s="7">
        <v>0.80624999999999891</v>
      </c>
      <c r="C357">
        <v>2</v>
      </c>
      <c r="D357">
        <f>VLOOKUP(C357,Menu!$A$2:$D$18,3,FALSE)</f>
        <v>16</v>
      </c>
      <c r="E357">
        <f>VLOOKUP(C357,Menu!$A$2:$D$18,4,FALSE)</f>
        <v>19</v>
      </c>
      <c r="F357" s="1">
        <f t="shared" si="12"/>
        <v>19</v>
      </c>
      <c r="G357" s="4">
        <f t="shared" si="11"/>
        <v>13.8</v>
      </c>
    </row>
    <row r="358" spans="1:7" hidden="1">
      <c r="A358" t="s">
        <v>8</v>
      </c>
      <c r="B358" s="7">
        <v>0.81041666666666556</v>
      </c>
      <c r="C358">
        <v>12</v>
      </c>
      <c r="D358">
        <f>VLOOKUP(C358,Menu!$A$2:$D$18,3,FALSE)</f>
        <v>4</v>
      </c>
      <c r="E358">
        <f>VLOOKUP(C358,Menu!$A$2:$D$18,4,FALSE)</f>
        <v>6</v>
      </c>
      <c r="F358" s="1">
        <f t="shared" si="12"/>
        <v>6</v>
      </c>
      <c r="G358" s="4">
        <f t="shared" si="11"/>
        <v>0</v>
      </c>
    </row>
    <row r="359" spans="1:7" hidden="1">
      <c r="A359" t="s">
        <v>8</v>
      </c>
      <c r="B359" s="7">
        <v>0.81319444444444333</v>
      </c>
      <c r="C359">
        <v>3</v>
      </c>
      <c r="D359">
        <f>VLOOKUP(C359,Menu!$A$2:$D$18,3,FALSE)</f>
        <v>7</v>
      </c>
      <c r="E359">
        <f>VLOOKUP(C359,Menu!$A$2:$D$18,4,FALSE)</f>
        <v>8.5</v>
      </c>
      <c r="F359" s="1">
        <f t="shared" si="12"/>
        <v>8.5</v>
      </c>
      <c r="G359" s="4">
        <f t="shared" si="11"/>
        <v>2</v>
      </c>
    </row>
    <row r="360" spans="1:7" hidden="1">
      <c r="A360" t="s">
        <v>8</v>
      </c>
      <c r="B360" s="7">
        <v>0.81319444444444333</v>
      </c>
      <c r="C360">
        <v>10</v>
      </c>
      <c r="D360">
        <f>VLOOKUP(C360,Menu!$A$2:$D$18,3,FALSE)</f>
        <v>14</v>
      </c>
      <c r="E360">
        <f>VLOOKUP(C360,Menu!$A$2:$D$18,4,FALSE)</f>
        <v>19.5</v>
      </c>
      <c r="F360" s="1">
        <f t="shared" si="12"/>
        <v>19.5</v>
      </c>
      <c r="G360" s="4">
        <f t="shared" si="11"/>
        <v>5</v>
      </c>
    </row>
    <row r="361" spans="1:7" hidden="1">
      <c r="A361" t="s">
        <v>8</v>
      </c>
      <c r="B361" s="7">
        <v>0.81319444444444333</v>
      </c>
      <c r="C361">
        <v>13</v>
      </c>
      <c r="D361">
        <f>VLOOKUP(C361,Menu!$A$2:$D$18,3,FALSE)</f>
        <v>2</v>
      </c>
      <c r="E361">
        <f>VLOOKUP(C361,Menu!$A$2:$D$18,4,FALSE)</f>
        <v>2</v>
      </c>
      <c r="F361" s="1">
        <f t="shared" si="12"/>
        <v>2</v>
      </c>
      <c r="G361" s="4">
        <f t="shared" si="11"/>
        <v>0</v>
      </c>
    </row>
    <row r="362" spans="1:7" hidden="1">
      <c r="A362" t="s">
        <v>8</v>
      </c>
      <c r="B362" s="7">
        <v>0.81527777777777666</v>
      </c>
      <c r="C362">
        <v>2</v>
      </c>
      <c r="D362">
        <f>VLOOKUP(C362,Menu!$A$2:$D$18,3,FALSE)</f>
        <v>16</v>
      </c>
      <c r="E362">
        <f>VLOOKUP(C362,Menu!$A$2:$D$18,4,FALSE)</f>
        <v>19</v>
      </c>
      <c r="F362" s="1">
        <f t="shared" si="12"/>
        <v>19</v>
      </c>
      <c r="G362" s="4">
        <f t="shared" si="11"/>
        <v>13.8</v>
      </c>
    </row>
    <row r="363" spans="1:7" hidden="1">
      <c r="A363" t="s">
        <v>8</v>
      </c>
      <c r="B363" s="7">
        <v>0.82152777777777664</v>
      </c>
      <c r="C363">
        <v>8</v>
      </c>
      <c r="D363">
        <f>VLOOKUP(C363,Menu!$A$2:$D$18,3,FALSE)</f>
        <v>15</v>
      </c>
      <c r="E363">
        <f>VLOOKUP(C363,Menu!$A$2:$D$18,4,FALSE)</f>
        <v>19</v>
      </c>
      <c r="F363" s="1">
        <f t="shared" si="12"/>
        <v>19</v>
      </c>
      <c r="G363" s="4">
        <f t="shared" si="11"/>
        <v>7.5</v>
      </c>
    </row>
    <row r="364" spans="1:7" hidden="1">
      <c r="A364" t="s">
        <v>8</v>
      </c>
      <c r="B364" s="7">
        <v>0.82152777777777664</v>
      </c>
      <c r="C364">
        <v>5</v>
      </c>
      <c r="D364">
        <f>VLOOKUP(C364,Menu!$A$2:$D$18,3,FALSE)</f>
        <v>15</v>
      </c>
      <c r="E364">
        <f>VLOOKUP(C364,Menu!$A$2:$D$18,4,FALSE)</f>
        <v>20</v>
      </c>
      <c r="F364" s="1">
        <f t="shared" si="12"/>
        <v>20</v>
      </c>
      <c r="G364" s="4">
        <f t="shared" si="11"/>
        <v>12.5</v>
      </c>
    </row>
    <row r="365" spans="1:7" hidden="1">
      <c r="A365" t="s">
        <v>8</v>
      </c>
      <c r="B365" s="7">
        <v>0.82152777777777664</v>
      </c>
      <c r="C365">
        <v>10</v>
      </c>
      <c r="D365">
        <f>VLOOKUP(C365,Menu!$A$2:$D$18,3,FALSE)</f>
        <v>14</v>
      </c>
      <c r="E365">
        <f>VLOOKUP(C365,Menu!$A$2:$D$18,4,FALSE)</f>
        <v>19.5</v>
      </c>
      <c r="F365" s="1">
        <f t="shared" si="12"/>
        <v>19.5</v>
      </c>
      <c r="G365" s="4">
        <f t="shared" si="11"/>
        <v>5</v>
      </c>
    </row>
    <row r="366" spans="1:7">
      <c r="A366" t="s">
        <v>8</v>
      </c>
      <c r="B366" s="7">
        <v>0.83055555555555438</v>
      </c>
      <c r="C366">
        <v>1</v>
      </c>
      <c r="D366">
        <f>VLOOKUP(C366,Menu!$A$2:$D$18,3,FALSE)</f>
        <v>17</v>
      </c>
      <c r="E366">
        <f>VLOOKUP(C366,Menu!$A$2:$D$18,4,FALSE)</f>
        <v>23</v>
      </c>
      <c r="F366" s="1">
        <f t="shared" si="12"/>
        <v>23</v>
      </c>
      <c r="G366" s="4">
        <f t="shared" si="11"/>
        <v>18.75</v>
      </c>
    </row>
    <row r="367" spans="1:7" hidden="1">
      <c r="A367" t="s">
        <v>8</v>
      </c>
      <c r="B367" s="7">
        <v>0.83055555555555438</v>
      </c>
      <c r="C367">
        <v>4</v>
      </c>
      <c r="D367">
        <f>VLOOKUP(C367,Menu!$A$2:$D$18,3,FALSE)</f>
        <v>14</v>
      </c>
      <c r="E367">
        <f>VLOOKUP(C367,Menu!$A$2:$D$18,4,FALSE)</f>
        <v>16</v>
      </c>
      <c r="F367" s="1">
        <f t="shared" si="12"/>
        <v>16</v>
      </c>
      <c r="G367" s="4">
        <f t="shared" si="11"/>
        <v>8.8000000000000007</v>
      </c>
    </row>
    <row r="368" spans="1:7" hidden="1">
      <c r="A368" t="s">
        <v>8</v>
      </c>
      <c r="B368" s="7">
        <v>0.8374999999999988</v>
      </c>
      <c r="C368">
        <v>13</v>
      </c>
      <c r="D368">
        <f>VLOOKUP(C368,Menu!$A$2:$D$18,3,FALSE)</f>
        <v>2</v>
      </c>
      <c r="E368">
        <f>VLOOKUP(C368,Menu!$A$2:$D$18,4,FALSE)</f>
        <v>2</v>
      </c>
      <c r="F368" s="1">
        <f t="shared" si="12"/>
        <v>2</v>
      </c>
      <c r="G368" s="4">
        <f t="shared" si="11"/>
        <v>0</v>
      </c>
    </row>
    <row r="369" spans="1:7" hidden="1">
      <c r="A369" t="s">
        <v>8</v>
      </c>
      <c r="B369" s="7">
        <v>0.8374999999999988</v>
      </c>
      <c r="C369">
        <v>3</v>
      </c>
      <c r="D369">
        <f>VLOOKUP(C369,Menu!$A$2:$D$18,3,FALSE)</f>
        <v>7</v>
      </c>
      <c r="E369">
        <f>VLOOKUP(C369,Menu!$A$2:$D$18,4,FALSE)</f>
        <v>8.5</v>
      </c>
      <c r="F369" s="1">
        <f t="shared" si="12"/>
        <v>8.5</v>
      </c>
      <c r="G369" s="4">
        <f t="shared" si="11"/>
        <v>2</v>
      </c>
    </row>
    <row r="370" spans="1:7" hidden="1">
      <c r="A370" t="s">
        <v>8</v>
      </c>
      <c r="B370" s="7">
        <v>0.84166666666666545</v>
      </c>
      <c r="C370">
        <v>15</v>
      </c>
      <c r="D370">
        <f>VLOOKUP(C370,Menu!$A$2:$D$18,3,FALSE)</f>
        <v>1</v>
      </c>
      <c r="E370">
        <f>VLOOKUP(C370,Menu!$A$2:$D$18,4,FALSE)</f>
        <v>1</v>
      </c>
      <c r="F370" s="1">
        <f t="shared" si="12"/>
        <v>1</v>
      </c>
      <c r="G370" s="4">
        <f t="shared" si="11"/>
        <v>0</v>
      </c>
    </row>
    <row r="371" spans="1:7" hidden="1">
      <c r="A371" t="s">
        <v>8</v>
      </c>
      <c r="B371" s="7">
        <v>0.84722222222222099</v>
      </c>
      <c r="C371">
        <v>4</v>
      </c>
      <c r="D371">
        <f>VLOOKUP(C371,Menu!$A$2:$D$18,3,FALSE)</f>
        <v>14</v>
      </c>
      <c r="E371">
        <f>VLOOKUP(C371,Menu!$A$2:$D$18,4,FALSE)</f>
        <v>16</v>
      </c>
      <c r="F371" s="1">
        <f t="shared" si="12"/>
        <v>16</v>
      </c>
      <c r="G371" s="4">
        <f t="shared" si="11"/>
        <v>8.8000000000000007</v>
      </c>
    </row>
    <row r="372" spans="1:7" hidden="1">
      <c r="A372" t="s">
        <v>8</v>
      </c>
      <c r="B372" s="7">
        <v>0.8506944444444432</v>
      </c>
      <c r="C372">
        <v>3</v>
      </c>
      <c r="D372">
        <f>VLOOKUP(C372,Menu!$A$2:$D$18,3,FALSE)</f>
        <v>7</v>
      </c>
      <c r="E372">
        <f>VLOOKUP(C372,Menu!$A$2:$D$18,4,FALSE)</f>
        <v>8.5</v>
      </c>
      <c r="F372" s="1">
        <f t="shared" si="12"/>
        <v>8.5</v>
      </c>
      <c r="G372" s="4">
        <f t="shared" si="11"/>
        <v>2</v>
      </c>
    </row>
    <row r="373" spans="1:7" hidden="1">
      <c r="A373" t="s">
        <v>8</v>
      </c>
      <c r="B373" s="7">
        <v>0.8506944444444432</v>
      </c>
      <c r="C373">
        <v>14</v>
      </c>
      <c r="D373">
        <f>VLOOKUP(C373,Menu!$A$2:$D$18,3,FALSE)</f>
        <v>3</v>
      </c>
      <c r="E373">
        <f>VLOOKUP(C373,Menu!$A$2:$D$18,4,FALSE)</f>
        <v>3</v>
      </c>
      <c r="F373" s="1">
        <f t="shared" si="12"/>
        <v>3</v>
      </c>
      <c r="G373" s="4">
        <f t="shared" si="11"/>
        <v>0</v>
      </c>
    </row>
    <row r="374" spans="1:7" hidden="1">
      <c r="A374" t="s">
        <v>8</v>
      </c>
      <c r="B374" s="7">
        <v>0.8506944444444432</v>
      </c>
      <c r="C374">
        <v>5</v>
      </c>
      <c r="D374">
        <f>VLOOKUP(C374,Menu!$A$2:$D$18,3,FALSE)</f>
        <v>15</v>
      </c>
      <c r="E374">
        <f>VLOOKUP(C374,Menu!$A$2:$D$18,4,FALSE)</f>
        <v>20</v>
      </c>
      <c r="F374" s="1">
        <f t="shared" si="12"/>
        <v>20</v>
      </c>
      <c r="G374" s="4">
        <f t="shared" si="11"/>
        <v>12.5</v>
      </c>
    </row>
    <row r="375" spans="1:7" hidden="1">
      <c r="A375" t="s">
        <v>8</v>
      </c>
      <c r="B375" s="7">
        <v>0.85833333333333206</v>
      </c>
      <c r="C375">
        <v>3</v>
      </c>
      <c r="D375">
        <f>VLOOKUP(C375,Menu!$A$2:$D$18,3,FALSE)</f>
        <v>7</v>
      </c>
      <c r="E375">
        <f>VLOOKUP(C375,Menu!$A$2:$D$18,4,FALSE)</f>
        <v>8.5</v>
      </c>
      <c r="F375" s="1">
        <f t="shared" si="12"/>
        <v>8.5</v>
      </c>
      <c r="G375" s="4">
        <f t="shared" si="11"/>
        <v>2</v>
      </c>
    </row>
    <row r="376" spans="1:7" hidden="1">
      <c r="A376" t="s">
        <v>8</v>
      </c>
      <c r="B376" s="7">
        <v>0.86041666666666539</v>
      </c>
      <c r="C376">
        <v>5</v>
      </c>
      <c r="D376">
        <f>VLOOKUP(C376,Menu!$A$2:$D$18,3,FALSE)</f>
        <v>15</v>
      </c>
      <c r="E376">
        <f>VLOOKUP(C376,Menu!$A$2:$D$18,4,FALSE)</f>
        <v>20</v>
      </c>
      <c r="F376" s="1">
        <f t="shared" si="12"/>
        <v>20</v>
      </c>
      <c r="G376" s="4">
        <f t="shared" si="11"/>
        <v>12.5</v>
      </c>
    </row>
    <row r="377" spans="1:7" hidden="1">
      <c r="A377" t="s">
        <v>8</v>
      </c>
      <c r="B377" s="7">
        <v>0.86041666666666539</v>
      </c>
      <c r="C377">
        <v>8</v>
      </c>
      <c r="D377">
        <f>VLOOKUP(C377,Menu!$A$2:$D$18,3,FALSE)</f>
        <v>15</v>
      </c>
      <c r="E377">
        <f>VLOOKUP(C377,Menu!$A$2:$D$18,4,FALSE)</f>
        <v>19</v>
      </c>
      <c r="F377" s="1">
        <f t="shared" si="12"/>
        <v>19</v>
      </c>
      <c r="G377" s="4">
        <f t="shared" si="11"/>
        <v>7.5</v>
      </c>
    </row>
    <row r="378" spans="1:7">
      <c r="A378" t="s">
        <v>8</v>
      </c>
      <c r="B378" s="7">
        <v>0.86319444444444315</v>
      </c>
      <c r="C378">
        <v>1</v>
      </c>
      <c r="D378">
        <f>VLOOKUP(C378,Menu!$A$2:$D$18,3,FALSE)</f>
        <v>17</v>
      </c>
      <c r="E378">
        <f>VLOOKUP(C378,Menu!$A$2:$D$18,4,FALSE)</f>
        <v>23</v>
      </c>
      <c r="F378" s="1">
        <f t="shared" si="12"/>
        <v>23</v>
      </c>
      <c r="G378" s="4">
        <f t="shared" si="11"/>
        <v>18.75</v>
      </c>
    </row>
    <row r="379" spans="1:7">
      <c r="A379" t="s">
        <v>8</v>
      </c>
      <c r="B379" s="7">
        <v>0.87152777777777646</v>
      </c>
      <c r="C379">
        <v>1</v>
      </c>
      <c r="D379">
        <f>VLOOKUP(C379,Menu!$A$2:$D$18,3,FALSE)</f>
        <v>17</v>
      </c>
      <c r="E379">
        <f>VLOOKUP(C379,Menu!$A$2:$D$18,4,FALSE)</f>
        <v>23</v>
      </c>
      <c r="F379" s="1">
        <f t="shared" si="12"/>
        <v>23</v>
      </c>
      <c r="G379" s="4">
        <f t="shared" si="11"/>
        <v>18.75</v>
      </c>
    </row>
    <row r="380" spans="1:7" hidden="1">
      <c r="A380" t="s">
        <v>8</v>
      </c>
      <c r="B380" s="7">
        <v>0.87152777777777646</v>
      </c>
      <c r="C380">
        <v>14</v>
      </c>
      <c r="D380">
        <f>VLOOKUP(C380,Menu!$A$2:$D$18,3,FALSE)</f>
        <v>3</v>
      </c>
      <c r="E380">
        <f>VLOOKUP(C380,Menu!$A$2:$D$18,4,FALSE)</f>
        <v>3</v>
      </c>
      <c r="F380" s="1">
        <f t="shared" si="12"/>
        <v>3</v>
      </c>
      <c r="G380" s="4">
        <f t="shared" si="11"/>
        <v>0</v>
      </c>
    </row>
    <row r="381" spans="1:7" hidden="1">
      <c r="A381" t="s">
        <v>8</v>
      </c>
      <c r="B381" s="7">
        <v>0.87152777777777646</v>
      </c>
      <c r="C381">
        <v>14</v>
      </c>
      <c r="D381">
        <f>VLOOKUP(C381,Menu!$A$2:$D$18,3,FALSE)</f>
        <v>3</v>
      </c>
      <c r="E381">
        <f>VLOOKUP(C381,Menu!$A$2:$D$18,4,FALSE)</f>
        <v>3</v>
      </c>
      <c r="F381" s="1">
        <f t="shared" si="12"/>
        <v>3</v>
      </c>
      <c r="G381" s="4">
        <f t="shared" si="11"/>
        <v>0</v>
      </c>
    </row>
    <row r="382" spans="1:7" hidden="1">
      <c r="A382" t="s">
        <v>8</v>
      </c>
      <c r="B382" s="7">
        <v>0.87430555555555423</v>
      </c>
      <c r="C382">
        <v>7</v>
      </c>
      <c r="D382">
        <f>VLOOKUP(C382,Menu!$A$2:$D$18,3,FALSE)</f>
        <v>16</v>
      </c>
      <c r="E382">
        <f>VLOOKUP(C382,Menu!$A$2:$D$18,4,FALSE)</f>
        <v>20</v>
      </c>
      <c r="F382" s="1">
        <f t="shared" si="12"/>
        <v>20</v>
      </c>
      <c r="G382" s="4">
        <f t="shared" si="11"/>
        <v>9.65</v>
      </c>
    </row>
    <row r="383" spans="1:7" hidden="1">
      <c r="A383" t="s">
        <v>8</v>
      </c>
      <c r="B383" s="7">
        <v>0.87986111111110976</v>
      </c>
      <c r="C383">
        <v>13</v>
      </c>
      <c r="D383">
        <f>VLOOKUP(C383,Menu!$A$2:$D$18,3,FALSE)</f>
        <v>2</v>
      </c>
      <c r="E383">
        <f>VLOOKUP(C383,Menu!$A$2:$D$18,4,FALSE)</f>
        <v>2</v>
      </c>
      <c r="F383" s="1">
        <f t="shared" si="12"/>
        <v>2</v>
      </c>
      <c r="G383" s="4">
        <f t="shared" si="11"/>
        <v>0</v>
      </c>
    </row>
    <row r="384" spans="1:7" hidden="1">
      <c r="A384" t="s">
        <v>8</v>
      </c>
      <c r="B384" s="7">
        <v>0.87986111111110976</v>
      </c>
      <c r="C384">
        <v>4</v>
      </c>
      <c r="D384">
        <f>VLOOKUP(C384,Menu!$A$2:$D$18,3,FALSE)</f>
        <v>14</v>
      </c>
      <c r="E384">
        <f>VLOOKUP(C384,Menu!$A$2:$D$18,4,FALSE)</f>
        <v>16</v>
      </c>
      <c r="F384" s="1">
        <f t="shared" si="12"/>
        <v>16</v>
      </c>
      <c r="G384" s="4">
        <f t="shared" si="11"/>
        <v>8.8000000000000007</v>
      </c>
    </row>
    <row r="385" spans="1:7" hidden="1">
      <c r="A385" t="s">
        <v>8</v>
      </c>
      <c r="B385" s="7">
        <v>0.87986111111110976</v>
      </c>
      <c r="C385">
        <v>15</v>
      </c>
      <c r="D385">
        <f>VLOOKUP(C385,Menu!$A$2:$D$18,3,FALSE)</f>
        <v>1</v>
      </c>
      <c r="E385">
        <f>VLOOKUP(C385,Menu!$A$2:$D$18,4,FALSE)</f>
        <v>1</v>
      </c>
      <c r="F385" s="1">
        <f t="shared" si="12"/>
        <v>1</v>
      </c>
      <c r="G385" s="4">
        <f t="shared" si="11"/>
        <v>0</v>
      </c>
    </row>
    <row r="386" spans="1:7" hidden="1">
      <c r="A386" t="s">
        <v>8</v>
      </c>
      <c r="B386" s="7">
        <v>0.87986111111110976</v>
      </c>
      <c r="C386">
        <v>3</v>
      </c>
      <c r="D386">
        <f>VLOOKUP(C386,Menu!$A$2:$D$18,3,FALSE)</f>
        <v>7</v>
      </c>
      <c r="E386">
        <f>VLOOKUP(C386,Menu!$A$2:$D$18,4,FALSE)</f>
        <v>8.5</v>
      </c>
      <c r="F386" s="1">
        <f t="shared" si="12"/>
        <v>8.5</v>
      </c>
      <c r="G386" s="4">
        <f t="shared" ref="G386:G449" si="13">VLOOKUP(C:C,$J$2:$K$17,2,FALSE)</f>
        <v>2</v>
      </c>
    </row>
    <row r="387" spans="1:7" hidden="1">
      <c r="A387" t="s">
        <v>8</v>
      </c>
      <c r="B387" s="7">
        <v>0.88333333333333197</v>
      </c>
      <c r="C387">
        <v>13</v>
      </c>
      <c r="D387">
        <f>VLOOKUP(C387,Menu!$A$2:$D$18,3,FALSE)</f>
        <v>2</v>
      </c>
      <c r="E387">
        <f>VLOOKUP(C387,Menu!$A$2:$D$18,4,FALSE)</f>
        <v>2</v>
      </c>
      <c r="F387" s="1">
        <f t="shared" si="12"/>
        <v>2</v>
      </c>
      <c r="G387" s="4">
        <f t="shared" si="13"/>
        <v>0</v>
      </c>
    </row>
    <row r="388" spans="1:7" hidden="1">
      <c r="A388" t="s">
        <v>8</v>
      </c>
      <c r="B388" s="7">
        <v>0.88611111111110974</v>
      </c>
      <c r="C388">
        <v>8</v>
      </c>
      <c r="D388">
        <f>VLOOKUP(C388,Menu!$A$2:$D$18,3,FALSE)</f>
        <v>15</v>
      </c>
      <c r="E388">
        <f>VLOOKUP(C388,Menu!$A$2:$D$18,4,FALSE)</f>
        <v>19</v>
      </c>
      <c r="F388" s="1">
        <f t="shared" si="12"/>
        <v>19</v>
      </c>
      <c r="G388" s="4">
        <f t="shared" si="13"/>
        <v>7.5</v>
      </c>
    </row>
    <row r="389" spans="1:7" hidden="1">
      <c r="A389" t="s">
        <v>8</v>
      </c>
      <c r="B389" s="7">
        <v>0.88611111111110974</v>
      </c>
      <c r="C389">
        <v>8</v>
      </c>
      <c r="D389">
        <f>VLOOKUP(C389,Menu!$A$2:$D$18,3,FALSE)</f>
        <v>15</v>
      </c>
      <c r="E389">
        <f>VLOOKUP(C389,Menu!$A$2:$D$18,4,FALSE)</f>
        <v>19</v>
      </c>
      <c r="F389" s="1">
        <f t="shared" si="12"/>
        <v>19</v>
      </c>
      <c r="G389" s="4">
        <f t="shared" si="13"/>
        <v>7.5</v>
      </c>
    </row>
    <row r="390" spans="1:7" hidden="1">
      <c r="A390" t="s">
        <v>8</v>
      </c>
      <c r="B390" s="7">
        <v>0.89583333333333193</v>
      </c>
      <c r="C390">
        <v>2</v>
      </c>
      <c r="D390">
        <f>VLOOKUP(C390,Menu!$A$2:$D$18,3,FALSE)</f>
        <v>16</v>
      </c>
      <c r="E390">
        <f>VLOOKUP(C390,Menu!$A$2:$D$18,4,FALSE)</f>
        <v>19</v>
      </c>
      <c r="F390" s="1">
        <f t="shared" si="12"/>
        <v>19</v>
      </c>
      <c r="G390" s="4">
        <f t="shared" si="13"/>
        <v>13.8</v>
      </c>
    </row>
    <row r="391" spans="1:7" hidden="1">
      <c r="A391" t="s">
        <v>8</v>
      </c>
      <c r="B391" s="7">
        <v>0.90138888888888746</v>
      </c>
      <c r="C391">
        <v>2</v>
      </c>
      <c r="D391">
        <f>VLOOKUP(C391,Menu!$A$2:$D$18,3,FALSE)</f>
        <v>16</v>
      </c>
      <c r="E391">
        <f>VLOOKUP(C391,Menu!$A$2:$D$18,4,FALSE)</f>
        <v>19</v>
      </c>
      <c r="F391" s="1">
        <f t="shared" si="12"/>
        <v>19</v>
      </c>
      <c r="G391" s="4">
        <f t="shared" si="13"/>
        <v>13.8</v>
      </c>
    </row>
    <row r="392" spans="1:7" hidden="1">
      <c r="A392" t="s">
        <v>8</v>
      </c>
      <c r="B392" s="7">
        <v>0.906944444444443</v>
      </c>
      <c r="C392">
        <v>6</v>
      </c>
      <c r="D392">
        <f>VLOOKUP(C392,Menu!$A$2:$D$18,3,FALSE)</f>
        <v>14</v>
      </c>
      <c r="E392">
        <f>VLOOKUP(C392,Menu!$A$2:$D$18,4,FALSE)</f>
        <v>18</v>
      </c>
      <c r="F392" s="1">
        <f t="shared" si="12"/>
        <v>18</v>
      </c>
      <c r="G392" s="4">
        <f t="shared" si="13"/>
        <v>9</v>
      </c>
    </row>
    <row r="393" spans="1:7" hidden="1">
      <c r="A393" t="s">
        <v>8</v>
      </c>
      <c r="B393" s="7">
        <v>0.91249999999999853</v>
      </c>
      <c r="C393">
        <v>7</v>
      </c>
      <c r="D393">
        <f>VLOOKUP(C393,Menu!$A$2:$D$18,3,FALSE)</f>
        <v>16</v>
      </c>
      <c r="E393">
        <f>VLOOKUP(C393,Menu!$A$2:$D$18,4,FALSE)</f>
        <v>20</v>
      </c>
      <c r="F393" s="1">
        <f t="shared" si="12"/>
        <v>20</v>
      </c>
      <c r="G393" s="4">
        <f t="shared" si="13"/>
        <v>9.65</v>
      </c>
    </row>
    <row r="394" spans="1:7" hidden="1">
      <c r="A394" t="s">
        <v>8</v>
      </c>
      <c r="B394" s="7">
        <v>0.91249999999999853</v>
      </c>
      <c r="C394">
        <v>12</v>
      </c>
      <c r="D394">
        <f>VLOOKUP(C394,Menu!$A$2:$D$18,3,FALSE)</f>
        <v>4</v>
      </c>
      <c r="E394">
        <f>VLOOKUP(C394,Menu!$A$2:$D$18,4,FALSE)</f>
        <v>6</v>
      </c>
      <c r="F394" s="1">
        <f t="shared" si="12"/>
        <v>6</v>
      </c>
      <c r="G394" s="4">
        <f t="shared" si="13"/>
        <v>0</v>
      </c>
    </row>
    <row r="395" spans="1:7" hidden="1">
      <c r="A395" t="s">
        <v>8</v>
      </c>
      <c r="B395" s="7">
        <v>0.91249999999999853</v>
      </c>
      <c r="C395">
        <v>12</v>
      </c>
      <c r="D395">
        <f>VLOOKUP(C395,Menu!$A$2:$D$18,3,FALSE)</f>
        <v>4</v>
      </c>
      <c r="E395">
        <f>VLOOKUP(C395,Menu!$A$2:$D$18,4,FALSE)</f>
        <v>6</v>
      </c>
      <c r="F395" s="1">
        <f t="shared" si="12"/>
        <v>6</v>
      </c>
      <c r="G395" s="4">
        <f t="shared" si="13"/>
        <v>0</v>
      </c>
    </row>
    <row r="396" spans="1:7" hidden="1">
      <c r="A396" t="s">
        <v>8</v>
      </c>
      <c r="B396" s="7">
        <v>0.91249999999999853</v>
      </c>
      <c r="C396">
        <v>8</v>
      </c>
      <c r="D396">
        <f>VLOOKUP(C396,Menu!$A$2:$D$18,3,FALSE)</f>
        <v>15</v>
      </c>
      <c r="E396">
        <f>VLOOKUP(C396,Menu!$A$2:$D$18,4,FALSE)</f>
        <v>19</v>
      </c>
      <c r="F396" s="1">
        <f t="shared" si="12"/>
        <v>19</v>
      </c>
      <c r="G396" s="4">
        <f t="shared" si="13"/>
        <v>7.5</v>
      </c>
    </row>
    <row r="397" spans="1:7" hidden="1">
      <c r="A397" t="s">
        <v>8</v>
      </c>
      <c r="B397" s="7">
        <v>0.91249999999999853</v>
      </c>
      <c r="C397">
        <v>10</v>
      </c>
      <c r="D397">
        <f>VLOOKUP(C397,Menu!$A$2:$D$18,3,FALSE)</f>
        <v>14</v>
      </c>
      <c r="E397">
        <f>VLOOKUP(C397,Menu!$A$2:$D$18,4,FALSE)</f>
        <v>19.5</v>
      </c>
      <c r="F397" s="1">
        <f t="shared" si="12"/>
        <v>19.5</v>
      </c>
      <c r="G397" s="4">
        <f t="shared" si="13"/>
        <v>5</v>
      </c>
    </row>
    <row r="398" spans="1:7" hidden="1">
      <c r="A398" t="s">
        <v>8</v>
      </c>
      <c r="B398" s="7">
        <v>0.92291666666666516</v>
      </c>
      <c r="C398">
        <v>2</v>
      </c>
      <c r="D398">
        <f>VLOOKUP(C398,Menu!$A$2:$D$18,3,FALSE)</f>
        <v>16</v>
      </c>
      <c r="E398">
        <f>VLOOKUP(C398,Menu!$A$2:$D$18,4,FALSE)</f>
        <v>19</v>
      </c>
      <c r="F398" s="1">
        <f t="shared" si="12"/>
        <v>19</v>
      </c>
      <c r="G398" s="4">
        <f t="shared" si="13"/>
        <v>13.8</v>
      </c>
    </row>
    <row r="399" spans="1:7" hidden="1">
      <c r="A399" t="s">
        <v>8</v>
      </c>
      <c r="B399" s="7">
        <v>0.92291666666666516</v>
      </c>
      <c r="C399">
        <v>9</v>
      </c>
      <c r="D399">
        <f>VLOOKUP(C399,Menu!$A$2:$D$18,3,FALSE)</f>
        <v>14</v>
      </c>
      <c r="E399">
        <f>VLOOKUP(C399,Menu!$A$2:$D$18,4,FALSE)</f>
        <v>17</v>
      </c>
      <c r="F399" s="1">
        <f t="shared" si="12"/>
        <v>17</v>
      </c>
      <c r="G399" s="4">
        <f t="shared" si="13"/>
        <v>12.6</v>
      </c>
    </row>
    <row r="400" spans="1:7" hidden="1">
      <c r="A400" t="s">
        <v>8</v>
      </c>
      <c r="B400" s="7">
        <v>0.92291666666666516</v>
      </c>
      <c r="C400">
        <v>6</v>
      </c>
      <c r="D400">
        <f>VLOOKUP(C400,Menu!$A$2:$D$18,3,FALSE)</f>
        <v>14</v>
      </c>
      <c r="E400">
        <f>VLOOKUP(C400,Menu!$A$2:$D$18,4,FALSE)</f>
        <v>18</v>
      </c>
      <c r="F400" s="1">
        <f t="shared" si="12"/>
        <v>18</v>
      </c>
      <c r="G400" s="4">
        <f t="shared" si="13"/>
        <v>9</v>
      </c>
    </row>
    <row r="401" spans="1:7" hidden="1">
      <c r="A401" t="s">
        <v>8</v>
      </c>
      <c r="B401" s="7">
        <v>0.92291666666666516</v>
      </c>
      <c r="C401">
        <v>7</v>
      </c>
      <c r="D401">
        <f>VLOOKUP(C401,Menu!$A$2:$D$18,3,FALSE)</f>
        <v>16</v>
      </c>
      <c r="E401">
        <f>VLOOKUP(C401,Menu!$A$2:$D$18,4,FALSE)</f>
        <v>20</v>
      </c>
      <c r="F401" s="1">
        <f t="shared" si="12"/>
        <v>20</v>
      </c>
      <c r="G401" s="4">
        <f t="shared" si="13"/>
        <v>9.65</v>
      </c>
    </row>
    <row r="402" spans="1:7" hidden="1">
      <c r="A402" t="s">
        <v>8</v>
      </c>
      <c r="B402" s="7">
        <v>0.92291666666666516</v>
      </c>
      <c r="C402">
        <v>12</v>
      </c>
      <c r="D402">
        <f>VLOOKUP(C402,Menu!$A$2:$D$18,3,FALSE)</f>
        <v>4</v>
      </c>
      <c r="E402">
        <f>VLOOKUP(C402,Menu!$A$2:$D$18,4,FALSE)</f>
        <v>6</v>
      </c>
      <c r="F402" s="1">
        <f t="shared" si="12"/>
        <v>6</v>
      </c>
      <c r="G402" s="4">
        <f t="shared" si="13"/>
        <v>0</v>
      </c>
    </row>
    <row r="403" spans="1:7" hidden="1">
      <c r="A403" t="s">
        <v>8</v>
      </c>
      <c r="B403" s="7">
        <v>0.92499999999999849</v>
      </c>
      <c r="C403">
        <v>3</v>
      </c>
      <c r="D403">
        <f>VLOOKUP(C403,Menu!$A$2:$D$18,3,FALSE)</f>
        <v>7</v>
      </c>
      <c r="E403">
        <f>VLOOKUP(C403,Menu!$A$2:$D$18,4,FALSE)</f>
        <v>8.5</v>
      </c>
      <c r="F403" s="1">
        <f t="shared" si="12"/>
        <v>8.5</v>
      </c>
      <c r="G403" s="4">
        <f t="shared" si="13"/>
        <v>2</v>
      </c>
    </row>
    <row r="404" spans="1:7" hidden="1">
      <c r="A404" t="s">
        <v>8</v>
      </c>
      <c r="B404" s="7">
        <v>0.92499999999999849</v>
      </c>
      <c r="C404">
        <v>10</v>
      </c>
      <c r="D404">
        <f>VLOOKUP(C404,Menu!$A$2:$D$18,3,FALSE)</f>
        <v>14</v>
      </c>
      <c r="E404">
        <f>VLOOKUP(C404,Menu!$A$2:$D$18,4,FALSE)</f>
        <v>19.5</v>
      </c>
      <c r="F404" s="1">
        <f t="shared" si="12"/>
        <v>19.5</v>
      </c>
      <c r="G404" s="4">
        <f t="shared" si="13"/>
        <v>5</v>
      </c>
    </row>
    <row r="405" spans="1:7" hidden="1">
      <c r="A405" t="s">
        <v>8</v>
      </c>
      <c r="B405" s="7">
        <v>0.92499999999999849</v>
      </c>
      <c r="C405">
        <v>7</v>
      </c>
      <c r="D405">
        <f>VLOOKUP(C405,Menu!$A$2:$D$18,3,FALSE)</f>
        <v>16</v>
      </c>
      <c r="E405">
        <f>VLOOKUP(C405,Menu!$A$2:$D$18,4,FALSE)</f>
        <v>20</v>
      </c>
      <c r="F405" s="1">
        <f t="shared" si="12"/>
        <v>20</v>
      </c>
      <c r="G405" s="4">
        <f t="shared" si="13"/>
        <v>9.65</v>
      </c>
    </row>
    <row r="406" spans="1:7" hidden="1">
      <c r="A406" t="s">
        <v>8</v>
      </c>
      <c r="B406" s="7">
        <v>0.92569444444444293</v>
      </c>
      <c r="C406">
        <v>6</v>
      </c>
      <c r="D406">
        <f>VLOOKUP(C406,Menu!$A$2:$D$18,3,FALSE)</f>
        <v>14</v>
      </c>
      <c r="E406">
        <f>VLOOKUP(C406,Menu!$A$2:$D$18,4,FALSE)</f>
        <v>18</v>
      </c>
      <c r="F406" s="1">
        <f t="shared" si="12"/>
        <v>18</v>
      </c>
      <c r="G406" s="4">
        <f t="shared" si="13"/>
        <v>9</v>
      </c>
    </row>
    <row r="407" spans="1:7" hidden="1">
      <c r="A407" t="s">
        <v>8</v>
      </c>
      <c r="B407" s="7">
        <v>0.93194444444444291</v>
      </c>
      <c r="C407">
        <v>5</v>
      </c>
      <c r="D407">
        <f>VLOOKUP(C407,Menu!$A$2:$D$18,3,FALSE)</f>
        <v>15</v>
      </c>
      <c r="E407">
        <f>VLOOKUP(C407,Menu!$A$2:$D$18,4,FALSE)</f>
        <v>20</v>
      </c>
      <c r="F407" s="1">
        <f t="shared" si="12"/>
        <v>20</v>
      </c>
      <c r="G407" s="4">
        <f t="shared" si="13"/>
        <v>12.5</v>
      </c>
    </row>
    <row r="408" spans="1:7" hidden="1">
      <c r="A408" t="s">
        <v>8</v>
      </c>
      <c r="B408" s="7">
        <v>0.93194444444444291</v>
      </c>
      <c r="C408">
        <v>6</v>
      </c>
      <c r="D408">
        <f>VLOOKUP(C408,Menu!$A$2:$D$18,3,FALSE)</f>
        <v>14</v>
      </c>
      <c r="E408">
        <f>VLOOKUP(C408,Menu!$A$2:$D$18,4,FALSE)</f>
        <v>18</v>
      </c>
      <c r="F408" s="1">
        <f t="shared" si="12"/>
        <v>18</v>
      </c>
      <c r="G408" s="4">
        <f t="shared" si="13"/>
        <v>9</v>
      </c>
    </row>
    <row r="409" spans="1:7" hidden="1">
      <c r="A409" t="s">
        <v>8</v>
      </c>
      <c r="B409" s="7">
        <v>0.93958333333333177</v>
      </c>
      <c r="C409">
        <v>11</v>
      </c>
      <c r="D409">
        <f>VLOOKUP(C409,Menu!$A$2:$D$18,3,FALSE)</f>
        <v>10</v>
      </c>
      <c r="E409">
        <f>VLOOKUP(C409,Menu!$A$2:$D$18,4,FALSE)</f>
        <v>14</v>
      </c>
      <c r="F409" s="1">
        <f t="shared" si="12"/>
        <v>14</v>
      </c>
      <c r="G409" s="4">
        <f t="shared" si="13"/>
        <v>1.45</v>
      </c>
    </row>
    <row r="410" spans="1:7" hidden="1">
      <c r="A410" t="s">
        <v>8</v>
      </c>
      <c r="B410" s="7">
        <v>0.93958333333333177</v>
      </c>
      <c r="C410">
        <v>8</v>
      </c>
      <c r="D410">
        <f>VLOOKUP(C410,Menu!$A$2:$D$18,3,FALSE)</f>
        <v>15</v>
      </c>
      <c r="E410">
        <f>VLOOKUP(C410,Menu!$A$2:$D$18,4,FALSE)</f>
        <v>19</v>
      </c>
      <c r="F410" s="1">
        <f t="shared" si="12"/>
        <v>19</v>
      </c>
      <c r="G410" s="4">
        <f t="shared" si="13"/>
        <v>7.5</v>
      </c>
    </row>
    <row r="411" spans="1:7" hidden="1">
      <c r="A411" t="s">
        <v>8</v>
      </c>
      <c r="B411" s="7">
        <v>0.94930555555555396</v>
      </c>
      <c r="C411">
        <v>2</v>
      </c>
      <c r="D411">
        <f>VLOOKUP(C411,Menu!$A$2:$D$18,3,FALSE)</f>
        <v>16</v>
      </c>
      <c r="E411">
        <f>VLOOKUP(C411,Menu!$A$2:$D$18,4,FALSE)</f>
        <v>19</v>
      </c>
      <c r="F411" s="1">
        <f t="shared" si="12"/>
        <v>19</v>
      </c>
      <c r="G411" s="4">
        <f t="shared" si="13"/>
        <v>13.8</v>
      </c>
    </row>
    <row r="412" spans="1:7" hidden="1">
      <c r="A412" t="s">
        <v>8</v>
      </c>
      <c r="B412" s="7">
        <v>0.94930555555555396</v>
      </c>
      <c r="C412">
        <v>9</v>
      </c>
      <c r="D412">
        <f>VLOOKUP(C412,Menu!$A$2:$D$18,3,FALSE)</f>
        <v>14</v>
      </c>
      <c r="E412">
        <f>VLOOKUP(C412,Menu!$A$2:$D$18,4,FALSE)</f>
        <v>17</v>
      </c>
      <c r="F412" s="1">
        <f t="shared" ref="F412:F413" si="14">E412</f>
        <v>17</v>
      </c>
      <c r="G412" s="4">
        <f t="shared" si="13"/>
        <v>12.6</v>
      </c>
    </row>
    <row r="413" spans="1:7" hidden="1">
      <c r="A413" t="s">
        <v>8</v>
      </c>
      <c r="B413" s="7">
        <v>0.95555555555555394</v>
      </c>
      <c r="C413">
        <v>6</v>
      </c>
      <c r="D413">
        <f>VLOOKUP(C413,Menu!$A$2:$D$18,3,FALSE)</f>
        <v>14</v>
      </c>
      <c r="E413">
        <f>VLOOKUP(C413,Menu!$A$2:$D$18,4,FALSE)</f>
        <v>18</v>
      </c>
      <c r="F413" s="1">
        <f t="shared" si="14"/>
        <v>18</v>
      </c>
      <c r="G413" s="4">
        <f t="shared" si="13"/>
        <v>9</v>
      </c>
    </row>
    <row r="414" spans="1:7" hidden="1">
      <c r="A414" t="s">
        <v>9</v>
      </c>
      <c r="B414" s="7">
        <v>0.47222222222222227</v>
      </c>
      <c r="C414">
        <v>3</v>
      </c>
      <c r="D414">
        <f>VLOOKUP(C414,Menu!$A$2:$D$18,3,FALSE)</f>
        <v>7</v>
      </c>
      <c r="E414">
        <f>VLOOKUP(C414,Menu!$A$2:$D$18,4,FALSE)</f>
        <v>8.5</v>
      </c>
      <c r="F414" s="1">
        <f t="shared" ref="F414:F454" si="15">D414</f>
        <v>7</v>
      </c>
      <c r="G414" s="4">
        <f t="shared" si="13"/>
        <v>2</v>
      </c>
    </row>
    <row r="415" spans="1:7">
      <c r="A415" t="s">
        <v>9</v>
      </c>
      <c r="B415" s="7">
        <v>0.47222222222222227</v>
      </c>
      <c r="C415">
        <v>1</v>
      </c>
      <c r="D415">
        <f>VLOOKUP(C415,Menu!$A$2:$D$18,3,FALSE)</f>
        <v>17</v>
      </c>
      <c r="E415">
        <f>VLOOKUP(C415,Menu!$A$2:$D$18,4,FALSE)</f>
        <v>23</v>
      </c>
      <c r="F415" s="1">
        <f t="shared" si="15"/>
        <v>17</v>
      </c>
      <c r="G415" s="4">
        <f t="shared" si="13"/>
        <v>18.75</v>
      </c>
    </row>
    <row r="416" spans="1:7" hidden="1">
      <c r="A416" t="s">
        <v>9</v>
      </c>
      <c r="B416" s="7">
        <v>0.47222222222222227</v>
      </c>
      <c r="C416">
        <v>9</v>
      </c>
      <c r="D416">
        <f>VLOOKUP(C416,Menu!$A$2:$D$18,3,FALSE)</f>
        <v>14</v>
      </c>
      <c r="E416">
        <f>VLOOKUP(C416,Menu!$A$2:$D$18,4,FALSE)</f>
        <v>17</v>
      </c>
      <c r="F416" s="1">
        <f t="shared" si="15"/>
        <v>14</v>
      </c>
      <c r="G416" s="4">
        <f t="shared" si="13"/>
        <v>12.6</v>
      </c>
    </row>
    <row r="417" spans="1:7" hidden="1">
      <c r="A417" t="s">
        <v>9</v>
      </c>
      <c r="B417" s="7">
        <v>0.47222222222222227</v>
      </c>
      <c r="C417">
        <v>16</v>
      </c>
      <c r="D417">
        <f>VLOOKUP(C417,Menu!$A$2:$D$18,3,FALSE)</f>
        <v>5</v>
      </c>
      <c r="E417">
        <f>VLOOKUP(C417,Menu!$A$2:$D$18,4,FALSE)</f>
        <v>7</v>
      </c>
      <c r="F417" s="1">
        <f t="shared" si="15"/>
        <v>5</v>
      </c>
      <c r="G417" s="4">
        <f t="shared" si="13"/>
        <v>0</v>
      </c>
    </row>
    <row r="418" spans="1:7" hidden="1">
      <c r="A418" t="s">
        <v>9</v>
      </c>
      <c r="B418" s="7">
        <v>0.48125000000000007</v>
      </c>
      <c r="C418">
        <v>11</v>
      </c>
      <c r="D418">
        <f>VLOOKUP(C418,Menu!$A$2:$D$18,3,FALSE)</f>
        <v>10</v>
      </c>
      <c r="E418">
        <f>VLOOKUP(C418,Menu!$A$2:$D$18,4,FALSE)</f>
        <v>14</v>
      </c>
      <c r="F418" s="1">
        <f t="shared" si="15"/>
        <v>10</v>
      </c>
      <c r="G418" s="4">
        <f t="shared" si="13"/>
        <v>1.45</v>
      </c>
    </row>
    <row r="419" spans="1:7" hidden="1">
      <c r="A419" t="s">
        <v>9</v>
      </c>
      <c r="B419" s="7">
        <v>0.49027777777777787</v>
      </c>
      <c r="C419">
        <v>4</v>
      </c>
      <c r="D419">
        <f>VLOOKUP(C419,Menu!$A$2:$D$18,3,FALSE)</f>
        <v>14</v>
      </c>
      <c r="E419">
        <f>VLOOKUP(C419,Menu!$A$2:$D$18,4,FALSE)</f>
        <v>16</v>
      </c>
      <c r="F419" s="1">
        <f t="shared" si="15"/>
        <v>14</v>
      </c>
      <c r="G419" s="4">
        <f t="shared" si="13"/>
        <v>8.8000000000000007</v>
      </c>
    </row>
    <row r="420" spans="1:7" hidden="1">
      <c r="A420" t="s">
        <v>9</v>
      </c>
      <c r="B420" s="7">
        <v>0.49027777777777787</v>
      </c>
      <c r="C420">
        <v>8</v>
      </c>
      <c r="D420">
        <f>VLOOKUP(C420,Menu!$A$2:$D$18,3,FALSE)</f>
        <v>15</v>
      </c>
      <c r="E420">
        <f>VLOOKUP(C420,Menu!$A$2:$D$18,4,FALSE)</f>
        <v>19</v>
      </c>
      <c r="F420" s="1">
        <f t="shared" si="15"/>
        <v>15</v>
      </c>
      <c r="G420" s="4">
        <f t="shared" si="13"/>
        <v>7.5</v>
      </c>
    </row>
    <row r="421" spans="1:7" hidden="1">
      <c r="A421" t="s">
        <v>9</v>
      </c>
      <c r="B421" s="7">
        <v>0.49027777777777787</v>
      </c>
      <c r="C421">
        <v>13</v>
      </c>
      <c r="D421">
        <f>VLOOKUP(C421,Menu!$A$2:$D$18,3,FALSE)</f>
        <v>2</v>
      </c>
      <c r="E421">
        <f>VLOOKUP(C421,Menu!$A$2:$D$18,4,FALSE)</f>
        <v>2</v>
      </c>
      <c r="F421" s="1">
        <f t="shared" si="15"/>
        <v>2</v>
      </c>
      <c r="G421" s="4">
        <f t="shared" si="13"/>
        <v>0</v>
      </c>
    </row>
    <row r="422" spans="1:7" hidden="1">
      <c r="A422" t="s">
        <v>9</v>
      </c>
      <c r="B422" s="7">
        <v>0.49513888888888896</v>
      </c>
      <c r="C422">
        <v>10</v>
      </c>
      <c r="D422">
        <f>VLOOKUP(C422,Menu!$A$2:$D$18,3,FALSE)</f>
        <v>14</v>
      </c>
      <c r="E422">
        <f>VLOOKUP(C422,Menu!$A$2:$D$18,4,FALSE)</f>
        <v>19.5</v>
      </c>
      <c r="F422" s="1">
        <f t="shared" si="15"/>
        <v>14</v>
      </c>
      <c r="G422" s="4">
        <f t="shared" si="13"/>
        <v>5</v>
      </c>
    </row>
    <row r="423" spans="1:7" hidden="1">
      <c r="A423" t="s">
        <v>9</v>
      </c>
      <c r="B423" s="7">
        <v>0.50347222222222232</v>
      </c>
      <c r="C423">
        <v>3</v>
      </c>
      <c r="D423">
        <f>VLOOKUP(C423,Menu!$A$2:$D$18,3,FALSE)</f>
        <v>7</v>
      </c>
      <c r="E423">
        <f>VLOOKUP(C423,Menu!$A$2:$D$18,4,FALSE)</f>
        <v>8.5</v>
      </c>
      <c r="F423" s="1">
        <f t="shared" si="15"/>
        <v>7</v>
      </c>
      <c r="G423" s="4">
        <f t="shared" si="13"/>
        <v>2</v>
      </c>
    </row>
    <row r="424" spans="1:7">
      <c r="A424" t="s">
        <v>9</v>
      </c>
      <c r="B424" s="7">
        <v>0.50763888888888897</v>
      </c>
      <c r="C424">
        <v>1</v>
      </c>
      <c r="D424">
        <f>VLOOKUP(C424,Menu!$A$2:$D$18,3,FALSE)</f>
        <v>17</v>
      </c>
      <c r="E424">
        <f>VLOOKUP(C424,Menu!$A$2:$D$18,4,FALSE)</f>
        <v>23</v>
      </c>
      <c r="F424" s="1">
        <f t="shared" si="15"/>
        <v>17</v>
      </c>
      <c r="G424" s="4">
        <f t="shared" si="13"/>
        <v>18.75</v>
      </c>
    </row>
    <row r="425" spans="1:7" hidden="1">
      <c r="A425" t="s">
        <v>9</v>
      </c>
      <c r="B425" s="7">
        <v>0.50763888888888897</v>
      </c>
      <c r="C425">
        <v>7</v>
      </c>
      <c r="D425">
        <f>VLOOKUP(C425,Menu!$A$2:$D$18,3,FALSE)</f>
        <v>16</v>
      </c>
      <c r="E425">
        <f>VLOOKUP(C425,Menu!$A$2:$D$18,4,FALSE)</f>
        <v>20</v>
      </c>
      <c r="F425" s="1">
        <f t="shared" si="15"/>
        <v>16</v>
      </c>
      <c r="G425" s="4">
        <f t="shared" si="13"/>
        <v>9.65</v>
      </c>
    </row>
    <row r="426" spans="1:7" hidden="1">
      <c r="A426" t="s">
        <v>9</v>
      </c>
      <c r="B426" s="7">
        <v>0.51041666666666674</v>
      </c>
      <c r="C426">
        <v>16</v>
      </c>
      <c r="D426">
        <f>VLOOKUP(C426,Menu!$A$2:$D$18,3,FALSE)</f>
        <v>5</v>
      </c>
      <c r="E426">
        <f>VLOOKUP(C426,Menu!$A$2:$D$18,4,FALSE)</f>
        <v>7</v>
      </c>
      <c r="F426" s="1">
        <f t="shared" si="15"/>
        <v>5</v>
      </c>
      <c r="G426" s="4">
        <f t="shared" si="13"/>
        <v>0</v>
      </c>
    </row>
    <row r="427" spans="1:7" hidden="1">
      <c r="A427" t="s">
        <v>9</v>
      </c>
      <c r="B427" s="7">
        <v>0.52013888888888893</v>
      </c>
      <c r="C427">
        <v>13</v>
      </c>
      <c r="D427">
        <f>VLOOKUP(C427,Menu!$A$2:$D$18,3,FALSE)</f>
        <v>2</v>
      </c>
      <c r="E427">
        <f>VLOOKUP(C427,Menu!$A$2:$D$18,4,FALSE)</f>
        <v>2</v>
      </c>
      <c r="F427" s="1">
        <f t="shared" si="15"/>
        <v>2</v>
      </c>
      <c r="G427" s="4">
        <f t="shared" si="13"/>
        <v>0</v>
      </c>
    </row>
    <row r="428" spans="1:7" hidden="1">
      <c r="A428" t="s">
        <v>9</v>
      </c>
      <c r="B428" s="7">
        <v>0.52013888888888893</v>
      </c>
      <c r="C428">
        <v>15</v>
      </c>
      <c r="D428">
        <f>VLOOKUP(C428,Menu!$A$2:$D$18,3,FALSE)</f>
        <v>1</v>
      </c>
      <c r="E428">
        <f>VLOOKUP(C428,Menu!$A$2:$D$18,4,FALSE)</f>
        <v>1</v>
      </c>
      <c r="F428" s="1">
        <f t="shared" si="15"/>
        <v>1</v>
      </c>
      <c r="G428" s="4">
        <f t="shared" si="13"/>
        <v>0</v>
      </c>
    </row>
    <row r="429" spans="1:7" hidden="1">
      <c r="A429" t="s">
        <v>9</v>
      </c>
      <c r="B429" s="7">
        <v>0.52013888888888893</v>
      </c>
      <c r="C429">
        <v>4</v>
      </c>
      <c r="D429">
        <f>VLOOKUP(C429,Menu!$A$2:$D$18,3,FALSE)</f>
        <v>14</v>
      </c>
      <c r="E429">
        <f>VLOOKUP(C429,Menu!$A$2:$D$18,4,FALSE)</f>
        <v>16</v>
      </c>
      <c r="F429" s="1">
        <f t="shared" si="15"/>
        <v>14</v>
      </c>
      <c r="G429" s="4">
        <f t="shared" si="13"/>
        <v>8.8000000000000007</v>
      </c>
    </row>
    <row r="430" spans="1:7" hidden="1">
      <c r="A430" t="s">
        <v>9</v>
      </c>
      <c r="B430" s="7">
        <v>0.52916666666666667</v>
      </c>
      <c r="C430">
        <v>15</v>
      </c>
      <c r="D430">
        <f>VLOOKUP(C430,Menu!$A$2:$D$18,3,FALSE)</f>
        <v>1</v>
      </c>
      <c r="E430">
        <f>VLOOKUP(C430,Menu!$A$2:$D$18,4,FALSE)</f>
        <v>1</v>
      </c>
      <c r="F430" s="1">
        <f t="shared" si="15"/>
        <v>1</v>
      </c>
      <c r="G430" s="4">
        <f t="shared" si="13"/>
        <v>0</v>
      </c>
    </row>
    <row r="431" spans="1:7" hidden="1">
      <c r="A431" t="s">
        <v>9</v>
      </c>
      <c r="B431" s="7">
        <v>0.52916666666666667</v>
      </c>
      <c r="C431">
        <v>11</v>
      </c>
      <c r="D431">
        <f>VLOOKUP(C431,Menu!$A$2:$D$18,3,FALSE)</f>
        <v>10</v>
      </c>
      <c r="E431">
        <f>VLOOKUP(C431,Menu!$A$2:$D$18,4,FALSE)</f>
        <v>14</v>
      </c>
      <c r="F431" s="1">
        <f t="shared" si="15"/>
        <v>10</v>
      </c>
      <c r="G431" s="4">
        <f t="shared" si="13"/>
        <v>1.45</v>
      </c>
    </row>
    <row r="432" spans="1:7" hidden="1">
      <c r="A432" t="s">
        <v>9</v>
      </c>
      <c r="B432" s="7">
        <v>0.52916666666666667</v>
      </c>
      <c r="C432">
        <v>16</v>
      </c>
      <c r="D432">
        <f>VLOOKUP(C432,Menu!$A$2:$D$18,3,FALSE)</f>
        <v>5</v>
      </c>
      <c r="E432">
        <f>VLOOKUP(C432,Menu!$A$2:$D$18,4,FALSE)</f>
        <v>7</v>
      </c>
      <c r="F432" s="1">
        <f t="shared" si="15"/>
        <v>5</v>
      </c>
      <c r="G432" s="4">
        <f t="shared" si="13"/>
        <v>0</v>
      </c>
    </row>
    <row r="433" spans="1:7" hidden="1">
      <c r="A433" t="s">
        <v>9</v>
      </c>
      <c r="B433" s="7">
        <v>0.52916666666666667</v>
      </c>
      <c r="C433">
        <v>13</v>
      </c>
      <c r="D433">
        <f>VLOOKUP(C433,Menu!$A$2:$D$18,3,FALSE)</f>
        <v>2</v>
      </c>
      <c r="E433">
        <f>VLOOKUP(C433,Menu!$A$2:$D$18,4,FALSE)</f>
        <v>2</v>
      </c>
      <c r="F433" s="1">
        <f t="shared" si="15"/>
        <v>2</v>
      </c>
      <c r="G433" s="4">
        <f t="shared" si="13"/>
        <v>0</v>
      </c>
    </row>
    <row r="434" spans="1:7" hidden="1">
      <c r="A434" t="s">
        <v>9</v>
      </c>
      <c r="B434" s="7">
        <v>0.52916666666666667</v>
      </c>
      <c r="C434">
        <v>6</v>
      </c>
      <c r="D434">
        <f>VLOOKUP(C434,Menu!$A$2:$D$18,3,FALSE)</f>
        <v>14</v>
      </c>
      <c r="E434">
        <f>VLOOKUP(C434,Menu!$A$2:$D$18,4,FALSE)</f>
        <v>18</v>
      </c>
      <c r="F434" s="1">
        <f t="shared" si="15"/>
        <v>14</v>
      </c>
      <c r="G434" s="4">
        <f t="shared" si="13"/>
        <v>9</v>
      </c>
    </row>
    <row r="435" spans="1:7" hidden="1">
      <c r="A435" t="s">
        <v>9</v>
      </c>
      <c r="B435" s="7">
        <v>0.52916666666666667</v>
      </c>
      <c r="C435">
        <v>2</v>
      </c>
      <c r="D435">
        <f>VLOOKUP(C435,Menu!$A$2:$D$18,3,FALSE)</f>
        <v>16</v>
      </c>
      <c r="E435">
        <f>VLOOKUP(C435,Menu!$A$2:$D$18,4,FALSE)</f>
        <v>19</v>
      </c>
      <c r="F435" s="1">
        <f t="shared" si="15"/>
        <v>16</v>
      </c>
      <c r="G435" s="4">
        <f t="shared" si="13"/>
        <v>13.8</v>
      </c>
    </row>
    <row r="436" spans="1:7" hidden="1">
      <c r="A436" t="s">
        <v>9</v>
      </c>
      <c r="B436" s="7">
        <v>0.52916666666666667</v>
      </c>
      <c r="C436">
        <v>11</v>
      </c>
      <c r="D436">
        <f>VLOOKUP(C436,Menu!$A$2:$D$18,3,FALSE)</f>
        <v>10</v>
      </c>
      <c r="E436">
        <f>VLOOKUP(C436,Menu!$A$2:$D$18,4,FALSE)</f>
        <v>14</v>
      </c>
      <c r="F436" s="1">
        <f t="shared" si="15"/>
        <v>10</v>
      </c>
      <c r="G436" s="4">
        <f t="shared" si="13"/>
        <v>1.45</v>
      </c>
    </row>
    <row r="437" spans="1:7" hidden="1">
      <c r="A437" t="s">
        <v>9</v>
      </c>
      <c r="B437" s="7">
        <v>0.53888888888888886</v>
      </c>
      <c r="C437">
        <v>15</v>
      </c>
      <c r="D437">
        <f>VLOOKUP(C437,Menu!$A$2:$D$18,3,FALSE)</f>
        <v>1</v>
      </c>
      <c r="E437">
        <f>VLOOKUP(C437,Menu!$A$2:$D$18,4,FALSE)</f>
        <v>1</v>
      </c>
      <c r="F437" s="1">
        <f t="shared" si="15"/>
        <v>1</v>
      </c>
      <c r="G437" s="4">
        <f t="shared" si="13"/>
        <v>0</v>
      </c>
    </row>
    <row r="438" spans="1:7" hidden="1">
      <c r="A438" t="s">
        <v>9</v>
      </c>
      <c r="B438" s="7">
        <v>0.53888888888888886</v>
      </c>
      <c r="C438">
        <v>13</v>
      </c>
      <c r="D438">
        <f>VLOOKUP(C438,Menu!$A$2:$D$18,3,FALSE)</f>
        <v>2</v>
      </c>
      <c r="E438">
        <f>VLOOKUP(C438,Menu!$A$2:$D$18,4,FALSE)</f>
        <v>2</v>
      </c>
      <c r="F438" s="1">
        <f t="shared" si="15"/>
        <v>2</v>
      </c>
      <c r="G438" s="4">
        <f t="shared" si="13"/>
        <v>0</v>
      </c>
    </row>
    <row r="439" spans="1:7" hidden="1">
      <c r="A439" t="s">
        <v>9</v>
      </c>
      <c r="B439" s="7">
        <v>0.53888888888888886</v>
      </c>
      <c r="C439">
        <v>14</v>
      </c>
      <c r="D439">
        <f>VLOOKUP(C439,Menu!$A$2:$D$18,3,FALSE)</f>
        <v>3</v>
      </c>
      <c r="E439">
        <f>VLOOKUP(C439,Menu!$A$2:$D$18,4,FALSE)</f>
        <v>3</v>
      </c>
      <c r="F439" s="1">
        <f t="shared" si="15"/>
        <v>3</v>
      </c>
      <c r="G439" s="4">
        <f t="shared" si="13"/>
        <v>0</v>
      </c>
    </row>
    <row r="440" spans="1:7" hidden="1">
      <c r="A440" t="s">
        <v>9</v>
      </c>
      <c r="B440" s="7">
        <v>0.53888888888888886</v>
      </c>
      <c r="C440">
        <v>6</v>
      </c>
      <c r="D440">
        <f>VLOOKUP(C440,Menu!$A$2:$D$18,3,FALSE)</f>
        <v>14</v>
      </c>
      <c r="E440">
        <f>VLOOKUP(C440,Menu!$A$2:$D$18,4,FALSE)</f>
        <v>18</v>
      </c>
      <c r="F440" s="1">
        <f t="shared" si="15"/>
        <v>14</v>
      </c>
      <c r="G440" s="4">
        <f t="shared" si="13"/>
        <v>9</v>
      </c>
    </row>
    <row r="441" spans="1:7" hidden="1">
      <c r="A441" t="s">
        <v>9</v>
      </c>
      <c r="B441" s="7">
        <v>0.53888888888888886</v>
      </c>
      <c r="C441">
        <v>11</v>
      </c>
      <c r="D441">
        <f>VLOOKUP(C441,Menu!$A$2:$D$18,3,FALSE)</f>
        <v>10</v>
      </c>
      <c r="E441">
        <f>VLOOKUP(C441,Menu!$A$2:$D$18,4,FALSE)</f>
        <v>14</v>
      </c>
      <c r="F441" s="1">
        <f t="shared" si="15"/>
        <v>10</v>
      </c>
      <c r="G441" s="4">
        <f t="shared" si="13"/>
        <v>1.45</v>
      </c>
    </row>
    <row r="442" spans="1:7" hidden="1">
      <c r="A442" t="s">
        <v>9</v>
      </c>
      <c r="B442" s="7">
        <v>0.53888888888888886</v>
      </c>
      <c r="C442">
        <v>8</v>
      </c>
      <c r="D442">
        <f>VLOOKUP(C442,Menu!$A$2:$D$18,3,FALSE)</f>
        <v>15</v>
      </c>
      <c r="E442">
        <f>VLOOKUP(C442,Menu!$A$2:$D$18,4,FALSE)</f>
        <v>19</v>
      </c>
      <c r="F442" s="1">
        <f t="shared" si="15"/>
        <v>15</v>
      </c>
      <c r="G442" s="4">
        <f t="shared" si="13"/>
        <v>7.5</v>
      </c>
    </row>
    <row r="443" spans="1:7" hidden="1">
      <c r="A443" t="s">
        <v>9</v>
      </c>
      <c r="B443" s="7">
        <v>0.54791666666666661</v>
      </c>
      <c r="C443">
        <v>3</v>
      </c>
      <c r="D443">
        <f>VLOOKUP(C443,Menu!$A$2:$D$18,3,FALSE)</f>
        <v>7</v>
      </c>
      <c r="E443">
        <f>VLOOKUP(C443,Menu!$A$2:$D$18,4,FALSE)</f>
        <v>8.5</v>
      </c>
      <c r="F443" s="1">
        <f t="shared" si="15"/>
        <v>7</v>
      </c>
      <c r="G443" s="4">
        <f t="shared" si="13"/>
        <v>2</v>
      </c>
    </row>
    <row r="444" spans="1:7" hidden="1">
      <c r="A444" t="s">
        <v>9</v>
      </c>
      <c r="B444" s="7">
        <v>0.54791666666666661</v>
      </c>
      <c r="C444">
        <v>16</v>
      </c>
      <c r="D444">
        <f>VLOOKUP(C444,Menu!$A$2:$D$18,3,FALSE)</f>
        <v>5</v>
      </c>
      <c r="E444">
        <f>VLOOKUP(C444,Menu!$A$2:$D$18,4,FALSE)</f>
        <v>7</v>
      </c>
      <c r="F444" s="1">
        <f t="shared" si="15"/>
        <v>5</v>
      </c>
      <c r="G444" s="4">
        <f t="shared" si="13"/>
        <v>0</v>
      </c>
    </row>
    <row r="445" spans="1:7">
      <c r="A445" t="s">
        <v>9</v>
      </c>
      <c r="B445" s="7">
        <v>0.54791666666666661</v>
      </c>
      <c r="C445">
        <v>1</v>
      </c>
      <c r="D445">
        <f>VLOOKUP(C445,Menu!$A$2:$D$18,3,FALSE)</f>
        <v>17</v>
      </c>
      <c r="E445">
        <f>VLOOKUP(C445,Menu!$A$2:$D$18,4,FALSE)</f>
        <v>23</v>
      </c>
      <c r="F445" s="1">
        <f t="shared" si="15"/>
        <v>17</v>
      </c>
      <c r="G445" s="4">
        <f t="shared" si="13"/>
        <v>18.75</v>
      </c>
    </row>
    <row r="446" spans="1:7" hidden="1">
      <c r="A446" t="s">
        <v>9</v>
      </c>
      <c r="B446" s="7">
        <v>0.54791666666666661</v>
      </c>
      <c r="C446">
        <v>7</v>
      </c>
      <c r="D446">
        <f>VLOOKUP(C446,Menu!$A$2:$D$18,3,FALSE)</f>
        <v>16</v>
      </c>
      <c r="E446">
        <f>VLOOKUP(C446,Menu!$A$2:$D$18,4,FALSE)</f>
        <v>20</v>
      </c>
      <c r="F446" s="1">
        <f t="shared" si="15"/>
        <v>16</v>
      </c>
      <c r="G446" s="4">
        <f t="shared" si="13"/>
        <v>9.65</v>
      </c>
    </row>
    <row r="447" spans="1:7" hidden="1">
      <c r="A447" t="s">
        <v>9</v>
      </c>
      <c r="B447" s="7">
        <v>0.55347222222222214</v>
      </c>
      <c r="C447">
        <v>5</v>
      </c>
      <c r="D447">
        <f>VLOOKUP(C447,Menu!$A$2:$D$18,3,FALSE)</f>
        <v>15</v>
      </c>
      <c r="E447">
        <f>VLOOKUP(C447,Menu!$A$2:$D$18,4,FALSE)</f>
        <v>20</v>
      </c>
      <c r="F447" s="1">
        <f t="shared" si="15"/>
        <v>15</v>
      </c>
      <c r="G447" s="4">
        <f t="shared" si="13"/>
        <v>12.5</v>
      </c>
    </row>
    <row r="448" spans="1:7" hidden="1">
      <c r="A448" t="s">
        <v>9</v>
      </c>
      <c r="B448" s="7">
        <v>0.55486111111111103</v>
      </c>
      <c r="C448">
        <v>15</v>
      </c>
      <c r="D448">
        <f>VLOOKUP(C448,Menu!$A$2:$D$18,3,FALSE)</f>
        <v>1</v>
      </c>
      <c r="E448">
        <f>VLOOKUP(C448,Menu!$A$2:$D$18,4,FALSE)</f>
        <v>1</v>
      </c>
      <c r="F448" s="1">
        <f t="shared" si="15"/>
        <v>1</v>
      </c>
      <c r="G448" s="4">
        <f t="shared" si="13"/>
        <v>0</v>
      </c>
    </row>
    <row r="449" spans="1:7" hidden="1">
      <c r="A449" t="s">
        <v>9</v>
      </c>
      <c r="B449" s="7">
        <v>0.56319444444444433</v>
      </c>
      <c r="C449">
        <v>2</v>
      </c>
      <c r="D449">
        <f>VLOOKUP(C449,Menu!$A$2:$D$18,3,FALSE)</f>
        <v>16</v>
      </c>
      <c r="E449">
        <f>VLOOKUP(C449,Menu!$A$2:$D$18,4,FALSE)</f>
        <v>19</v>
      </c>
      <c r="F449" s="1">
        <f t="shared" si="15"/>
        <v>16</v>
      </c>
      <c r="G449" s="4">
        <f t="shared" si="13"/>
        <v>13.8</v>
      </c>
    </row>
    <row r="450" spans="1:7" hidden="1">
      <c r="A450" t="s">
        <v>9</v>
      </c>
      <c r="B450" s="7">
        <v>0.56319444444444433</v>
      </c>
      <c r="C450">
        <v>2</v>
      </c>
      <c r="D450">
        <f>VLOOKUP(C450,Menu!$A$2:$D$18,3,FALSE)</f>
        <v>16</v>
      </c>
      <c r="E450">
        <f>VLOOKUP(C450,Menu!$A$2:$D$18,4,FALSE)</f>
        <v>19</v>
      </c>
      <c r="F450" s="1">
        <f t="shared" si="15"/>
        <v>16</v>
      </c>
      <c r="G450" s="4">
        <f t="shared" ref="G450:G513" si="16">VLOOKUP(C:C,$J$2:$K$17,2,FALSE)</f>
        <v>13.8</v>
      </c>
    </row>
    <row r="451" spans="1:7" hidden="1">
      <c r="A451" t="s">
        <v>9</v>
      </c>
      <c r="B451" s="7">
        <v>0.56944444444444431</v>
      </c>
      <c r="C451">
        <v>14</v>
      </c>
      <c r="D451">
        <f>VLOOKUP(C451,Menu!$A$2:$D$18,3,FALSE)</f>
        <v>3</v>
      </c>
      <c r="E451">
        <f>VLOOKUP(C451,Menu!$A$2:$D$18,4,FALSE)</f>
        <v>3</v>
      </c>
      <c r="F451" s="1">
        <f t="shared" si="15"/>
        <v>3</v>
      </c>
      <c r="G451" s="4">
        <f t="shared" si="16"/>
        <v>0</v>
      </c>
    </row>
    <row r="452" spans="1:7" hidden="1">
      <c r="A452" t="s">
        <v>9</v>
      </c>
      <c r="B452" s="7">
        <v>0.57847222222222205</v>
      </c>
      <c r="C452">
        <v>10</v>
      </c>
      <c r="D452">
        <f>VLOOKUP(C452,Menu!$A$2:$D$18,3,FALSE)</f>
        <v>14</v>
      </c>
      <c r="E452">
        <f>VLOOKUP(C452,Menu!$A$2:$D$18,4,FALSE)</f>
        <v>19.5</v>
      </c>
      <c r="F452" s="1">
        <f t="shared" si="15"/>
        <v>14</v>
      </c>
      <c r="G452" s="4">
        <f t="shared" si="16"/>
        <v>5</v>
      </c>
    </row>
    <row r="453" spans="1:7" hidden="1">
      <c r="A453" t="s">
        <v>9</v>
      </c>
      <c r="B453" s="7">
        <v>0.58333333333333315</v>
      </c>
      <c r="C453">
        <v>12</v>
      </c>
      <c r="D453">
        <f>VLOOKUP(C453,Menu!$A$2:$D$18,3,FALSE)</f>
        <v>4</v>
      </c>
      <c r="E453">
        <f>VLOOKUP(C453,Menu!$A$2:$D$18,4,FALSE)</f>
        <v>6</v>
      </c>
      <c r="F453" s="1">
        <f t="shared" si="15"/>
        <v>4</v>
      </c>
      <c r="G453" s="4">
        <f t="shared" si="16"/>
        <v>0</v>
      </c>
    </row>
    <row r="454" spans="1:7" hidden="1">
      <c r="A454" t="s">
        <v>9</v>
      </c>
      <c r="B454" s="7">
        <v>0.58333333333333315</v>
      </c>
      <c r="C454">
        <v>13</v>
      </c>
      <c r="D454">
        <f>VLOOKUP(C454,Menu!$A$2:$D$18,3,FALSE)</f>
        <v>2</v>
      </c>
      <c r="E454">
        <f>VLOOKUP(C454,Menu!$A$2:$D$18,4,FALSE)</f>
        <v>2</v>
      </c>
      <c r="F454" s="1">
        <f t="shared" si="15"/>
        <v>2</v>
      </c>
      <c r="G454" s="4">
        <f t="shared" si="16"/>
        <v>0</v>
      </c>
    </row>
    <row r="455" spans="1:7">
      <c r="A455" t="s">
        <v>9</v>
      </c>
      <c r="B455" s="7">
        <v>0.59027777777777757</v>
      </c>
      <c r="C455">
        <v>1</v>
      </c>
      <c r="D455">
        <f>VLOOKUP(C455,Menu!$A$2:$D$18,3,FALSE)</f>
        <v>17</v>
      </c>
      <c r="E455">
        <f>VLOOKUP(C455,Menu!$A$2:$D$18,4,FALSE)</f>
        <v>23</v>
      </c>
      <c r="F455" s="1">
        <f t="shared" ref="F455:F518" si="17">E455</f>
        <v>23</v>
      </c>
      <c r="G455" s="4">
        <f t="shared" si="16"/>
        <v>18.75</v>
      </c>
    </row>
    <row r="456" spans="1:7" hidden="1">
      <c r="A456" t="s">
        <v>9</v>
      </c>
      <c r="B456" s="7">
        <v>0.59166666666666645</v>
      </c>
      <c r="C456">
        <v>2</v>
      </c>
      <c r="D456">
        <f>VLOOKUP(C456,Menu!$A$2:$D$18,3,FALSE)</f>
        <v>16</v>
      </c>
      <c r="E456">
        <f>VLOOKUP(C456,Menu!$A$2:$D$18,4,FALSE)</f>
        <v>19</v>
      </c>
      <c r="F456" s="1">
        <f t="shared" si="17"/>
        <v>19</v>
      </c>
      <c r="G456" s="4">
        <f t="shared" si="16"/>
        <v>13.8</v>
      </c>
    </row>
    <row r="457" spans="1:7" hidden="1">
      <c r="A457" t="s">
        <v>9</v>
      </c>
      <c r="B457" s="7">
        <v>0.59166666666666645</v>
      </c>
      <c r="C457">
        <v>15</v>
      </c>
      <c r="D457">
        <f>VLOOKUP(C457,Menu!$A$2:$D$18,3,FALSE)</f>
        <v>1</v>
      </c>
      <c r="E457">
        <f>VLOOKUP(C457,Menu!$A$2:$D$18,4,FALSE)</f>
        <v>1</v>
      </c>
      <c r="F457" s="1">
        <f t="shared" si="17"/>
        <v>1</v>
      </c>
      <c r="G457" s="4">
        <f t="shared" si="16"/>
        <v>0</v>
      </c>
    </row>
    <row r="458" spans="1:7" hidden="1">
      <c r="A458" t="s">
        <v>9</v>
      </c>
      <c r="B458" s="7">
        <v>0.59791666666666643</v>
      </c>
      <c r="C458">
        <v>16</v>
      </c>
      <c r="D458">
        <f>VLOOKUP(C458,Menu!$A$2:$D$18,3,FALSE)</f>
        <v>5</v>
      </c>
      <c r="E458">
        <f>VLOOKUP(C458,Menu!$A$2:$D$18,4,FALSE)</f>
        <v>7</v>
      </c>
      <c r="F458" s="1">
        <f t="shared" si="17"/>
        <v>7</v>
      </c>
      <c r="G458" s="4">
        <f t="shared" si="16"/>
        <v>0</v>
      </c>
    </row>
    <row r="459" spans="1:7" hidden="1">
      <c r="A459" t="s">
        <v>9</v>
      </c>
      <c r="B459" s="7">
        <v>0.59791666666666643</v>
      </c>
      <c r="C459">
        <v>9</v>
      </c>
      <c r="D459">
        <f>VLOOKUP(C459,Menu!$A$2:$D$18,3,FALSE)</f>
        <v>14</v>
      </c>
      <c r="E459">
        <f>VLOOKUP(C459,Menu!$A$2:$D$18,4,FALSE)</f>
        <v>17</v>
      </c>
      <c r="F459" s="1">
        <f t="shared" si="17"/>
        <v>17</v>
      </c>
      <c r="G459" s="4">
        <f t="shared" si="16"/>
        <v>12.6</v>
      </c>
    </row>
    <row r="460" spans="1:7" hidden="1">
      <c r="A460" t="s">
        <v>9</v>
      </c>
      <c r="B460" s="7">
        <v>0.59791666666666643</v>
      </c>
      <c r="C460">
        <v>16</v>
      </c>
      <c r="D460">
        <f>VLOOKUP(C460,Menu!$A$2:$D$18,3,FALSE)</f>
        <v>5</v>
      </c>
      <c r="E460">
        <f>VLOOKUP(C460,Menu!$A$2:$D$18,4,FALSE)</f>
        <v>7</v>
      </c>
      <c r="F460" s="1">
        <f t="shared" si="17"/>
        <v>7</v>
      </c>
      <c r="G460" s="4">
        <f t="shared" si="16"/>
        <v>0</v>
      </c>
    </row>
    <row r="461" spans="1:7" hidden="1">
      <c r="A461" t="s">
        <v>9</v>
      </c>
      <c r="B461" s="7">
        <v>0.60138888888888864</v>
      </c>
      <c r="C461">
        <v>3</v>
      </c>
      <c r="D461">
        <f>VLOOKUP(C461,Menu!$A$2:$D$18,3,FALSE)</f>
        <v>7</v>
      </c>
      <c r="E461">
        <f>VLOOKUP(C461,Menu!$A$2:$D$18,4,FALSE)</f>
        <v>8.5</v>
      </c>
      <c r="F461" s="1">
        <f t="shared" si="17"/>
        <v>8.5</v>
      </c>
      <c r="G461" s="4">
        <f t="shared" si="16"/>
        <v>2</v>
      </c>
    </row>
    <row r="462" spans="1:7" hidden="1">
      <c r="A462" t="s">
        <v>9</v>
      </c>
      <c r="B462" s="7">
        <v>0.60138888888888864</v>
      </c>
      <c r="C462">
        <v>13</v>
      </c>
      <c r="D462">
        <f>VLOOKUP(C462,Menu!$A$2:$D$18,3,FALSE)</f>
        <v>2</v>
      </c>
      <c r="E462">
        <f>VLOOKUP(C462,Menu!$A$2:$D$18,4,FALSE)</f>
        <v>2</v>
      </c>
      <c r="F462" s="1">
        <f t="shared" si="17"/>
        <v>2</v>
      </c>
      <c r="G462" s="4">
        <f t="shared" si="16"/>
        <v>0</v>
      </c>
    </row>
    <row r="463" spans="1:7" hidden="1">
      <c r="A463" t="s">
        <v>9</v>
      </c>
      <c r="B463" s="7">
        <v>0.60138888888888864</v>
      </c>
      <c r="C463">
        <v>10</v>
      </c>
      <c r="D463">
        <f>VLOOKUP(C463,Menu!$A$2:$D$18,3,FALSE)</f>
        <v>14</v>
      </c>
      <c r="E463">
        <f>VLOOKUP(C463,Menu!$A$2:$D$18,4,FALSE)</f>
        <v>19.5</v>
      </c>
      <c r="F463" s="1">
        <f t="shared" si="17"/>
        <v>19.5</v>
      </c>
      <c r="G463" s="4">
        <f t="shared" si="16"/>
        <v>5</v>
      </c>
    </row>
    <row r="464" spans="1:7" hidden="1">
      <c r="A464" t="s">
        <v>9</v>
      </c>
      <c r="B464" s="7">
        <v>0.60763888888888862</v>
      </c>
      <c r="C464">
        <v>6</v>
      </c>
      <c r="D464">
        <f>VLOOKUP(C464,Menu!$A$2:$D$18,3,FALSE)</f>
        <v>14</v>
      </c>
      <c r="E464">
        <f>VLOOKUP(C464,Menu!$A$2:$D$18,4,FALSE)</f>
        <v>18</v>
      </c>
      <c r="F464" s="1">
        <f t="shared" si="17"/>
        <v>18</v>
      </c>
      <c r="G464" s="4">
        <f t="shared" si="16"/>
        <v>9</v>
      </c>
    </row>
    <row r="465" spans="1:7" hidden="1">
      <c r="A465" t="s">
        <v>9</v>
      </c>
      <c r="B465" s="7">
        <v>0.61319444444444415</v>
      </c>
      <c r="C465">
        <v>13</v>
      </c>
      <c r="D465">
        <f>VLOOKUP(C465,Menu!$A$2:$D$18,3,FALSE)</f>
        <v>2</v>
      </c>
      <c r="E465">
        <f>VLOOKUP(C465,Menu!$A$2:$D$18,4,FALSE)</f>
        <v>2</v>
      </c>
      <c r="F465" s="1">
        <f t="shared" si="17"/>
        <v>2</v>
      </c>
      <c r="G465" s="4">
        <f t="shared" si="16"/>
        <v>0</v>
      </c>
    </row>
    <row r="466" spans="1:7" hidden="1">
      <c r="A466" t="s">
        <v>9</v>
      </c>
      <c r="B466" s="7">
        <v>0.61597222222222192</v>
      </c>
      <c r="C466">
        <v>7</v>
      </c>
      <c r="D466">
        <f>VLOOKUP(C466,Menu!$A$2:$D$18,3,FALSE)</f>
        <v>16</v>
      </c>
      <c r="E466">
        <f>VLOOKUP(C466,Menu!$A$2:$D$18,4,FALSE)</f>
        <v>20</v>
      </c>
      <c r="F466" s="1">
        <f t="shared" si="17"/>
        <v>20</v>
      </c>
      <c r="G466" s="4">
        <f t="shared" si="16"/>
        <v>9.65</v>
      </c>
    </row>
    <row r="467" spans="1:7" hidden="1">
      <c r="A467" t="s">
        <v>9</v>
      </c>
      <c r="B467" s="7">
        <v>0.61597222222222192</v>
      </c>
      <c r="C467">
        <v>3</v>
      </c>
      <c r="D467">
        <f>VLOOKUP(C467,Menu!$A$2:$D$18,3,FALSE)</f>
        <v>7</v>
      </c>
      <c r="E467">
        <f>VLOOKUP(C467,Menu!$A$2:$D$18,4,FALSE)</f>
        <v>8.5</v>
      </c>
      <c r="F467" s="1">
        <f t="shared" si="17"/>
        <v>8.5</v>
      </c>
      <c r="G467" s="4">
        <f t="shared" si="16"/>
        <v>2</v>
      </c>
    </row>
    <row r="468" spans="1:7" hidden="1">
      <c r="A468" t="s">
        <v>9</v>
      </c>
      <c r="B468" s="7">
        <v>0.61597222222222192</v>
      </c>
      <c r="C468">
        <v>5</v>
      </c>
      <c r="D468">
        <f>VLOOKUP(C468,Menu!$A$2:$D$18,3,FALSE)</f>
        <v>15</v>
      </c>
      <c r="E468">
        <f>VLOOKUP(C468,Menu!$A$2:$D$18,4,FALSE)</f>
        <v>20</v>
      </c>
      <c r="F468" s="1">
        <f t="shared" si="17"/>
        <v>20</v>
      </c>
      <c r="G468" s="4">
        <f t="shared" si="16"/>
        <v>12.5</v>
      </c>
    </row>
    <row r="469" spans="1:7" hidden="1">
      <c r="A469" t="s">
        <v>9</v>
      </c>
      <c r="B469" s="7">
        <v>0.61597222222222192</v>
      </c>
      <c r="C469">
        <v>4</v>
      </c>
      <c r="D469">
        <f>VLOOKUP(C469,Menu!$A$2:$D$18,3,FALSE)</f>
        <v>14</v>
      </c>
      <c r="E469">
        <f>VLOOKUP(C469,Menu!$A$2:$D$18,4,FALSE)</f>
        <v>16</v>
      </c>
      <c r="F469" s="1">
        <f t="shared" si="17"/>
        <v>16</v>
      </c>
      <c r="G469" s="4">
        <f t="shared" si="16"/>
        <v>8.8000000000000007</v>
      </c>
    </row>
    <row r="470" spans="1:7" hidden="1">
      <c r="A470" t="s">
        <v>9</v>
      </c>
      <c r="B470" s="7">
        <v>0.61597222222222192</v>
      </c>
      <c r="C470">
        <v>3</v>
      </c>
      <c r="D470">
        <f>VLOOKUP(C470,Menu!$A$2:$D$18,3,FALSE)</f>
        <v>7</v>
      </c>
      <c r="E470">
        <f>VLOOKUP(C470,Menu!$A$2:$D$18,4,FALSE)</f>
        <v>8.5</v>
      </c>
      <c r="F470" s="1">
        <f t="shared" si="17"/>
        <v>8.5</v>
      </c>
      <c r="G470" s="4">
        <f t="shared" si="16"/>
        <v>2</v>
      </c>
    </row>
    <row r="471" spans="1:7" hidden="1">
      <c r="A471" t="s">
        <v>9</v>
      </c>
      <c r="B471" s="7">
        <v>0.61597222222222192</v>
      </c>
      <c r="C471">
        <v>15</v>
      </c>
      <c r="D471">
        <f>VLOOKUP(C471,Menu!$A$2:$D$18,3,FALSE)</f>
        <v>1</v>
      </c>
      <c r="E471">
        <f>VLOOKUP(C471,Menu!$A$2:$D$18,4,FALSE)</f>
        <v>1</v>
      </c>
      <c r="F471" s="1">
        <f t="shared" si="17"/>
        <v>1</v>
      </c>
      <c r="G471" s="4">
        <f t="shared" si="16"/>
        <v>0</v>
      </c>
    </row>
    <row r="472" spans="1:7" hidden="1">
      <c r="A472" t="s">
        <v>9</v>
      </c>
      <c r="B472" s="7">
        <v>0.61597222222222192</v>
      </c>
      <c r="C472">
        <v>5</v>
      </c>
      <c r="D472">
        <f>VLOOKUP(C472,Menu!$A$2:$D$18,3,FALSE)</f>
        <v>15</v>
      </c>
      <c r="E472">
        <f>VLOOKUP(C472,Menu!$A$2:$D$18,4,FALSE)</f>
        <v>20</v>
      </c>
      <c r="F472" s="1">
        <f t="shared" si="17"/>
        <v>20</v>
      </c>
      <c r="G472" s="4">
        <f t="shared" si="16"/>
        <v>12.5</v>
      </c>
    </row>
    <row r="473" spans="1:7" hidden="1">
      <c r="A473" t="s">
        <v>9</v>
      </c>
      <c r="B473" s="7">
        <v>0.62499999999999967</v>
      </c>
      <c r="C473">
        <v>6</v>
      </c>
      <c r="D473">
        <f>VLOOKUP(C473,Menu!$A$2:$D$18,3,FALSE)</f>
        <v>14</v>
      </c>
      <c r="E473">
        <f>VLOOKUP(C473,Menu!$A$2:$D$18,4,FALSE)</f>
        <v>18</v>
      </c>
      <c r="F473" s="1">
        <f t="shared" si="17"/>
        <v>18</v>
      </c>
      <c r="G473" s="4">
        <f t="shared" si="16"/>
        <v>9</v>
      </c>
    </row>
    <row r="474" spans="1:7" hidden="1">
      <c r="A474" t="s">
        <v>9</v>
      </c>
      <c r="B474" s="7">
        <v>0.62499999999999967</v>
      </c>
      <c r="C474">
        <v>5</v>
      </c>
      <c r="D474">
        <f>VLOOKUP(C474,Menu!$A$2:$D$18,3,FALSE)</f>
        <v>15</v>
      </c>
      <c r="E474">
        <f>VLOOKUP(C474,Menu!$A$2:$D$18,4,FALSE)</f>
        <v>20</v>
      </c>
      <c r="F474" s="1">
        <f t="shared" si="17"/>
        <v>20</v>
      </c>
      <c r="G474" s="4">
        <f t="shared" si="16"/>
        <v>12.5</v>
      </c>
    </row>
    <row r="475" spans="1:7" hidden="1">
      <c r="A475" t="s">
        <v>9</v>
      </c>
      <c r="B475" s="7">
        <v>0.62499999999999967</v>
      </c>
      <c r="C475">
        <v>16</v>
      </c>
      <c r="D475">
        <f>VLOOKUP(C475,Menu!$A$2:$D$18,3,FALSE)</f>
        <v>5</v>
      </c>
      <c r="E475">
        <f>VLOOKUP(C475,Menu!$A$2:$D$18,4,FALSE)</f>
        <v>7</v>
      </c>
      <c r="F475" s="1">
        <f t="shared" si="17"/>
        <v>7</v>
      </c>
      <c r="G475" s="4">
        <f t="shared" si="16"/>
        <v>0</v>
      </c>
    </row>
    <row r="476" spans="1:7" hidden="1">
      <c r="A476" t="s">
        <v>9</v>
      </c>
      <c r="B476" s="7">
        <v>0.62916666666666632</v>
      </c>
      <c r="C476">
        <v>12</v>
      </c>
      <c r="D476">
        <f>VLOOKUP(C476,Menu!$A$2:$D$18,3,FALSE)</f>
        <v>4</v>
      </c>
      <c r="E476">
        <f>VLOOKUP(C476,Menu!$A$2:$D$18,4,FALSE)</f>
        <v>6</v>
      </c>
      <c r="F476" s="1">
        <f t="shared" si="17"/>
        <v>6</v>
      </c>
      <c r="G476" s="4">
        <f t="shared" si="16"/>
        <v>0</v>
      </c>
    </row>
    <row r="477" spans="1:7" hidden="1">
      <c r="A477" t="s">
        <v>9</v>
      </c>
      <c r="B477" s="7">
        <v>0.62916666666666632</v>
      </c>
      <c r="C477">
        <v>10</v>
      </c>
      <c r="D477">
        <f>VLOOKUP(C477,Menu!$A$2:$D$18,3,FALSE)</f>
        <v>14</v>
      </c>
      <c r="E477">
        <f>VLOOKUP(C477,Menu!$A$2:$D$18,4,FALSE)</f>
        <v>19.5</v>
      </c>
      <c r="F477" s="1">
        <f t="shared" si="17"/>
        <v>19.5</v>
      </c>
      <c r="G477" s="4">
        <f t="shared" si="16"/>
        <v>5</v>
      </c>
    </row>
    <row r="478" spans="1:7">
      <c r="A478" t="s">
        <v>9</v>
      </c>
      <c r="B478" s="7">
        <v>0.62916666666666632</v>
      </c>
      <c r="C478">
        <v>1</v>
      </c>
      <c r="D478">
        <f>VLOOKUP(C478,Menu!$A$2:$D$18,3,FALSE)</f>
        <v>17</v>
      </c>
      <c r="E478">
        <f>VLOOKUP(C478,Menu!$A$2:$D$18,4,FALSE)</f>
        <v>23</v>
      </c>
      <c r="F478" s="1">
        <f t="shared" si="17"/>
        <v>23</v>
      </c>
      <c r="G478" s="4">
        <f t="shared" si="16"/>
        <v>18.75</v>
      </c>
    </row>
    <row r="479" spans="1:7" hidden="1">
      <c r="A479" t="s">
        <v>9</v>
      </c>
      <c r="B479" s="7">
        <v>0.63124999999999964</v>
      </c>
      <c r="C479">
        <v>11</v>
      </c>
      <c r="D479">
        <f>VLOOKUP(C479,Menu!$A$2:$D$18,3,FALSE)</f>
        <v>10</v>
      </c>
      <c r="E479">
        <f>VLOOKUP(C479,Menu!$A$2:$D$18,4,FALSE)</f>
        <v>14</v>
      </c>
      <c r="F479" s="1">
        <f t="shared" si="17"/>
        <v>14</v>
      </c>
      <c r="G479" s="4">
        <f t="shared" si="16"/>
        <v>1.45</v>
      </c>
    </row>
    <row r="480" spans="1:7" hidden="1">
      <c r="A480" t="s">
        <v>9</v>
      </c>
      <c r="B480" s="7">
        <v>0.63124999999999964</v>
      </c>
      <c r="C480">
        <v>5</v>
      </c>
      <c r="D480">
        <f>VLOOKUP(C480,Menu!$A$2:$D$18,3,FALSE)</f>
        <v>15</v>
      </c>
      <c r="E480">
        <f>VLOOKUP(C480,Menu!$A$2:$D$18,4,FALSE)</f>
        <v>20</v>
      </c>
      <c r="F480" s="1">
        <f t="shared" si="17"/>
        <v>20</v>
      </c>
      <c r="G480" s="4">
        <f t="shared" si="16"/>
        <v>12.5</v>
      </c>
    </row>
    <row r="481" spans="1:7" hidden="1">
      <c r="A481" t="s">
        <v>9</v>
      </c>
      <c r="B481" s="7">
        <v>0.63124999999999964</v>
      </c>
      <c r="C481">
        <v>13</v>
      </c>
      <c r="D481">
        <f>VLOOKUP(C481,Menu!$A$2:$D$18,3,FALSE)</f>
        <v>2</v>
      </c>
      <c r="E481">
        <f>VLOOKUP(C481,Menu!$A$2:$D$18,4,FALSE)</f>
        <v>2</v>
      </c>
      <c r="F481" s="1">
        <f t="shared" si="17"/>
        <v>2</v>
      </c>
      <c r="G481" s="4">
        <f t="shared" si="16"/>
        <v>0</v>
      </c>
    </row>
    <row r="482" spans="1:7" hidden="1">
      <c r="A482" t="s">
        <v>9</v>
      </c>
      <c r="B482" s="7">
        <v>0.63680555555555518</v>
      </c>
      <c r="C482">
        <v>9</v>
      </c>
      <c r="D482">
        <f>VLOOKUP(C482,Menu!$A$2:$D$18,3,FALSE)</f>
        <v>14</v>
      </c>
      <c r="E482">
        <f>VLOOKUP(C482,Menu!$A$2:$D$18,4,FALSE)</f>
        <v>17</v>
      </c>
      <c r="F482" s="1">
        <f t="shared" si="17"/>
        <v>17</v>
      </c>
      <c r="G482" s="4">
        <f t="shared" si="16"/>
        <v>12.6</v>
      </c>
    </row>
    <row r="483" spans="1:7" hidden="1">
      <c r="A483" t="s">
        <v>9</v>
      </c>
      <c r="B483" s="7">
        <v>0.63680555555555518</v>
      </c>
      <c r="C483">
        <v>12</v>
      </c>
      <c r="D483">
        <f>VLOOKUP(C483,Menu!$A$2:$D$18,3,FALSE)</f>
        <v>4</v>
      </c>
      <c r="E483">
        <f>VLOOKUP(C483,Menu!$A$2:$D$18,4,FALSE)</f>
        <v>6</v>
      </c>
      <c r="F483" s="1">
        <f t="shared" si="17"/>
        <v>6</v>
      </c>
      <c r="G483" s="4">
        <f t="shared" si="16"/>
        <v>0</v>
      </c>
    </row>
    <row r="484" spans="1:7" hidden="1">
      <c r="A484" t="s">
        <v>9</v>
      </c>
      <c r="B484" s="7">
        <v>0.63819444444444406</v>
      </c>
      <c r="C484">
        <v>4</v>
      </c>
      <c r="D484">
        <f>VLOOKUP(C484,Menu!$A$2:$D$18,3,FALSE)</f>
        <v>14</v>
      </c>
      <c r="E484">
        <f>VLOOKUP(C484,Menu!$A$2:$D$18,4,FALSE)</f>
        <v>16</v>
      </c>
      <c r="F484" s="1">
        <f t="shared" si="17"/>
        <v>16</v>
      </c>
      <c r="G484" s="4">
        <f t="shared" si="16"/>
        <v>8.8000000000000007</v>
      </c>
    </row>
    <row r="485" spans="1:7" hidden="1">
      <c r="A485" t="s">
        <v>9</v>
      </c>
      <c r="B485" s="7">
        <v>0.63888888888888851</v>
      </c>
      <c r="C485">
        <v>8</v>
      </c>
      <c r="D485">
        <f>VLOOKUP(C485,Menu!$A$2:$D$18,3,FALSE)</f>
        <v>15</v>
      </c>
      <c r="E485">
        <f>VLOOKUP(C485,Menu!$A$2:$D$18,4,FALSE)</f>
        <v>19</v>
      </c>
      <c r="F485" s="1">
        <f t="shared" si="17"/>
        <v>19</v>
      </c>
      <c r="G485" s="4">
        <f t="shared" si="16"/>
        <v>7.5</v>
      </c>
    </row>
    <row r="486" spans="1:7" hidden="1">
      <c r="A486" t="s">
        <v>9</v>
      </c>
      <c r="B486" s="7">
        <v>0.64027777777777739</v>
      </c>
      <c r="C486">
        <v>12</v>
      </c>
      <c r="D486">
        <f>VLOOKUP(C486,Menu!$A$2:$D$18,3,FALSE)</f>
        <v>4</v>
      </c>
      <c r="E486">
        <f>VLOOKUP(C486,Menu!$A$2:$D$18,4,FALSE)</f>
        <v>6</v>
      </c>
      <c r="F486" s="1">
        <f t="shared" si="17"/>
        <v>6</v>
      </c>
      <c r="G486" s="4">
        <f t="shared" si="16"/>
        <v>0</v>
      </c>
    </row>
    <row r="487" spans="1:7" hidden="1">
      <c r="A487" t="s">
        <v>9</v>
      </c>
      <c r="B487" s="7">
        <v>0.64999999999999958</v>
      </c>
      <c r="C487">
        <v>2</v>
      </c>
      <c r="D487">
        <f>VLOOKUP(C487,Menu!$A$2:$D$18,3,FALSE)</f>
        <v>16</v>
      </c>
      <c r="E487">
        <f>VLOOKUP(C487,Menu!$A$2:$D$18,4,FALSE)</f>
        <v>19</v>
      </c>
      <c r="F487" s="1">
        <f t="shared" si="17"/>
        <v>19</v>
      </c>
      <c r="G487" s="4">
        <f t="shared" si="16"/>
        <v>13.8</v>
      </c>
    </row>
    <row r="488" spans="1:7" hidden="1">
      <c r="A488" t="s">
        <v>9</v>
      </c>
      <c r="B488" s="7">
        <v>0.64999999999999958</v>
      </c>
      <c r="C488">
        <v>8</v>
      </c>
      <c r="D488">
        <f>VLOOKUP(C488,Menu!$A$2:$D$18,3,FALSE)</f>
        <v>15</v>
      </c>
      <c r="E488">
        <f>VLOOKUP(C488,Menu!$A$2:$D$18,4,FALSE)</f>
        <v>19</v>
      </c>
      <c r="F488" s="1">
        <f t="shared" si="17"/>
        <v>19</v>
      </c>
      <c r="G488" s="4">
        <f t="shared" si="16"/>
        <v>7.5</v>
      </c>
    </row>
    <row r="489" spans="1:7" hidden="1">
      <c r="A489" t="s">
        <v>9</v>
      </c>
      <c r="B489" s="7">
        <v>0.65416666666666623</v>
      </c>
      <c r="C489">
        <v>8</v>
      </c>
      <c r="D489">
        <f>VLOOKUP(C489,Menu!$A$2:$D$18,3,FALSE)</f>
        <v>15</v>
      </c>
      <c r="E489">
        <f>VLOOKUP(C489,Menu!$A$2:$D$18,4,FALSE)</f>
        <v>19</v>
      </c>
      <c r="F489" s="1">
        <f t="shared" si="17"/>
        <v>19</v>
      </c>
      <c r="G489" s="4">
        <f t="shared" si="16"/>
        <v>7.5</v>
      </c>
    </row>
    <row r="490" spans="1:7" hidden="1">
      <c r="A490" t="s">
        <v>9</v>
      </c>
      <c r="B490" s="7">
        <v>0.65416666666666623</v>
      </c>
      <c r="C490">
        <v>16</v>
      </c>
      <c r="D490">
        <f>VLOOKUP(C490,Menu!$A$2:$D$18,3,FALSE)</f>
        <v>5</v>
      </c>
      <c r="E490">
        <f>VLOOKUP(C490,Menu!$A$2:$D$18,4,FALSE)</f>
        <v>7</v>
      </c>
      <c r="F490" s="1">
        <f t="shared" si="17"/>
        <v>7</v>
      </c>
      <c r="G490" s="4">
        <f t="shared" si="16"/>
        <v>0</v>
      </c>
    </row>
    <row r="491" spans="1:7" hidden="1">
      <c r="A491" t="s">
        <v>9</v>
      </c>
      <c r="B491" s="7">
        <v>0.65416666666666623</v>
      </c>
      <c r="C491">
        <v>7</v>
      </c>
      <c r="D491">
        <f>VLOOKUP(C491,Menu!$A$2:$D$18,3,FALSE)</f>
        <v>16</v>
      </c>
      <c r="E491">
        <f>VLOOKUP(C491,Menu!$A$2:$D$18,4,FALSE)</f>
        <v>20</v>
      </c>
      <c r="F491" s="1">
        <f t="shared" si="17"/>
        <v>20</v>
      </c>
      <c r="G491" s="4">
        <f t="shared" si="16"/>
        <v>9.65</v>
      </c>
    </row>
    <row r="492" spans="1:7">
      <c r="A492" t="s">
        <v>9</v>
      </c>
      <c r="B492" s="7">
        <v>0.65486111111111067</v>
      </c>
      <c r="C492">
        <v>1</v>
      </c>
      <c r="D492">
        <f>VLOOKUP(C492,Menu!$A$2:$D$18,3,FALSE)</f>
        <v>17</v>
      </c>
      <c r="E492">
        <f>VLOOKUP(C492,Menu!$A$2:$D$18,4,FALSE)</f>
        <v>23</v>
      </c>
      <c r="F492" s="1">
        <f t="shared" si="17"/>
        <v>23</v>
      </c>
      <c r="G492" s="4">
        <f t="shared" si="16"/>
        <v>18.75</v>
      </c>
    </row>
    <row r="493" spans="1:7" hidden="1">
      <c r="A493" t="s">
        <v>9</v>
      </c>
      <c r="B493" s="7">
        <v>0.65486111111111067</v>
      </c>
      <c r="C493">
        <v>13</v>
      </c>
      <c r="D493">
        <f>VLOOKUP(C493,Menu!$A$2:$D$18,3,FALSE)</f>
        <v>2</v>
      </c>
      <c r="E493">
        <f>VLOOKUP(C493,Menu!$A$2:$D$18,4,FALSE)</f>
        <v>2</v>
      </c>
      <c r="F493" s="1">
        <f t="shared" si="17"/>
        <v>2</v>
      </c>
      <c r="G493" s="4">
        <f t="shared" si="16"/>
        <v>0</v>
      </c>
    </row>
    <row r="494" spans="1:7" hidden="1">
      <c r="A494" t="s">
        <v>9</v>
      </c>
      <c r="B494" s="7">
        <v>0.65486111111111067</v>
      </c>
      <c r="C494">
        <v>14</v>
      </c>
      <c r="D494">
        <f>VLOOKUP(C494,Menu!$A$2:$D$18,3,FALSE)</f>
        <v>3</v>
      </c>
      <c r="E494">
        <f>VLOOKUP(C494,Menu!$A$2:$D$18,4,FALSE)</f>
        <v>3</v>
      </c>
      <c r="F494" s="1">
        <f t="shared" si="17"/>
        <v>3</v>
      </c>
      <c r="G494" s="4">
        <f t="shared" si="16"/>
        <v>0</v>
      </c>
    </row>
    <row r="495" spans="1:7" hidden="1">
      <c r="A495" t="s">
        <v>9</v>
      </c>
      <c r="B495" s="7">
        <v>0.65486111111111067</v>
      </c>
      <c r="C495">
        <v>14</v>
      </c>
      <c r="D495">
        <f>VLOOKUP(C495,Menu!$A$2:$D$18,3,FALSE)</f>
        <v>3</v>
      </c>
      <c r="E495">
        <f>VLOOKUP(C495,Menu!$A$2:$D$18,4,FALSE)</f>
        <v>3</v>
      </c>
      <c r="F495" s="1">
        <f t="shared" si="17"/>
        <v>3</v>
      </c>
      <c r="G495" s="4">
        <f t="shared" si="16"/>
        <v>0</v>
      </c>
    </row>
    <row r="496" spans="1:7" hidden="1">
      <c r="A496" t="s">
        <v>9</v>
      </c>
      <c r="B496" s="7">
        <v>0.65833333333333288</v>
      </c>
      <c r="C496">
        <v>9</v>
      </c>
      <c r="D496">
        <f>VLOOKUP(C496,Menu!$A$2:$D$18,3,FALSE)</f>
        <v>14</v>
      </c>
      <c r="E496">
        <f>VLOOKUP(C496,Menu!$A$2:$D$18,4,FALSE)</f>
        <v>17</v>
      </c>
      <c r="F496" s="1">
        <f t="shared" si="17"/>
        <v>17</v>
      </c>
      <c r="G496" s="4">
        <f t="shared" si="16"/>
        <v>12.6</v>
      </c>
    </row>
    <row r="497" spans="1:7" hidden="1">
      <c r="A497" t="s">
        <v>9</v>
      </c>
      <c r="B497" s="7">
        <v>0.65833333333333288</v>
      </c>
      <c r="C497">
        <v>8</v>
      </c>
      <c r="D497">
        <f>VLOOKUP(C497,Menu!$A$2:$D$18,3,FALSE)</f>
        <v>15</v>
      </c>
      <c r="E497">
        <f>VLOOKUP(C497,Menu!$A$2:$D$18,4,FALSE)</f>
        <v>19</v>
      </c>
      <c r="F497" s="1">
        <f t="shared" si="17"/>
        <v>19</v>
      </c>
      <c r="G497" s="4">
        <f t="shared" si="16"/>
        <v>7.5</v>
      </c>
    </row>
    <row r="498" spans="1:7" hidden="1">
      <c r="A498" t="s">
        <v>9</v>
      </c>
      <c r="B498" s="7">
        <v>0.66805555555555507</v>
      </c>
      <c r="C498">
        <v>2</v>
      </c>
      <c r="D498">
        <f>VLOOKUP(C498,Menu!$A$2:$D$18,3,FALSE)</f>
        <v>16</v>
      </c>
      <c r="E498">
        <f>VLOOKUP(C498,Menu!$A$2:$D$18,4,FALSE)</f>
        <v>19</v>
      </c>
      <c r="F498" s="1">
        <f t="shared" si="17"/>
        <v>19</v>
      </c>
      <c r="G498" s="4">
        <f t="shared" si="16"/>
        <v>13.8</v>
      </c>
    </row>
    <row r="499" spans="1:7" hidden="1">
      <c r="A499" t="s">
        <v>9</v>
      </c>
      <c r="B499" s="7">
        <v>0.66805555555555507</v>
      </c>
      <c r="C499">
        <v>11</v>
      </c>
      <c r="D499">
        <f>VLOOKUP(C499,Menu!$A$2:$D$18,3,FALSE)</f>
        <v>10</v>
      </c>
      <c r="E499">
        <f>VLOOKUP(C499,Menu!$A$2:$D$18,4,FALSE)</f>
        <v>14</v>
      </c>
      <c r="F499" s="1">
        <f t="shared" si="17"/>
        <v>14</v>
      </c>
      <c r="G499" s="4">
        <f t="shared" si="16"/>
        <v>1.45</v>
      </c>
    </row>
    <row r="500" spans="1:7" hidden="1">
      <c r="A500" t="s">
        <v>9</v>
      </c>
      <c r="B500" s="7">
        <v>0.66805555555555507</v>
      </c>
      <c r="C500">
        <v>9</v>
      </c>
      <c r="D500">
        <f>VLOOKUP(C500,Menu!$A$2:$D$18,3,FALSE)</f>
        <v>14</v>
      </c>
      <c r="E500">
        <f>VLOOKUP(C500,Menu!$A$2:$D$18,4,FALSE)</f>
        <v>17</v>
      </c>
      <c r="F500" s="1">
        <f t="shared" si="17"/>
        <v>17</v>
      </c>
      <c r="G500" s="4">
        <f t="shared" si="16"/>
        <v>12.6</v>
      </c>
    </row>
    <row r="501" spans="1:7" hidden="1">
      <c r="A501" t="s">
        <v>9</v>
      </c>
      <c r="B501" s="7">
        <v>0.66805555555555507</v>
      </c>
      <c r="C501">
        <v>15</v>
      </c>
      <c r="D501">
        <f>VLOOKUP(C501,Menu!$A$2:$D$18,3,FALSE)</f>
        <v>1</v>
      </c>
      <c r="E501">
        <f>VLOOKUP(C501,Menu!$A$2:$D$18,4,FALSE)</f>
        <v>1</v>
      </c>
      <c r="F501" s="1">
        <f t="shared" si="17"/>
        <v>1</v>
      </c>
      <c r="G501" s="4">
        <f t="shared" si="16"/>
        <v>0</v>
      </c>
    </row>
    <row r="502" spans="1:7" hidden="1">
      <c r="A502" t="s">
        <v>9</v>
      </c>
      <c r="B502" s="7">
        <v>0.66805555555555507</v>
      </c>
      <c r="C502">
        <v>16</v>
      </c>
      <c r="D502">
        <f>VLOOKUP(C502,Menu!$A$2:$D$18,3,FALSE)</f>
        <v>5</v>
      </c>
      <c r="E502">
        <f>VLOOKUP(C502,Menu!$A$2:$D$18,4,FALSE)</f>
        <v>7</v>
      </c>
      <c r="F502" s="1">
        <f t="shared" si="17"/>
        <v>7</v>
      </c>
      <c r="G502" s="4">
        <f t="shared" si="16"/>
        <v>0</v>
      </c>
    </row>
    <row r="503" spans="1:7" hidden="1">
      <c r="A503" t="s">
        <v>9</v>
      </c>
      <c r="B503" s="7">
        <v>0.66805555555555507</v>
      </c>
      <c r="C503">
        <v>6</v>
      </c>
      <c r="D503">
        <f>VLOOKUP(C503,Menu!$A$2:$D$18,3,FALSE)</f>
        <v>14</v>
      </c>
      <c r="E503">
        <f>VLOOKUP(C503,Menu!$A$2:$D$18,4,FALSE)</f>
        <v>18</v>
      </c>
      <c r="F503" s="1">
        <f t="shared" si="17"/>
        <v>18</v>
      </c>
      <c r="G503" s="4">
        <f t="shared" si="16"/>
        <v>9</v>
      </c>
    </row>
    <row r="504" spans="1:7" hidden="1">
      <c r="A504" t="s">
        <v>9</v>
      </c>
      <c r="B504" s="7">
        <v>0.67152777777777728</v>
      </c>
      <c r="C504">
        <v>14</v>
      </c>
      <c r="D504">
        <f>VLOOKUP(C504,Menu!$A$2:$D$18,3,FALSE)</f>
        <v>3</v>
      </c>
      <c r="E504">
        <f>VLOOKUP(C504,Menu!$A$2:$D$18,4,FALSE)</f>
        <v>3</v>
      </c>
      <c r="F504" s="1">
        <f t="shared" si="17"/>
        <v>3</v>
      </c>
      <c r="G504" s="4">
        <f t="shared" si="16"/>
        <v>0</v>
      </c>
    </row>
    <row r="505" spans="1:7" hidden="1">
      <c r="A505" t="s">
        <v>9</v>
      </c>
      <c r="B505" s="7">
        <v>0.67499999999999949</v>
      </c>
      <c r="C505">
        <v>15</v>
      </c>
      <c r="D505">
        <f>VLOOKUP(C505,Menu!$A$2:$D$18,3,FALSE)</f>
        <v>1</v>
      </c>
      <c r="E505">
        <f>VLOOKUP(C505,Menu!$A$2:$D$18,4,FALSE)</f>
        <v>1</v>
      </c>
      <c r="F505" s="1">
        <f t="shared" si="17"/>
        <v>1</v>
      </c>
      <c r="G505" s="4">
        <f t="shared" si="16"/>
        <v>0</v>
      </c>
    </row>
    <row r="506" spans="1:7" hidden="1">
      <c r="A506" t="s">
        <v>9</v>
      </c>
      <c r="B506" s="7">
        <v>0.67499999999999949</v>
      </c>
      <c r="C506">
        <v>7</v>
      </c>
      <c r="D506">
        <f>VLOOKUP(C506,Menu!$A$2:$D$18,3,FALSE)</f>
        <v>16</v>
      </c>
      <c r="E506">
        <f>VLOOKUP(C506,Menu!$A$2:$D$18,4,FALSE)</f>
        <v>20</v>
      </c>
      <c r="F506" s="1">
        <f t="shared" si="17"/>
        <v>20</v>
      </c>
      <c r="G506" s="4">
        <f t="shared" si="16"/>
        <v>9.65</v>
      </c>
    </row>
    <row r="507" spans="1:7" hidden="1">
      <c r="A507" t="s">
        <v>9</v>
      </c>
      <c r="B507" s="7">
        <v>0.6784722222222217</v>
      </c>
      <c r="C507">
        <v>8</v>
      </c>
      <c r="D507">
        <f>VLOOKUP(C507,Menu!$A$2:$D$18,3,FALSE)</f>
        <v>15</v>
      </c>
      <c r="E507">
        <f>VLOOKUP(C507,Menu!$A$2:$D$18,4,FALSE)</f>
        <v>19</v>
      </c>
      <c r="F507" s="1">
        <f t="shared" si="17"/>
        <v>19</v>
      </c>
      <c r="G507" s="4">
        <f t="shared" si="16"/>
        <v>7.5</v>
      </c>
    </row>
    <row r="508" spans="1:7" hidden="1">
      <c r="A508" t="s">
        <v>9</v>
      </c>
      <c r="B508" s="7">
        <v>0.68124999999999947</v>
      </c>
      <c r="C508">
        <v>5</v>
      </c>
      <c r="D508">
        <f>VLOOKUP(C508,Menu!$A$2:$D$18,3,FALSE)</f>
        <v>15</v>
      </c>
      <c r="E508">
        <f>VLOOKUP(C508,Menu!$A$2:$D$18,4,FALSE)</f>
        <v>20</v>
      </c>
      <c r="F508" s="1">
        <f t="shared" si="17"/>
        <v>20</v>
      </c>
      <c r="G508" s="4">
        <f t="shared" si="16"/>
        <v>12.5</v>
      </c>
    </row>
    <row r="509" spans="1:7">
      <c r="A509" t="s">
        <v>9</v>
      </c>
      <c r="B509" s="7">
        <v>0.68263888888888835</v>
      </c>
      <c r="C509">
        <v>1</v>
      </c>
      <c r="D509">
        <f>VLOOKUP(C509,Menu!$A$2:$D$18,3,FALSE)</f>
        <v>17</v>
      </c>
      <c r="E509">
        <f>VLOOKUP(C509,Menu!$A$2:$D$18,4,FALSE)</f>
        <v>23</v>
      </c>
      <c r="F509" s="1">
        <f t="shared" si="17"/>
        <v>23</v>
      </c>
      <c r="G509" s="4">
        <f t="shared" si="16"/>
        <v>18.75</v>
      </c>
    </row>
    <row r="510" spans="1:7" hidden="1">
      <c r="A510" t="s">
        <v>9</v>
      </c>
      <c r="B510" s="7">
        <v>0.69027777777777721</v>
      </c>
      <c r="C510">
        <v>7</v>
      </c>
      <c r="D510">
        <f>VLOOKUP(C510,Menu!$A$2:$D$18,3,FALSE)</f>
        <v>16</v>
      </c>
      <c r="E510">
        <f>VLOOKUP(C510,Menu!$A$2:$D$18,4,FALSE)</f>
        <v>20</v>
      </c>
      <c r="F510" s="1">
        <f t="shared" si="17"/>
        <v>20</v>
      </c>
      <c r="G510" s="4">
        <f t="shared" si="16"/>
        <v>9.65</v>
      </c>
    </row>
    <row r="511" spans="1:7" hidden="1">
      <c r="A511" t="s">
        <v>9</v>
      </c>
      <c r="B511" s="7">
        <v>0.69027777777777721</v>
      </c>
      <c r="C511">
        <v>13</v>
      </c>
      <c r="D511">
        <f>VLOOKUP(C511,Menu!$A$2:$D$18,3,FALSE)</f>
        <v>2</v>
      </c>
      <c r="E511">
        <f>VLOOKUP(C511,Menu!$A$2:$D$18,4,FALSE)</f>
        <v>2</v>
      </c>
      <c r="F511" s="1">
        <f t="shared" si="17"/>
        <v>2</v>
      </c>
      <c r="G511" s="4">
        <f t="shared" si="16"/>
        <v>0</v>
      </c>
    </row>
    <row r="512" spans="1:7" hidden="1">
      <c r="A512" t="s">
        <v>9</v>
      </c>
      <c r="B512" s="7">
        <v>0.69027777777777721</v>
      </c>
      <c r="C512">
        <v>8</v>
      </c>
      <c r="D512">
        <f>VLOOKUP(C512,Menu!$A$2:$D$18,3,FALSE)</f>
        <v>15</v>
      </c>
      <c r="E512">
        <f>VLOOKUP(C512,Menu!$A$2:$D$18,4,FALSE)</f>
        <v>19</v>
      </c>
      <c r="F512" s="1">
        <f t="shared" si="17"/>
        <v>19</v>
      </c>
      <c r="G512" s="4">
        <f t="shared" si="16"/>
        <v>7.5</v>
      </c>
    </row>
    <row r="513" spans="1:7" hidden="1">
      <c r="A513" t="s">
        <v>9</v>
      </c>
      <c r="B513" s="7">
        <v>0.69027777777777721</v>
      </c>
      <c r="C513">
        <v>8</v>
      </c>
      <c r="D513">
        <f>VLOOKUP(C513,Menu!$A$2:$D$18,3,FALSE)</f>
        <v>15</v>
      </c>
      <c r="E513">
        <f>VLOOKUP(C513,Menu!$A$2:$D$18,4,FALSE)</f>
        <v>19</v>
      </c>
      <c r="F513" s="1">
        <f t="shared" si="17"/>
        <v>19</v>
      </c>
      <c r="G513" s="4">
        <f t="shared" si="16"/>
        <v>7.5</v>
      </c>
    </row>
    <row r="514" spans="1:7" hidden="1">
      <c r="A514" t="s">
        <v>9</v>
      </c>
      <c r="B514" s="7">
        <v>0.69027777777777721</v>
      </c>
      <c r="C514">
        <v>12</v>
      </c>
      <c r="D514">
        <f>VLOOKUP(C514,Menu!$A$2:$D$18,3,FALSE)</f>
        <v>4</v>
      </c>
      <c r="E514">
        <f>VLOOKUP(C514,Menu!$A$2:$D$18,4,FALSE)</f>
        <v>6</v>
      </c>
      <c r="F514" s="1">
        <f t="shared" si="17"/>
        <v>6</v>
      </c>
      <c r="G514" s="4">
        <f t="shared" ref="G514:G577" si="18">VLOOKUP(C:C,$J$2:$K$17,2,FALSE)</f>
        <v>0</v>
      </c>
    </row>
    <row r="515" spans="1:7" hidden="1">
      <c r="A515" t="s">
        <v>9</v>
      </c>
      <c r="B515" s="7">
        <v>0.69027777777777721</v>
      </c>
      <c r="C515">
        <v>10</v>
      </c>
      <c r="D515">
        <f>VLOOKUP(C515,Menu!$A$2:$D$18,3,FALSE)</f>
        <v>14</v>
      </c>
      <c r="E515">
        <f>VLOOKUP(C515,Menu!$A$2:$D$18,4,FALSE)</f>
        <v>19.5</v>
      </c>
      <c r="F515" s="1">
        <f t="shared" si="17"/>
        <v>19.5</v>
      </c>
      <c r="G515" s="4">
        <f t="shared" si="18"/>
        <v>5</v>
      </c>
    </row>
    <row r="516" spans="1:7" hidden="1">
      <c r="A516" t="s">
        <v>9</v>
      </c>
      <c r="B516" s="7">
        <v>0.69374999999999942</v>
      </c>
      <c r="C516">
        <v>10</v>
      </c>
      <c r="D516">
        <f>VLOOKUP(C516,Menu!$A$2:$D$18,3,FALSE)</f>
        <v>14</v>
      </c>
      <c r="E516">
        <f>VLOOKUP(C516,Menu!$A$2:$D$18,4,FALSE)</f>
        <v>19.5</v>
      </c>
      <c r="F516" s="1">
        <f t="shared" si="17"/>
        <v>19.5</v>
      </c>
      <c r="G516" s="4">
        <f t="shared" si="18"/>
        <v>5</v>
      </c>
    </row>
    <row r="517" spans="1:7" hidden="1">
      <c r="A517" t="s">
        <v>9</v>
      </c>
      <c r="B517" s="7">
        <v>0.69374999999999942</v>
      </c>
      <c r="C517">
        <v>8</v>
      </c>
      <c r="D517">
        <f>VLOOKUP(C517,Menu!$A$2:$D$18,3,FALSE)</f>
        <v>15</v>
      </c>
      <c r="E517">
        <f>VLOOKUP(C517,Menu!$A$2:$D$18,4,FALSE)</f>
        <v>19</v>
      </c>
      <c r="F517" s="1">
        <f t="shared" si="17"/>
        <v>19</v>
      </c>
      <c r="G517" s="4">
        <f t="shared" si="18"/>
        <v>7.5</v>
      </c>
    </row>
    <row r="518" spans="1:7" hidden="1">
      <c r="A518" t="s">
        <v>9</v>
      </c>
      <c r="B518" s="7">
        <v>0.70277777777777717</v>
      </c>
      <c r="C518">
        <v>4</v>
      </c>
      <c r="D518">
        <f>VLOOKUP(C518,Menu!$A$2:$D$18,3,FALSE)</f>
        <v>14</v>
      </c>
      <c r="E518">
        <f>VLOOKUP(C518,Menu!$A$2:$D$18,4,FALSE)</f>
        <v>16</v>
      </c>
      <c r="F518" s="1">
        <f t="shared" si="17"/>
        <v>16</v>
      </c>
      <c r="G518" s="4">
        <f t="shared" si="18"/>
        <v>8.8000000000000007</v>
      </c>
    </row>
    <row r="519" spans="1:7" hidden="1">
      <c r="A519" t="s">
        <v>9</v>
      </c>
      <c r="B519" s="7">
        <v>0.70277777777777717</v>
      </c>
      <c r="C519">
        <v>11</v>
      </c>
      <c r="D519">
        <f>VLOOKUP(C519,Menu!$A$2:$D$18,3,FALSE)</f>
        <v>10</v>
      </c>
      <c r="E519">
        <f>VLOOKUP(C519,Menu!$A$2:$D$18,4,FALSE)</f>
        <v>14</v>
      </c>
      <c r="F519" s="1">
        <f t="shared" ref="F519:F582" si="19">E519</f>
        <v>14</v>
      </c>
      <c r="G519" s="4">
        <f t="shared" si="18"/>
        <v>1.45</v>
      </c>
    </row>
    <row r="520" spans="1:7" hidden="1">
      <c r="A520" t="s">
        <v>9</v>
      </c>
      <c r="B520" s="7">
        <v>0.70277777777777717</v>
      </c>
      <c r="C520">
        <v>7</v>
      </c>
      <c r="D520">
        <f>VLOOKUP(C520,Menu!$A$2:$D$18,3,FALSE)</f>
        <v>16</v>
      </c>
      <c r="E520">
        <f>VLOOKUP(C520,Menu!$A$2:$D$18,4,FALSE)</f>
        <v>20</v>
      </c>
      <c r="F520" s="1">
        <f t="shared" si="19"/>
        <v>20</v>
      </c>
      <c r="G520" s="4">
        <f t="shared" si="18"/>
        <v>9.65</v>
      </c>
    </row>
    <row r="521" spans="1:7" hidden="1">
      <c r="A521" t="s">
        <v>9</v>
      </c>
      <c r="B521" s="7">
        <v>0.70277777777777717</v>
      </c>
      <c r="C521">
        <v>11</v>
      </c>
      <c r="D521">
        <f>VLOOKUP(C521,Menu!$A$2:$D$18,3,FALSE)</f>
        <v>10</v>
      </c>
      <c r="E521">
        <f>VLOOKUP(C521,Menu!$A$2:$D$18,4,FALSE)</f>
        <v>14</v>
      </c>
      <c r="F521" s="1">
        <f t="shared" si="19"/>
        <v>14</v>
      </c>
      <c r="G521" s="4">
        <f t="shared" si="18"/>
        <v>1.45</v>
      </c>
    </row>
    <row r="522" spans="1:7" hidden="1">
      <c r="A522" t="s">
        <v>9</v>
      </c>
      <c r="B522" s="7">
        <v>0.70416666666666605</v>
      </c>
      <c r="C522">
        <v>3</v>
      </c>
      <c r="D522">
        <f>VLOOKUP(C522,Menu!$A$2:$D$18,3,FALSE)</f>
        <v>7</v>
      </c>
      <c r="E522">
        <f>VLOOKUP(C522,Menu!$A$2:$D$18,4,FALSE)</f>
        <v>8.5</v>
      </c>
      <c r="F522" s="1">
        <f t="shared" si="19"/>
        <v>8.5</v>
      </c>
      <c r="G522" s="4">
        <f t="shared" si="18"/>
        <v>2</v>
      </c>
    </row>
    <row r="523" spans="1:7" hidden="1">
      <c r="A523" t="s">
        <v>9</v>
      </c>
      <c r="B523" s="7">
        <v>0.70416666666666605</v>
      </c>
      <c r="C523">
        <v>2</v>
      </c>
      <c r="D523">
        <f>VLOOKUP(C523,Menu!$A$2:$D$18,3,FALSE)</f>
        <v>16</v>
      </c>
      <c r="E523">
        <f>VLOOKUP(C523,Menu!$A$2:$D$18,4,FALSE)</f>
        <v>19</v>
      </c>
      <c r="F523" s="1">
        <f t="shared" si="19"/>
        <v>19</v>
      </c>
      <c r="G523" s="4">
        <f t="shared" si="18"/>
        <v>13.8</v>
      </c>
    </row>
    <row r="524" spans="1:7" hidden="1">
      <c r="A524" t="s">
        <v>9</v>
      </c>
      <c r="B524" s="7">
        <v>0.70416666666666605</v>
      </c>
      <c r="C524">
        <v>14</v>
      </c>
      <c r="D524">
        <f>VLOOKUP(C524,Menu!$A$2:$D$18,3,FALSE)</f>
        <v>3</v>
      </c>
      <c r="E524">
        <f>VLOOKUP(C524,Menu!$A$2:$D$18,4,FALSE)</f>
        <v>3</v>
      </c>
      <c r="F524" s="1">
        <f t="shared" si="19"/>
        <v>3</v>
      </c>
      <c r="G524" s="4">
        <f t="shared" si="18"/>
        <v>0</v>
      </c>
    </row>
    <row r="525" spans="1:7" hidden="1">
      <c r="A525" t="s">
        <v>9</v>
      </c>
      <c r="B525" s="7">
        <v>0.70416666666666605</v>
      </c>
      <c r="C525">
        <v>6</v>
      </c>
      <c r="D525">
        <f>VLOOKUP(C525,Menu!$A$2:$D$18,3,FALSE)</f>
        <v>14</v>
      </c>
      <c r="E525">
        <f>VLOOKUP(C525,Menu!$A$2:$D$18,4,FALSE)</f>
        <v>18</v>
      </c>
      <c r="F525" s="1">
        <f t="shared" si="19"/>
        <v>18</v>
      </c>
      <c r="G525" s="4">
        <f t="shared" si="18"/>
        <v>9</v>
      </c>
    </row>
    <row r="526" spans="1:7" hidden="1">
      <c r="A526" t="s">
        <v>9</v>
      </c>
      <c r="B526" s="7">
        <v>0.71458333333333268</v>
      </c>
      <c r="C526">
        <v>3</v>
      </c>
      <c r="D526">
        <f>VLOOKUP(C526,Menu!$A$2:$D$18,3,FALSE)</f>
        <v>7</v>
      </c>
      <c r="E526">
        <f>VLOOKUP(C526,Menu!$A$2:$D$18,4,FALSE)</f>
        <v>8.5</v>
      </c>
      <c r="F526" s="1">
        <f t="shared" si="19"/>
        <v>8.5</v>
      </c>
      <c r="G526" s="4">
        <f t="shared" si="18"/>
        <v>2</v>
      </c>
    </row>
    <row r="527" spans="1:7" hidden="1">
      <c r="A527" t="s">
        <v>9</v>
      </c>
      <c r="B527" s="7">
        <v>0.71458333333333268</v>
      </c>
      <c r="C527">
        <v>12</v>
      </c>
      <c r="D527">
        <f>VLOOKUP(C527,Menu!$A$2:$D$18,3,FALSE)</f>
        <v>4</v>
      </c>
      <c r="E527">
        <f>VLOOKUP(C527,Menu!$A$2:$D$18,4,FALSE)</f>
        <v>6</v>
      </c>
      <c r="F527" s="1">
        <f t="shared" si="19"/>
        <v>6</v>
      </c>
      <c r="G527" s="4">
        <f t="shared" si="18"/>
        <v>0</v>
      </c>
    </row>
    <row r="528" spans="1:7" hidden="1">
      <c r="A528" t="s">
        <v>9</v>
      </c>
      <c r="B528" s="7">
        <v>0.71458333333333268</v>
      </c>
      <c r="C528">
        <v>7</v>
      </c>
      <c r="D528">
        <f>VLOOKUP(C528,Menu!$A$2:$D$18,3,FALSE)</f>
        <v>16</v>
      </c>
      <c r="E528">
        <f>VLOOKUP(C528,Menu!$A$2:$D$18,4,FALSE)</f>
        <v>20</v>
      </c>
      <c r="F528" s="1">
        <f t="shared" si="19"/>
        <v>20</v>
      </c>
      <c r="G528" s="4">
        <f t="shared" si="18"/>
        <v>9.65</v>
      </c>
    </row>
    <row r="529" spans="1:7" hidden="1">
      <c r="A529" t="s">
        <v>9</v>
      </c>
      <c r="B529" s="7">
        <v>0.71458333333333268</v>
      </c>
      <c r="C529">
        <v>9</v>
      </c>
      <c r="D529">
        <f>VLOOKUP(C529,Menu!$A$2:$D$18,3,FALSE)</f>
        <v>14</v>
      </c>
      <c r="E529">
        <f>VLOOKUP(C529,Menu!$A$2:$D$18,4,FALSE)</f>
        <v>17</v>
      </c>
      <c r="F529" s="1">
        <f t="shared" si="19"/>
        <v>17</v>
      </c>
      <c r="G529" s="4">
        <f t="shared" si="18"/>
        <v>12.6</v>
      </c>
    </row>
    <row r="530" spans="1:7" hidden="1">
      <c r="A530" t="s">
        <v>9</v>
      </c>
      <c r="B530" s="7">
        <v>0.71458333333333268</v>
      </c>
      <c r="C530">
        <v>11</v>
      </c>
      <c r="D530">
        <f>VLOOKUP(C530,Menu!$A$2:$D$18,3,FALSE)</f>
        <v>10</v>
      </c>
      <c r="E530">
        <f>VLOOKUP(C530,Menu!$A$2:$D$18,4,FALSE)</f>
        <v>14</v>
      </c>
      <c r="F530" s="1">
        <f t="shared" si="19"/>
        <v>14</v>
      </c>
      <c r="G530" s="4">
        <f t="shared" si="18"/>
        <v>1.45</v>
      </c>
    </row>
    <row r="531" spans="1:7" hidden="1">
      <c r="A531" t="s">
        <v>9</v>
      </c>
      <c r="B531" s="7">
        <v>0.71458333333333268</v>
      </c>
      <c r="C531">
        <v>8</v>
      </c>
      <c r="D531">
        <f>VLOOKUP(C531,Menu!$A$2:$D$18,3,FALSE)</f>
        <v>15</v>
      </c>
      <c r="E531">
        <f>VLOOKUP(C531,Menu!$A$2:$D$18,4,FALSE)</f>
        <v>19</v>
      </c>
      <c r="F531" s="1">
        <f t="shared" si="19"/>
        <v>19</v>
      </c>
      <c r="G531" s="4">
        <f t="shared" si="18"/>
        <v>7.5</v>
      </c>
    </row>
    <row r="532" spans="1:7" hidden="1">
      <c r="A532" t="s">
        <v>9</v>
      </c>
      <c r="B532" s="7">
        <v>0.72361111111111043</v>
      </c>
      <c r="C532">
        <v>8</v>
      </c>
      <c r="D532">
        <f>VLOOKUP(C532,Menu!$A$2:$D$18,3,FALSE)</f>
        <v>15</v>
      </c>
      <c r="E532">
        <f>VLOOKUP(C532,Menu!$A$2:$D$18,4,FALSE)</f>
        <v>19</v>
      </c>
      <c r="F532" s="1">
        <f t="shared" si="19"/>
        <v>19</v>
      </c>
      <c r="G532" s="4">
        <f t="shared" si="18"/>
        <v>7.5</v>
      </c>
    </row>
    <row r="533" spans="1:7" hidden="1">
      <c r="A533" t="s">
        <v>9</v>
      </c>
      <c r="B533" s="7">
        <v>0.72986111111111041</v>
      </c>
      <c r="C533">
        <v>2</v>
      </c>
      <c r="D533">
        <f>VLOOKUP(C533,Menu!$A$2:$D$18,3,FALSE)</f>
        <v>16</v>
      </c>
      <c r="E533">
        <f>VLOOKUP(C533,Menu!$A$2:$D$18,4,FALSE)</f>
        <v>19</v>
      </c>
      <c r="F533" s="1">
        <f t="shared" si="19"/>
        <v>19</v>
      </c>
      <c r="G533" s="4">
        <f t="shared" si="18"/>
        <v>13.8</v>
      </c>
    </row>
    <row r="534" spans="1:7" hidden="1">
      <c r="A534" t="s">
        <v>9</v>
      </c>
      <c r="B534" s="7">
        <v>0.72986111111111041</v>
      </c>
      <c r="C534">
        <v>15</v>
      </c>
      <c r="D534">
        <f>VLOOKUP(C534,Menu!$A$2:$D$18,3,FALSE)</f>
        <v>1</v>
      </c>
      <c r="E534">
        <f>VLOOKUP(C534,Menu!$A$2:$D$18,4,FALSE)</f>
        <v>1</v>
      </c>
      <c r="F534" s="1">
        <f t="shared" si="19"/>
        <v>1</v>
      </c>
      <c r="G534" s="4">
        <f t="shared" si="18"/>
        <v>0</v>
      </c>
    </row>
    <row r="535" spans="1:7" hidden="1">
      <c r="A535" t="s">
        <v>9</v>
      </c>
      <c r="B535" s="7">
        <v>0.72986111111111041</v>
      </c>
      <c r="C535">
        <v>16</v>
      </c>
      <c r="D535">
        <f>VLOOKUP(C535,Menu!$A$2:$D$18,3,FALSE)</f>
        <v>5</v>
      </c>
      <c r="E535">
        <f>VLOOKUP(C535,Menu!$A$2:$D$18,4,FALSE)</f>
        <v>7</v>
      </c>
      <c r="F535" s="1">
        <f t="shared" si="19"/>
        <v>7</v>
      </c>
      <c r="G535" s="4">
        <f t="shared" si="18"/>
        <v>0</v>
      </c>
    </row>
    <row r="536" spans="1:7" hidden="1">
      <c r="A536" t="s">
        <v>9</v>
      </c>
      <c r="B536" s="7">
        <v>0.73333333333333262</v>
      </c>
      <c r="C536">
        <v>9</v>
      </c>
      <c r="D536">
        <f>VLOOKUP(C536,Menu!$A$2:$D$18,3,FALSE)</f>
        <v>14</v>
      </c>
      <c r="E536">
        <f>VLOOKUP(C536,Menu!$A$2:$D$18,4,FALSE)</f>
        <v>17</v>
      </c>
      <c r="F536" s="1">
        <f t="shared" si="19"/>
        <v>17</v>
      </c>
      <c r="G536" s="4">
        <f t="shared" si="18"/>
        <v>12.6</v>
      </c>
    </row>
    <row r="537" spans="1:7" hidden="1">
      <c r="A537" t="s">
        <v>9</v>
      </c>
      <c r="B537" s="7">
        <v>0.73680555555555483</v>
      </c>
      <c r="C537">
        <v>12</v>
      </c>
      <c r="D537">
        <f>VLOOKUP(C537,Menu!$A$2:$D$18,3,FALSE)</f>
        <v>4</v>
      </c>
      <c r="E537">
        <f>VLOOKUP(C537,Menu!$A$2:$D$18,4,FALSE)</f>
        <v>6</v>
      </c>
      <c r="F537" s="1">
        <f t="shared" si="19"/>
        <v>6</v>
      </c>
      <c r="G537" s="4">
        <f t="shared" si="18"/>
        <v>0</v>
      </c>
    </row>
    <row r="538" spans="1:7" hidden="1">
      <c r="A538" t="s">
        <v>9</v>
      </c>
      <c r="B538" s="7">
        <v>0.73680555555555483</v>
      </c>
      <c r="C538">
        <v>15</v>
      </c>
      <c r="D538">
        <f>VLOOKUP(C538,Menu!$A$2:$D$18,3,FALSE)</f>
        <v>1</v>
      </c>
      <c r="E538">
        <f>VLOOKUP(C538,Menu!$A$2:$D$18,4,FALSE)</f>
        <v>1</v>
      </c>
      <c r="F538" s="1">
        <f t="shared" si="19"/>
        <v>1</v>
      </c>
      <c r="G538" s="4">
        <f t="shared" si="18"/>
        <v>0</v>
      </c>
    </row>
    <row r="539" spans="1:7">
      <c r="A539" t="s">
        <v>9</v>
      </c>
      <c r="B539" s="7">
        <v>0.73680555555555483</v>
      </c>
      <c r="C539">
        <v>1</v>
      </c>
      <c r="D539">
        <f>VLOOKUP(C539,Menu!$A$2:$D$18,3,FALSE)</f>
        <v>17</v>
      </c>
      <c r="E539">
        <f>VLOOKUP(C539,Menu!$A$2:$D$18,4,FALSE)</f>
        <v>23</v>
      </c>
      <c r="F539" s="1">
        <f t="shared" si="19"/>
        <v>23</v>
      </c>
      <c r="G539" s="4">
        <f t="shared" si="18"/>
        <v>18.75</v>
      </c>
    </row>
    <row r="540" spans="1:7" hidden="1">
      <c r="A540" t="s">
        <v>9</v>
      </c>
      <c r="B540" s="7">
        <v>0.73680555555555483</v>
      </c>
      <c r="C540">
        <v>2</v>
      </c>
      <c r="D540">
        <f>VLOOKUP(C540,Menu!$A$2:$D$18,3,FALSE)</f>
        <v>16</v>
      </c>
      <c r="E540">
        <f>VLOOKUP(C540,Menu!$A$2:$D$18,4,FALSE)</f>
        <v>19</v>
      </c>
      <c r="F540" s="1">
        <f t="shared" si="19"/>
        <v>19</v>
      </c>
      <c r="G540" s="4">
        <f t="shared" si="18"/>
        <v>13.8</v>
      </c>
    </row>
    <row r="541" spans="1:7" hidden="1">
      <c r="A541" t="s">
        <v>9</v>
      </c>
      <c r="B541" s="7">
        <v>0.73680555555555483</v>
      </c>
      <c r="C541">
        <v>14</v>
      </c>
      <c r="D541">
        <f>VLOOKUP(C541,Menu!$A$2:$D$18,3,FALSE)</f>
        <v>3</v>
      </c>
      <c r="E541">
        <f>VLOOKUP(C541,Menu!$A$2:$D$18,4,FALSE)</f>
        <v>3</v>
      </c>
      <c r="F541" s="1">
        <f t="shared" si="19"/>
        <v>3</v>
      </c>
      <c r="G541" s="4">
        <f t="shared" si="18"/>
        <v>0</v>
      </c>
    </row>
    <row r="542" spans="1:7" hidden="1">
      <c r="A542" t="s">
        <v>9</v>
      </c>
      <c r="B542" s="7">
        <v>0.73680555555555483</v>
      </c>
      <c r="C542">
        <v>12</v>
      </c>
      <c r="D542">
        <f>VLOOKUP(C542,Menu!$A$2:$D$18,3,FALSE)</f>
        <v>4</v>
      </c>
      <c r="E542">
        <f>VLOOKUP(C542,Menu!$A$2:$D$18,4,FALSE)</f>
        <v>6</v>
      </c>
      <c r="F542" s="1">
        <f t="shared" si="19"/>
        <v>6</v>
      </c>
      <c r="G542" s="4">
        <f t="shared" si="18"/>
        <v>0</v>
      </c>
    </row>
    <row r="543" spans="1:7" hidden="1">
      <c r="A543" t="s">
        <v>9</v>
      </c>
      <c r="B543" s="7">
        <v>0.73680555555555483</v>
      </c>
      <c r="C543">
        <v>12</v>
      </c>
      <c r="D543">
        <f>VLOOKUP(C543,Menu!$A$2:$D$18,3,FALSE)</f>
        <v>4</v>
      </c>
      <c r="E543">
        <f>VLOOKUP(C543,Menu!$A$2:$D$18,4,FALSE)</f>
        <v>6</v>
      </c>
      <c r="F543" s="1">
        <f t="shared" si="19"/>
        <v>6</v>
      </c>
      <c r="G543" s="4">
        <f t="shared" si="18"/>
        <v>0</v>
      </c>
    </row>
    <row r="544" spans="1:7">
      <c r="A544" t="s">
        <v>9</v>
      </c>
      <c r="B544" s="7">
        <v>0.73680555555555483</v>
      </c>
      <c r="C544">
        <v>1</v>
      </c>
      <c r="D544">
        <f>VLOOKUP(C544,Menu!$A$2:$D$18,3,FALSE)</f>
        <v>17</v>
      </c>
      <c r="E544">
        <f>VLOOKUP(C544,Menu!$A$2:$D$18,4,FALSE)</f>
        <v>23</v>
      </c>
      <c r="F544" s="1">
        <f t="shared" si="19"/>
        <v>23</v>
      </c>
      <c r="G544" s="4">
        <f t="shared" si="18"/>
        <v>18.75</v>
      </c>
    </row>
    <row r="545" spans="1:7" hidden="1">
      <c r="A545" t="s">
        <v>9</v>
      </c>
      <c r="B545" s="7">
        <v>0.73680555555555483</v>
      </c>
      <c r="C545">
        <v>12</v>
      </c>
      <c r="D545">
        <f>VLOOKUP(C545,Menu!$A$2:$D$18,3,FALSE)</f>
        <v>4</v>
      </c>
      <c r="E545">
        <f>VLOOKUP(C545,Menu!$A$2:$D$18,4,FALSE)</f>
        <v>6</v>
      </c>
      <c r="F545" s="1">
        <f t="shared" si="19"/>
        <v>6</v>
      </c>
      <c r="G545" s="4">
        <f t="shared" si="18"/>
        <v>0</v>
      </c>
    </row>
    <row r="546" spans="1:7" hidden="1">
      <c r="A546" t="s">
        <v>9</v>
      </c>
      <c r="B546" s="7">
        <v>0.73819444444444371</v>
      </c>
      <c r="C546">
        <v>4</v>
      </c>
      <c r="D546">
        <f>VLOOKUP(C546,Menu!$A$2:$D$18,3,FALSE)</f>
        <v>14</v>
      </c>
      <c r="E546">
        <f>VLOOKUP(C546,Menu!$A$2:$D$18,4,FALSE)</f>
        <v>16</v>
      </c>
      <c r="F546" s="1">
        <f t="shared" si="19"/>
        <v>16</v>
      </c>
      <c r="G546" s="4">
        <f t="shared" si="18"/>
        <v>8.8000000000000007</v>
      </c>
    </row>
    <row r="547" spans="1:7" hidden="1">
      <c r="A547" t="s">
        <v>9</v>
      </c>
      <c r="B547" s="7">
        <v>0.73819444444444371</v>
      </c>
      <c r="C547">
        <v>12</v>
      </c>
      <c r="D547">
        <f>VLOOKUP(C547,Menu!$A$2:$D$18,3,FALSE)</f>
        <v>4</v>
      </c>
      <c r="E547">
        <f>VLOOKUP(C547,Menu!$A$2:$D$18,4,FALSE)</f>
        <v>6</v>
      </c>
      <c r="F547" s="1">
        <f t="shared" si="19"/>
        <v>6</v>
      </c>
      <c r="G547" s="4">
        <f t="shared" si="18"/>
        <v>0</v>
      </c>
    </row>
    <row r="548" spans="1:7" hidden="1">
      <c r="A548" t="s">
        <v>9</v>
      </c>
      <c r="B548" s="7">
        <v>0.73819444444444371</v>
      </c>
      <c r="C548">
        <v>14</v>
      </c>
      <c r="D548">
        <f>VLOOKUP(C548,Menu!$A$2:$D$18,3,FALSE)</f>
        <v>3</v>
      </c>
      <c r="E548">
        <f>VLOOKUP(C548,Menu!$A$2:$D$18,4,FALSE)</f>
        <v>3</v>
      </c>
      <c r="F548" s="1">
        <f t="shared" si="19"/>
        <v>3</v>
      </c>
      <c r="G548" s="4">
        <f t="shared" si="18"/>
        <v>0</v>
      </c>
    </row>
    <row r="549" spans="1:7" hidden="1">
      <c r="A549" t="s">
        <v>9</v>
      </c>
      <c r="B549" s="7">
        <v>0.74861111111111034</v>
      </c>
      <c r="C549">
        <v>7</v>
      </c>
      <c r="D549">
        <f>VLOOKUP(C549,Menu!$A$2:$D$18,3,FALSE)</f>
        <v>16</v>
      </c>
      <c r="E549">
        <f>VLOOKUP(C549,Menu!$A$2:$D$18,4,FALSE)</f>
        <v>20</v>
      </c>
      <c r="F549" s="1">
        <f t="shared" si="19"/>
        <v>20</v>
      </c>
      <c r="G549" s="4">
        <f t="shared" si="18"/>
        <v>9.65</v>
      </c>
    </row>
    <row r="550" spans="1:7" hidden="1">
      <c r="A550" t="s">
        <v>9</v>
      </c>
      <c r="B550" s="7">
        <v>0.74861111111111034</v>
      </c>
      <c r="C550">
        <v>10</v>
      </c>
      <c r="D550">
        <f>VLOOKUP(C550,Menu!$A$2:$D$18,3,FALSE)</f>
        <v>14</v>
      </c>
      <c r="E550">
        <f>VLOOKUP(C550,Menu!$A$2:$D$18,4,FALSE)</f>
        <v>19.5</v>
      </c>
      <c r="F550" s="1">
        <f t="shared" si="19"/>
        <v>19.5</v>
      </c>
      <c r="G550" s="4">
        <f t="shared" si="18"/>
        <v>5</v>
      </c>
    </row>
    <row r="551" spans="1:7" hidden="1">
      <c r="A551" t="s">
        <v>9</v>
      </c>
      <c r="B551" s="7">
        <v>0.74861111111111034</v>
      </c>
      <c r="C551">
        <v>5</v>
      </c>
      <c r="D551">
        <f>VLOOKUP(C551,Menu!$A$2:$D$18,3,FALSE)</f>
        <v>15</v>
      </c>
      <c r="E551">
        <f>VLOOKUP(C551,Menu!$A$2:$D$18,4,FALSE)</f>
        <v>20</v>
      </c>
      <c r="F551" s="1">
        <f t="shared" si="19"/>
        <v>20</v>
      </c>
      <c r="G551" s="4">
        <f t="shared" si="18"/>
        <v>12.5</v>
      </c>
    </row>
    <row r="552" spans="1:7" hidden="1">
      <c r="A552" t="s">
        <v>9</v>
      </c>
      <c r="B552" s="7">
        <v>0.7562499999999992</v>
      </c>
      <c r="C552">
        <v>5</v>
      </c>
      <c r="D552">
        <f>VLOOKUP(C552,Menu!$A$2:$D$18,3,FALSE)</f>
        <v>15</v>
      </c>
      <c r="E552">
        <f>VLOOKUP(C552,Menu!$A$2:$D$18,4,FALSE)</f>
        <v>20</v>
      </c>
      <c r="F552" s="1">
        <f t="shared" si="19"/>
        <v>20</v>
      </c>
      <c r="G552" s="4">
        <f t="shared" si="18"/>
        <v>12.5</v>
      </c>
    </row>
    <row r="553" spans="1:7">
      <c r="A553" t="s">
        <v>9</v>
      </c>
      <c r="B553" s="7">
        <v>0.76249999999999918</v>
      </c>
      <c r="C553">
        <v>1</v>
      </c>
      <c r="D553">
        <f>VLOOKUP(C553,Menu!$A$2:$D$18,3,FALSE)</f>
        <v>17</v>
      </c>
      <c r="E553">
        <f>VLOOKUP(C553,Menu!$A$2:$D$18,4,FALSE)</f>
        <v>23</v>
      </c>
      <c r="F553" s="1">
        <f t="shared" si="19"/>
        <v>23</v>
      </c>
      <c r="G553" s="4">
        <f t="shared" si="18"/>
        <v>18.75</v>
      </c>
    </row>
    <row r="554" spans="1:7" hidden="1">
      <c r="A554" t="s">
        <v>9</v>
      </c>
      <c r="B554" s="7">
        <v>0.76249999999999918</v>
      </c>
      <c r="C554">
        <v>4</v>
      </c>
      <c r="D554">
        <f>VLOOKUP(C554,Menu!$A$2:$D$18,3,FALSE)</f>
        <v>14</v>
      </c>
      <c r="E554">
        <f>VLOOKUP(C554,Menu!$A$2:$D$18,4,FALSE)</f>
        <v>16</v>
      </c>
      <c r="F554" s="1">
        <f t="shared" si="19"/>
        <v>16</v>
      </c>
      <c r="G554" s="4">
        <f t="shared" si="18"/>
        <v>8.8000000000000007</v>
      </c>
    </row>
    <row r="555" spans="1:7" hidden="1">
      <c r="A555" t="s">
        <v>9</v>
      </c>
      <c r="B555" s="7">
        <v>0.76249999999999918</v>
      </c>
      <c r="C555">
        <v>11</v>
      </c>
      <c r="D555">
        <f>VLOOKUP(C555,Menu!$A$2:$D$18,3,FALSE)</f>
        <v>10</v>
      </c>
      <c r="E555">
        <f>VLOOKUP(C555,Menu!$A$2:$D$18,4,FALSE)</f>
        <v>14</v>
      </c>
      <c r="F555" s="1">
        <f t="shared" si="19"/>
        <v>14</v>
      </c>
      <c r="G555" s="4">
        <f t="shared" si="18"/>
        <v>1.45</v>
      </c>
    </row>
    <row r="556" spans="1:7">
      <c r="A556" t="s">
        <v>9</v>
      </c>
      <c r="B556" s="7">
        <v>0.77222222222222137</v>
      </c>
      <c r="C556">
        <v>1</v>
      </c>
      <c r="D556">
        <f>VLOOKUP(C556,Menu!$A$2:$D$18,3,FALSE)</f>
        <v>17</v>
      </c>
      <c r="E556">
        <f>VLOOKUP(C556,Menu!$A$2:$D$18,4,FALSE)</f>
        <v>23</v>
      </c>
      <c r="F556" s="1">
        <f t="shared" si="19"/>
        <v>23</v>
      </c>
      <c r="G556" s="4">
        <f t="shared" si="18"/>
        <v>18.75</v>
      </c>
    </row>
    <row r="557" spans="1:7" hidden="1">
      <c r="A557" t="s">
        <v>9</v>
      </c>
      <c r="B557" s="7">
        <v>0.77499999999999913</v>
      </c>
      <c r="C557">
        <v>7</v>
      </c>
      <c r="D557">
        <f>VLOOKUP(C557,Menu!$A$2:$D$18,3,FALSE)</f>
        <v>16</v>
      </c>
      <c r="E557">
        <f>VLOOKUP(C557,Menu!$A$2:$D$18,4,FALSE)</f>
        <v>20</v>
      </c>
      <c r="F557" s="1">
        <f t="shared" si="19"/>
        <v>20</v>
      </c>
      <c r="G557" s="4">
        <f t="shared" si="18"/>
        <v>9.65</v>
      </c>
    </row>
    <row r="558" spans="1:7" hidden="1">
      <c r="A558" t="s">
        <v>9</v>
      </c>
      <c r="B558" s="7">
        <v>0.77499999999999913</v>
      </c>
      <c r="C558">
        <v>2</v>
      </c>
      <c r="D558">
        <f>VLOOKUP(C558,Menu!$A$2:$D$18,3,FALSE)</f>
        <v>16</v>
      </c>
      <c r="E558">
        <f>VLOOKUP(C558,Menu!$A$2:$D$18,4,FALSE)</f>
        <v>19</v>
      </c>
      <c r="F558" s="1">
        <f t="shared" si="19"/>
        <v>19</v>
      </c>
      <c r="G558" s="4">
        <f t="shared" si="18"/>
        <v>13.8</v>
      </c>
    </row>
    <row r="559" spans="1:7" hidden="1">
      <c r="A559" t="s">
        <v>9</v>
      </c>
      <c r="B559" s="7">
        <v>0.77499999999999913</v>
      </c>
      <c r="C559">
        <v>4</v>
      </c>
      <c r="D559">
        <f>VLOOKUP(C559,Menu!$A$2:$D$18,3,FALSE)</f>
        <v>14</v>
      </c>
      <c r="E559">
        <f>VLOOKUP(C559,Menu!$A$2:$D$18,4,FALSE)</f>
        <v>16</v>
      </c>
      <c r="F559" s="1">
        <f t="shared" si="19"/>
        <v>16</v>
      </c>
      <c r="G559" s="4">
        <f t="shared" si="18"/>
        <v>8.8000000000000007</v>
      </c>
    </row>
    <row r="560" spans="1:7" hidden="1">
      <c r="A560" t="s">
        <v>9</v>
      </c>
      <c r="B560" s="7">
        <v>0.77499999999999913</v>
      </c>
      <c r="C560">
        <v>10</v>
      </c>
      <c r="D560">
        <f>VLOOKUP(C560,Menu!$A$2:$D$18,3,FALSE)</f>
        <v>14</v>
      </c>
      <c r="E560">
        <f>VLOOKUP(C560,Menu!$A$2:$D$18,4,FALSE)</f>
        <v>19.5</v>
      </c>
      <c r="F560" s="1">
        <f t="shared" si="19"/>
        <v>19.5</v>
      </c>
      <c r="G560" s="4">
        <f t="shared" si="18"/>
        <v>5</v>
      </c>
    </row>
    <row r="561" spans="1:7" hidden="1">
      <c r="A561" t="s">
        <v>9</v>
      </c>
      <c r="B561" s="7">
        <v>0.77499999999999913</v>
      </c>
      <c r="C561">
        <v>14</v>
      </c>
      <c r="D561">
        <f>VLOOKUP(C561,Menu!$A$2:$D$18,3,FALSE)</f>
        <v>3</v>
      </c>
      <c r="E561">
        <f>VLOOKUP(C561,Menu!$A$2:$D$18,4,FALSE)</f>
        <v>3</v>
      </c>
      <c r="F561" s="1">
        <f t="shared" si="19"/>
        <v>3</v>
      </c>
      <c r="G561" s="4">
        <f t="shared" si="18"/>
        <v>0</v>
      </c>
    </row>
    <row r="562" spans="1:7" hidden="1">
      <c r="A562" t="s">
        <v>9</v>
      </c>
      <c r="B562" s="7">
        <v>0.77499999999999913</v>
      </c>
      <c r="C562">
        <v>7</v>
      </c>
      <c r="D562">
        <f>VLOOKUP(C562,Menu!$A$2:$D$18,3,FALSE)</f>
        <v>16</v>
      </c>
      <c r="E562">
        <f>VLOOKUP(C562,Menu!$A$2:$D$18,4,FALSE)</f>
        <v>20</v>
      </c>
      <c r="F562" s="1">
        <f t="shared" si="19"/>
        <v>20</v>
      </c>
      <c r="G562" s="4">
        <f t="shared" si="18"/>
        <v>9.65</v>
      </c>
    </row>
    <row r="563" spans="1:7" hidden="1">
      <c r="A563" t="s">
        <v>9</v>
      </c>
      <c r="B563" s="7">
        <v>0.77499999999999913</v>
      </c>
      <c r="C563">
        <v>7</v>
      </c>
      <c r="D563">
        <f>VLOOKUP(C563,Menu!$A$2:$D$18,3,FALSE)</f>
        <v>16</v>
      </c>
      <c r="E563">
        <f>VLOOKUP(C563,Menu!$A$2:$D$18,4,FALSE)</f>
        <v>20</v>
      </c>
      <c r="F563" s="1">
        <f t="shared" si="19"/>
        <v>20</v>
      </c>
      <c r="G563" s="4">
        <f t="shared" si="18"/>
        <v>9.65</v>
      </c>
    </row>
    <row r="564" spans="1:7" hidden="1">
      <c r="A564" t="s">
        <v>9</v>
      </c>
      <c r="B564" s="7">
        <v>0.77499999999999913</v>
      </c>
      <c r="C564">
        <v>4</v>
      </c>
      <c r="D564">
        <f>VLOOKUP(C564,Menu!$A$2:$D$18,3,FALSE)</f>
        <v>14</v>
      </c>
      <c r="E564">
        <f>VLOOKUP(C564,Menu!$A$2:$D$18,4,FALSE)</f>
        <v>16</v>
      </c>
      <c r="F564" s="1">
        <f t="shared" si="19"/>
        <v>16</v>
      </c>
      <c r="G564" s="4">
        <f t="shared" si="18"/>
        <v>8.8000000000000007</v>
      </c>
    </row>
    <row r="565" spans="1:7" hidden="1">
      <c r="A565" t="s">
        <v>9</v>
      </c>
      <c r="B565" s="7">
        <v>0.77499999999999913</v>
      </c>
      <c r="C565">
        <v>7</v>
      </c>
      <c r="D565">
        <f>VLOOKUP(C565,Menu!$A$2:$D$18,3,FALSE)</f>
        <v>16</v>
      </c>
      <c r="E565">
        <f>VLOOKUP(C565,Menu!$A$2:$D$18,4,FALSE)</f>
        <v>20</v>
      </c>
      <c r="F565" s="1">
        <f t="shared" si="19"/>
        <v>20</v>
      </c>
      <c r="G565" s="4">
        <f t="shared" si="18"/>
        <v>9.65</v>
      </c>
    </row>
    <row r="566" spans="1:7" hidden="1">
      <c r="A566" t="s">
        <v>9</v>
      </c>
      <c r="B566" s="7">
        <v>0.77499999999999913</v>
      </c>
      <c r="C566">
        <v>3</v>
      </c>
      <c r="D566">
        <f>VLOOKUP(C566,Menu!$A$2:$D$18,3,FALSE)</f>
        <v>7</v>
      </c>
      <c r="E566">
        <f>VLOOKUP(C566,Menu!$A$2:$D$18,4,FALSE)</f>
        <v>8.5</v>
      </c>
      <c r="F566" s="1">
        <f t="shared" si="19"/>
        <v>8.5</v>
      </c>
      <c r="G566" s="4">
        <f t="shared" si="18"/>
        <v>2</v>
      </c>
    </row>
    <row r="567" spans="1:7" hidden="1">
      <c r="A567" t="s">
        <v>9</v>
      </c>
      <c r="B567" s="7">
        <v>0.77499999999999913</v>
      </c>
      <c r="C567">
        <v>16</v>
      </c>
      <c r="D567">
        <f>VLOOKUP(C567,Menu!$A$2:$D$18,3,FALSE)</f>
        <v>5</v>
      </c>
      <c r="E567">
        <f>VLOOKUP(C567,Menu!$A$2:$D$18,4,FALSE)</f>
        <v>7</v>
      </c>
      <c r="F567" s="1">
        <f t="shared" si="19"/>
        <v>7</v>
      </c>
      <c r="G567" s="4">
        <f t="shared" si="18"/>
        <v>0</v>
      </c>
    </row>
    <row r="568" spans="1:7" hidden="1">
      <c r="A568" t="s">
        <v>9</v>
      </c>
      <c r="B568" s="7">
        <v>0.77638888888888802</v>
      </c>
      <c r="C568">
        <v>15</v>
      </c>
      <c r="D568">
        <f>VLOOKUP(C568,Menu!$A$2:$D$18,3,FALSE)</f>
        <v>1</v>
      </c>
      <c r="E568">
        <f>VLOOKUP(C568,Menu!$A$2:$D$18,4,FALSE)</f>
        <v>1</v>
      </c>
      <c r="F568" s="1">
        <f t="shared" si="19"/>
        <v>1</v>
      </c>
      <c r="G568" s="4">
        <f t="shared" si="18"/>
        <v>0</v>
      </c>
    </row>
    <row r="569" spans="1:7" hidden="1">
      <c r="A569" t="s">
        <v>9</v>
      </c>
      <c r="B569" s="7">
        <v>0.77638888888888802</v>
      </c>
      <c r="C569">
        <v>15</v>
      </c>
      <c r="D569">
        <f>VLOOKUP(C569,Menu!$A$2:$D$18,3,FALSE)</f>
        <v>1</v>
      </c>
      <c r="E569">
        <f>VLOOKUP(C569,Menu!$A$2:$D$18,4,FALSE)</f>
        <v>1</v>
      </c>
      <c r="F569" s="1">
        <f t="shared" si="19"/>
        <v>1</v>
      </c>
      <c r="G569" s="4">
        <f t="shared" si="18"/>
        <v>0</v>
      </c>
    </row>
    <row r="570" spans="1:7" hidden="1">
      <c r="A570" t="s">
        <v>9</v>
      </c>
      <c r="B570" s="7">
        <v>0.77638888888888802</v>
      </c>
      <c r="C570">
        <v>10</v>
      </c>
      <c r="D570">
        <f>VLOOKUP(C570,Menu!$A$2:$D$18,3,FALSE)</f>
        <v>14</v>
      </c>
      <c r="E570">
        <f>VLOOKUP(C570,Menu!$A$2:$D$18,4,FALSE)</f>
        <v>19.5</v>
      </c>
      <c r="F570" s="1">
        <f t="shared" si="19"/>
        <v>19.5</v>
      </c>
      <c r="G570" s="4">
        <f t="shared" si="18"/>
        <v>5</v>
      </c>
    </row>
    <row r="571" spans="1:7" hidden="1">
      <c r="A571" t="s">
        <v>9</v>
      </c>
      <c r="B571" s="7">
        <v>0.77638888888888802</v>
      </c>
      <c r="C571">
        <v>9</v>
      </c>
      <c r="D571">
        <f>VLOOKUP(C571,Menu!$A$2:$D$18,3,FALSE)</f>
        <v>14</v>
      </c>
      <c r="E571">
        <f>VLOOKUP(C571,Menu!$A$2:$D$18,4,FALSE)</f>
        <v>17</v>
      </c>
      <c r="F571" s="1">
        <f t="shared" si="19"/>
        <v>17</v>
      </c>
      <c r="G571" s="4">
        <f t="shared" si="18"/>
        <v>12.6</v>
      </c>
    </row>
    <row r="572" spans="1:7" hidden="1">
      <c r="A572" t="s">
        <v>9</v>
      </c>
      <c r="B572" s="7">
        <v>0.78194444444444355</v>
      </c>
      <c r="C572">
        <v>6</v>
      </c>
      <c r="D572">
        <f>VLOOKUP(C572,Menu!$A$2:$D$18,3,FALSE)</f>
        <v>14</v>
      </c>
      <c r="E572">
        <f>VLOOKUP(C572,Menu!$A$2:$D$18,4,FALSE)</f>
        <v>18</v>
      </c>
      <c r="F572" s="1">
        <f t="shared" si="19"/>
        <v>18</v>
      </c>
      <c r="G572" s="4">
        <f t="shared" si="18"/>
        <v>9</v>
      </c>
    </row>
    <row r="573" spans="1:7" hidden="1">
      <c r="A573" t="s">
        <v>9</v>
      </c>
      <c r="B573" s="7">
        <v>0.78194444444444355</v>
      </c>
      <c r="C573">
        <v>12</v>
      </c>
      <c r="D573">
        <f>VLOOKUP(C573,Menu!$A$2:$D$18,3,FALSE)</f>
        <v>4</v>
      </c>
      <c r="E573">
        <f>VLOOKUP(C573,Menu!$A$2:$D$18,4,FALSE)</f>
        <v>6</v>
      </c>
      <c r="F573" s="1">
        <f t="shared" si="19"/>
        <v>6</v>
      </c>
      <c r="G573" s="4">
        <f t="shared" si="18"/>
        <v>0</v>
      </c>
    </row>
    <row r="574" spans="1:7" hidden="1">
      <c r="A574" t="s">
        <v>9</v>
      </c>
      <c r="B574" s="7">
        <v>0.78680555555555465</v>
      </c>
      <c r="C574">
        <v>10</v>
      </c>
      <c r="D574">
        <f>VLOOKUP(C574,Menu!$A$2:$D$18,3,FALSE)</f>
        <v>14</v>
      </c>
      <c r="E574">
        <f>VLOOKUP(C574,Menu!$A$2:$D$18,4,FALSE)</f>
        <v>19.5</v>
      </c>
      <c r="F574" s="1">
        <f t="shared" si="19"/>
        <v>19.5</v>
      </c>
      <c r="G574" s="4">
        <f t="shared" si="18"/>
        <v>5</v>
      </c>
    </row>
    <row r="575" spans="1:7" hidden="1">
      <c r="A575" t="s">
        <v>9</v>
      </c>
      <c r="B575" s="7">
        <v>0.79027777777777686</v>
      </c>
      <c r="C575">
        <v>16</v>
      </c>
      <c r="D575">
        <f>VLOOKUP(C575,Menu!$A$2:$D$18,3,FALSE)</f>
        <v>5</v>
      </c>
      <c r="E575">
        <f>VLOOKUP(C575,Menu!$A$2:$D$18,4,FALSE)</f>
        <v>7</v>
      </c>
      <c r="F575" s="1">
        <f t="shared" si="19"/>
        <v>7</v>
      </c>
      <c r="G575" s="4">
        <f t="shared" si="18"/>
        <v>0</v>
      </c>
    </row>
    <row r="576" spans="1:7" hidden="1">
      <c r="A576" t="s">
        <v>9</v>
      </c>
      <c r="B576" s="7">
        <v>0.7909722222222213</v>
      </c>
      <c r="C576">
        <v>6</v>
      </c>
      <c r="D576">
        <f>VLOOKUP(C576,Menu!$A$2:$D$18,3,FALSE)</f>
        <v>14</v>
      </c>
      <c r="E576">
        <f>VLOOKUP(C576,Menu!$A$2:$D$18,4,FALSE)</f>
        <v>18</v>
      </c>
      <c r="F576" s="1">
        <f t="shared" si="19"/>
        <v>18</v>
      </c>
      <c r="G576" s="4">
        <f t="shared" si="18"/>
        <v>9</v>
      </c>
    </row>
    <row r="577" spans="1:7" hidden="1">
      <c r="A577" t="s">
        <v>9</v>
      </c>
      <c r="B577" s="7">
        <v>0.7909722222222213</v>
      </c>
      <c r="C577">
        <v>7</v>
      </c>
      <c r="D577">
        <f>VLOOKUP(C577,Menu!$A$2:$D$18,3,FALSE)</f>
        <v>16</v>
      </c>
      <c r="E577">
        <f>VLOOKUP(C577,Menu!$A$2:$D$18,4,FALSE)</f>
        <v>20</v>
      </c>
      <c r="F577" s="1">
        <f t="shared" si="19"/>
        <v>20</v>
      </c>
      <c r="G577" s="4">
        <f t="shared" si="18"/>
        <v>9.65</v>
      </c>
    </row>
    <row r="578" spans="1:7" hidden="1">
      <c r="A578" t="s">
        <v>9</v>
      </c>
      <c r="B578" s="7">
        <v>0.7909722222222213</v>
      </c>
      <c r="C578">
        <v>2</v>
      </c>
      <c r="D578">
        <f>VLOOKUP(C578,Menu!$A$2:$D$18,3,FALSE)</f>
        <v>16</v>
      </c>
      <c r="E578">
        <f>VLOOKUP(C578,Menu!$A$2:$D$18,4,FALSE)</f>
        <v>19</v>
      </c>
      <c r="F578" s="1">
        <f t="shared" si="19"/>
        <v>19</v>
      </c>
      <c r="G578" s="4">
        <f t="shared" ref="G578:G641" si="20">VLOOKUP(C:C,$J$2:$K$17,2,FALSE)</f>
        <v>13.8</v>
      </c>
    </row>
    <row r="579" spans="1:7">
      <c r="A579" t="s">
        <v>9</v>
      </c>
      <c r="B579" s="7">
        <v>0.7909722222222213</v>
      </c>
      <c r="C579">
        <v>1</v>
      </c>
      <c r="D579">
        <f>VLOOKUP(C579,Menu!$A$2:$D$18,3,FALSE)</f>
        <v>17</v>
      </c>
      <c r="E579">
        <f>VLOOKUP(C579,Menu!$A$2:$D$18,4,FALSE)</f>
        <v>23</v>
      </c>
      <c r="F579" s="1">
        <f t="shared" si="19"/>
        <v>23</v>
      </c>
      <c r="G579" s="4">
        <f t="shared" si="20"/>
        <v>18.75</v>
      </c>
    </row>
    <row r="580" spans="1:7">
      <c r="A580" t="s">
        <v>9</v>
      </c>
      <c r="B580" s="7">
        <v>0.7909722222222213</v>
      </c>
      <c r="C580">
        <v>1</v>
      </c>
      <c r="D580">
        <f>VLOOKUP(C580,Menu!$A$2:$D$18,3,FALSE)</f>
        <v>17</v>
      </c>
      <c r="E580">
        <f>VLOOKUP(C580,Menu!$A$2:$D$18,4,FALSE)</f>
        <v>23</v>
      </c>
      <c r="F580" s="1">
        <f t="shared" si="19"/>
        <v>23</v>
      </c>
      <c r="G580" s="4">
        <f t="shared" si="20"/>
        <v>18.75</v>
      </c>
    </row>
    <row r="581" spans="1:7" hidden="1">
      <c r="A581" t="s">
        <v>9</v>
      </c>
      <c r="B581" s="7">
        <v>0.79444444444444351</v>
      </c>
      <c r="C581">
        <v>8</v>
      </c>
      <c r="D581">
        <f>VLOOKUP(C581,Menu!$A$2:$D$18,3,FALSE)</f>
        <v>15</v>
      </c>
      <c r="E581">
        <f>VLOOKUP(C581,Menu!$A$2:$D$18,4,FALSE)</f>
        <v>19</v>
      </c>
      <c r="F581" s="1">
        <f t="shared" si="19"/>
        <v>19</v>
      </c>
      <c r="G581" s="4">
        <f t="shared" si="20"/>
        <v>7.5</v>
      </c>
    </row>
    <row r="582" spans="1:7">
      <c r="A582" t="s">
        <v>9</v>
      </c>
      <c r="B582" s="7">
        <v>0.79444444444444351</v>
      </c>
      <c r="C582">
        <v>1</v>
      </c>
      <c r="D582">
        <f>VLOOKUP(C582,Menu!$A$2:$D$18,3,FALSE)</f>
        <v>17</v>
      </c>
      <c r="E582">
        <f>VLOOKUP(C582,Menu!$A$2:$D$18,4,FALSE)</f>
        <v>23</v>
      </c>
      <c r="F582" s="1">
        <f t="shared" si="19"/>
        <v>23</v>
      </c>
      <c r="G582" s="4">
        <f t="shared" si="20"/>
        <v>18.75</v>
      </c>
    </row>
    <row r="583" spans="1:7" hidden="1">
      <c r="A583" t="s">
        <v>9</v>
      </c>
      <c r="B583" s="7">
        <v>0.79444444444444351</v>
      </c>
      <c r="C583">
        <v>13</v>
      </c>
      <c r="D583">
        <f>VLOOKUP(C583,Menu!$A$2:$D$18,3,FALSE)</f>
        <v>2</v>
      </c>
      <c r="E583">
        <f>VLOOKUP(C583,Menu!$A$2:$D$18,4,FALSE)</f>
        <v>2</v>
      </c>
      <c r="F583" s="1">
        <f t="shared" ref="F583:F646" si="21">E583</f>
        <v>2</v>
      </c>
      <c r="G583" s="4">
        <f t="shared" si="20"/>
        <v>0</v>
      </c>
    </row>
    <row r="584" spans="1:7">
      <c r="A584" t="s">
        <v>9</v>
      </c>
      <c r="B584" s="7">
        <v>0.80486111111111014</v>
      </c>
      <c r="C584">
        <v>1</v>
      </c>
      <c r="D584">
        <f>VLOOKUP(C584,Menu!$A$2:$D$18,3,FALSE)</f>
        <v>17</v>
      </c>
      <c r="E584">
        <f>VLOOKUP(C584,Menu!$A$2:$D$18,4,FALSE)</f>
        <v>23</v>
      </c>
      <c r="F584" s="1">
        <f t="shared" si="21"/>
        <v>23</v>
      </c>
      <c r="G584" s="4">
        <f t="shared" si="20"/>
        <v>18.75</v>
      </c>
    </row>
    <row r="585" spans="1:7" hidden="1">
      <c r="A585" t="s">
        <v>9</v>
      </c>
      <c r="B585" s="7">
        <v>0.81388888888888788</v>
      </c>
      <c r="C585">
        <v>5</v>
      </c>
      <c r="D585">
        <f>VLOOKUP(C585,Menu!$A$2:$D$18,3,FALSE)</f>
        <v>15</v>
      </c>
      <c r="E585">
        <f>VLOOKUP(C585,Menu!$A$2:$D$18,4,FALSE)</f>
        <v>20</v>
      </c>
      <c r="F585" s="1">
        <f t="shared" si="21"/>
        <v>20</v>
      </c>
      <c r="G585" s="4">
        <f t="shared" si="20"/>
        <v>12.5</v>
      </c>
    </row>
    <row r="586" spans="1:7" hidden="1">
      <c r="A586" t="s">
        <v>9</v>
      </c>
      <c r="B586" s="7">
        <v>0.81388888888888788</v>
      </c>
      <c r="C586">
        <v>13</v>
      </c>
      <c r="D586">
        <f>VLOOKUP(C586,Menu!$A$2:$D$18,3,FALSE)</f>
        <v>2</v>
      </c>
      <c r="E586">
        <f>VLOOKUP(C586,Menu!$A$2:$D$18,4,FALSE)</f>
        <v>2</v>
      </c>
      <c r="F586" s="1">
        <f t="shared" si="21"/>
        <v>2</v>
      </c>
      <c r="G586" s="4">
        <f t="shared" si="20"/>
        <v>0</v>
      </c>
    </row>
    <row r="587" spans="1:7" hidden="1">
      <c r="A587" t="s">
        <v>9</v>
      </c>
      <c r="B587" s="7">
        <v>0.81388888888888788</v>
      </c>
      <c r="C587">
        <v>5</v>
      </c>
      <c r="D587">
        <f>VLOOKUP(C587,Menu!$A$2:$D$18,3,FALSE)</f>
        <v>15</v>
      </c>
      <c r="E587">
        <f>VLOOKUP(C587,Menu!$A$2:$D$18,4,FALSE)</f>
        <v>20</v>
      </c>
      <c r="F587" s="1">
        <f t="shared" si="21"/>
        <v>20</v>
      </c>
      <c r="G587" s="4">
        <f t="shared" si="20"/>
        <v>12.5</v>
      </c>
    </row>
    <row r="588" spans="1:7" hidden="1">
      <c r="A588" t="s">
        <v>9</v>
      </c>
      <c r="B588" s="7">
        <v>0.81388888888888788</v>
      </c>
      <c r="C588">
        <v>12</v>
      </c>
      <c r="D588">
        <f>VLOOKUP(C588,Menu!$A$2:$D$18,3,FALSE)</f>
        <v>4</v>
      </c>
      <c r="E588">
        <f>VLOOKUP(C588,Menu!$A$2:$D$18,4,FALSE)</f>
        <v>6</v>
      </c>
      <c r="F588" s="1">
        <f t="shared" si="21"/>
        <v>6</v>
      </c>
      <c r="G588" s="4">
        <f t="shared" si="20"/>
        <v>0</v>
      </c>
    </row>
    <row r="589" spans="1:7" hidden="1">
      <c r="A589" t="s">
        <v>9</v>
      </c>
      <c r="B589" s="7">
        <v>0.81666666666666565</v>
      </c>
      <c r="C589">
        <v>4</v>
      </c>
      <c r="D589">
        <f>VLOOKUP(C589,Menu!$A$2:$D$18,3,FALSE)</f>
        <v>14</v>
      </c>
      <c r="E589">
        <f>VLOOKUP(C589,Menu!$A$2:$D$18,4,FALSE)</f>
        <v>16</v>
      </c>
      <c r="F589" s="1">
        <f t="shared" si="21"/>
        <v>16</v>
      </c>
      <c r="G589" s="4">
        <f t="shared" si="20"/>
        <v>8.8000000000000007</v>
      </c>
    </row>
    <row r="590" spans="1:7" hidden="1">
      <c r="A590" t="s">
        <v>9</v>
      </c>
      <c r="B590" s="7">
        <v>0.82430555555555451</v>
      </c>
      <c r="C590">
        <v>10</v>
      </c>
      <c r="D590">
        <f>VLOOKUP(C590,Menu!$A$2:$D$18,3,FALSE)</f>
        <v>14</v>
      </c>
      <c r="E590">
        <f>VLOOKUP(C590,Menu!$A$2:$D$18,4,FALSE)</f>
        <v>19.5</v>
      </c>
      <c r="F590" s="1">
        <f t="shared" si="21"/>
        <v>19.5</v>
      </c>
      <c r="G590" s="4">
        <f t="shared" si="20"/>
        <v>5</v>
      </c>
    </row>
    <row r="591" spans="1:7" hidden="1">
      <c r="A591" t="s">
        <v>9</v>
      </c>
      <c r="B591" s="7">
        <v>0.82777777777777672</v>
      </c>
      <c r="C591">
        <v>3</v>
      </c>
      <c r="D591">
        <f>VLOOKUP(C591,Menu!$A$2:$D$18,3,FALSE)</f>
        <v>7</v>
      </c>
      <c r="E591">
        <f>VLOOKUP(C591,Menu!$A$2:$D$18,4,FALSE)</f>
        <v>8.5</v>
      </c>
      <c r="F591" s="1">
        <f t="shared" si="21"/>
        <v>8.5</v>
      </c>
      <c r="G591" s="4">
        <f t="shared" si="20"/>
        <v>2</v>
      </c>
    </row>
    <row r="592" spans="1:7" hidden="1">
      <c r="A592" t="s">
        <v>9</v>
      </c>
      <c r="B592" s="7">
        <v>0.82777777777777672</v>
      </c>
      <c r="C592">
        <v>16</v>
      </c>
      <c r="D592">
        <f>VLOOKUP(C592,Menu!$A$2:$D$18,3,FALSE)</f>
        <v>5</v>
      </c>
      <c r="E592">
        <f>VLOOKUP(C592,Menu!$A$2:$D$18,4,FALSE)</f>
        <v>7</v>
      </c>
      <c r="F592" s="1">
        <f t="shared" si="21"/>
        <v>7</v>
      </c>
      <c r="G592" s="4">
        <f t="shared" si="20"/>
        <v>0</v>
      </c>
    </row>
    <row r="593" spans="1:7" hidden="1">
      <c r="A593" t="s">
        <v>9</v>
      </c>
      <c r="B593" s="7">
        <v>0.82777777777777672</v>
      </c>
      <c r="C593">
        <v>10</v>
      </c>
      <c r="D593">
        <f>VLOOKUP(C593,Menu!$A$2:$D$18,3,FALSE)</f>
        <v>14</v>
      </c>
      <c r="E593">
        <f>VLOOKUP(C593,Menu!$A$2:$D$18,4,FALSE)</f>
        <v>19.5</v>
      </c>
      <c r="F593" s="1">
        <f t="shared" si="21"/>
        <v>19.5</v>
      </c>
      <c r="G593" s="4">
        <f t="shared" si="20"/>
        <v>5</v>
      </c>
    </row>
    <row r="594" spans="1:7" hidden="1">
      <c r="A594" t="s">
        <v>9</v>
      </c>
      <c r="B594" s="7">
        <v>0.82777777777777672</v>
      </c>
      <c r="C594">
        <v>4</v>
      </c>
      <c r="D594">
        <f>VLOOKUP(C594,Menu!$A$2:$D$18,3,FALSE)</f>
        <v>14</v>
      </c>
      <c r="E594">
        <f>VLOOKUP(C594,Menu!$A$2:$D$18,4,FALSE)</f>
        <v>16</v>
      </c>
      <c r="F594" s="1">
        <f t="shared" si="21"/>
        <v>16</v>
      </c>
      <c r="G594" s="4">
        <f t="shared" si="20"/>
        <v>8.8000000000000007</v>
      </c>
    </row>
    <row r="595" spans="1:7" hidden="1">
      <c r="A595" t="s">
        <v>9</v>
      </c>
      <c r="B595" s="7">
        <v>0.82777777777777672</v>
      </c>
      <c r="C595">
        <v>14</v>
      </c>
      <c r="D595">
        <f>VLOOKUP(C595,Menu!$A$2:$D$18,3,FALSE)</f>
        <v>3</v>
      </c>
      <c r="E595">
        <f>VLOOKUP(C595,Menu!$A$2:$D$18,4,FALSE)</f>
        <v>3</v>
      </c>
      <c r="F595" s="1">
        <f t="shared" si="21"/>
        <v>3</v>
      </c>
      <c r="G595" s="4">
        <f t="shared" si="20"/>
        <v>0</v>
      </c>
    </row>
    <row r="596" spans="1:7" hidden="1">
      <c r="A596" t="s">
        <v>9</v>
      </c>
      <c r="B596" s="7">
        <v>0.83749999999999891</v>
      </c>
      <c r="C596">
        <v>3</v>
      </c>
      <c r="D596">
        <f>VLOOKUP(C596,Menu!$A$2:$D$18,3,FALSE)</f>
        <v>7</v>
      </c>
      <c r="E596">
        <f>VLOOKUP(C596,Menu!$A$2:$D$18,4,FALSE)</f>
        <v>8.5</v>
      </c>
      <c r="F596" s="1">
        <f t="shared" si="21"/>
        <v>8.5</v>
      </c>
      <c r="G596" s="4">
        <f t="shared" si="20"/>
        <v>2</v>
      </c>
    </row>
    <row r="597" spans="1:7" hidden="1">
      <c r="A597" t="s">
        <v>9</v>
      </c>
      <c r="B597" s="7">
        <v>0.83749999999999891</v>
      </c>
      <c r="C597">
        <v>4</v>
      </c>
      <c r="D597">
        <f>VLOOKUP(C597,Menu!$A$2:$D$18,3,FALSE)</f>
        <v>14</v>
      </c>
      <c r="E597">
        <f>VLOOKUP(C597,Menu!$A$2:$D$18,4,FALSE)</f>
        <v>16</v>
      </c>
      <c r="F597" s="1">
        <f t="shared" si="21"/>
        <v>16</v>
      </c>
      <c r="G597" s="4">
        <f t="shared" si="20"/>
        <v>8.8000000000000007</v>
      </c>
    </row>
    <row r="598" spans="1:7" hidden="1">
      <c r="A598" t="s">
        <v>9</v>
      </c>
      <c r="B598" s="7">
        <v>0.83749999999999891</v>
      </c>
      <c r="C598">
        <v>7</v>
      </c>
      <c r="D598">
        <f>VLOOKUP(C598,Menu!$A$2:$D$18,3,FALSE)</f>
        <v>16</v>
      </c>
      <c r="E598">
        <f>VLOOKUP(C598,Menu!$A$2:$D$18,4,FALSE)</f>
        <v>20</v>
      </c>
      <c r="F598" s="1">
        <f t="shared" si="21"/>
        <v>20</v>
      </c>
      <c r="G598" s="4">
        <f t="shared" si="20"/>
        <v>9.65</v>
      </c>
    </row>
    <row r="599" spans="1:7" hidden="1">
      <c r="A599" t="s">
        <v>9</v>
      </c>
      <c r="B599" s="7">
        <v>0.84166666666666556</v>
      </c>
      <c r="C599">
        <v>8</v>
      </c>
      <c r="D599">
        <f>VLOOKUP(C599,Menu!$A$2:$D$18,3,FALSE)</f>
        <v>15</v>
      </c>
      <c r="E599">
        <f>VLOOKUP(C599,Menu!$A$2:$D$18,4,FALSE)</f>
        <v>19</v>
      </c>
      <c r="F599" s="1">
        <f t="shared" si="21"/>
        <v>19</v>
      </c>
      <c r="G599" s="4">
        <f t="shared" si="20"/>
        <v>7.5</v>
      </c>
    </row>
    <row r="600" spans="1:7" hidden="1">
      <c r="A600" t="s">
        <v>9</v>
      </c>
      <c r="B600" s="7">
        <v>0.84166666666666556</v>
      </c>
      <c r="C600">
        <v>3</v>
      </c>
      <c r="D600">
        <f>VLOOKUP(C600,Menu!$A$2:$D$18,3,FALSE)</f>
        <v>7</v>
      </c>
      <c r="E600">
        <f>VLOOKUP(C600,Menu!$A$2:$D$18,4,FALSE)</f>
        <v>8.5</v>
      </c>
      <c r="F600" s="1">
        <f t="shared" si="21"/>
        <v>8.5</v>
      </c>
      <c r="G600" s="4">
        <f t="shared" si="20"/>
        <v>2</v>
      </c>
    </row>
    <row r="601" spans="1:7" hidden="1">
      <c r="A601" t="s">
        <v>9</v>
      </c>
      <c r="B601" s="7">
        <v>0.84444444444444333</v>
      </c>
      <c r="C601">
        <v>14</v>
      </c>
      <c r="D601">
        <f>VLOOKUP(C601,Menu!$A$2:$D$18,3,FALSE)</f>
        <v>3</v>
      </c>
      <c r="E601">
        <f>VLOOKUP(C601,Menu!$A$2:$D$18,4,FALSE)</f>
        <v>3</v>
      </c>
      <c r="F601" s="1">
        <f t="shared" si="21"/>
        <v>3</v>
      </c>
      <c r="G601" s="4">
        <f t="shared" si="20"/>
        <v>0</v>
      </c>
    </row>
    <row r="602" spans="1:7" hidden="1">
      <c r="A602" t="s">
        <v>9</v>
      </c>
      <c r="B602" s="7">
        <v>0.84444444444444333</v>
      </c>
      <c r="C602">
        <v>14</v>
      </c>
      <c r="D602">
        <f>VLOOKUP(C602,Menu!$A$2:$D$18,3,FALSE)</f>
        <v>3</v>
      </c>
      <c r="E602">
        <f>VLOOKUP(C602,Menu!$A$2:$D$18,4,FALSE)</f>
        <v>3</v>
      </c>
      <c r="F602" s="1">
        <f t="shared" si="21"/>
        <v>3</v>
      </c>
      <c r="G602" s="4">
        <f t="shared" si="20"/>
        <v>0</v>
      </c>
    </row>
    <row r="603" spans="1:7" hidden="1">
      <c r="A603" t="s">
        <v>9</v>
      </c>
      <c r="B603" s="7">
        <v>0.84444444444444333</v>
      </c>
      <c r="C603">
        <v>10</v>
      </c>
      <c r="D603">
        <f>VLOOKUP(C603,Menu!$A$2:$D$18,3,FALSE)</f>
        <v>14</v>
      </c>
      <c r="E603">
        <f>VLOOKUP(C603,Menu!$A$2:$D$18,4,FALSE)</f>
        <v>19.5</v>
      </c>
      <c r="F603" s="1">
        <f t="shared" si="21"/>
        <v>19.5</v>
      </c>
      <c r="G603" s="4">
        <f t="shared" si="20"/>
        <v>5</v>
      </c>
    </row>
    <row r="604" spans="1:7" hidden="1">
      <c r="A604" t="s">
        <v>9</v>
      </c>
      <c r="B604" s="7">
        <v>0.85208333333333219</v>
      </c>
      <c r="C604">
        <v>6</v>
      </c>
      <c r="D604">
        <f>VLOOKUP(C604,Menu!$A$2:$D$18,3,FALSE)</f>
        <v>14</v>
      </c>
      <c r="E604">
        <f>VLOOKUP(C604,Menu!$A$2:$D$18,4,FALSE)</f>
        <v>18</v>
      </c>
      <c r="F604" s="1">
        <f t="shared" si="21"/>
        <v>18</v>
      </c>
      <c r="G604" s="4">
        <f t="shared" si="20"/>
        <v>9</v>
      </c>
    </row>
    <row r="605" spans="1:7" hidden="1">
      <c r="A605" t="s">
        <v>9</v>
      </c>
      <c r="B605" s="7">
        <v>0.85208333333333219</v>
      </c>
      <c r="C605">
        <v>9</v>
      </c>
      <c r="D605">
        <f>VLOOKUP(C605,Menu!$A$2:$D$18,3,FALSE)</f>
        <v>14</v>
      </c>
      <c r="E605">
        <f>VLOOKUP(C605,Menu!$A$2:$D$18,4,FALSE)</f>
        <v>17</v>
      </c>
      <c r="F605" s="1">
        <f t="shared" si="21"/>
        <v>17</v>
      </c>
      <c r="G605" s="4">
        <f t="shared" si="20"/>
        <v>12.6</v>
      </c>
    </row>
    <row r="606" spans="1:7" hidden="1">
      <c r="A606" t="s">
        <v>9</v>
      </c>
      <c r="B606" s="7">
        <v>0.85347222222222108</v>
      </c>
      <c r="C606">
        <v>13</v>
      </c>
      <c r="D606">
        <f>VLOOKUP(C606,Menu!$A$2:$D$18,3,FALSE)</f>
        <v>2</v>
      </c>
      <c r="E606">
        <f>VLOOKUP(C606,Menu!$A$2:$D$18,4,FALSE)</f>
        <v>2</v>
      </c>
      <c r="F606" s="1">
        <f t="shared" si="21"/>
        <v>2</v>
      </c>
      <c r="G606" s="4">
        <f t="shared" si="20"/>
        <v>0</v>
      </c>
    </row>
    <row r="607" spans="1:7" hidden="1">
      <c r="A607" t="s">
        <v>9</v>
      </c>
      <c r="B607" s="7">
        <v>0.86111111111110994</v>
      </c>
      <c r="C607">
        <v>13</v>
      </c>
      <c r="D607">
        <f>VLOOKUP(C607,Menu!$A$2:$D$18,3,FALSE)</f>
        <v>2</v>
      </c>
      <c r="E607">
        <f>VLOOKUP(C607,Menu!$A$2:$D$18,4,FALSE)</f>
        <v>2</v>
      </c>
      <c r="F607" s="1">
        <f t="shared" si="21"/>
        <v>2</v>
      </c>
      <c r="G607" s="4">
        <f t="shared" si="20"/>
        <v>0</v>
      </c>
    </row>
    <row r="608" spans="1:7" hidden="1">
      <c r="A608" t="s">
        <v>9</v>
      </c>
      <c r="B608" s="7">
        <v>0.86180555555555438</v>
      </c>
      <c r="C608">
        <v>8</v>
      </c>
      <c r="D608">
        <f>VLOOKUP(C608,Menu!$A$2:$D$18,3,FALSE)</f>
        <v>15</v>
      </c>
      <c r="E608">
        <f>VLOOKUP(C608,Menu!$A$2:$D$18,4,FALSE)</f>
        <v>19</v>
      </c>
      <c r="F608" s="1">
        <f t="shared" si="21"/>
        <v>19</v>
      </c>
      <c r="G608" s="4">
        <f t="shared" si="20"/>
        <v>7.5</v>
      </c>
    </row>
    <row r="609" spans="1:7" hidden="1">
      <c r="A609" t="s">
        <v>9</v>
      </c>
      <c r="B609" s="7">
        <v>0.86180555555555438</v>
      </c>
      <c r="C609">
        <v>8</v>
      </c>
      <c r="D609">
        <f>VLOOKUP(C609,Menu!$A$2:$D$18,3,FALSE)</f>
        <v>15</v>
      </c>
      <c r="E609">
        <f>VLOOKUP(C609,Menu!$A$2:$D$18,4,FALSE)</f>
        <v>19</v>
      </c>
      <c r="F609" s="1">
        <f t="shared" si="21"/>
        <v>19</v>
      </c>
      <c r="G609" s="4">
        <f t="shared" si="20"/>
        <v>7.5</v>
      </c>
    </row>
    <row r="610" spans="1:7" hidden="1">
      <c r="A610" t="s">
        <v>9</v>
      </c>
      <c r="B610" s="7">
        <v>0.87083333333333213</v>
      </c>
      <c r="C610">
        <v>16</v>
      </c>
      <c r="D610">
        <f>VLOOKUP(C610,Menu!$A$2:$D$18,3,FALSE)</f>
        <v>5</v>
      </c>
      <c r="E610">
        <f>VLOOKUP(C610,Menu!$A$2:$D$18,4,FALSE)</f>
        <v>7</v>
      </c>
      <c r="F610" s="1">
        <f t="shared" si="21"/>
        <v>7</v>
      </c>
      <c r="G610" s="4">
        <f t="shared" si="20"/>
        <v>0</v>
      </c>
    </row>
    <row r="611" spans="1:7" hidden="1">
      <c r="A611" t="s">
        <v>9</v>
      </c>
      <c r="B611" s="7">
        <v>0.87083333333333213</v>
      </c>
      <c r="C611">
        <v>5</v>
      </c>
      <c r="D611">
        <f>VLOOKUP(C611,Menu!$A$2:$D$18,3,FALSE)</f>
        <v>15</v>
      </c>
      <c r="E611">
        <f>VLOOKUP(C611,Menu!$A$2:$D$18,4,FALSE)</f>
        <v>20</v>
      </c>
      <c r="F611" s="1">
        <f t="shared" si="21"/>
        <v>20</v>
      </c>
      <c r="G611" s="4">
        <f t="shared" si="20"/>
        <v>12.5</v>
      </c>
    </row>
    <row r="612" spans="1:7" hidden="1">
      <c r="A612" t="s">
        <v>9</v>
      </c>
      <c r="B612" s="7">
        <v>0.87499999999999878</v>
      </c>
      <c r="C612">
        <v>12</v>
      </c>
      <c r="D612">
        <f>VLOOKUP(C612,Menu!$A$2:$D$18,3,FALSE)</f>
        <v>4</v>
      </c>
      <c r="E612">
        <f>VLOOKUP(C612,Menu!$A$2:$D$18,4,FALSE)</f>
        <v>6</v>
      </c>
      <c r="F612" s="1">
        <f t="shared" si="21"/>
        <v>6</v>
      </c>
      <c r="G612" s="4">
        <f t="shared" si="20"/>
        <v>0</v>
      </c>
    </row>
    <row r="613" spans="1:7" hidden="1">
      <c r="A613" t="s">
        <v>9</v>
      </c>
      <c r="B613" s="7">
        <v>0.87499999999999878</v>
      </c>
      <c r="C613">
        <v>5</v>
      </c>
      <c r="D613">
        <f>VLOOKUP(C613,Menu!$A$2:$D$18,3,FALSE)</f>
        <v>15</v>
      </c>
      <c r="E613">
        <f>VLOOKUP(C613,Menu!$A$2:$D$18,4,FALSE)</f>
        <v>20</v>
      </c>
      <c r="F613" s="1">
        <f t="shared" si="21"/>
        <v>20</v>
      </c>
      <c r="G613" s="4">
        <f t="shared" si="20"/>
        <v>12.5</v>
      </c>
    </row>
    <row r="614" spans="1:7" hidden="1">
      <c r="A614" t="s">
        <v>9</v>
      </c>
      <c r="B614" s="7">
        <v>0.87916666666666543</v>
      </c>
      <c r="C614">
        <v>15</v>
      </c>
      <c r="D614">
        <f>VLOOKUP(C614,Menu!$A$2:$D$18,3,FALSE)</f>
        <v>1</v>
      </c>
      <c r="E614">
        <f>VLOOKUP(C614,Menu!$A$2:$D$18,4,FALSE)</f>
        <v>1</v>
      </c>
      <c r="F614" s="1">
        <f t="shared" si="21"/>
        <v>1</v>
      </c>
      <c r="G614" s="4">
        <f t="shared" si="20"/>
        <v>0</v>
      </c>
    </row>
    <row r="615" spans="1:7" hidden="1">
      <c r="A615" t="s">
        <v>9</v>
      </c>
      <c r="B615" s="7">
        <v>0.88402777777777652</v>
      </c>
      <c r="C615">
        <v>11</v>
      </c>
      <c r="D615">
        <f>VLOOKUP(C615,Menu!$A$2:$D$18,3,FALSE)</f>
        <v>10</v>
      </c>
      <c r="E615">
        <f>VLOOKUP(C615,Menu!$A$2:$D$18,4,FALSE)</f>
        <v>14</v>
      </c>
      <c r="F615" s="1">
        <f t="shared" si="21"/>
        <v>14</v>
      </c>
      <c r="G615" s="4">
        <f t="shared" si="20"/>
        <v>1.45</v>
      </c>
    </row>
    <row r="616" spans="1:7" hidden="1">
      <c r="A616" t="s">
        <v>9</v>
      </c>
      <c r="B616" s="7">
        <v>0.88402777777777652</v>
      </c>
      <c r="C616">
        <v>8</v>
      </c>
      <c r="D616">
        <f>VLOOKUP(C616,Menu!$A$2:$D$18,3,FALSE)</f>
        <v>15</v>
      </c>
      <c r="E616">
        <f>VLOOKUP(C616,Menu!$A$2:$D$18,4,FALSE)</f>
        <v>19</v>
      </c>
      <c r="F616" s="1">
        <f t="shared" si="21"/>
        <v>19</v>
      </c>
      <c r="G616" s="4">
        <f t="shared" si="20"/>
        <v>7.5</v>
      </c>
    </row>
    <row r="617" spans="1:7" hidden="1">
      <c r="A617" t="s">
        <v>9</v>
      </c>
      <c r="B617" s="7">
        <v>0.88402777777777652</v>
      </c>
      <c r="C617">
        <v>16</v>
      </c>
      <c r="D617">
        <f>VLOOKUP(C617,Menu!$A$2:$D$18,3,FALSE)</f>
        <v>5</v>
      </c>
      <c r="E617">
        <f>VLOOKUP(C617,Menu!$A$2:$D$18,4,FALSE)</f>
        <v>7</v>
      </c>
      <c r="F617" s="1">
        <f t="shared" si="21"/>
        <v>7</v>
      </c>
      <c r="G617" s="4">
        <f t="shared" si="20"/>
        <v>0</v>
      </c>
    </row>
    <row r="618" spans="1:7" hidden="1">
      <c r="A618" t="s">
        <v>9</v>
      </c>
      <c r="B618" s="7">
        <v>0.88402777777777652</v>
      </c>
      <c r="C618">
        <v>13</v>
      </c>
      <c r="D618">
        <f>VLOOKUP(C618,Menu!$A$2:$D$18,3,FALSE)</f>
        <v>2</v>
      </c>
      <c r="E618">
        <f>VLOOKUP(C618,Menu!$A$2:$D$18,4,FALSE)</f>
        <v>2</v>
      </c>
      <c r="F618" s="1">
        <f t="shared" si="21"/>
        <v>2</v>
      </c>
      <c r="G618" s="4">
        <f t="shared" si="20"/>
        <v>0</v>
      </c>
    </row>
    <row r="619" spans="1:7" hidden="1">
      <c r="A619" t="s">
        <v>9</v>
      </c>
      <c r="B619" s="7">
        <v>0.88402777777777652</v>
      </c>
      <c r="C619">
        <v>8</v>
      </c>
      <c r="D619">
        <f>VLOOKUP(C619,Menu!$A$2:$D$18,3,FALSE)</f>
        <v>15</v>
      </c>
      <c r="E619">
        <f>VLOOKUP(C619,Menu!$A$2:$D$18,4,FALSE)</f>
        <v>19</v>
      </c>
      <c r="F619" s="1">
        <f t="shared" si="21"/>
        <v>19</v>
      </c>
      <c r="G619" s="4">
        <f t="shared" si="20"/>
        <v>7.5</v>
      </c>
    </row>
    <row r="620" spans="1:7" hidden="1">
      <c r="A620" t="s">
        <v>9</v>
      </c>
      <c r="B620" s="7">
        <v>0.88819444444444318</v>
      </c>
      <c r="C620">
        <v>16</v>
      </c>
      <c r="D620">
        <f>VLOOKUP(C620,Menu!$A$2:$D$18,3,FALSE)</f>
        <v>5</v>
      </c>
      <c r="E620">
        <f>VLOOKUP(C620,Menu!$A$2:$D$18,4,FALSE)</f>
        <v>7</v>
      </c>
      <c r="F620" s="1">
        <f t="shared" si="21"/>
        <v>7</v>
      </c>
      <c r="G620" s="4">
        <f t="shared" si="20"/>
        <v>0</v>
      </c>
    </row>
    <row r="621" spans="1:7" hidden="1">
      <c r="A621" t="s">
        <v>9</v>
      </c>
      <c r="B621" s="7">
        <v>0.88819444444444318</v>
      </c>
      <c r="C621">
        <v>6</v>
      </c>
      <c r="D621">
        <f>VLOOKUP(C621,Menu!$A$2:$D$18,3,FALSE)</f>
        <v>14</v>
      </c>
      <c r="E621">
        <f>VLOOKUP(C621,Menu!$A$2:$D$18,4,FALSE)</f>
        <v>18</v>
      </c>
      <c r="F621" s="1">
        <f t="shared" si="21"/>
        <v>18</v>
      </c>
      <c r="G621" s="4">
        <f t="shared" si="20"/>
        <v>9</v>
      </c>
    </row>
    <row r="622" spans="1:7" hidden="1">
      <c r="A622" t="s">
        <v>9</v>
      </c>
      <c r="B622" s="7">
        <v>0.88819444444444318</v>
      </c>
      <c r="C622">
        <v>10</v>
      </c>
      <c r="D622">
        <f>VLOOKUP(C622,Menu!$A$2:$D$18,3,FALSE)</f>
        <v>14</v>
      </c>
      <c r="E622">
        <f>VLOOKUP(C622,Menu!$A$2:$D$18,4,FALSE)</f>
        <v>19.5</v>
      </c>
      <c r="F622" s="1">
        <f t="shared" si="21"/>
        <v>19.5</v>
      </c>
      <c r="G622" s="4">
        <f t="shared" si="20"/>
        <v>5</v>
      </c>
    </row>
    <row r="623" spans="1:7" hidden="1">
      <c r="A623" t="s">
        <v>9</v>
      </c>
      <c r="B623" s="7">
        <v>0.89861111111110981</v>
      </c>
      <c r="C623">
        <v>10</v>
      </c>
      <c r="D623">
        <f>VLOOKUP(C623,Menu!$A$2:$D$18,3,FALSE)</f>
        <v>14</v>
      </c>
      <c r="E623">
        <f>VLOOKUP(C623,Menu!$A$2:$D$18,4,FALSE)</f>
        <v>19.5</v>
      </c>
      <c r="F623" s="1">
        <f t="shared" si="21"/>
        <v>19.5</v>
      </c>
      <c r="G623" s="4">
        <f t="shared" si="20"/>
        <v>5</v>
      </c>
    </row>
    <row r="624" spans="1:7" hidden="1">
      <c r="A624" t="s">
        <v>9</v>
      </c>
      <c r="B624" s="7">
        <v>0.89861111111110981</v>
      </c>
      <c r="C624">
        <v>15</v>
      </c>
      <c r="D624">
        <f>VLOOKUP(C624,Menu!$A$2:$D$18,3,FALSE)</f>
        <v>1</v>
      </c>
      <c r="E624">
        <f>VLOOKUP(C624,Menu!$A$2:$D$18,4,FALSE)</f>
        <v>1</v>
      </c>
      <c r="F624" s="1">
        <f t="shared" si="21"/>
        <v>1</v>
      </c>
      <c r="G624" s="4">
        <f t="shared" si="20"/>
        <v>0</v>
      </c>
    </row>
    <row r="625" spans="1:7" hidden="1">
      <c r="A625" t="s">
        <v>9</v>
      </c>
      <c r="B625" s="7">
        <v>0.90555555555555423</v>
      </c>
      <c r="C625">
        <v>8</v>
      </c>
      <c r="D625">
        <f>VLOOKUP(C625,Menu!$A$2:$D$18,3,FALSE)</f>
        <v>15</v>
      </c>
      <c r="E625">
        <f>VLOOKUP(C625,Menu!$A$2:$D$18,4,FALSE)</f>
        <v>19</v>
      </c>
      <c r="F625" s="1">
        <f t="shared" si="21"/>
        <v>19</v>
      </c>
      <c r="G625" s="4">
        <f t="shared" si="20"/>
        <v>7.5</v>
      </c>
    </row>
    <row r="626" spans="1:7">
      <c r="A626" t="s">
        <v>9</v>
      </c>
      <c r="B626" s="7">
        <v>0.90555555555555423</v>
      </c>
      <c r="C626">
        <v>1</v>
      </c>
      <c r="D626">
        <f>VLOOKUP(C626,Menu!$A$2:$D$18,3,FALSE)</f>
        <v>17</v>
      </c>
      <c r="E626">
        <f>VLOOKUP(C626,Menu!$A$2:$D$18,4,FALSE)</f>
        <v>23</v>
      </c>
      <c r="F626" s="1">
        <f t="shared" si="21"/>
        <v>23</v>
      </c>
      <c r="G626" s="4">
        <f t="shared" si="20"/>
        <v>18.75</v>
      </c>
    </row>
    <row r="627" spans="1:7" hidden="1">
      <c r="A627" t="s">
        <v>9</v>
      </c>
      <c r="B627" s="7">
        <v>0.90555555555555423</v>
      </c>
      <c r="C627">
        <v>6</v>
      </c>
      <c r="D627">
        <f>VLOOKUP(C627,Menu!$A$2:$D$18,3,FALSE)</f>
        <v>14</v>
      </c>
      <c r="E627">
        <f>VLOOKUP(C627,Menu!$A$2:$D$18,4,FALSE)</f>
        <v>18</v>
      </c>
      <c r="F627" s="1">
        <f t="shared" si="21"/>
        <v>18</v>
      </c>
      <c r="G627" s="4">
        <f t="shared" si="20"/>
        <v>9</v>
      </c>
    </row>
    <row r="628" spans="1:7" hidden="1">
      <c r="A628" t="s">
        <v>9</v>
      </c>
      <c r="B628" s="7">
        <v>0.90763888888888755</v>
      </c>
      <c r="C628">
        <v>12</v>
      </c>
      <c r="D628">
        <f>VLOOKUP(C628,Menu!$A$2:$D$18,3,FALSE)</f>
        <v>4</v>
      </c>
      <c r="E628">
        <f>VLOOKUP(C628,Menu!$A$2:$D$18,4,FALSE)</f>
        <v>6</v>
      </c>
      <c r="F628" s="1">
        <f t="shared" si="21"/>
        <v>6</v>
      </c>
      <c r="G628" s="4">
        <f t="shared" si="20"/>
        <v>0</v>
      </c>
    </row>
    <row r="629" spans="1:7" hidden="1">
      <c r="A629" t="s">
        <v>9</v>
      </c>
      <c r="B629" s="7">
        <v>0.90763888888888755</v>
      </c>
      <c r="C629">
        <v>6</v>
      </c>
      <c r="D629">
        <f>VLOOKUP(C629,Menu!$A$2:$D$18,3,FALSE)</f>
        <v>14</v>
      </c>
      <c r="E629">
        <f>VLOOKUP(C629,Menu!$A$2:$D$18,4,FALSE)</f>
        <v>18</v>
      </c>
      <c r="F629" s="1">
        <f t="shared" si="21"/>
        <v>18</v>
      </c>
      <c r="G629" s="4">
        <f t="shared" si="20"/>
        <v>9</v>
      </c>
    </row>
    <row r="630" spans="1:7" hidden="1">
      <c r="A630" t="s">
        <v>9</v>
      </c>
      <c r="B630" s="7">
        <v>0.90763888888888755</v>
      </c>
      <c r="C630">
        <v>2</v>
      </c>
      <c r="D630">
        <f>VLOOKUP(C630,Menu!$A$2:$D$18,3,FALSE)</f>
        <v>16</v>
      </c>
      <c r="E630">
        <f>VLOOKUP(C630,Menu!$A$2:$D$18,4,FALSE)</f>
        <v>19</v>
      </c>
      <c r="F630" s="1">
        <f t="shared" si="21"/>
        <v>19</v>
      </c>
      <c r="G630" s="4">
        <f t="shared" si="20"/>
        <v>13.8</v>
      </c>
    </row>
    <row r="631" spans="1:7" hidden="1">
      <c r="A631" t="s">
        <v>9</v>
      </c>
      <c r="B631" s="7">
        <v>0.9118055555555542</v>
      </c>
      <c r="C631">
        <v>2</v>
      </c>
      <c r="D631">
        <f>VLOOKUP(C631,Menu!$A$2:$D$18,3,FALSE)</f>
        <v>16</v>
      </c>
      <c r="E631">
        <f>VLOOKUP(C631,Menu!$A$2:$D$18,4,FALSE)</f>
        <v>19</v>
      </c>
      <c r="F631" s="1">
        <f t="shared" si="21"/>
        <v>19</v>
      </c>
      <c r="G631" s="4">
        <f t="shared" si="20"/>
        <v>13.8</v>
      </c>
    </row>
    <row r="632" spans="1:7" hidden="1">
      <c r="A632" t="s">
        <v>9</v>
      </c>
      <c r="B632" s="7">
        <v>0.9118055555555542</v>
      </c>
      <c r="C632">
        <v>2</v>
      </c>
      <c r="D632">
        <f>VLOOKUP(C632,Menu!$A$2:$D$18,3,FALSE)</f>
        <v>16</v>
      </c>
      <c r="E632">
        <f>VLOOKUP(C632,Menu!$A$2:$D$18,4,FALSE)</f>
        <v>19</v>
      </c>
      <c r="F632" s="1">
        <f t="shared" si="21"/>
        <v>19</v>
      </c>
      <c r="G632" s="4">
        <f t="shared" si="20"/>
        <v>13.8</v>
      </c>
    </row>
    <row r="633" spans="1:7" hidden="1">
      <c r="A633" t="s">
        <v>9</v>
      </c>
      <c r="B633" s="7">
        <v>0.9118055555555542</v>
      </c>
      <c r="C633">
        <v>2</v>
      </c>
      <c r="D633">
        <f>VLOOKUP(C633,Menu!$A$2:$D$18,3,FALSE)</f>
        <v>16</v>
      </c>
      <c r="E633">
        <f>VLOOKUP(C633,Menu!$A$2:$D$18,4,FALSE)</f>
        <v>19</v>
      </c>
      <c r="F633" s="1">
        <f t="shared" si="21"/>
        <v>19</v>
      </c>
      <c r="G633" s="4">
        <f t="shared" si="20"/>
        <v>13.8</v>
      </c>
    </row>
    <row r="634" spans="1:7" hidden="1">
      <c r="A634" t="s">
        <v>9</v>
      </c>
      <c r="B634" s="7">
        <v>0.92013888888888751</v>
      </c>
      <c r="C634">
        <v>9</v>
      </c>
      <c r="D634">
        <f>VLOOKUP(C634,Menu!$A$2:$D$18,3,FALSE)</f>
        <v>14</v>
      </c>
      <c r="E634">
        <f>VLOOKUP(C634,Menu!$A$2:$D$18,4,FALSE)</f>
        <v>17</v>
      </c>
      <c r="F634" s="1">
        <f t="shared" si="21"/>
        <v>17</v>
      </c>
      <c r="G634" s="4">
        <f t="shared" si="20"/>
        <v>12.6</v>
      </c>
    </row>
    <row r="635" spans="1:7" hidden="1">
      <c r="A635" t="s">
        <v>9</v>
      </c>
      <c r="B635" s="7">
        <v>0.92847222222222081</v>
      </c>
      <c r="C635">
        <v>6</v>
      </c>
      <c r="D635">
        <f>VLOOKUP(C635,Menu!$A$2:$D$18,3,FALSE)</f>
        <v>14</v>
      </c>
      <c r="E635">
        <f>VLOOKUP(C635,Menu!$A$2:$D$18,4,FALSE)</f>
        <v>18</v>
      </c>
      <c r="F635" s="1">
        <f t="shared" si="21"/>
        <v>18</v>
      </c>
      <c r="G635" s="4">
        <f t="shared" si="20"/>
        <v>9</v>
      </c>
    </row>
    <row r="636" spans="1:7" hidden="1">
      <c r="A636" t="s">
        <v>9</v>
      </c>
      <c r="B636" s="7">
        <v>0.92847222222222081</v>
      </c>
      <c r="C636">
        <v>3</v>
      </c>
      <c r="D636">
        <f>VLOOKUP(C636,Menu!$A$2:$D$18,3,FALSE)</f>
        <v>7</v>
      </c>
      <c r="E636">
        <f>VLOOKUP(C636,Menu!$A$2:$D$18,4,FALSE)</f>
        <v>8.5</v>
      </c>
      <c r="F636" s="1">
        <f t="shared" si="21"/>
        <v>8.5</v>
      </c>
      <c r="G636" s="4">
        <f t="shared" si="20"/>
        <v>2</v>
      </c>
    </row>
    <row r="637" spans="1:7" hidden="1">
      <c r="A637" t="s">
        <v>9</v>
      </c>
      <c r="B637" s="7">
        <v>0.92847222222222081</v>
      </c>
      <c r="C637">
        <v>7</v>
      </c>
      <c r="D637">
        <f>VLOOKUP(C637,Menu!$A$2:$D$18,3,FALSE)</f>
        <v>16</v>
      </c>
      <c r="E637">
        <f>VLOOKUP(C637,Menu!$A$2:$D$18,4,FALSE)</f>
        <v>20</v>
      </c>
      <c r="F637" s="1">
        <f t="shared" si="21"/>
        <v>20</v>
      </c>
      <c r="G637" s="4">
        <f t="shared" si="20"/>
        <v>9.65</v>
      </c>
    </row>
    <row r="638" spans="1:7" hidden="1">
      <c r="A638" t="s">
        <v>9</v>
      </c>
      <c r="B638" s="7">
        <v>0.92847222222222081</v>
      </c>
      <c r="C638">
        <v>14</v>
      </c>
      <c r="D638">
        <f>VLOOKUP(C638,Menu!$A$2:$D$18,3,FALSE)</f>
        <v>3</v>
      </c>
      <c r="E638">
        <f>VLOOKUP(C638,Menu!$A$2:$D$18,4,FALSE)</f>
        <v>3</v>
      </c>
      <c r="F638" s="1">
        <f t="shared" si="21"/>
        <v>3</v>
      </c>
      <c r="G638" s="4">
        <f t="shared" si="20"/>
        <v>0</v>
      </c>
    </row>
    <row r="639" spans="1:7" hidden="1">
      <c r="A639" t="s">
        <v>9</v>
      </c>
      <c r="B639" s="7">
        <v>0.93402777777777635</v>
      </c>
      <c r="C639">
        <v>3</v>
      </c>
      <c r="D639">
        <f>VLOOKUP(C639,Menu!$A$2:$D$18,3,FALSE)</f>
        <v>7</v>
      </c>
      <c r="E639">
        <f>VLOOKUP(C639,Menu!$A$2:$D$18,4,FALSE)</f>
        <v>8.5</v>
      </c>
      <c r="F639" s="1">
        <f t="shared" si="21"/>
        <v>8.5</v>
      </c>
      <c r="G639" s="4">
        <f t="shared" si="20"/>
        <v>2</v>
      </c>
    </row>
    <row r="640" spans="1:7" hidden="1">
      <c r="A640" t="s">
        <v>9</v>
      </c>
      <c r="B640" s="7">
        <v>0.93611111111110967</v>
      </c>
      <c r="C640">
        <v>4</v>
      </c>
      <c r="D640">
        <f>VLOOKUP(C640,Menu!$A$2:$D$18,3,FALSE)</f>
        <v>14</v>
      </c>
      <c r="E640">
        <f>VLOOKUP(C640,Menu!$A$2:$D$18,4,FALSE)</f>
        <v>16</v>
      </c>
      <c r="F640" s="1">
        <f t="shared" si="21"/>
        <v>16</v>
      </c>
      <c r="G640" s="4">
        <f t="shared" si="20"/>
        <v>8.8000000000000007</v>
      </c>
    </row>
    <row r="641" spans="1:7" hidden="1">
      <c r="A641" t="s">
        <v>9</v>
      </c>
      <c r="B641" s="7">
        <v>0.93611111111110967</v>
      </c>
      <c r="C641">
        <v>16</v>
      </c>
      <c r="D641">
        <f>VLOOKUP(C641,Menu!$A$2:$D$18,3,FALSE)</f>
        <v>5</v>
      </c>
      <c r="E641">
        <f>VLOOKUP(C641,Menu!$A$2:$D$18,4,FALSE)</f>
        <v>7</v>
      </c>
      <c r="F641" s="1">
        <f t="shared" si="21"/>
        <v>7</v>
      </c>
      <c r="G641" s="4">
        <f t="shared" si="20"/>
        <v>0</v>
      </c>
    </row>
    <row r="642" spans="1:7">
      <c r="A642" t="s">
        <v>9</v>
      </c>
      <c r="B642" s="7">
        <v>0.93611111111110967</v>
      </c>
      <c r="C642">
        <v>1</v>
      </c>
      <c r="D642">
        <f>VLOOKUP(C642,Menu!$A$2:$D$18,3,FALSE)</f>
        <v>17</v>
      </c>
      <c r="E642">
        <f>VLOOKUP(C642,Menu!$A$2:$D$18,4,FALSE)</f>
        <v>23</v>
      </c>
      <c r="F642" s="1">
        <f t="shared" si="21"/>
        <v>23</v>
      </c>
      <c r="G642" s="4">
        <f t="shared" ref="G642:G705" si="22">VLOOKUP(C:C,$J$2:$K$17,2,FALSE)</f>
        <v>18.75</v>
      </c>
    </row>
    <row r="643" spans="1:7">
      <c r="A643" t="s">
        <v>9</v>
      </c>
      <c r="B643" s="7">
        <v>0.93611111111110967</v>
      </c>
      <c r="C643">
        <v>1</v>
      </c>
      <c r="D643">
        <f>VLOOKUP(C643,Menu!$A$2:$D$18,3,FALSE)</f>
        <v>17</v>
      </c>
      <c r="E643">
        <f>VLOOKUP(C643,Menu!$A$2:$D$18,4,FALSE)</f>
        <v>23</v>
      </c>
      <c r="F643" s="1">
        <f t="shared" si="21"/>
        <v>23</v>
      </c>
      <c r="G643" s="4">
        <f t="shared" si="22"/>
        <v>18.75</v>
      </c>
    </row>
    <row r="644" spans="1:7" hidden="1">
      <c r="A644" t="s">
        <v>9</v>
      </c>
      <c r="B644" s="7">
        <v>0.938194444444443</v>
      </c>
      <c r="C644">
        <v>11</v>
      </c>
      <c r="D644">
        <f>VLOOKUP(C644,Menu!$A$2:$D$18,3,FALSE)</f>
        <v>10</v>
      </c>
      <c r="E644">
        <f>VLOOKUP(C644,Menu!$A$2:$D$18,4,FALSE)</f>
        <v>14</v>
      </c>
      <c r="F644" s="1">
        <f t="shared" si="21"/>
        <v>14</v>
      </c>
      <c r="G644" s="4">
        <f t="shared" si="22"/>
        <v>1.45</v>
      </c>
    </row>
    <row r="645" spans="1:7" hidden="1">
      <c r="A645" t="s">
        <v>9</v>
      </c>
      <c r="B645" s="7">
        <v>0.94583333333333186</v>
      </c>
      <c r="C645">
        <v>15</v>
      </c>
      <c r="D645">
        <f>VLOOKUP(C645,Menu!$A$2:$D$18,3,FALSE)</f>
        <v>1</v>
      </c>
      <c r="E645">
        <f>VLOOKUP(C645,Menu!$A$2:$D$18,4,FALSE)</f>
        <v>1</v>
      </c>
      <c r="F645" s="1">
        <f t="shared" si="21"/>
        <v>1</v>
      </c>
      <c r="G645" s="4">
        <f t="shared" si="22"/>
        <v>0</v>
      </c>
    </row>
    <row r="646" spans="1:7" hidden="1">
      <c r="A646" t="s">
        <v>9</v>
      </c>
      <c r="B646" s="7">
        <v>0.94583333333333186</v>
      </c>
      <c r="C646">
        <v>4</v>
      </c>
      <c r="D646">
        <f>VLOOKUP(C646,Menu!$A$2:$D$18,3,FALSE)</f>
        <v>14</v>
      </c>
      <c r="E646">
        <f>VLOOKUP(C646,Menu!$A$2:$D$18,4,FALSE)</f>
        <v>16</v>
      </c>
      <c r="F646" s="1">
        <f t="shared" si="21"/>
        <v>16</v>
      </c>
      <c r="G646" s="4">
        <f t="shared" si="22"/>
        <v>8.8000000000000007</v>
      </c>
    </row>
    <row r="647" spans="1:7" hidden="1">
      <c r="A647" t="s">
        <v>9</v>
      </c>
      <c r="B647" s="7">
        <v>0.94583333333333186</v>
      </c>
      <c r="C647">
        <v>14</v>
      </c>
      <c r="D647">
        <f>VLOOKUP(C647,Menu!$A$2:$D$18,3,FALSE)</f>
        <v>3</v>
      </c>
      <c r="E647">
        <f>VLOOKUP(C647,Menu!$A$2:$D$18,4,FALSE)</f>
        <v>3</v>
      </c>
      <c r="F647" s="1">
        <f t="shared" ref="F647:F667" si="23">E647</f>
        <v>3</v>
      </c>
      <c r="G647" s="4">
        <f t="shared" si="22"/>
        <v>0</v>
      </c>
    </row>
    <row r="648" spans="1:7" hidden="1">
      <c r="A648" t="s">
        <v>9</v>
      </c>
      <c r="B648" s="7">
        <v>0.94583333333333186</v>
      </c>
      <c r="C648">
        <v>12</v>
      </c>
      <c r="D648">
        <f>VLOOKUP(C648,Menu!$A$2:$D$18,3,FALSE)</f>
        <v>4</v>
      </c>
      <c r="E648">
        <f>VLOOKUP(C648,Menu!$A$2:$D$18,4,FALSE)</f>
        <v>6</v>
      </c>
      <c r="F648" s="1">
        <f t="shared" si="23"/>
        <v>6</v>
      </c>
      <c r="G648" s="4">
        <f t="shared" si="22"/>
        <v>0</v>
      </c>
    </row>
    <row r="649" spans="1:7" hidden="1">
      <c r="A649" t="s">
        <v>9</v>
      </c>
      <c r="B649" s="7">
        <v>0.94791666666666519</v>
      </c>
      <c r="C649">
        <v>7</v>
      </c>
      <c r="D649">
        <f>VLOOKUP(C649,Menu!$A$2:$D$18,3,FALSE)</f>
        <v>16</v>
      </c>
      <c r="E649">
        <f>VLOOKUP(C649,Menu!$A$2:$D$18,4,FALSE)</f>
        <v>20</v>
      </c>
      <c r="F649" s="1">
        <f t="shared" si="23"/>
        <v>20</v>
      </c>
      <c r="G649" s="4">
        <f t="shared" si="22"/>
        <v>9.65</v>
      </c>
    </row>
    <row r="650" spans="1:7" hidden="1">
      <c r="A650" t="s">
        <v>9</v>
      </c>
      <c r="B650" s="7">
        <v>0.94999999999999851</v>
      </c>
      <c r="C650">
        <v>13</v>
      </c>
      <c r="D650">
        <f>VLOOKUP(C650,Menu!$A$2:$D$18,3,FALSE)</f>
        <v>2</v>
      </c>
      <c r="E650">
        <f>VLOOKUP(C650,Menu!$A$2:$D$18,4,FALSE)</f>
        <v>2</v>
      </c>
      <c r="F650" s="1">
        <f t="shared" si="23"/>
        <v>2</v>
      </c>
      <c r="G650" s="4">
        <f t="shared" si="22"/>
        <v>0</v>
      </c>
    </row>
    <row r="651" spans="1:7" hidden="1">
      <c r="A651" t="s">
        <v>9</v>
      </c>
      <c r="B651" s="7">
        <v>0.94999999999999851</v>
      </c>
      <c r="C651">
        <v>13</v>
      </c>
      <c r="D651">
        <f>VLOOKUP(C651,Menu!$A$2:$D$18,3,FALSE)</f>
        <v>2</v>
      </c>
      <c r="E651">
        <f>VLOOKUP(C651,Menu!$A$2:$D$18,4,FALSE)</f>
        <v>2</v>
      </c>
      <c r="F651" s="1">
        <f t="shared" si="23"/>
        <v>2</v>
      </c>
      <c r="G651" s="4">
        <f t="shared" si="22"/>
        <v>0</v>
      </c>
    </row>
    <row r="652" spans="1:7" hidden="1">
      <c r="A652" t="s">
        <v>9</v>
      </c>
      <c r="B652" s="7">
        <v>0.94999999999999851</v>
      </c>
      <c r="C652">
        <v>4</v>
      </c>
      <c r="D652">
        <f>VLOOKUP(C652,Menu!$A$2:$D$18,3,FALSE)</f>
        <v>14</v>
      </c>
      <c r="E652">
        <f>VLOOKUP(C652,Menu!$A$2:$D$18,4,FALSE)</f>
        <v>16</v>
      </c>
      <c r="F652" s="1">
        <f t="shared" si="23"/>
        <v>16</v>
      </c>
      <c r="G652" s="4">
        <f t="shared" si="22"/>
        <v>8.8000000000000007</v>
      </c>
    </row>
    <row r="653" spans="1:7" hidden="1">
      <c r="A653" t="s">
        <v>9</v>
      </c>
      <c r="B653" s="7">
        <v>0.94999999999999851</v>
      </c>
      <c r="C653">
        <v>5</v>
      </c>
      <c r="D653">
        <f>VLOOKUP(C653,Menu!$A$2:$D$18,3,FALSE)</f>
        <v>15</v>
      </c>
      <c r="E653">
        <f>VLOOKUP(C653,Menu!$A$2:$D$18,4,FALSE)</f>
        <v>20</v>
      </c>
      <c r="F653" s="1">
        <f t="shared" si="23"/>
        <v>20</v>
      </c>
      <c r="G653" s="4">
        <f t="shared" si="22"/>
        <v>12.5</v>
      </c>
    </row>
    <row r="654" spans="1:7" hidden="1">
      <c r="A654" t="s">
        <v>9</v>
      </c>
      <c r="B654" s="7">
        <v>0.94999999999999851</v>
      </c>
      <c r="C654">
        <v>15</v>
      </c>
      <c r="D654">
        <f>VLOOKUP(C654,Menu!$A$2:$D$18,3,FALSE)</f>
        <v>1</v>
      </c>
      <c r="E654">
        <f>VLOOKUP(C654,Menu!$A$2:$D$18,4,FALSE)</f>
        <v>1</v>
      </c>
      <c r="F654" s="1">
        <f t="shared" si="23"/>
        <v>1</v>
      </c>
      <c r="G654" s="4">
        <f t="shared" si="22"/>
        <v>0</v>
      </c>
    </row>
    <row r="655" spans="1:7" hidden="1">
      <c r="A655" t="s">
        <v>9</v>
      </c>
      <c r="B655" s="7">
        <v>0.95277777777777628</v>
      </c>
      <c r="C655">
        <v>9</v>
      </c>
      <c r="D655">
        <f>VLOOKUP(C655,Menu!$A$2:$D$18,3,FALSE)</f>
        <v>14</v>
      </c>
      <c r="E655">
        <f>VLOOKUP(C655,Menu!$A$2:$D$18,4,FALSE)</f>
        <v>17</v>
      </c>
      <c r="F655" s="1">
        <f t="shared" si="23"/>
        <v>17</v>
      </c>
      <c r="G655" s="4">
        <f t="shared" si="22"/>
        <v>12.6</v>
      </c>
    </row>
    <row r="656" spans="1:7" hidden="1">
      <c r="A656" t="s">
        <v>9</v>
      </c>
      <c r="B656" s="7">
        <v>0.95277777777777628</v>
      </c>
      <c r="C656">
        <v>7</v>
      </c>
      <c r="D656">
        <f>VLOOKUP(C656,Menu!$A$2:$D$18,3,FALSE)</f>
        <v>16</v>
      </c>
      <c r="E656">
        <f>VLOOKUP(C656,Menu!$A$2:$D$18,4,FALSE)</f>
        <v>20</v>
      </c>
      <c r="F656" s="1">
        <f t="shared" si="23"/>
        <v>20</v>
      </c>
      <c r="G656" s="4">
        <f t="shared" si="22"/>
        <v>9.65</v>
      </c>
    </row>
    <row r="657" spans="1:7" hidden="1">
      <c r="A657" t="s">
        <v>9</v>
      </c>
      <c r="B657" s="7">
        <v>0.95277777777777628</v>
      </c>
      <c r="C657">
        <v>3</v>
      </c>
      <c r="D657">
        <f>VLOOKUP(C657,Menu!$A$2:$D$18,3,FALSE)</f>
        <v>7</v>
      </c>
      <c r="E657">
        <f>VLOOKUP(C657,Menu!$A$2:$D$18,4,FALSE)</f>
        <v>8.5</v>
      </c>
      <c r="F657" s="1">
        <f t="shared" si="23"/>
        <v>8.5</v>
      </c>
      <c r="G657" s="4">
        <f t="shared" si="22"/>
        <v>2</v>
      </c>
    </row>
    <row r="658" spans="1:7" hidden="1">
      <c r="A658" t="s">
        <v>9</v>
      </c>
      <c r="B658" s="7">
        <v>0.95277777777777628</v>
      </c>
      <c r="C658">
        <v>12</v>
      </c>
      <c r="D658">
        <f>VLOOKUP(C658,Menu!$A$2:$D$18,3,FALSE)</f>
        <v>4</v>
      </c>
      <c r="E658">
        <f>VLOOKUP(C658,Menu!$A$2:$D$18,4,FALSE)</f>
        <v>6</v>
      </c>
      <c r="F658" s="1">
        <f t="shared" si="23"/>
        <v>6</v>
      </c>
      <c r="G658" s="4">
        <f t="shared" si="22"/>
        <v>0</v>
      </c>
    </row>
    <row r="659" spans="1:7" hidden="1">
      <c r="A659" t="s">
        <v>9</v>
      </c>
      <c r="B659" s="7">
        <v>0.95277777777777628</v>
      </c>
      <c r="C659">
        <v>12</v>
      </c>
      <c r="D659">
        <f>VLOOKUP(C659,Menu!$A$2:$D$18,3,FALSE)</f>
        <v>4</v>
      </c>
      <c r="E659">
        <f>VLOOKUP(C659,Menu!$A$2:$D$18,4,FALSE)</f>
        <v>6</v>
      </c>
      <c r="F659" s="1">
        <f t="shared" si="23"/>
        <v>6</v>
      </c>
      <c r="G659" s="4">
        <f t="shared" si="22"/>
        <v>0</v>
      </c>
    </row>
    <row r="660" spans="1:7" hidden="1">
      <c r="A660" t="s">
        <v>9</v>
      </c>
      <c r="B660" s="7">
        <v>0.95277777777777628</v>
      </c>
      <c r="C660">
        <v>10</v>
      </c>
      <c r="D660">
        <f>VLOOKUP(C660,Menu!$A$2:$D$18,3,FALSE)</f>
        <v>14</v>
      </c>
      <c r="E660">
        <f>VLOOKUP(C660,Menu!$A$2:$D$18,4,FALSE)</f>
        <v>19.5</v>
      </c>
      <c r="F660" s="1">
        <f t="shared" si="23"/>
        <v>19.5</v>
      </c>
      <c r="G660" s="4">
        <f t="shared" si="22"/>
        <v>5</v>
      </c>
    </row>
    <row r="661" spans="1:7" hidden="1">
      <c r="A661" t="s">
        <v>9</v>
      </c>
      <c r="B661" s="7">
        <v>0.95277777777777628</v>
      </c>
      <c r="C661">
        <v>2</v>
      </c>
      <c r="D661">
        <f>VLOOKUP(C661,Menu!$A$2:$D$18,3,FALSE)</f>
        <v>16</v>
      </c>
      <c r="E661">
        <f>VLOOKUP(C661,Menu!$A$2:$D$18,4,FALSE)</f>
        <v>19</v>
      </c>
      <c r="F661" s="1">
        <f t="shared" si="23"/>
        <v>19</v>
      </c>
      <c r="G661" s="4">
        <f t="shared" si="22"/>
        <v>13.8</v>
      </c>
    </row>
    <row r="662" spans="1:7" hidden="1">
      <c r="A662" t="s">
        <v>9</v>
      </c>
      <c r="B662" s="7">
        <v>0.95277777777777628</v>
      </c>
      <c r="C662">
        <v>7</v>
      </c>
      <c r="D662">
        <f>VLOOKUP(C662,Menu!$A$2:$D$18,3,FALSE)</f>
        <v>16</v>
      </c>
      <c r="E662">
        <f>VLOOKUP(C662,Menu!$A$2:$D$18,4,FALSE)</f>
        <v>20</v>
      </c>
      <c r="F662" s="1">
        <f t="shared" si="23"/>
        <v>20</v>
      </c>
      <c r="G662" s="4">
        <f t="shared" si="22"/>
        <v>9.65</v>
      </c>
    </row>
    <row r="663" spans="1:7" hidden="1">
      <c r="A663" t="s">
        <v>9</v>
      </c>
      <c r="B663" s="7">
        <v>0.95902777777777626</v>
      </c>
      <c r="C663">
        <v>3</v>
      </c>
      <c r="D663">
        <f>VLOOKUP(C663,Menu!$A$2:$D$18,3,FALSE)</f>
        <v>7</v>
      </c>
      <c r="E663">
        <f>VLOOKUP(C663,Menu!$A$2:$D$18,4,FALSE)</f>
        <v>8.5</v>
      </c>
      <c r="F663" s="1">
        <f t="shared" si="23"/>
        <v>8.5</v>
      </c>
      <c r="G663" s="4">
        <f t="shared" si="22"/>
        <v>2</v>
      </c>
    </row>
    <row r="664" spans="1:7" hidden="1">
      <c r="A664" t="s">
        <v>9</v>
      </c>
      <c r="B664" s="7">
        <v>0.95902777777777626</v>
      </c>
      <c r="C664">
        <v>12</v>
      </c>
      <c r="D664">
        <f>VLOOKUP(C664,Menu!$A$2:$D$18,3,FALSE)</f>
        <v>4</v>
      </c>
      <c r="E664">
        <f>VLOOKUP(C664,Menu!$A$2:$D$18,4,FALSE)</f>
        <v>6</v>
      </c>
      <c r="F664" s="1">
        <f t="shared" si="23"/>
        <v>6</v>
      </c>
      <c r="G664" s="4">
        <f t="shared" si="22"/>
        <v>0</v>
      </c>
    </row>
    <row r="665" spans="1:7" hidden="1">
      <c r="A665" t="s">
        <v>9</v>
      </c>
      <c r="B665" s="7">
        <v>0.95902777777777626</v>
      </c>
      <c r="C665">
        <v>16</v>
      </c>
      <c r="D665">
        <f>VLOOKUP(C665,Menu!$A$2:$D$18,3,FALSE)</f>
        <v>5</v>
      </c>
      <c r="E665">
        <f>VLOOKUP(C665,Menu!$A$2:$D$18,4,FALSE)</f>
        <v>7</v>
      </c>
      <c r="F665" s="1">
        <f t="shared" si="23"/>
        <v>7</v>
      </c>
      <c r="G665" s="4">
        <f t="shared" si="22"/>
        <v>0</v>
      </c>
    </row>
    <row r="666" spans="1:7" hidden="1">
      <c r="A666" t="s">
        <v>9</v>
      </c>
      <c r="B666" s="7">
        <v>0.95902777777777626</v>
      </c>
      <c r="C666">
        <v>10</v>
      </c>
      <c r="D666">
        <f>VLOOKUP(C666,Menu!$A$2:$D$18,3,FALSE)</f>
        <v>14</v>
      </c>
      <c r="E666">
        <f>VLOOKUP(C666,Menu!$A$2:$D$18,4,FALSE)</f>
        <v>19.5</v>
      </c>
      <c r="F666" s="1">
        <f t="shared" si="23"/>
        <v>19.5</v>
      </c>
      <c r="G666" s="4">
        <f t="shared" si="22"/>
        <v>5</v>
      </c>
    </row>
    <row r="667" spans="1:7" hidden="1">
      <c r="A667" t="s">
        <v>9</v>
      </c>
      <c r="B667" s="7">
        <v>0.95902777777777626</v>
      </c>
      <c r="C667">
        <v>3</v>
      </c>
      <c r="D667">
        <f>VLOOKUP(C667,Menu!$A$2:$D$18,3,FALSE)</f>
        <v>7</v>
      </c>
      <c r="E667">
        <f>VLOOKUP(C667,Menu!$A$2:$D$18,4,FALSE)</f>
        <v>8.5</v>
      </c>
      <c r="F667" s="1">
        <f t="shared" si="23"/>
        <v>8.5</v>
      </c>
      <c r="G667" s="4">
        <f t="shared" si="22"/>
        <v>2</v>
      </c>
    </row>
    <row r="668" spans="1:7">
      <c r="A668" t="s">
        <v>10</v>
      </c>
      <c r="B668" s="7">
        <v>0.46736111111111112</v>
      </c>
      <c r="C668">
        <v>1</v>
      </c>
      <c r="D668">
        <f>VLOOKUP(C668,Menu!$A$2:$D$18,3,FALSE)</f>
        <v>17</v>
      </c>
      <c r="E668">
        <f>VLOOKUP(C668,Menu!$A$2:$D$18,4,FALSE)</f>
        <v>23</v>
      </c>
      <c r="F668" s="1">
        <f t="shared" ref="F668:F713" si="24">D668</f>
        <v>17</v>
      </c>
      <c r="G668" s="4">
        <f t="shared" si="22"/>
        <v>18.75</v>
      </c>
    </row>
    <row r="669" spans="1:7" hidden="1">
      <c r="A669" t="s">
        <v>10</v>
      </c>
      <c r="B669" s="7">
        <v>0.46736111111111112</v>
      </c>
      <c r="C669">
        <v>6</v>
      </c>
      <c r="D669">
        <f>VLOOKUP(C669,Menu!$A$2:$D$18,3,FALSE)</f>
        <v>14</v>
      </c>
      <c r="E669">
        <f>VLOOKUP(C669,Menu!$A$2:$D$18,4,FALSE)</f>
        <v>18</v>
      </c>
      <c r="F669" s="1">
        <f t="shared" si="24"/>
        <v>14</v>
      </c>
      <c r="G669" s="4">
        <f t="shared" si="22"/>
        <v>9</v>
      </c>
    </row>
    <row r="670" spans="1:7" hidden="1">
      <c r="A670" t="s">
        <v>10</v>
      </c>
      <c r="B670" s="7">
        <v>0.46736111111111112</v>
      </c>
      <c r="C670">
        <v>9</v>
      </c>
      <c r="D670">
        <f>VLOOKUP(C670,Menu!$A$2:$D$18,3,FALSE)</f>
        <v>14</v>
      </c>
      <c r="E670">
        <f>VLOOKUP(C670,Menu!$A$2:$D$18,4,FALSE)</f>
        <v>17</v>
      </c>
      <c r="F670" s="1">
        <f t="shared" si="24"/>
        <v>14</v>
      </c>
      <c r="G670" s="4">
        <f t="shared" si="22"/>
        <v>12.6</v>
      </c>
    </row>
    <row r="671" spans="1:7" hidden="1">
      <c r="A671" t="s">
        <v>10</v>
      </c>
      <c r="B671" s="7">
        <v>0.46736111111111112</v>
      </c>
      <c r="C671">
        <v>14</v>
      </c>
      <c r="D671">
        <f>VLOOKUP(C671,Menu!$A$2:$D$18,3,FALSE)</f>
        <v>3</v>
      </c>
      <c r="E671">
        <f>VLOOKUP(C671,Menu!$A$2:$D$18,4,FALSE)</f>
        <v>3</v>
      </c>
      <c r="F671" s="1">
        <f t="shared" si="24"/>
        <v>3</v>
      </c>
      <c r="G671" s="4">
        <f t="shared" si="22"/>
        <v>0</v>
      </c>
    </row>
    <row r="672" spans="1:7" hidden="1">
      <c r="A672" t="s">
        <v>10</v>
      </c>
      <c r="B672" s="7">
        <v>0.47499999999999998</v>
      </c>
      <c r="C672">
        <v>16</v>
      </c>
      <c r="D672">
        <f>VLOOKUP(C672,Menu!$A$2:$D$18,3,FALSE)</f>
        <v>5</v>
      </c>
      <c r="E672">
        <f>VLOOKUP(C672,Menu!$A$2:$D$18,4,FALSE)</f>
        <v>7</v>
      </c>
      <c r="F672" s="1">
        <f t="shared" si="24"/>
        <v>5</v>
      </c>
      <c r="G672" s="4">
        <f t="shared" si="22"/>
        <v>0</v>
      </c>
    </row>
    <row r="673" spans="1:7" hidden="1">
      <c r="A673" t="s">
        <v>10</v>
      </c>
      <c r="B673" s="7">
        <v>0.4819444444444444</v>
      </c>
      <c r="C673">
        <v>15</v>
      </c>
      <c r="D673">
        <f>VLOOKUP(C673,Menu!$A$2:$D$18,3,FALSE)</f>
        <v>1</v>
      </c>
      <c r="E673">
        <f>VLOOKUP(C673,Menu!$A$2:$D$18,4,FALSE)</f>
        <v>1</v>
      </c>
      <c r="F673" s="1">
        <f t="shared" si="24"/>
        <v>1</v>
      </c>
      <c r="G673" s="4">
        <f t="shared" si="22"/>
        <v>0</v>
      </c>
    </row>
    <row r="674" spans="1:7" hidden="1">
      <c r="A674" t="s">
        <v>10</v>
      </c>
      <c r="B674" s="7">
        <v>0.48888888888888882</v>
      </c>
      <c r="C674">
        <v>10</v>
      </c>
      <c r="D674">
        <f>VLOOKUP(C674,Menu!$A$2:$D$18,3,FALSE)</f>
        <v>14</v>
      </c>
      <c r="E674">
        <f>VLOOKUP(C674,Menu!$A$2:$D$18,4,FALSE)</f>
        <v>19.5</v>
      </c>
      <c r="F674" s="1">
        <f t="shared" si="24"/>
        <v>14</v>
      </c>
      <c r="G674" s="4">
        <f t="shared" si="22"/>
        <v>5</v>
      </c>
    </row>
    <row r="675" spans="1:7" hidden="1">
      <c r="A675" t="s">
        <v>10</v>
      </c>
      <c r="B675" s="7">
        <v>0.48888888888888882</v>
      </c>
      <c r="C675">
        <v>6</v>
      </c>
      <c r="D675">
        <f>VLOOKUP(C675,Menu!$A$2:$D$18,3,FALSE)</f>
        <v>14</v>
      </c>
      <c r="E675">
        <f>VLOOKUP(C675,Menu!$A$2:$D$18,4,FALSE)</f>
        <v>18</v>
      </c>
      <c r="F675" s="1">
        <f t="shared" si="24"/>
        <v>14</v>
      </c>
      <c r="G675" s="4">
        <f t="shared" si="22"/>
        <v>9</v>
      </c>
    </row>
    <row r="676" spans="1:7" hidden="1">
      <c r="A676" t="s">
        <v>10</v>
      </c>
      <c r="B676" s="7">
        <v>0.48888888888888882</v>
      </c>
      <c r="C676">
        <v>9</v>
      </c>
      <c r="D676">
        <f>VLOOKUP(C676,Menu!$A$2:$D$18,3,FALSE)</f>
        <v>14</v>
      </c>
      <c r="E676">
        <f>VLOOKUP(C676,Menu!$A$2:$D$18,4,FALSE)</f>
        <v>17</v>
      </c>
      <c r="F676" s="1">
        <f t="shared" si="24"/>
        <v>14</v>
      </c>
      <c r="G676" s="4">
        <f t="shared" si="22"/>
        <v>12.6</v>
      </c>
    </row>
    <row r="677" spans="1:7" hidden="1">
      <c r="A677" t="s">
        <v>10</v>
      </c>
      <c r="B677" s="7">
        <v>0.48888888888888882</v>
      </c>
      <c r="C677">
        <v>2</v>
      </c>
      <c r="D677">
        <f>VLOOKUP(C677,Menu!$A$2:$D$18,3,FALSE)</f>
        <v>16</v>
      </c>
      <c r="E677">
        <f>VLOOKUP(C677,Menu!$A$2:$D$18,4,FALSE)</f>
        <v>19</v>
      </c>
      <c r="F677" s="1">
        <f t="shared" si="24"/>
        <v>16</v>
      </c>
      <c r="G677" s="4">
        <f t="shared" si="22"/>
        <v>13.8</v>
      </c>
    </row>
    <row r="678" spans="1:7" hidden="1">
      <c r="A678" t="s">
        <v>10</v>
      </c>
      <c r="B678" s="7">
        <v>0.48888888888888882</v>
      </c>
      <c r="C678">
        <v>15</v>
      </c>
      <c r="D678">
        <f>VLOOKUP(C678,Menu!$A$2:$D$18,3,FALSE)</f>
        <v>1</v>
      </c>
      <c r="E678">
        <f>VLOOKUP(C678,Menu!$A$2:$D$18,4,FALSE)</f>
        <v>1</v>
      </c>
      <c r="F678" s="1">
        <f t="shared" si="24"/>
        <v>1</v>
      </c>
      <c r="G678" s="4">
        <f t="shared" si="22"/>
        <v>0</v>
      </c>
    </row>
    <row r="679" spans="1:7" hidden="1">
      <c r="A679" t="s">
        <v>10</v>
      </c>
      <c r="B679" s="7">
        <v>0.48888888888888882</v>
      </c>
      <c r="C679">
        <v>11</v>
      </c>
      <c r="D679">
        <f>VLOOKUP(C679,Menu!$A$2:$D$18,3,FALSE)</f>
        <v>10</v>
      </c>
      <c r="E679">
        <f>VLOOKUP(C679,Menu!$A$2:$D$18,4,FALSE)</f>
        <v>14</v>
      </c>
      <c r="F679" s="1">
        <f t="shared" si="24"/>
        <v>10</v>
      </c>
      <c r="G679" s="4">
        <f t="shared" si="22"/>
        <v>1.45</v>
      </c>
    </row>
    <row r="680" spans="1:7" hidden="1">
      <c r="A680" t="s">
        <v>10</v>
      </c>
      <c r="B680" s="7">
        <v>0.48888888888888882</v>
      </c>
      <c r="C680">
        <v>6</v>
      </c>
      <c r="D680">
        <f>VLOOKUP(C680,Menu!$A$2:$D$18,3,FALSE)</f>
        <v>14</v>
      </c>
      <c r="E680">
        <f>VLOOKUP(C680,Menu!$A$2:$D$18,4,FALSE)</f>
        <v>18</v>
      </c>
      <c r="F680" s="1">
        <f t="shared" si="24"/>
        <v>14</v>
      </c>
      <c r="G680" s="4">
        <f t="shared" si="22"/>
        <v>9</v>
      </c>
    </row>
    <row r="681" spans="1:7" hidden="1">
      <c r="A681" t="s">
        <v>10</v>
      </c>
      <c r="B681" s="7">
        <v>0.49861111111111106</v>
      </c>
      <c r="C681">
        <v>15</v>
      </c>
      <c r="D681">
        <f>VLOOKUP(C681,Menu!$A$2:$D$18,3,FALSE)</f>
        <v>1</v>
      </c>
      <c r="E681">
        <f>VLOOKUP(C681,Menu!$A$2:$D$18,4,FALSE)</f>
        <v>1</v>
      </c>
      <c r="F681" s="1">
        <f t="shared" si="24"/>
        <v>1</v>
      </c>
      <c r="G681" s="4">
        <f t="shared" si="22"/>
        <v>0</v>
      </c>
    </row>
    <row r="682" spans="1:7" hidden="1">
      <c r="A682" t="s">
        <v>10</v>
      </c>
      <c r="B682" s="7">
        <v>0.49861111111111106</v>
      </c>
      <c r="C682">
        <v>4</v>
      </c>
      <c r="D682">
        <f>VLOOKUP(C682,Menu!$A$2:$D$18,3,FALSE)</f>
        <v>14</v>
      </c>
      <c r="E682">
        <f>VLOOKUP(C682,Menu!$A$2:$D$18,4,FALSE)</f>
        <v>16</v>
      </c>
      <c r="F682" s="1">
        <f t="shared" si="24"/>
        <v>14</v>
      </c>
      <c r="G682" s="4">
        <f t="shared" si="22"/>
        <v>8.8000000000000007</v>
      </c>
    </row>
    <row r="683" spans="1:7" hidden="1">
      <c r="A683" t="s">
        <v>10</v>
      </c>
      <c r="B683" s="7">
        <v>0.49861111111111106</v>
      </c>
      <c r="C683">
        <v>16</v>
      </c>
      <c r="D683">
        <f>VLOOKUP(C683,Menu!$A$2:$D$18,3,FALSE)</f>
        <v>5</v>
      </c>
      <c r="E683">
        <f>VLOOKUP(C683,Menu!$A$2:$D$18,4,FALSE)</f>
        <v>7</v>
      </c>
      <c r="F683" s="1">
        <f t="shared" si="24"/>
        <v>5</v>
      </c>
      <c r="G683" s="4">
        <f t="shared" si="22"/>
        <v>0</v>
      </c>
    </row>
    <row r="684" spans="1:7" hidden="1">
      <c r="A684" t="s">
        <v>10</v>
      </c>
      <c r="B684" s="7">
        <v>0.49861111111111106</v>
      </c>
      <c r="C684">
        <v>6</v>
      </c>
      <c r="D684">
        <f>VLOOKUP(C684,Menu!$A$2:$D$18,3,FALSE)</f>
        <v>14</v>
      </c>
      <c r="E684">
        <f>VLOOKUP(C684,Menu!$A$2:$D$18,4,FALSE)</f>
        <v>18</v>
      </c>
      <c r="F684" s="1">
        <f t="shared" si="24"/>
        <v>14</v>
      </c>
      <c r="G684" s="4">
        <f t="shared" si="22"/>
        <v>9</v>
      </c>
    </row>
    <row r="685" spans="1:7" hidden="1">
      <c r="A685" t="s">
        <v>10</v>
      </c>
      <c r="B685" s="7">
        <v>0.50416666666666665</v>
      </c>
      <c r="C685">
        <v>14</v>
      </c>
      <c r="D685">
        <f>VLOOKUP(C685,Menu!$A$2:$D$18,3,FALSE)</f>
        <v>3</v>
      </c>
      <c r="E685">
        <f>VLOOKUP(C685,Menu!$A$2:$D$18,4,FALSE)</f>
        <v>3</v>
      </c>
      <c r="F685" s="1">
        <f t="shared" si="24"/>
        <v>3</v>
      </c>
      <c r="G685" s="4">
        <f t="shared" si="22"/>
        <v>0</v>
      </c>
    </row>
    <row r="686" spans="1:7" hidden="1">
      <c r="A686" t="s">
        <v>10</v>
      </c>
      <c r="B686" s="7">
        <v>0.5131944444444444</v>
      </c>
      <c r="C686">
        <v>10</v>
      </c>
      <c r="D686">
        <f>VLOOKUP(C686,Menu!$A$2:$D$18,3,FALSE)</f>
        <v>14</v>
      </c>
      <c r="E686">
        <f>VLOOKUP(C686,Menu!$A$2:$D$18,4,FALSE)</f>
        <v>19.5</v>
      </c>
      <c r="F686" s="1">
        <f t="shared" si="24"/>
        <v>14</v>
      </c>
      <c r="G686" s="4">
        <f t="shared" si="22"/>
        <v>5</v>
      </c>
    </row>
    <row r="687" spans="1:7" hidden="1">
      <c r="A687" t="s">
        <v>10</v>
      </c>
      <c r="B687" s="7">
        <v>0.5131944444444444</v>
      </c>
      <c r="C687">
        <v>10</v>
      </c>
      <c r="D687">
        <f>VLOOKUP(C687,Menu!$A$2:$D$18,3,FALSE)</f>
        <v>14</v>
      </c>
      <c r="E687">
        <f>VLOOKUP(C687,Menu!$A$2:$D$18,4,FALSE)</f>
        <v>19.5</v>
      </c>
      <c r="F687" s="1">
        <f t="shared" si="24"/>
        <v>14</v>
      </c>
      <c r="G687" s="4">
        <f t="shared" si="22"/>
        <v>5</v>
      </c>
    </row>
    <row r="688" spans="1:7" hidden="1">
      <c r="A688" t="s">
        <v>10</v>
      </c>
      <c r="B688" s="7">
        <v>0.5131944444444444</v>
      </c>
      <c r="C688">
        <v>6</v>
      </c>
      <c r="D688">
        <f>VLOOKUP(C688,Menu!$A$2:$D$18,3,FALSE)</f>
        <v>14</v>
      </c>
      <c r="E688">
        <f>VLOOKUP(C688,Menu!$A$2:$D$18,4,FALSE)</f>
        <v>18</v>
      </c>
      <c r="F688" s="1">
        <f t="shared" si="24"/>
        <v>14</v>
      </c>
      <c r="G688" s="4">
        <f t="shared" si="22"/>
        <v>9</v>
      </c>
    </row>
    <row r="689" spans="1:7" hidden="1">
      <c r="A689" t="s">
        <v>10</v>
      </c>
      <c r="B689" s="7">
        <v>0.52361111111111103</v>
      </c>
      <c r="C689">
        <v>2</v>
      </c>
      <c r="D689">
        <f>VLOOKUP(C689,Menu!$A$2:$D$18,3,FALSE)</f>
        <v>16</v>
      </c>
      <c r="E689">
        <f>VLOOKUP(C689,Menu!$A$2:$D$18,4,FALSE)</f>
        <v>19</v>
      </c>
      <c r="F689" s="1">
        <f t="shared" si="24"/>
        <v>16</v>
      </c>
      <c r="G689" s="4">
        <f t="shared" si="22"/>
        <v>13.8</v>
      </c>
    </row>
    <row r="690" spans="1:7" hidden="1">
      <c r="A690" t="s">
        <v>10</v>
      </c>
      <c r="B690" s="7">
        <v>0.52361111111111103</v>
      </c>
      <c r="C690">
        <v>15</v>
      </c>
      <c r="D690">
        <f>VLOOKUP(C690,Menu!$A$2:$D$18,3,FALSE)</f>
        <v>1</v>
      </c>
      <c r="E690">
        <f>VLOOKUP(C690,Menu!$A$2:$D$18,4,FALSE)</f>
        <v>1</v>
      </c>
      <c r="F690" s="1">
        <f t="shared" si="24"/>
        <v>1</v>
      </c>
      <c r="G690" s="4">
        <f t="shared" si="22"/>
        <v>0</v>
      </c>
    </row>
    <row r="691" spans="1:7" hidden="1">
      <c r="A691" t="s">
        <v>10</v>
      </c>
      <c r="B691" s="7">
        <v>0.52499999999999991</v>
      </c>
      <c r="C691">
        <v>3</v>
      </c>
      <c r="D691">
        <f>VLOOKUP(C691,Menu!$A$2:$D$18,3,FALSE)</f>
        <v>7</v>
      </c>
      <c r="E691">
        <f>VLOOKUP(C691,Menu!$A$2:$D$18,4,FALSE)</f>
        <v>8.5</v>
      </c>
      <c r="F691" s="1">
        <f t="shared" si="24"/>
        <v>7</v>
      </c>
      <c r="G691" s="4">
        <f t="shared" si="22"/>
        <v>2</v>
      </c>
    </row>
    <row r="692" spans="1:7" hidden="1">
      <c r="A692" t="s">
        <v>10</v>
      </c>
      <c r="B692" s="7">
        <v>0.52499999999999991</v>
      </c>
      <c r="C692">
        <v>11</v>
      </c>
      <c r="D692">
        <f>VLOOKUP(C692,Menu!$A$2:$D$18,3,FALSE)</f>
        <v>10</v>
      </c>
      <c r="E692">
        <f>VLOOKUP(C692,Menu!$A$2:$D$18,4,FALSE)</f>
        <v>14</v>
      </c>
      <c r="F692" s="1">
        <f t="shared" si="24"/>
        <v>10</v>
      </c>
      <c r="G692" s="4">
        <f t="shared" si="22"/>
        <v>1.45</v>
      </c>
    </row>
    <row r="693" spans="1:7" hidden="1">
      <c r="A693" t="s">
        <v>10</v>
      </c>
      <c r="B693" s="7">
        <v>0.52499999999999991</v>
      </c>
      <c r="C693">
        <v>2</v>
      </c>
      <c r="D693">
        <f>VLOOKUP(C693,Menu!$A$2:$D$18,3,FALSE)</f>
        <v>16</v>
      </c>
      <c r="E693">
        <f>VLOOKUP(C693,Menu!$A$2:$D$18,4,FALSE)</f>
        <v>19</v>
      </c>
      <c r="F693" s="1">
        <f t="shared" si="24"/>
        <v>16</v>
      </c>
      <c r="G693" s="4">
        <f t="shared" si="22"/>
        <v>13.8</v>
      </c>
    </row>
    <row r="694" spans="1:7" hidden="1">
      <c r="A694" t="s">
        <v>10</v>
      </c>
      <c r="B694" s="7">
        <v>0.52499999999999991</v>
      </c>
      <c r="C694">
        <v>16</v>
      </c>
      <c r="D694">
        <f>VLOOKUP(C694,Menu!$A$2:$D$18,3,FALSE)</f>
        <v>5</v>
      </c>
      <c r="E694">
        <f>VLOOKUP(C694,Menu!$A$2:$D$18,4,FALSE)</f>
        <v>7</v>
      </c>
      <c r="F694" s="1">
        <f t="shared" si="24"/>
        <v>5</v>
      </c>
      <c r="G694" s="4">
        <f t="shared" si="22"/>
        <v>0</v>
      </c>
    </row>
    <row r="695" spans="1:7" hidden="1">
      <c r="A695" t="s">
        <v>10</v>
      </c>
      <c r="B695" s="7">
        <v>0.52499999999999991</v>
      </c>
      <c r="C695">
        <v>6</v>
      </c>
      <c r="D695">
        <f>VLOOKUP(C695,Menu!$A$2:$D$18,3,FALSE)</f>
        <v>14</v>
      </c>
      <c r="E695">
        <f>VLOOKUP(C695,Menu!$A$2:$D$18,4,FALSE)</f>
        <v>18</v>
      </c>
      <c r="F695" s="1">
        <f t="shared" si="24"/>
        <v>14</v>
      </c>
      <c r="G695" s="4">
        <f t="shared" si="22"/>
        <v>9</v>
      </c>
    </row>
    <row r="696" spans="1:7" hidden="1">
      <c r="A696" t="s">
        <v>10</v>
      </c>
      <c r="B696" s="7">
        <v>0.52986111111111101</v>
      </c>
      <c r="C696">
        <v>2</v>
      </c>
      <c r="D696">
        <f>VLOOKUP(C696,Menu!$A$2:$D$18,3,FALSE)</f>
        <v>16</v>
      </c>
      <c r="E696">
        <f>VLOOKUP(C696,Menu!$A$2:$D$18,4,FALSE)</f>
        <v>19</v>
      </c>
      <c r="F696" s="1">
        <f t="shared" si="24"/>
        <v>16</v>
      </c>
      <c r="G696" s="4">
        <f t="shared" si="22"/>
        <v>13.8</v>
      </c>
    </row>
    <row r="697" spans="1:7" hidden="1">
      <c r="A697" t="s">
        <v>10</v>
      </c>
      <c r="B697" s="7">
        <v>0.52986111111111101</v>
      </c>
      <c r="C697">
        <v>10</v>
      </c>
      <c r="D697">
        <f>VLOOKUP(C697,Menu!$A$2:$D$18,3,FALSE)</f>
        <v>14</v>
      </c>
      <c r="E697">
        <f>VLOOKUP(C697,Menu!$A$2:$D$18,4,FALSE)</f>
        <v>19.5</v>
      </c>
      <c r="F697" s="1">
        <f t="shared" si="24"/>
        <v>14</v>
      </c>
      <c r="G697" s="4">
        <f t="shared" si="22"/>
        <v>5</v>
      </c>
    </row>
    <row r="698" spans="1:7" hidden="1">
      <c r="A698" t="s">
        <v>10</v>
      </c>
      <c r="B698" s="7">
        <v>0.53611111111111098</v>
      </c>
      <c r="C698">
        <v>9</v>
      </c>
      <c r="D698">
        <f>VLOOKUP(C698,Menu!$A$2:$D$18,3,FALSE)</f>
        <v>14</v>
      </c>
      <c r="E698">
        <f>VLOOKUP(C698,Menu!$A$2:$D$18,4,FALSE)</f>
        <v>17</v>
      </c>
      <c r="F698" s="1">
        <f t="shared" si="24"/>
        <v>14</v>
      </c>
      <c r="G698" s="4">
        <f t="shared" si="22"/>
        <v>12.6</v>
      </c>
    </row>
    <row r="699" spans="1:7" hidden="1">
      <c r="A699" t="s">
        <v>10</v>
      </c>
      <c r="B699" s="7">
        <v>0.54374999999999984</v>
      </c>
      <c r="C699">
        <v>14</v>
      </c>
      <c r="D699">
        <f>VLOOKUP(C699,Menu!$A$2:$D$18,3,FALSE)</f>
        <v>3</v>
      </c>
      <c r="E699">
        <f>VLOOKUP(C699,Menu!$A$2:$D$18,4,FALSE)</f>
        <v>3</v>
      </c>
      <c r="F699" s="1">
        <f t="shared" si="24"/>
        <v>3</v>
      </c>
      <c r="G699" s="4">
        <f t="shared" si="22"/>
        <v>0</v>
      </c>
    </row>
    <row r="700" spans="1:7" hidden="1">
      <c r="A700" t="s">
        <v>10</v>
      </c>
      <c r="B700" s="7">
        <v>0.54374999999999984</v>
      </c>
      <c r="C700">
        <v>3</v>
      </c>
      <c r="D700">
        <f>VLOOKUP(C700,Menu!$A$2:$D$18,3,FALSE)</f>
        <v>7</v>
      </c>
      <c r="E700">
        <f>VLOOKUP(C700,Menu!$A$2:$D$18,4,FALSE)</f>
        <v>8.5</v>
      </c>
      <c r="F700" s="1">
        <f t="shared" si="24"/>
        <v>7</v>
      </c>
      <c r="G700" s="4">
        <f t="shared" si="22"/>
        <v>2</v>
      </c>
    </row>
    <row r="701" spans="1:7" hidden="1">
      <c r="A701" t="s">
        <v>10</v>
      </c>
      <c r="B701" s="7">
        <v>0.54374999999999984</v>
      </c>
      <c r="C701">
        <v>11</v>
      </c>
      <c r="D701">
        <f>VLOOKUP(C701,Menu!$A$2:$D$18,3,FALSE)</f>
        <v>10</v>
      </c>
      <c r="E701">
        <f>VLOOKUP(C701,Menu!$A$2:$D$18,4,FALSE)</f>
        <v>14</v>
      </c>
      <c r="F701" s="1">
        <f t="shared" si="24"/>
        <v>10</v>
      </c>
      <c r="G701" s="4">
        <f t="shared" si="22"/>
        <v>1.45</v>
      </c>
    </row>
    <row r="702" spans="1:7" hidden="1">
      <c r="A702" t="s">
        <v>10</v>
      </c>
      <c r="B702" s="7">
        <v>0.54930555555555538</v>
      </c>
      <c r="C702">
        <v>5</v>
      </c>
      <c r="D702">
        <f>VLOOKUP(C702,Menu!$A$2:$D$18,3,FALSE)</f>
        <v>15</v>
      </c>
      <c r="E702">
        <f>VLOOKUP(C702,Menu!$A$2:$D$18,4,FALSE)</f>
        <v>20</v>
      </c>
      <c r="F702" s="1">
        <f t="shared" si="24"/>
        <v>15</v>
      </c>
      <c r="G702" s="4">
        <f t="shared" si="22"/>
        <v>12.5</v>
      </c>
    </row>
    <row r="703" spans="1:7" hidden="1">
      <c r="A703" t="s">
        <v>10</v>
      </c>
      <c r="B703" s="7">
        <v>0.54930555555555538</v>
      </c>
      <c r="C703">
        <v>11</v>
      </c>
      <c r="D703">
        <f>VLOOKUP(C703,Menu!$A$2:$D$18,3,FALSE)</f>
        <v>10</v>
      </c>
      <c r="E703">
        <f>VLOOKUP(C703,Menu!$A$2:$D$18,4,FALSE)</f>
        <v>14</v>
      </c>
      <c r="F703" s="1">
        <f t="shared" si="24"/>
        <v>10</v>
      </c>
      <c r="G703" s="4">
        <f t="shared" si="22"/>
        <v>1.45</v>
      </c>
    </row>
    <row r="704" spans="1:7" hidden="1">
      <c r="A704" t="s">
        <v>10</v>
      </c>
      <c r="B704" s="7">
        <v>0.55763888888888868</v>
      </c>
      <c r="C704">
        <v>6</v>
      </c>
      <c r="D704">
        <f>VLOOKUP(C704,Menu!$A$2:$D$18,3,FALSE)</f>
        <v>14</v>
      </c>
      <c r="E704">
        <f>VLOOKUP(C704,Menu!$A$2:$D$18,4,FALSE)</f>
        <v>18</v>
      </c>
      <c r="F704" s="1">
        <f t="shared" si="24"/>
        <v>14</v>
      </c>
      <c r="G704" s="4">
        <f t="shared" si="22"/>
        <v>9</v>
      </c>
    </row>
    <row r="705" spans="1:7" hidden="1">
      <c r="A705" t="s">
        <v>10</v>
      </c>
      <c r="B705" s="7">
        <v>0.56666666666666643</v>
      </c>
      <c r="C705">
        <v>6</v>
      </c>
      <c r="D705">
        <f>VLOOKUP(C705,Menu!$A$2:$D$18,3,FALSE)</f>
        <v>14</v>
      </c>
      <c r="E705">
        <f>VLOOKUP(C705,Menu!$A$2:$D$18,4,FALSE)</f>
        <v>18</v>
      </c>
      <c r="F705" s="1">
        <f t="shared" si="24"/>
        <v>14</v>
      </c>
      <c r="G705" s="4">
        <f t="shared" si="22"/>
        <v>9</v>
      </c>
    </row>
    <row r="706" spans="1:7" hidden="1">
      <c r="A706" t="s">
        <v>10</v>
      </c>
      <c r="B706" s="7">
        <v>0.56666666666666643</v>
      </c>
      <c r="C706">
        <v>16</v>
      </c>
      <c r="D706">
        <f>VLOOKUP(C706,Menu!$A$2:$D$18,3,FALSE)</f>
        <v>5</v>
      </c>
      <c r="E706">
        <f>VLOOKUP(C706,Menu!$A$2:$D$18,4,FALSE)</f>
        <v>7</v>
      </c>
      <c r="F706" s="1">
        <f t="shared" si="24"/>
        <v>5</v>
      </c>
      <c r="G706" s="4">
        <f t="shared" ref="G706:G769" si="25">VLOOKUP(C:C,$J$2:$K$17,2,FALSE)</f>
        <v>0</v>
      </c>
    </row>
    <row r="707" spans="1:7" hidden="1">
      <c r="A707" t="s">
        <v>10</v>
      </c>
      <c r="B707" s="7">
        <v>0.56666666666666643</v>
      </c>
      <c r="C707">
        <v>9</v>
      </c>
      <c r="D707">
        <f>VLOOKUP(C707,Menu!$A$2:$D$18,3,FALSE)</f>
        <v>14</v>
      </c>
      <c r="E707">
        <f>VLOOKUP(C707,Menu!$A$2:$D$18,4,FALSE)</f>
        <v>17</v>
      </c>
      <c r="F707" s="1">
        <f t="shared" si="24"/>
        <v>14</v>
      </c>
      <c r="G707" s="4">
        <f t="shared" si="25"/>
        <v>12.6</v>
      </c>
    </row>
    <row r="708" spans="1:7" hidden="1">
      <c r="A708" t="s">
        <v>10</v>
      </c>
      <c r="B708" s="7">
        <v>0.57708333333333306</v>
      </c>
      <c r="C708">
        <v>16</v>
      </c>
      <c r="D708">
        <f>VLOOKUP(C708,Menu!$A$2:$D$18,3,FALSE)</f>
        <v>5</v>
      </c>
      <c r="E708">
        <f>VLOOKUP(C708,Menu!$A$2:$D$18,4,FALSE)</f>
        <v>7</v>
      </c>
      <c r="F708" s="1">
        <f t="shared" si="24"/>
        <v>5</v>
      </c>
      <c r="G708" s="4">
        <f t="shared" si="25"/>
        <v>0</v>
      </c>
    </row>
    <row r="709" spans="1:7" hidden="1">
      <c r="A709" t="s">
        <v>10</v>
      </c>
      <c r="B709" s="7">
        <v>0.57847222222222194</v>
      </c>
      <c r="C709">
        <v>4</v>
      </c>
      <c r="D709">
        <f>VLOOKUP(C709,Menu!$A$2:$D$18,3,FALSE)</f>
        <v>14</v>
      </c>
      <c r="E709">
        <f>VLOOKUP(C709,Menu!$A$2:$D$18,4,FALSE)</f>
        <v>16</v>
      </c>
      <c r="F709" s="1">
        <f t="shared" si="24"/>
        <v>14</v>
      </c>
      <c r="G709" s="4">
        <f t="shared" si="25"/>
        <v>8.8000000000000007</v>
      </c>
    </row>
    <row r="710" spans="1:7" hidden="1">
      <c r="A710" t="s">
        <v>10</v>
      </c>
      <c r="B710" s="7">
        <v>0.57847222222222194</v>
      </c>
      <c r="C710">
        <v>3</v>
      </c>
      <c r="D710">
        <f>VLOOKUP(C710,Menu!$A$2:$D$18,3,FALSE)</f>
        <v>7</v>
      </c>
      <c r="E710">
        <f>VLOOKUP(C710,Menu!$A$2:$D$18,4,FALSE)</f>
        <v>8.5</v>
      </c>
      <c r="F710" s="1">
        <f t="shared" si="24"/>
        <v>7</v>
      </c>
      <c r="G710" s="4">
        <f t="shared" si="25"/>
        <v>2</v>
      </c>
    </row>
    <row r="711" spans="1:7" hidden="1">
      <c r="A711" t="s">
        <v>10</v>
      </c>
      <c r="B711" s="7">
        <v>0.57847222222222194</v>
      </c>
      <c r="C711">
        <v>2</v>
      </c>
      <c r="D711">
        <f>VLOOKUP(C711,Menu!$A$2:$D$18,3,FALSE)</f>
        <v>16</v>
      </c>
      <c r="E711">
        <f>VLOOKUP(C711,Menu!$A$2:$D$18,4,FALSE)</f>
        <v>19</v>
      </c>
      <c r="F711" s="1">
        <f t="shared" si="24"/>
        <v>16</v>
      </c>
      <c r="G711" s="4">
        <f t="shared" si="25"/>
        <v>13.8</v>
      </c>
    </row>
    <row r="712" spans="1:7" hidden="1">
      <c r="A712" t="s">
        <v>10</v>
      </c>
      <c r="B712" s="7">
        <v>0.57847222222222194</v>
      </c>
      <c r="C712">
        <v>3</v>
      </c>
      <c r="D712">
        <f>VLOOKUP(C712,Menu!$A$2:$D$18,3,FALSE)</f>
        <v>7</v>
      </c>
      <c r="E712">
        <f>VLOOKUP(C712,Menu!$A$2:$D$18,4,FALSE)</f>
        <v>8.5</v>
      </c>
      <c r="F712" s="1">
        <f t="shared" si="24"/>
        <v>7</v>
      </c>
      <c r="G712" s="4">
        <f t="shared" si="25"/>
        <v>2</v>
      </c>
    </row>
    <row r="713" spans="1:7" hidden="1">
      <c r="A713" t="s">
        <v>10</v>
      </c>
      <c r="B713" s="7">
        <v>0.58194444444444415</v>
      </c>
      <c r="C713">
        <v>3</v>
      </c>
      <c r="D713">
        <f>VLOOKUP(C713,Menu!$A$2:$D$18,3,FALSE)</f>
        <v>7</v>
      </c>
      <c r="E713">
        <f>VLOOKUP(C713,Menu!$A$2:$D$18,4,FALSE)</f>
        <v>8.5</v>
      </c>
      <c r="F713" s="1">
        <f t="shared" si="24"/>
        <v>7</v>
      </c>
      <c r="G713" s="4">
        <f t="shared" si="25"/>
        <v>2</v>
      </c>
    </row>
    <row r="714" spans="1:7" hidden="1">
      <c r="A714" t="s">
        <v>10</v>
      </c>
      <c r="B714" s="7">
        <v>0.58472222222222192</v>
      </c>
      <c r="C714">
        <v>12</v>
      </c>
      <c r="D714">
        <f>VLOOKUP(C714,Menu!$A$2:$D$18,3,FALSE)</f>
        <v>4</v>
      </c>
      <c r="E714">
        <f>VLOOKUP(C714,Menu!$A$2:$D$18,4,FALSE)</f>
        <v>6</v>
      </c>
      <c r="F714" s="1">
        <f>E714</f>
        <v>6</v>
      </c>
      <c r="G714" s="4">
        <f t="shared" si="25"/>
        <v>0</v>
      </c>
    </row>
    <row r="715" spans="1:7" hidden="1">
      <c r="A715" t="s">
        <v>10</v>
      </c>
      <c r="B715" s="7">
        <v>0.58472222222222192</v>
      </c>
      <c r="C715">
        <v>11</v>
      </c>
      <c r="D715">
        <f>VLOOKUP(C715,Menu!$A$2:$D$18,3,FALSE)</f>
        <v>10</v>
      </c>
      <c r="E715">
        <f>VLOOKUP(C715,Menu!$A$2:$D$18,4,FALSE)</f>
        <v>14</v>
      </c>
      <c r="F715" s="1">
        <f t="shared" ref="F715:F777" si="26">E715</f>
        <v>14</v>
      </c>
      <c r="G715" s="4">
        <f t="shared" si="25"/>
        <v>1.45</v>
      </c>
    </row>
    <row r="716" spans="1:7" hidden="1">
      <c r="A716" t="s">
        <v>10</v>
      </c>
      <c r="B716" s="7">
        <v>0.58472222222222192</v>
      </c>
      <c r="C716">
        <v>10</v>
      </c>
      <c r="D716">
        <f>VLOOKUP(C716,Menu!$A$2:$D$18,3,FALSE)</f>
        <v>14</v>
      </c>
      <c r="E716">
        <f>VLOOKUP(C716,Menu!$A$2:$D$18,4,FALSE)</f>
        <v>19.5</v>
      </c>
      <c r="F716" s="1">
        <f t="shared" si="26"/>
        <v>19.5</v>
      </c>
      <c r="G716" s="4">
        <f t="shared" si="25"/>
        <v>5</v>
      </c>
    </row>
    <row r="717" spans="1:7" hidden="1">
      <c r="A717" t="s">
        <v>10</v>
      </c>
      <c r="B717" s="7">
        <v>0.59444444444444411</v>
      </c>
      <c r="C717">
        <v>3</v>
      </c>
      <c r="D717">
        <f>VLOOKUP(C717,Menu!$A$2:$D$18,3,FALSE)</f>
        <v>7</v>
      </c>
      <c r="E717">
        <f>VLOOKUP(C717,Menu!$A$2:$D$18,4,FALSE)</f>
        <v>8.5</v>
      </c>
      <c r="F717" s="1">
        <f t="shared" si="26"/>
        <v>8.5</v>
      </c>
      <c r="G717" s="4">
        <f t="shared" si="25"/>
        <v>2</v>
      </c>
    </row>
    <row r="718" spans="1:7" hidden="1">
      <c r="A718" t="s">
        <v>10</v>
      </c>
      <c r="B718" s="7">
        <v>0.59444444444444411</v>
      </c>
      <c r="C718">
        <v>12</v>
      </c>
      <c r="D718">
        <f>VLOOKUP(C718,Menu!$A$2:$D$18,3,FALSE)</f>
        <v>4</v>
      </c>
      <c r="E718">
        <f>VLOOKUP(C718,Menu!$A$2:$D$18,4,FALSE)</f>
        <v>6</v>
      </c>
      <c r="F718" s="1">
        <f t="shared" si="26"/>
        <v>6</v>
      </c>
      <c r="G718" s="4">
        <f t="shared" si="25"/>
        <v>0</v>
      </c>
    </row>
    <row r="719" spans="1:7" hidden="1">
      <c r="A719" t="s">
        <v>10</v>
      </c>
      <c r="B719" s="7">
        <v>0.60486111111111074</v>
      </c>
      <c r="C719">
        <v>7</v>
      </c>
      <c r="D719">
        <f>VLOOKUP(C719,Menu!$A$2:$D$18,3,FALSE)</f>
        <v>16</v>
      </c>
      <c r="E719">
        <f>VLOOKUP(C719,Menu!$A$2:$D$18,4,FALSE)</f>
        <v>20</v>
      </c>
      <c r="F719" s="1">
        <f t="shared" si="26"/>
        <v>20</v>
      </c>
      <c r="G719" s="4">
        <f t="shared" si="25"/>
        <v>9.65</v>
      </c>
    </row>
    <row r="720" spans="1:7" hidden="1">
      <c r="A720" t="s">
        <v>10</v>
      </c>
      <c r="B720" s="7">
        <v>0.60486111111111074</v>
      </c>
      <c r="C720">
        <v>3</v>
      </c>
      <c r="D720">
        <f>VLOOKUP(C720,Menu!$A$2:$D$18,3,FALSE)</f>
        <v>7</v>
      </c>
      <c r="E720">
        <f>VLOOKUP(C720,Menu!$A$2:$D$18,4,FALSE)</f>
        <v>8.5</v>
      </c>
      <c r="F720" s="1">
        <f t="shared" si="26"/>
        <v>8.5</v>
      </c>
      <c r="G720" s="4">
        <f t="shared" si="25"/>
        <v>2</v>
      </c>
    </row>
    <row r="721" spans="1:7" hidden="1">
      <c r="A721" t="s">
        <v>10</v>
      </c>
      <c r="B721" s="7">
        <v>0.61458333333333293</v>
      </c>
      <c r="C721">
        <v>13</v>
      </c>
      <c r="D721">
        <f>VLOOKUP(C721,Menu!$A$2:$D$18,3,FALSE)</f>
        <v>2</v>
      </c>
      <c r="E721">
        <f>VLOOKUP(C721,Menu!$A$2:$D$18,4,FALSE)</f>
        <v>2</v>
      </c>
      <c r="F721" s="1">
        <f t="shared" si="26"/>
        <v>2</v>
      </c>
      <c r="G721" s="4">
        <f t="shared" si="25"/>
        <v>0</v>
      </c>
    </row>
    <row r="722" spans="1:7" hidden="1">
      <c r="A722" t="s">
        <v>10</v>
      </c>
      <c r="B722" s="7">
        <v>0.61458333333333293</v>
      </c>
      <c r="C722">
        <v>6</v>
      </c>
      <c r="D722">
        <f>VLOOKUP(C722,Menu!$A$2:$D$18,3,FALSE)</f>
        <v>14</v>
      </c>
      <c r="E722">
        <f>VLOOKUP(C722,Menu!$A$2:$D$18,4,FALSE)</f>
        <v>18</v>
      </c>
      <c r="F722" s="1">
        <f t="shared" si="26"/>
        <v>18</v>
      </c>
      <c r="G722" s="4">
        <f t="shared" si="25"/>
        <v>9</v>
      </c>
    </row>
    <row r="723" spans="1:7" hidden="1">
      <c r="A723" t="s">
        <v>10</v>
      </c>
      <c r="B723" s="7">
        <v>0.61458333333333293</v>
      </c>
      <c r="C723">
        <v>5</v>
      </c>
      <c r="D723">
        <f>VLOOKUP(C723,Menu!$A$2:$D$18,3,FALSE)</f>
        <v>15</v>
      </c>
      <c r="E723">
        <f>VLOOKUP(C723,Menu!$A$2:$D$18,4,FALSE)</f>
        <v>20</v>
      </c>
      <c r="F723" s="1">
        <f t="shared" si="26"/>
        <v>20</v>
      </c>
      <c r="G723" s="4">
        <f t="shared" si="25"/>
        <v>12.5</v>
      </c>
    </row>
    <row r="724" spans="1:7" hidden="1">
      <c r="A724" t="s">
        <v>10</v>
      </c>
      <c r="B724" s="7">
        <v>0.62361111111111067</v>
      </c>
      <c r="C724">
        <v>5</v>
      </c>
      <c r="D724">
        <f>VLOOKUP(C724,Menu!$A$2:$D$18,3,FALSE)</f>
        <v>15</v>
      </c>
      <c r="E724">
        <f>VLOOKUP(C724,Menu!$A$2:$D$18,4,FALSE)</f>
        <v>20</v>
      </c>
      <c r="F724" s="1">
        <f t="shared" si="26"/>
        <v>20</v>
      </c>
      <c r="G724" s="4">
        <f t="shared" si="25"/>
        <v>12.5</v>
      </c>
    </row>
    <row r="725" spans="1:7" hidden="1">
      <c r="A725" t="s">
        <v>10</v>
      </c>
      <c r="B725" s="7">
        <v>0.62361111111111067</v>
      </c>
      <c r="C725">
        <v>6</v>
      </c>
      <c r="D725">
        <f>VLOOKUP(C725,Menu!$A$2:$D$18,3,FALSE)</f>
        <v>14</v>
      </c>
      <c r="E725">
        <f>VLOOKUP(C725,Menu!$A$2:$D$18,4,FALSE)</f>
        <v>18</v>
      </c>
      <c r="F725" s="1">
        <f t="shared" si="26"/>
        <v>18</v>
      </c>
      <c r="G725" s="4">
        <f t="shared" si="25"/>
        <v>9</v>
      </c>
    </row>
    <row r="726" spans="1:7" hidden="1">
      <c r="A726" t="s">
        <v>10</v>
      </c>
      <c r="B726" s="7">
        <v>0.62361111111111067</v>
      </c>
      <c r="C726">
        <v>16</v>
      </c>
      <c r="D726">
        <f>VLOOKUP(C726,Menu!$A$2:$D$18,3,FALSE)</f>
        <v>5</v>
      </c>
      <c r="E726">
        <f>VLOOKUP(C726,Menu!$A$2:$D$18,4,FALSE)</f>
        <v>7</v>
      </c>
      <c r="F726" s="1">
        <f t="shared" si="26"/>
        <v>7</v>
      </c>
      <c r="G726" s="4">
        <f t="shared" si="25"/>
        <v>0</v>
      </c>
    </row>
    <row r="727" spans="1:7" hidden="1">
      <c r="A727" t="s">
        <v>10</v>
      </c>
      <c r="B727" s="7">
        <v>0.62361111111111067</v>
      </c>
      <c r="C727">
        <v>9</v>
      </c>
      <c r="D727">
        <f>VLOOKUP(C727,Menu!$A$2:$D$18,3,FALSE)</f>
        <v>14</v>
      </c>
      <c r="E727">
        <f>VLOOKUP(C727,Menu!$A$2:$D$18,4,FALSE)</f>
        <v>17</v>
      </c>
      <c r="F727" s="1">
        <f t="shared" si="26"/>
        <v>17</v>
      </c>
      <c r="G727" s="4">
        <f t="shared" si="25"/>
        <v>12.6</v>
      </c>
    </row>
    <row r="728" spans="1:7" hidden="1">
      <c r="A728" t="s">
        <v>10</v>
      </c>
      <c r="B728" s="7">
        <v>0.62361111111111067</v>
      </c>
      <c r="C728">
        <v>5</v>
      </c>
      <c r="D728">
        <f>VLOOKUP(C728,Menu!$A$2:$D$18,3,FALSE)</f>
        <v>15</v>
      </c>
      <c r="E728">
        <f>VLOOKUP(C728,Menu!$A$2:$D$18,4,FALSE)</f>
        <v>20</v>
      </c>
      <c r="F728" s="1">
        <f t="shared" si="26"/>
        <v>20</v>
      </c>
      <c r="G728" s="4">
        <f t="shared" si="25"/>
        <v>12.5</v>
      </c>
    </row>
    <row r="729" spans="1:7" hidden="1">
      <c r="A729" t="s">
        <v>10</v>
      </c>
      <c r="B729" s="7">
        <v>0.62361111111111067</v>
      </c>
      <c r="C729">
        <v>10</v>
      </c>
      <c r="D729">
        <f>VLOOKUP(C729,Menu!$A$2:$D$18,3,FALSE)</f>
        <v>14</v>
      </c>
      <c r="E729">
        <f>VLOOKUP(C729,Menu!$A$2:$D$18,4,FALSE)</f>
        <v>19.5</v>
      </c>
      <c r="F729" s="1">
        <f t="shared" si="26"/>
        <v>19.5</v>
      </c>
      <c r="G729" s="4">
        <f t="shared" si="25"/>
        <v>5</v>
      </c>
    </row>
    <row r="730" spans="1:7" hidden="1">
      <c r="A730" t="s">
        <v>10</v>
      </c>
      <c r="B730" s="7">
        <v>0.62430555555555511</v>
      </c>
      <c r="C730">
        <v>11</v>
      </c>
      <c r="D730">
        <f>VLOOKUP(C730,Menu!$A$2:$D$18,3,FALSE)</f>
        <v>10</v>
      </c>
      <c r="E730">
        <f>VLOOKUP(C730,Menu!$A$2:$D$18,4,FALSE)</f>
        <v>14</v>
      </c>
      <c r="F730" s="1">
        <f t="shared" si="26"/>
        <v>14</v>
      </c>
      <c r="G730" s="4">
        <f t="shared" si="25"/>
        <v>1.45</v>
      </c>
    </row>
    <row r="731" spans="1:7" hidden="1">
      <c r="A731" t="s">
        <v>10</v>
      </c>
      <c r="B731" s="7">
        <v>0.62430555555555511</v>
      </c>
      <c r="C731">
        <v>15</v>
      </c>
      <c r="D731">
        <f>VLOOKUP(C731,Menu!$A$2:$D$18,3,FALSE)</f>
        <v>1</v>
      </c>
      <c r="E731">
        <f>VLOOKUP(C731,Menu!$A$2:$D$18,4,FALSE)</f>
        <v>1</v>
      </c>
      <c r="F731" s="1">
        <f t="shared" si="26"/>
        <v>1</v>
      </c>
      <c r="G731" s="4">
        <f t="shared" si="25"/>
        <v>0</v>
      </c>
    </row>
    <row r="732" spans="1:7" hidden="1">
      <c r="A732" t="s">
        <v>10</v>
      </c>
      <c r="B732" s="7">
        <v>0.62430555555555511</v>
      </c>
      <c r="C732">
        <v>6</v>
      </c>
      <c r="D732">
        <f>VLOOKUP(C732,Menu!$A$2:$D$18,3,FALSE)</f>
        <v>14</v>
      </c>
      <c r="E732">
        <f>VLOOKUP(C732,Menu!$A$2:$D$18,4,FALSE)</f>
        <v>18</v>
      </c>
      <c r="F732" s="1">
        <f t="shared" si="26"/>
        <v>18</v>
      </c>
      <c r="G732" s="4">
        <f t="shared" si="25"/>
        <v>9</v>
      </c>
    </row>
    <row r="733" spans="1:7" hidden="1">
      <c r="A733" t="s">
        <v>10</v>
      </c>
      <c r="B733" s="7">
        <v>0.62430555555555511</v>
      </c>
      <c r="C733">
        <v>8</v>
      </c>
      <c r="D733">
        <f>VLOOKUP(C733,Menu!$A$2:$D$18,3,FALSE)</f>
        <v>15</v>
      </c>
      <c r="E733">
        <f>VLOOKUP(C733,Menu!$A$2:$D$18,4,FALSE)</f>
        <v>19</v>
      </c>
      <c r="F733" s="1">
        <f t="shared" si="26"/>
        <v>19</v>
      </c>
      <c r="G733" s="4">
        <f t="shared" si="25"/>
        <v>7.5</v>
      </c>
    </row>
    <row r="734" spans="1:7" hidden="1">
      <c r="A734" t="s">
        <v>10</v>
      </c>
      <c r="B734" s="7">
        <v>0.62430555555555511</v>
      </c>
      <c r="C734">
        <v>15</v>
      </c>
      <c r="D734">
        <f>VLOOKUP(C734,Menu!$A$2:$D$18,3,FALSE)</f>
        <v>1</v>
      </c>
      <c r="E734">
        <f>VLOOKUP(C734,Menu!$A$2:$D$18,4,FALSE)</f>
        <v>1</v>
      </c>
      <c r="F734" s="1">
        <f t="shared" si="26"/>
        <v>1</v>
      </c>
      <c r="G734" s="4">
        <f t="shared" si="25"/>
        <v>0</v>
      </c>
    </row>
    <row r="735" spans="1:7" hidden="1">
      <c r="A735" t="s">
        <v>10</v>
      </c>
      <c r="B735" s="7">
        <v>0.62499999999999956</v>
      </c>
      <c r="C735">
        <v>5</v>
      </c>
      <c r="D735">
        <f>VLOOKUP(C735,Menu!$A$2:$D$18,3,FALSE)</f>
        <v>15</v>
      </c>
      <c r="E735">
        <f>VLOOKUP(C735,Menu!$A$2:$D$18,4,FALSE)</f>
        <v>20</v>
      </c>
      <c r="F735" s="1">
        <f t="shared" si="26"/>
        <v>20</v>
      </c>
      <c r="G735" s="4">
        <f t="shared" si="25"/>
        <v>12.5</v>
      </c>
    </row>
    <row r="736" spans="1:7" hidden="1">
      <c r="A736" t="s">
        <v>10</v>
      </c>
      <c r="B736" s="7">
        <v>0.62499999999999956</v>
      </c>
      <c r="C736">
        <v>7</v>
      </c>
      <c r="D736">
        <f>VLOOKUP(C736,Menu!$A$2:$D$18,3,FALSE)</f>
        <v>16</v>
      </c>
      <c r="E736">
        <f>VLOOKUP(C736,Menu!$A$2:$D$18,4,FALSE)</f>
        <v>20</v>
      </c>
      <c r="F736" s="1">
        <f t="shared" si="26"/>
        <v>20</v>
      </c>
      <c r="G736" s="4">
        <f t="shared" si="25"/>
        <v>9.65</v>
      </c>
    </row>
    <row r="737" spans="1:7" hidden="1">
      <c r="A737" t="s">
        <v>10</v>
      </c>
      <c r="B737" s="7">
        <v>0.62777777777777732</v>
      </c>
      <c r="C737">
        <v>2</v>
      </c>
      <c r="D737">
        <f>VLOOKUP(C737,Menu!$A$2:$D$18,3,FALSE)</f>
        <v>16</v>
      </c>
      <c r="E737">
        <f>VLOOKUP(C737,Menu!$A$2:$D$18,4,FALSE)</f>
        <v>19</v>
      </c>
      <c r="F737" s="1">
        <f t="shared" si="26"/>
        <v>19</v>
      </c>
      <c r="G737" s="4">
        <f t="shared" si="25"/>
        <v>13.8</v>
      </c>
    </row>
    <row r="738" spans="1:7" hidden="1">
      <c r="A738" t="s">
        <v>10</v>
      </c>
      <c r="B738" s="7">
        <v>0.62777777777777732</v>
      </c>
      <c r="C738">
        <v>5</v>
      </c>
      <c r="D738">
        <f>VLOOKUP(C738,Menu!$A$2:$D$18,3,FALSE)</f>
        <v>15</v>
      </c>
      <c r="E738">
        <f>VLOOKUP(C738,Menu!$A$2:$D$18,4,FALSE)</f>
        <v>20</v>
      </c>
      <c r="F738" s="1">
        <f t="shared" si="26"/>
        <v>20</v>
      </c>
      <c r="G738" s="4">
        <f t="shared" si="25"/>
        <v>12.5</v>
      </c>
    </row>
    <row r="739" spans="1:7" hidden="1">
      <c r="A739" t="s">
        <v>10</v>
      </c>
      <c r="B739" s="7">
        <v>0.62777777777777732</v>
      </c>
      <c r="C739">
        <v>7</v>
      </c>
      <c r="D739">
        <f>VLOOKUP(C739,Menu!$A$2:$D$18,3,FALSE)</f>
        <v>16</v>
      </c>
      <c r="E739">
        <f>VLOOKUP(C739,Menu!$A$2:$D$18,4,FALSE)</f>
        <v>20</v>
      </c>
      <c r="F739" s="1">
        <f t="shared" si="26"/>
        <v>20</v>
      </c>
      <c r="G739" s="4">
        <f t="shared" si="25"/>
        <v>9.65</v>
      </c>
    </row>
    <row r="740" spans="1:7" hidden="1">
      <c r="A740" t="s">
        <v>10</v>
      </c>
      <c r="B740" s="7">
        <v>0.62777777777777732</v>
      </c>
      <c r="C740">
        <v>12</v>
      </c>
      <c r="D740">
        <f>VLOOKUP(C740,Menu!$A$2:$D$18,3,FALSE)</f>
        <v>4</v>
      </c>
      <c r="E740">
        <f>VLOOKUP(C740,Menu!$A$2:$D$18,4,FALSE)</f>
        <v>6</v>
      </c>
      <c r="F740" s="1">
        <f t="shared" si="26"/>
        <v>6</v>
      </c>
      <c r="G740" s="4">
        <f t="shared" si="25"/>
        <v>0</v>
      </c>
    </row>
    <row r="741" spans="1:7" hidden="1">
      <c r="A741" t="s">
        <v>10</v>
      </c>
      <c r="B741" s="7">
        <v>0.62777777777777732</v>
      </c>
      <c r="C741">
        <v>4</v>
      </c>
      <c r="D741">
        <f>VLOOKUP(C741,Menu!$A$2:$D$18,3,FALSE)</f>
        <v>14</v>
      </c>
      <c r="E741">
        <f>VLOOKUP(C741,Menu!$A$2:$D$18,4,FALSE)</f>
        <v>16</v>
      </c>
      <c r="F741" s="1">
        <f t="shared" si="26"/>
        <v>16</v>
      </c>
      <c r="G741" s="4">
        <f t="shared" si="25"/>
        <v>8.8000000000000007</v>
      </c>
    </row>
    <row r="742" spans="1:7" hidden="1">
      <c r="A742" t="s">
        <v>10</v>
      </c>
      <c r="B742" s="7">
        <v>0.62777777777777732</v>
      </c>
      <c r="C742">
        <v>2</v>
      </c>
      <c r="D742">
        <f>VLOOKUP(C742,Menu!$A$2:$D$18,3,FALSE)</f>
        <v>16</v>
      </c>
      <c r="E742">
        <f>VLOOKUP(C742,Menu!$A$2:$D$18,4,FALSE)</f>
        <v>19</v>
      </c>
      <c r="F742" s="1">
        <f t="shared" si="26"/>
        <v>19</v>
      </c>
      <c r="G742" s="4">
        <f t="shared" si="25"/>
        <v>13.8</v>
      </c>
    </row>
    <row r="743" spans="1:7" hidden="1">
      <c r="A743" t="s">
        <v>10</v>
      </c>
      <c r="B743" s="7">
        <v>0.62777777777777732</v>
      </c>
      <c r="C743">
        <v>14</v>
      </c>
      <c r="D743">
        <f>VLOOKUP(C743,Menu!$A$2:$D$18,3,FALSE)</f>
        <v>3</v>
      </c>
      <c r="E743">
        <f>VLOOKUP(C743,Menu!$A$2:$D$18,4,FALSE)</f>
        <v>3</v>
      </c>
      <c r="F743" s="1">
        <f t="shared" si="26"/>
        <v>3</v>
      </c>
      <c r="G743" s="4">
        <f t="shared" si="25"/>
        <v>0</v>
      </c>
    </row>
    <row r="744" spans="1:7" hidden="1">
      <c r="A744" t="s">
        <v>10</v>
      </c>
      <c r="B744" s="7">
        <v>0.63194444444444398</v>
      </c>
      <c r="C744">
        <v>5</v>
      </c>
      <c r="D744">
        <f>VLOOKUP(C744,Menu!$A$2:$D$18,3,FALSE)</f>
        <v>15</v>
      </c>
      <c r="E744">
        <f>VLOOKUP(C744,Menu!$A$2:$D$18,4,FALSE)</f>
        <v>20</v>
      </c>
      <c r="F744" s="1">
        <f t="shared" si="26"/>
        <v>20</v>
      </c>
      <c r="G744" s="4">
        <f t="shared" si="25"/>
        <v>12.5</v>
      </c>
    </row>
    <row r="745" spans="1:7" hidden="1">
      <c r="A745" t="s">
        <v>10</v>
      </c>
      <c r="B745" s="7">
        <v>0.63194444444444398</v>
      </c>
      <c r="C745">
        <v>6</v>
      </c>
      <c r="D745">
        <f>VLOOKUP(C745,Menu!$A$2:$D$18,3,FALSE)</f>
        <v>14</v>
      </c>
      <c r="E745">
        <f>VLOOKUP(C745,Menu!$A$2:$D$18,4,FALSE)</f>
        <v>18</v>
      </c>
      <c r="F745" s="1">
        <f t="shared" si="26"/>
        <v>18</v>
      </c>
      <c r="G745" s="4">
        <f t="shared" si="25"/>
        <v>9</v>
      </c>
    </row>
    <row r="746" spans="1:7" hidden="1">
      <c r="A746" t="s">
        <v>10</v>
      </c>
      <c r="B746" s="7">
        <v>0.64097222222222172</v>
      </c>
      <c r="C746">
        <v>14</v>
      </c>
      <c r="D746">
        <f>VLOOKUP(C746,Menu!$A$2:$D$18,3,FALSE)</f>
        <v>3</v>
      </c>
      <c r="E746">
        <f>VLOOKUP(C746,Menu!$A$2:$D$18,4,FALSE)</f>
        <v>3</v>
      </c>
      <c r="F746" s="1">
        <f t="shared" si="26"/>
        <v>3</v>
      </c>
      <c r="G746" s="4">
        <f t="shared" si="25"/>
        <v>0</v>
      </c>
    </row>
    <row r="747" spans="1:7" hidden="1">
      <c r="A747" t="s">
        <v>10</v>
      </c>
      <c r="B747" s="7">
        <v>0.64097222222222172</v>
      </c>
      <c r="C747">
        <v>7</v>
      </c>
      <c r="D747">
        <f>VLOOKUP(C747,Menu!$A$2:$D$18,3,FALSE)</f>
        <v>16</v>
      </c>
      <c r="E747">
        <f>VLOOKUP(C747,Menu!$A$2:$D$18,4,FALSE)</f>
        <v>20</v>
      </c>
      <c r="F747" s="1">
        <f t="shared" si="26"/>
        <v>20</v>
      </c>
      <c r="G747" s="4">
        <f t="shared" si="25"/>
        <v>9.65</v>
      </c>
    </row>
    <row r="748" spans="1:7" hidden="1">
      <c r="A748" t="s">
        <v>10</v>
      </c>
      <c r="B748" s="7">
        <v>0.64097222222222172</v>
      </c>
      <c r="C748">
        <v>3</v>
      </c>
      <c r="D748">
        <f>VLOOKUP(C748,Menu!$A$2:$D$18,3,FALSE)</f>
        <v>7</v>
      </c>
      <c r="E748">
        <f>VLOOKUP(C748,Menu!$A$2:$D$18,4,FALSE)</f>
        <v>8.5</v>
      </c>
      <c r="F748" s="1">
        <f t="shared" si="26"/>
        <v>8.5</v>
      </c>
      <c r="G748" s="4">
        <f t="shared" si="25"/>
        <v>2</v>
      </c>
    </row>
    <row r="749" spans="1:7" hidden="1">
      <c r="A749" t="s">
        <v>10</v>
      </c>
      <c r="B749" s="7">
        <v>0.64097222222222172</v>
      </c>
      <c r="C749">
        <v>6</v>
      </c>
      <c r="D749">
        <f>VLOOKUP(C749,Menu!$A$2:$D$18,3,FALSE)</f>
        <v>14</v>
      </c>
      <c r="E749">
        <f>VLOOKUP(C749,Menu!$A$2:$D$18,4,FALSE)</f>
        <v>18</v>
      </c>
      <c r="F749" s="1">
        <f t="shared" si="26"/>
        <v>18</v>
      </c>
      <c r="G749" s="4">
        <f t="shared" si="25"/>
        <v>9</v>
      </c>
    </row>
    <row r="750" spans="1:7" hidden="1">
      <c r="A750" t="s">
        <v>10</v>
      </c>
      <c r="B750" s="7">
        <v>0.64097222222222172</v>
      </c>
      <c r="C750">
        <v>7</v>
      </c>
      <c r="D750">
        <f>VLOOKUP(C750,Menu!$A$2:$D$18,3,FALSE)</f>
        <v>16</v>
      </c>
      <c r="E750">
        <f>VLOOKUP(C750,Menu!$A$2:$D$18,4,FALSE)</f>
        <v>20</v>
      </c>
      <c r="F750" s="1">
        <f t="shared" si="26"/>
        <v>20</v>
      </c>
      <c r="G750" s="4">
        <f t="shared" si="25"/>
        <v>9.65</v>
      </c>
    </row>
    <row r="751" spans="1:7" hidden="1">
      <c r="A751" t="s">
        <v>10</v>
      </c>
      <c r="B751" s="7">
        <v>0.64097222222222172</v>
      </c>
      <c r="C751">
        <v>11</v>
      </c>
      <c r="D751">
        <f>VLOOKUP(C751,Menu!$A$2:$D$18,3,FALSE)</f>
        <v>10</v>
      </c>
      <c r="E751">
        <f>VLOOKUP(C751,Menu!$A$2:$D$18,4,FALSE)</f>
        <v>14</v>
      </c>
      <c r="F751" s="1">
        <f t="shared" si="26"/>
        <v>14</v>
      </c>
      <c r="G751" s="4">
        <f t="shared" si="25"/>
        <v>1.45</v>
      </c>
    </row>
    <row r="752" spans="1:7" hidden="1">
      <c r="A752" t="s">
        <v>10</v>
      </c>
      <c r="B752" s="7">
        <v>0.64236111111111061</v>
      </c>
      <c r="C752">
        <v>10</v>
      </c>
      <c r="D752">
        <f>VLOOKUP(C752,Menu!$A$2:$D$18,3,FALSE)</f>
        <v>14</v>
      </c>
      <c r="E752">
        <f>VLOOKUP(C752,Menu!$A$2:$D$18,4,FALSE)</f>
        <v>19.5</v>
      </c>
      <c r="F752" s="1">
        <f t="shared" si="26"/>
        <v>19.5</v>
      </c>
      <c r="G752" s="4">
        <f t="shared" si="25"/>
        <v>5</v>
      </c>
    </row>
    <row r="753" spans="1:7" hidden="1">
      <c r="A753" t="s">
        <v>10</v>
      </c>
      <c r="B753" s="7">
        <v>0.64305555555555505</v>
      </c>
      <c r="C753">
        <v>8</v>
      </c>
      <c r="D753">
        <f>VLOOKUP(C753,Menu!$A$2:$D$18,3,FALSE)</f>
        <v>15</v>
      </c>
      <c r="E753">
        <f>VLOOKUP(C753,Menu!$A$2:$D$18,4,FALSE)</f>
        <v>19</v>
      </c>
      <c r="F753" s="1">
        <f t="shared" si="26"/>
        <v>19</v>
      </c>
      <c r="G753" s="4">
        <f t="shared" si="25"/>
        <v>7.5</v>
      </c>
    </row>
    <row r="754" spans="1:7" hidden="1">
      <c r="A754" t="s">
        <v>10</v>
      </c>
      <c r="B754" s="7">
        <v>0.64305555555555505</v>
      </c>
      <c r="C754">
        <v>13</v>
      </c>
      <c r="D754">
        <f>VLOOKUP(C754,Menu!$A$2:$D$18,3,FALSE)</f>
        <v>2</v>
      </c>
      <c r="E754">
        <f>VLOOKUP(C754,Menu!$A$2:$D$18,4,FALSE)</f>
        <v>2</v>
      </c>
      <c r="F754" s="1">
        <f t="shared" si="26"/>
        <v>2</v>
      </c>
      <c r="G754" s="4">
        <f t="shared" si="25"/>
        <v>0</v>
      </c>
    </row>
    <row r="755" spans="1:7" hidden="1">
      <c r="A755" t="s">
        <v>10</v>
      </c>
      <c r="B755" s="7">
        <v>0.64374999999999949</v>
      </c>
      <c r="C755">
        <v>10</v>
      </c>
      <c r="D755">
        <f>VLOOKUP(C755,Menu!$A$2:$D$18,3,FALSE)</f>
        <v>14</v>
      </c>
      <c r="E755">
        <f>VLOOKUP(C755,Menu!$A$2:$D$18,4,FALSE)</f>
        <v>19.5</v>
      </c>
      <c r="F755" s="1">
        <f t="shared" si="26"/>
        <v>19.5</v>
      </c>
      <c r="G755" s="4">
        <f t="shared" si="25"/>
        <v>5</v>
      </c>
    </row>
    <row r="756" spans="1:7" hidden="1">
      <c r="A756" t="s">
        <v>10</v>
      </c>
      <c r="B756" s="7">
        <v>0.65069444444444391</v>
      </c>
      <c r="C756">
        <v>3</v>
      </c>
      <c r="D756">
        <f>VLOOKUP(C756,Menu!$A$2:$D$18,3,FALSE)</f>
        <v>7</v>
      </c>
      <c r="E756">
        <f>VLOOKUP(C756,Menu!$A$2:$D$18,4,FALSE)</f>
        <v>8.5</v>
      </c>
      <c r="F756" s="1">
        <f t="shared" si="26"/>
        <v>8.5</v>
      </c>
      <c r="G756" s="4">
        <f t="shared" si="25"/>
        <v>2</v>
      </c>
    </row>
    <row r="757" spans="1:7">
      <c r="A757" t="s">
        <v>10</v>
      </c>
      <c r="B757" s="7">
        <v>0.65069444444444391</v>
      </c>
      <c r="C757">
        <v>1</v>
      </c>
      <c r="D757">
        <f>VLOOKUP(C757,Menu!$A$2:$D$18,3,FALSE)</f>
        <v>17</v>
      </c>
      <c r="E757">
        <f>VLOOKUP(C757,Menu!$A$2:$D$18,4,FALSE)</f>
        <v>23</v>
      </c>
      <c r="F757" s="1">
        <f t="shared" si="26"/>
        <v>23</v>
      </c>
      <c r="G757" s="4">
        <f t="shared" si="25"/>
        <v>18.75</v>
      </c>
    </row>
    <row r="758" spans="1:7" hidden="1">
      <c r="A758" t="s">
        <v>10</v>
      </c>
      <c r="B758" s="7">
        <v>0.65069444444444391</v>
      </c>
      <c r="C758">
        <v>5</v>
      </c>
      <c r="D758">
        <f>VLOOKUP(C758,Menu!$A$2:$D$18,3,FALSE)</f>
        <v>15</v>
      </c>
      <c r="E758">
        <f>VLOOKUP(C758,Menu!$A$2:$D$18,4,FALSE)</f>
        <v>20</v>
      </c>
      <c r="F758" s="1">
        <f t="shared" si="26"/>
        <v>20</v>
      </c>
      <c r="G758" s="4">
        <f t="shared" si="25"/>
        <v>12.5</v>
      </c>
    </row>
    <row r="759" spans="1:7" hidden="1">
      <c r="A759" t="s">
        <v>10</v>
      </c>
      <c r="B759" s="7">
        <v>0.65069444444444391</v>
      </c>
      <c r="C759">
        <v>7</v>
      </c>
      <c r="D759">
        <f>VLOOKUP(C759,Menu!$A$2:$D$18,3,FALSE)</f>
        <v>16</v>
      </c>
      <c r="E759">
        <f>VLOOKUP(C759,Menu!$A$2:$D$18,4,FALSE)</f>
        <v>20</v>
      </c>
      <c r="F759" s="1">
        <f t="shared" si="26"/>
        <v>20</v>
      </c>
      <c r="G759" s="4">
        <f t="shared" si="25"/>
        <v>9.65</v>
      </c>
    </row>
    <row r="760" spans="1:7" hidden="1">
      <c r="A760" t="s">
        <v>10</v>
      </c>
      <c r="B760" s="7">
        <v>0.65069444444444391</v>
      </c>
      <c r="C760">
        <v>16</v>
      </c>
      <c r="D760">
        <f>VLOOKUP(C760,Menu!$A$2:$D$18,3,FALSE)</f>
        <v>5</v>
      </c>
      <c r="E760">
        <f>VLOOKUP(C760,Menu!$A$2:$D$18,4,FALSE)</f>
        <v>7</v>
      </c>
      <c r="F760" s="1">
        <f t="shared" si="26"/>
        <v>7</v>
      </c>
      <c r="G760" s="4">
        <f t="shared" si="25"/>
        <v>0</v>
      </c>
    </row>
    <row r="761" spans="1:7" hidden="1">
      <c r="A761" t="s">
        <v>10</v>
      </c>
      <c r="B761" s="7">
        <v>0.65069444444444391</v>
      </c>
      <c r="C761">
        <v>15</v>
      </c>
      <c r="D761">
        <f>VLOOKUP(C761,Menu!$A$2:$D$18,3,FALSE)</f>
        <v>1</v>
      </c>
      <c r="E761">
        <f>VLOOKUP(C761,Menu!$A$2:$D$18,4,FALSE)</f>
        <v>1</v>
      </c>
      <c r="F761" s="1">
        <f t="shared" si="26"/>
        <v>1</v>
      </c>
      <c r="G761" s="4">
        <f t="shared" si="25"/>
        <v>0</v>
      </c>
    </row>
    <row r="762" spans="1:7" hidden="1">
      <c r="A762" t="s">
        <v>10</v>
      </c>
      <c r="B762" s="7">
        <v>0.65763888888888833</v>
      </c>
      <c r="C762">
        <v>16</v>
      </c>
      <c r="D762">
        <f>VLOOKUP(C762,Menu!$A$2:$D$18,3,FALSE)</f>
        <v>5</v>
      </c>
      <c r="E762">
        <f>VLOOKUP(C762,Menu!$A$2:$D$18,4,FALSE)</f>
        <v>7</v>
      </c>
      <c r="F762" s="1">
        <f t="shared" si="26"/>
        <v>7</v>
      </c>
      <c r="G762" s="4">
        <f t="shared" si="25"/>
        <v>0</v>
      </c>
    </row>
    <row r="763" spans="1:7" hidden="1">
      <c r="A763" t="s">
        <v>10</v>
      </c>
      <c r="B763" s="7">
        <v>0.65763888888888833</v>
      </c>
      <c r="C763">
        <v>6</v>
      </c>
      <c r="D763">
        <f>VLOOKUP(C763,Menu!$A$2:$D$18,3,FALSE)</f>
        <v>14</v>
      </c>
      <c r="E763">
        <f>VLOOKUP(C763,Menu!$A$2:$D$18,4,FALSE)</f>
        <v>18</v>
      </c>
      <c r="F763" s="1">
        <f t="shared" si="26"/>
        <v>18</v>
      </c>
      <c r="G763" s="4">
        <f t="shared" si="25"/>
        <v>9</v>
      </c>
    </row>
    <row r="764" spans="1:7" hidden="1">
      <c r="A764" t="s">
        <v>10</v>
      </c>
      <c r="B764" s="7">
        <v>0.66597222222222163</v>
      </c>
      <c r="C764">
        <v>6</v>
      </c>
      <c r="D764">
        <f>VLOOKUP(C764,Menu!$A$2:$D$18,3,FALSE)</f>
        <v>14</v>
      </c>
      <c r="E764">
        <f>VLOOKUP(C764,Menu!$A$2:$D$18,4,FALSE)</f>
        <v>18</v>
      </c>
      <c r="F764" s="1">
        <f t="shared" si="26"/>
        <v>18</v>
      </c>
      <c r="G764" s="4">
        <f t="shared" si="25"/>
        <v>9</v>
      </c>
    </row>
    <row r="765" spans="1:7" hidden="1">
      <c r="A765" t="s">
        <v>10</v>
      </c>
      <c r="B765" s="7">
        <v>0.66597222222222163</v>
      </c>
      <c r="C765">
        <v>9</v>
      </c>
      <c r="D765">
        <f>VLOOKUP(C765,Menu!$A$2:$D$18,3,FALSE)</f>
        <v>14</v>
      </c>
      <c r="E765">
        <f>VLOOKUP(C765,Menu!$A$2:$D$18,4,FALSE)</f>
        <v>17</v>
      </c>
      <c r="F765" s="1">
        <f t="shared" si="26"/>
        <v>17</v>
      </c>
      <c r="G765" s="4">
        <f t="shared" si="25"/>
        <v>12.6</v>
      </c>
    </row>
    <row r="766" spans="1:7" hidden="1">
      <c r="A766" t="s">
        <v>10</v>
      </c>
      <c r="B766" s="7">
        <v>0.66597222222222163</v>
      </c>
      <c r="C766">
        <v>4</v>
      </c>
      <c r="D766">
        <f>VLOOKUP(C766,Menu!$A$2:$D$18,3,FALSE)</f>
        <v>14</v>
      </c>
      <c r="E766">
        <f>VLOOKUP(C766,Menu!$A$2:$D$18,4,FALSE)</f>
        <v>16</v>
      </c>
      <c r="F766" s="1">
        <f t="shared" si="26"/>
        <v>16</v>
      </c>
      <c r="G766" s="4">
        <f t="shared" si="25"/>
        <v>8.8000000000000007</v>
      </c>
    </row>
    <row r="767" spans="1:7">
      <c r="A767" t="s">
        <v>10</v>
      </c>
      <c r="B767" s="7">
        <v>0.66597222222222163</v>
      </c>
      <c r="C767">
        <v>1</v>
      </c>
      <c r="D767">
        <f>VLOOKUP(C767,Menu!$A$2:$D$18,3,FALSE)</f>
        <v>17</v>
      </c>
      <c r="E767">
        <f>VLOOKUP(C767,Menu!$A$2:$D$18,4,FALSE)</f>
        <v>23</v>
      </c>
      <c r="F767" s="1">
        <f t="shared" si="26"/>
        <v>23</v>
      </c>
      <c r="G767" s="4">
        <f t="shared" si="25"/>
        <v>18.75</v>
      </c>
    </row>
    <row r="768" spans="1:7" hidden="1">
      <c r="A768" t="s">
        <v>10</v>
      </c>
      <c r="B768" s="7">
        <v>0.66597222222222163</v>
      </c>
      <c r="C768">
        <v>7</v>
      </c>
      <c r="D768">
        <f>VLOOKUP(C768,Menu!$A$2:$D$18,3,FALSE)</f>
        <v>16</v>
      </c>
      <c r="E768">
        <f>VLOOKUP(C768,Menu!$A$2:$D$18,4,FALSE)</f>
        <v>20</v>
      </c>
      <c r="F768" s="1">
        <f t="shared" si="26"/>
        <v>20</v>
      </c>
      <c r="G768" s="4">
        <f t="shared" si="25"/>
        <v>9.65</v>
      </c>
    </row>
    <row r="769" spans="1:7" hidden="1">
      <c r="A769" t="s">
        <v>10</v>
      </c>
      <c r="B769" s="7">
        <v>0.66597222222222163</v>
      </c>
      <c r="C769">
        <v>4</v>
      </c>
      <c r="D769">
        <f>VLOOKUP(C769,Menu!$A$2:$D$18,3,FALSE)</f>
        <v>14</v>
      </c>
      <c r="E769">
        <f>VLOOKUP(C769,Menu!$A$2:$D$18,4,FALSE)</f>
        <v>16</v>
      </c>
      <c r="F769" s="1">
        <f t="shared" si="26"/>
        <v>16</v>
      </c>
      <c r="G769" s="4">
        <f t="shared" si="25"/>
        <v>8.8000000000000007</v>
      </c>
    </row>
    <row r="770" spans="1:7" hidden="1">
      <c r="A770" t="s">
        <v>10</v>
      </c>
      <c r="B770" s="7">
        <v>0.66597222222222163</v>
      </c>
      <c r="C770">
        <v>5</v>
      </c>
      <c r="D770">
        <f>VLOOKUP(C770,Menu!$A$2:$D$18,3,FALSE)</f>
        <v>15</v>
      </c>
      <c r="E770">
        <f>VLOOKUP(C770,Menu!$A$2:$D$18,4,FALSE)</f>
        <v>20</v>
      </c>
      <c r="F770" s="1">
        <f t="shared" si="26"/>
        <v>20</v>
      </c>
      <c r="G770" s="4">
        <f t="shared" ref="G770:G833" si="27">VLOOKUP(C:C,$J$2:$K$17,2,FALSE)</f>
        <v>12.5</v>
      </c>
    </row>
    <row r="771" spans="1:7" hidden="1">
      <c r="A771" t="s">
        <v>10</v>
      </c>
      <c r="B771" s="7">
        <v>0.66597222222222163</v>
      </c>
      <c r="C771">
        <v>4</v>
      </c>
      <c r="D771">
        <f>VLOOKUP(C771,Menu!$A$2:$D$18,3,FALSE)</f>
        <v>14</v>
      </c>
      <c r="E771">
        <f>VLOOKUP(C771,Menu!$A$2:$D$18,4,FALSE)</f>
        <v>16</v>
      </c>
      <c r="F771" s="1">
        <f t="shared" si="26"/>
        <v>16</v>
      </c>
      <c r="G771" s="4">
        <f t="shared" si="27"/>
        <v>8.8000000000000007</v>
      </c>
    </row>
    <row r="772" spans="1:7" hidden="1">
      <c r="A772" t="s">
        <v>10</v>
      </c>
      <c r="B772" s="7">
        <v>0.66597222222222163</v>
      </c>
      <c r="C772">
        <v>10</v>
      </c>
      <c r="D772">
        <f>VLOOKUP(C772,Menu!$A$2:$D$18,3,FALSE)</f>
        <v>14</v>
      </c>
      <c r="E772">
        <f>VLOOKUP(C772,Menu!$A$2:$D$18,4,FALSE)</f>
        <v>19.5</v>
      </c>
      <c r="F772" s="1">
        <f t="shared" si="26"/>
        <v>19.5</v>
      </c>
      <c r="G772" s="4">
        <f t="shared" si="27"/>
        <v>5</v>
      </c>
    </row>
    <row r="773" spans="1:7" hidden="1">
      <c r="A773" t="s">
        <v>10</v>
      </c>
      <c r="B773" s="7">
        <v>0.66597222222222163</v>
      </c>
      <c r="C773">
        <v>5</v>
      </c>
      <c r="D773">
        <f>VLOOKUP(C773,Menu!$A$2:$D$18,3,FALSE)</f>
        <v>15</v>
      </c>
      <c r="E773">
        <f>VLOOKUP(C773,Menu!$A$2:$D$18,4,FALSE)</f>
        <v>20</v>
      </c>
      <c r="F773" s="1">
        <f t="shared" si="26"/>
        <v>20</v>
      </c>
      <c r="G773" s="4">
        <f t="shared" si="27"/>
        <v>12.5</v>
      </c>
    </row>
    <row r="774" spans="1:7" hidden="1">
      <c r="A774" t="s">
        <v>10</v>
      </c>
      <c r="B774" s="7">
        <v>0.66597222222222163</v>
      </c>
      <c r="C774">
        <v>8</v>
      </c>
      <c r="D774">
        <f>VLOOKUP(C774,Menu!$A$2:$D$18,3,FALSE)</f>
        <v>15</v>
      </c>
      <c r="E774">
        <f>VLOOKUP(C774,Menu!$A$2:$D$18,4,FALSE)</f>
        <v>19</v>
      </c>
      <c r="F774" s="1">
        <f t="shared" si="26"/>
        <v>19</v>
      </c>
      <c r="G774" s="4">
        <f t="shared" si="27"/>
        <v>7.5</v>
      </c>
    </row>
    <row r="775" spans="1:7" hidden="1">
      <c r="A775" t="s">
        <v>10</v>
      </c>
      <c r="B775" s="7">
        <v>0.66736111111111052</v>
      </c>
      <c r="C775">
        <v>7</v>
      </c>
      <c r="D775">
        <f>VLOOKUP(C775,Menu!$A$2:$D$18,3,FALSE)</f>
        <v>16</v>
      </c>
      <c r="E775">
        <f>VLOOKUP(C775,Menu!$A$2:$D$18,4,FALSE)</f>
        <v>20</v>
      </c>
      <c r="F775" s="1">
        <f t="shared" si="26"/>
        <v>20</v>
      </c>
      <c r="G775" s="4">
        <f t="shared" si="27"/>
        <v>9.65</v>
      </c>
    </row>
    <row r="776" spans="1:7" hidden="1">
      <c r="A776" t="s">
        <v>10</v>
      </c>
      <c r="B776" s="7">
        <v>0.6687499999999994</v>
      </c>
      <c r="C776">
        <v>15</v>
      </c>
      <c r="D776">
        <f>VLOOKUP(C776,Menu!$A$2:$D$18,3,FALSE)</f>
        <v>1</v>
      </c>
      <c r="E776">
        <f>VLOOKUP(C776,Menu!$A$2:$D$18,4,FALSE)</f>
        <v>1</v>
      </c>
      <c r="F776" s="1">
        <f t="shared" si="26"/>
        <v>1</v>
      </c>
      <c r="G776" s="4">
        <f t="shared" si="27"/>
        <v>0</v>
      </c>
    </row>
    <row r="777" spans="1:7" hidden="1">
      <c r="A777" t="s">
        <v>10</v>
      </c>
      <c r="B777" s="7">
        <v>0.6687499999999994</v>
      </c>
      <c r="C777">
        <v>8</v>
      </c>
      <c r="D777">
        <f>VLOOKUP(C777,Menu!$A$2:$D$18,3,FALSE)</f>
        <v>15</v>
      </c>
      <c r="E777">
        <f>VLOOKUP(C777,Menu!$A$2:$D$18,4,FALSE)</f>
        <v>19</v>
      </c>
      <c r="F777" s="1">
        <f t="shared" si="26"/>
        <v>19</v>
      </c>
      <c r="G777" s="4">
        <f t="shared" si="27"/>
        <v>7.5</v>
      </c>
    </row>
    <row r="778" spans="1:7" hidden="1">
      <c r="A778" t="s">
        <v>10</v>
      </c>
      <c r="B778" s="7">
        <v>0.6687499999999994</v>
      </c>
      <c r="C778">
        <v>8</v>
      </c>
      <c r="D778">
        <f>VLOOKUP(C778,Menu!$A$2:$D$18,3,FALSE)</f>
        <v>15</v>
      </c>
      <c r="E778">
        <f>VLOOKUP(C778,Menu!$A$2:$D$18,4,FALSE)</f>
        <v>19</v>
      </c>
      <c r="F778" s="1">
        <f t="shared" ref="F778:F841" si="28">E778</f>
        <v>19</v>
      </c>
      <c r="G778" s="4">
        <f t="shared" si="27"/>
        <v>7.5</v>
      </c>
    </row>
    <row r="779" spans="1:7" hidden="1">
      <c r="A779" t="s">
        <v>10</v>
      </c>
      <c r="B779" s="7">
        <v>0.6687499999999994</v>
      </c>
      <c r="C779">
        <v>12</v>
      </c>
      <c r="D779">
        <f>VLOOKUP(C779,Menu!$A$2:$D$18,3,FALSE)</f>
        <v>4</v>
      </c>
      <c r="E779">
        <f>VLOOKUP(C779,Menu!$A$2:$D$18,4,FALSE)</f>
        <v>6</v>
      </c>
      <c r="F779" s="1">
        <f t="shared" si="28"/>
        <v>6</v>
      </c>
      <c r="G779" s="4">
        <f t="shared" si="27"/>
        <v>0</v>
      </c>
    </row>
    <row r="780" spans="1:7" hidden="1">
      <c r="A780" t="s">
        <v>10</v>
      </c>
      <c r="B780" s="7">
        <v>0.67777777777777715</v>
      </c>
      <c r="C780">
        <v>12</v>
      </c>
      <c r="D780">
        <f>VLOOKUP(C780,Menu!$A$2:$D$18,3,FALSE)</f>
        <v>4</v>
      </c>
      <c r="E780">
        <f>VLOOKUP(C780,Menu!$A$2:$D$18,4,FALSE)</f>
        <v>6</v>
      </c>
      <c r="F780" s="1">
        <f t="shared" si="28"/>
        <v>6</v>
      </c>
      <c r="G780" s="4">
        <f t="shared" si="27"/>
        <v>0</v>
      </c>
    </row>
    <row r="781" spans="1:7" hidden="1">
      <c r="A781" t="s">
        <v>10</v>
      </c>
      <c r="B781" s="7">
        <v>0.67777777777777715</v>
      </c>
      <c r="C781">
        <v>13</v>
      </c>
      <c r="D781">
        <f>VLOOKUP(C781,Menu!$A$2:$D$18,3,FALSE)</f>
        <v>2</v>
      </c>
      <c r="E781">
        <f>VLOOKUP(C781,Menu!$A$2:$D$18,4,FALSE)</f>
        <v>2</v>
      </c>
      <c r="F781" s="1">
        <f t="shared" si="28"/>
        <v>2</v>
      </c>
      <c r="G781" s="4">
        <f t="shared" si="27"/>
        <v>0</v>
      </c>
    </row>
    <row r="782" spans="1:7" hidden="1">
      <c r="A782" t="s">
        <v>10</v>
      </c>
      <c r="B782" s="7">
        <v>0.67777777777777715</v>
      </c>
      <c r="C782">
        <v>6</v>
      </c>
      <c r="D782">
        <f>VLOOKUP(C782,Menu!$A$2:$D$18,3,FALSE)</f>
        <v>14</v>
      </c>
      <c r="E782">
        <f>VLOOKUP(C782,Menu!$A$2:$D$18,4,FALSE)</f>
        <v>18</v>
      </c>
      <c r="F782" s="1">
        <f t="shared" si="28"/>
        <v>18</v>
      </c>
      <c r="G782" s="4">
        <f t="shared" si="27"/>
        <v>9</v>
      </c>
    </row>
    <row r="783" spans="1:7" hidden="1">
      <c r="A783" t="s">
        <v>10</v>
      </c>
      <c r="B783" s="7">
        <v>0.67777777777777715</v>
      </c>
      <c r="C783">
        <v>12</v>
      </c>
      <c r="D783">
        <f>VLOOKUP(C783,Menu!$A$2:$D$18,3,FALSE)</f>
        <v>4</v>
      </c>
      <c r="E783">
        <f>VLOOKUP(C783,Menu!$A$2:$D$18,4,FALSE)</f>
        <v>6</v>
      </c>
      <c r="F783" s="1">
        <f t="shared" si="28"/>
        <v>6</v>
      </c>
      <c r="G783" s="4">
        <f t="shared" si="27"/>
        <v>0</v>
      </c>
    </row>
    <row r="784" spans="1:7" hidden="1">
      <c r="A784" t="s">
        <v>10</v>
      </c>
      <c r="B784" s="7">
        <v>0.67777777777777715</v>
      </c>
      <c r="C784">
        <v>16</v>
      </c>
      <c r="D784">
        <f>VLOOKUP(C784,Menu!$A$2:$D$18,3,FALSE)</f>
        <v>5</v>
      </c>
      <c r="E784">
        <f>VLOOKUP(C784,Menu!$A$2:$D$18,4,FALSE)</f>
        <v>7</v>
      </c>
      <c r="F784" s="1">
        <f t="shared" si="28"/>
        <v>7</v>
      </c>
      <c r="G784" s="4">
        <f t="shared" si="27"/>
        <v>0</v>
      </c>
    </row>
    <row r="785" spans="1:7" hidden="1">
      <c r="A785" t="s">
        <v>10</v>
      </c>
      <c r="B785" s="7">
        <v>0.67777777777777715</v>
      </c>
      <c r="C785">
        <v>10</v>
      </c>
      <c r="D785">
        <f>VLOOKUP(C785,Menu!$A$2:$D$18,3,FALSE)</f>
        <v>14</v>
      </c>
      <c r="E785">
        <f>VLOOKUP(C785,Menu!$A$2:$D$18,4,FALSE)</f>
        <v>19.5</v>
      </c>
      <c r="F785" s="1">
        <f t="shared" si="28"/>
        <v>19.5</v>
      </c>
      <c r="G785" s="4">
        <f t="shared" si="27"/>
        <v>5</v>
      </c>
    </row>
    <row r="786" spans="1:7" hidden="1">
      <c r="A786" t="s">
        <v>10</v>
      </c>
      <c r="B786" s="7">
        <v>0.67777777777777715</v>
      </c>
      <c r="C786">
        <v>7</v>
      </c>
      <c r="D786">
        <f>VLOOKUP(C786,Menu!$A$2:$D$18,3,FALSE)</f>
        <v>16</v>
      </c>
      <c r="E786">
        <f>VLOOKUP(C786,Menu!$A$2:$D$18,4,FALSE)</f>
        <v>20</v>
      </c>
      <c r="F786" s="1">
        <f t="shared" si="28"/>
        <v>20</v>
      </c>
      <c r="G786" s="4">
        <f t="shared" si="27"/>
        <v>9.65</v>
      </c>
    </row>
    <row r="787" spans="1:7" hidden="1">
      <c r="A787" t="s">
        <v>10</v>
      </c>
      <c r="B787" s="7">
        <v>0.67777777777777715</v>
      </c>
      <c r="C787">
        <v>8</v>
      </c>
      <c r="D787">
        <f>VLOOKUP(C787,Menu!$A$2:$D$18,3,FALSE)</f>
        <v>15</v>
      </c>
      <c r="E787">
        <f>VLOOKUP(C787,Menu!$A$2:$D$18,4,FALSE)</f>
        <v>19</v>
      </c>
      <c r="F787" s="1">
        <f t="shared" si="28"/>
        <v>19</v>
      </c>
      <c r="G787" s="4">
        <f t="shared" si="27"/>
        <v>7.5</v>
      </c>
    </row>
    <row r="788" spans="1:7" hidden="1">
      <c r="A788" t="s">
        <v>10</v>
      </c>
      <c r="B788" s="7">
        <v>0.67777777777777715</v>
      </c>
      <c r="C788">
        <v>2</v>
      </c>
      <c r="D788">
        <f>VLOOKUP(C788,Menu!$A$2:$D$18,3,FALSE)</f>
        <v>16</v>
      </c>
      <c r="E788">
        <f>VLOOKUP(C788,Menu!$A$2:$D$18,4,FALSE)</f>
        <v>19</v>
      </c>
      <c r="F788" s="1">
        <f t="shared" si="28"/>
        <v>19</v>
      </c>
      <c r="G788" s="4">
        <f t="shared" si="27"/>
        <v>13.8</v>
      </c>
    </row>
    <row r="789" spans="1:7" hidden="1">
      <c r="A789" t="s">
        <v>10</v>
      </c>
      <c r="B789" s="7">
        <v>0.67777777777777715</v>
      </c>
      <c r="C789">
        <v>10</v>
      </c>
      <c r="D789">
        <f>VLOOKUP(C789,Menu!$A$2:$D$18,3,FALSE)</f>
        <v>14</v>
      </c>
      <c r="E789">
        <f>VLOOKUP(C789,Menu!$A$2:$D$18,4,FALSE)</f>
        <v>19.5</v>
      </c>
      <c r="F789" s="1">
        <f t="shared" si="28"/>
        <v>19.5</v>
      </c>
      <c r="G789" s="4">
        <f t="shared" si="27"/>
        <v>5</v>
      </c>
    </row>
    <row r="790" spans="1:7" hidden="1">
      <c r="A790" t="s">
        <v>10</v>
      </c>
      <c r="B790" s="7">
        <v>0.68819444444444378</v>
      </c>
      <c r="C790">
        <v>10</v>
      </c>
      <c r="D790">
        <f>VLOOKUP(C790,Menu!$A$2:$D$18,3,FALSE)</f>
        <v>14</v>
      </c>
      <c r="E790">
        <f>VLOOKUP(C790,Menu!$A$2:$D$18,4,FALSE)</f>
        <v>19.5</v>
      </c>
      <c r="F790" s="1">
        <f t="shared" si="28"/>
        <v>19.5</v>
      </c>
      <c r="G790" s="4">
        <f t="shared" si="27"/>
        <v>5</v>
      </c>
    </row>
    <row r="791" spans="1:7" hidden="1">
      <c r="A791" t="s">
        <v>10</v>
      </c>
      <c r="B791" s="7">
        <v>0.68819444444444378</v>
      </c>
      <c r="C791">
        <v>14</v>
      </c>
      <c r="D791">
        <f>VLOOKUP(C791,Menu!$A$2:$D$18,3,FALSE)</f>
        <v>3</v>
      </c>
      <c r="E791">
        <f>VLOOKUP(C791,Menu!$A$2:$D$18,4,FALSE)</f>
        <v>3</v>
      </c>
      <c r="F791" s="1">
        <f t="shared" si="28"/>
        <v>3</v>
      </c>
      <c r="G791" s="4">
        <f t="shared" si="27"/>
        <v>0</v>
      </c>
    </row>
    <row r="792" spans="1:7" hidden="1">
      <c r="A792" t="s">
        <v>10</v>
      </c>
      <c r="B792" s="7">
        <v>0.68819444444444378</v>
      </c>
      <c r="C792">
        <v>8</v>
      </c>
      <c r="D792">
        <f>VLOOKUP(C792,Menu!$A$2:$D$18,3,FALSE)</f>
        <v>15</v>
      </c>
      <c r="E792">
        <f>VLOOKUP(C792,Menu!$A$2:$D$18,4,FALSE)</f>
        <v>19</v>
      </c>
      <c r="F792" s="1">
        <f t="shared" si="28"/>
        <v>19</v>
      </c>
      <c r="G792" s="4">
        <f t="shared" si="27"/>
        <v>7.5</v>
      </c>
    </row>
    <row r="793" spans="1:7" hidden="1">
      <c r="A793" t="s">
        <v>10</v>
      </c>
      <c r="B793" s="7">
        <v>0.68819444444444378</v>
      </c>
      <c r="C793">
        <v>7</v>
      </c>
      <c r="D793">
        <f>VLOOKUP(C793,Menu!$A$2:$D$18,3,FALSE)</f>
        <v>16</v>
      </c>
      <c r="E793">
        <f>VLOOKUP(C793,Menu!$A$2:$D$18,4,FALSE)</f>
        <v>20</v>
      </c>
      <c r="F793" s="1">
        <f t="shared" si="28"/>
        <v>20</v>
      </c>
      <c r="G793" s="4">
        <f t="shared" si="27"/>
        <v>9.65</v>
      </c>
    </row>
    <row r="794" spans="1:7" hidden="1">
      <c r="A794" t="s">
        <v>10</v>
      </c>
      <c r="B794" s="7">
        <v>0.69374999999999931</v>
      </c>
      <c r="C794">
        <v>16</v>
      </c>
      <c r="D794">
        <f>VLOOKUP(C794,Menu!$A$2:$D$18,3,FALSE)</f>
        <v>5</v>
      </c>
      <c r="E794">
        <f>VLOOKUP(C794,Menu!$A$2:$D$18,4,FALSE)</f>
        <v>7</v>
      </c>
      <c r="F794" s="1">
        <f t="shared" si="28"/>
        <v>7</v>
      </c>
      <c r="G794" s="4">
        <f t="shared" si="27"/>
        <v>0</v>
      </c>
    </row>
    <row r="795" spans="1:7" hidden="1">
      <c r="A795" t="s">
        <v>10</v>
      </c>
      <c r="B795" s="7">
        <v>0.69374999999999931</v>
      </c>
      <c r="C795">
        <v>13</v>
      </c>
      <c r="D795">
        <f>VLOOKUP(C795,Menu!$A$2:$D$18,3,FALSE)</f>
        <v>2</v>
      </c>
      <c r="E795">
        <f>VLOOKUP(C795,Menu!$A$2:$D$18,4,FALSE)</f>
        <v>2</v>
      </c>
      <c r="F795" s="1">
        <f t="shared" si="28"/>
        <v>2</v>
      </c>
      <c r="G795" s="4">
        <f t="shared" si="27"/>
        <v>0</v>
      </c>
    </row>
    <row r="796" spans="1:7" hidden="1">
      <c r="A796" t="s">
        <v>10</v>
      </c>
      <c r="B796" s="7">
        <v>0.70277777777777706</v>
      </c>
      <c r="C796">
        <v>16</v>
      </c>
      <c r="D796">
        <f>VLOOKUP(C796,Menu!$A$2:$D$18,3,FALSE)</f>
        <v>5</v>
      </c>
      <c r="E796">
        <f>VLOOKUP(C796,Menu!$A$2:$D$18,4,FALSE)</f>
        <v>7</v>
      </c>
      <c r="F796" s="1">
        <f t="shared" si="28"/>
        <v>7</v>
      </c>
      <c r="G796" s="4">
        <f t="shared" si="27"/>
        <v>0</v>
      </c>
    </row>
    <row r="797" spans="1:7" hidden="1">
      <c r="A797" t="s">
        <v>10</v>
      </c>
      <c r="B797" s="7">
        <v>0.70277777777777706</v>
      </c>
      <c r="C797">
        <v>14</v>
      </c>
      <c r="D797">
        <f>VLOOKUP(C797,Menu!$A$2:$D$18,3,FALSE)</f>
        <v>3</v>
      </c>
      <c r="E797">
        <f>VLOOKUP(C797,Menu!$A$2:$D$18,4,FALSE)</f>
        <v>3</v>
      </c>
      <c r="F797" s="1">
        <f t="shared" si="28"/>
        <v>3</v>
      </c>
      <c r="G797" s="4">
        <f t="shared" si="27"/>
        <v>0</v>
      </c>
    </row>
    <row r="798" spans="1:7" hidden="1">
      <c r="A798" t="s">
        <v>10</v>
      </c>
      <c r="B798" s="7">
        <v>0.70277777777777706</v>
      </c>
      <c r="C798">
        <v>2</v>
      </c>
      <c r="D798">
        <f>VLOOKUP(C798,Menu!$A$2:$D$18,3,FALSE)</f>
        <v>16</v>
      </c>
      <c r="E798">
        <f>VLOOKUP(C798,Menu!$A$2:$D$18,4,FALSE)</f>
        <v>19</v>
      </c>
      <c r="F798" s="1">
        <f t="shared" si="28"/>
        <v>19</v>
      </c>
      <c r="G798" s="4">
        <f t="shared" si="27"/>
        <v>13.8</v>
      </c>
    </row>
    <row r="799" spans="1:7" hidden="1">
      <c r="A799" t="s">
        <v>10</v>
      </c>
      <c r="B799" s="7">
        <v>0.71111111111111036</v>
      </c>
      <c r="C799">
        <v>2</v>
      </c>
      <c r="D799">
        <f>VLOOKUP(C799,Menu!$A$2:$D$18,3,FALSE)</f>
        <v>16</v>
      </c>
      <c r="E799">
        <f>VLOOKUP(C799,Menu!$A$2:$D$18,4,FALSE)</f>
        <v>19</v>
      </c>
      <c r="F799" s="1">
        <f t="shared" si="28"/>
        <v>19</v>
      </c>
      <c r="G799" s="4">
        <f t="shared" si="27"/>
        <v>13.8</v>
      </c>
    </row>
    <row r="800" spans="1:7" hidden="1">
      <c r="A800" t="s">
        <v>10</v>
      </c>
      <c r="B800" s="7">
        <v>0.71111111111111036</v>
      </c>
      <c r="C800">
        <v>5</v>
      </c>
      <c r="D800">
        <f>VLOOKUP(C800,Menu!$A$2:$D$18,3,FALSE)</f>
        <v>15</v>
      </c>
      <c r="E800">
        <f>VLOOKUP(C800,Menu!$A$2:$D$18,4,FALSE)</f>
        <v>20</v>
      </c>
      <c r="F800" s="1">
        <f t="shared" si="28"/>
        <v>20</v>
      </c>
      <c r="G800" s="4">
        <f t="shared" si="27"/>
        <v>12.5</v>
      </c>
    </row>
    <row r="801" spans="1:7" hidden="1">
      <c r="A801" t="s">
        <v>10</v>
      </c>
      <c r="B801" s="7">
        <v>0.71111111111111036</v>
      </c>
      <c r="C801">
        <v>5</v>
      </c>
      <c r="D801">
        <f>VLOOKUP(C801,Menu!$A$2:$D$18,3,FALSE)</f>
        <v>15</v>
      </c>
      <c r="E801">
        <f>VLOOKUP(C801,Menu!$A$2:$D$18,4,FALSE)</f>
        <v>20</v>
      </c>
      <c r="F801" s="1">
        <f t="shared" si="28"/>
        <v>20</v>
      </c>
      <c r="G801" s="4">
        <f t="shared" si="27"/>
        <v>12.5</v>
      </c>
    </row>
    <row r="802" spans="1:7" hidden="1">
      <c r="A802" t="s">
        <v>10</v>
      </c>
      <c r="B802" s="7">
        <v>0.71597222222222145</v>
      </c>
      <c r="C802">
        <v>2</v>
      </c>
      <c r="D802">
        <f>VLOOKUP(C802,Menu!$A$2:$D$18,3,FALSE)</f>
        <v>16</v>
      </c>
      <c r="E802">
        <f>VLOOKUP(C802,Menu!$A$2:$D$18,4,FALSE)</f>
        <v>19</v>
      </c>
      <c r="F802" s="1">
        <f t="shared" si="28"/>
        <v>19</v>
      </c>
      <c r="G802" s="4">
        <f t="shared" si="27"/>
        <v>13.8</v>
      </c>
    </row>
    <row r="803" spans="1:7" hidden="1">
      <c r="A803" t="s">
        <v>10</v>
      </c>
      <c r="B803" s="7">
        <v>0.71597222222222145</v>
      </c>
      <c r="C803">
        <v>11</v>
      </c>
      <c r="D803">
        <f>VLOOKUP(C803,Menu!$A$2:$D$18,3,FALSE)</f>
        <v>10</v>
      </c>
      <c r="E803">
        <f>VLOOKUP(C803,Menu!$A$2:$D$18,4,FALSE)</f>
        <v>14</v>
      </c>
      <c r="F803" s="1">
        <f t="shared" si="28"/>
        <v>14</v>
      </c>
      <c r="G803" s="4">
        <f t="shared" si="27"/>
        <v>1.45</v>
      </c>
    </row>
    <row r="804" spans="1:7" hidden="1">
      <c r="A804" t="s">
        <v>10</v>
      </c>
      <c r="B804" s="7">
        <v>0.71597222222222145</v>
      </c>
      <c r="C804">
        <v>12</v>
      </c>
      <c r="D804">
        <f>VLOOKUP(C804,Menu!$A$2:$D$18,3,FALSE)</f>
        <v>4</v>
      </c>
      <c r="E804">
        <f>VLOOKUP(C804,Menu!$A$2:$D$18,4,FALSE)</f>
        <v>6</v>
      </c>
      <c r="F804" s="1">
        <f t="shared" si="28"/>
        <v>6</v>
      </c>
      <c r="G804" s="4">
        <f t="shared" si="27"/>
        <v>0</v>
      </c>
    </row>
    <row r="805" spans="1:7" hidden="1">
      <c r="A805" t="s">
        <v>10</v>
      </c>
      <c r="B805" s="7">
        <v>0.72361111111111032</v>
      </c>
      <c r="C805">
        <v>3</v>
      </c>
      <c r="D805">
        <f>VLOOKUP(C805,Menu!$A$2:$D$18,3,FALSE)</f>
        <v>7</v>
      </c>
      <c r="E805">
        <f>VLOOKUP(C805,Menu!$A$2:$D$18,4,FALSE)</f>
        <v>8.5</v>
      </c>
      <c r="F805" s="1">
        <f t="shared" si="28"/>
        <v>8.5</v>
      </c>
      <c r="G805" s="4">
        <f t="shared" si="27"/>
        <v>2</v>
      </c>
    </row>
    <row r="806" spans="1:7" hidden="1">
      <c r="A806" t="s">
        <v>10</v>
      </c>
      <c r="B806" s="7">
        <v>0.73194444444444362</v>
      </c>
      <c r="C806">
        <v>10</v>
      </c>
      <c r="D806">
        <f>VLOOKUP(C806,Menu!$A$2:$D$18,3,FALSE)</f>
        <v>14</v>
      </c>
      <c r="E806">
        <f>VLOOKUP(C806,Menu!$A$2:$D$18,4,FALSE)</f>
        <v>19.5</v>
      </c>
      <c r="F806" s="1">
        <f t="shared" si="28"/>
        <v>19.5</v>
      </c>
      <c r="G806" s="4">
        <f t="shared" si="27"/>
        <v>5</v>
      </c>
    </row>
    <row r="807" spans="1:7" hidden="1">
      <c r="A807" t="s">
        <v>10</v>
      </c>
      <c r="B807" s="7">
        <v>0.73194444444444362</v>
      </c>
      <c r="C807">
        <v>3</v>
      </c>
      <c r="D807">
        <f>VLOOKUP(C807,Menu!$A$2:$D$18,3,FALSE)</f>
        <v>7</v>
      </c>
      <c r="E807">
        <f>VLOOKUP(C807,Menu!$A$2:$D$18,4,FALSE)</f>
        <v>8.5</v>
      </c>
      <c r="F807" s="1">
        <f t="shared" si="28"/>
        <v>8.5</v>
      </c>
      <c r="G807" s="4">
        <f t="shared" si="27"/>
        <v>2</v>
      </c>
    </row>
    <row r="808" spans="1:7" hidden="1">
      <c r="A808" t="s">
        <v>10</v>
      </c>
      <c r="B808" s="7">
        <v>0.73194444444444362</v>
      </c>
      <c r="C808">
        <v>3</v>
      </c>
      <c r="D808">
        <f>VLOOKUP(C808,Menu!$A$2:$D$18,3,FALSE)</f>
        <v>7</v>
      </c>
      <c r="E808">
        <f>VLOOKUP(C808,Menu!$A$2:$D$18,4,FALSE)</f>
        <v>8.5</v>
      </c>
      <c r="F808" s="1">
        <f t="shared" si="28"/>
        <v>8.5</v>
      </c>
      <c r="G808" s="4">
        <f t="shared" si="27"/>
        <v>2</v>
      </c>
    </row>
    <row r="809" spans="1:7" hidden="1">
      <c r="A809" t="s">
        <v>10</v>
      </c>
      <c r="B809" s="7">
        <v>0.73194444444444362</v>
      </c>
      <c r="C809">
        <v>4</v>
      </c>
      <c r="D809">
        <f>VLOOKUP(C809,Menu!$A$2:$D$18,3,FALSE)</f>
        <v>14</v>
      </c>
      <c r="E809">
        <f>VLOOKUP(C809,Menu!$A$2:$D$18,4,FALSE)</f>
        <v>16</v>
      </c>
      <c r="F809" s="1">
        <f t="shared" si="28"/>
        <v>16</v>
      </c>
      <c r="G809" s="4">
        <f t="shared" si="27"/>
        <v>8.8000000000000007</v>
      </c>
    </row>
    <row r="810" spans="1:7" hidden="1">
      <c r="A810" t="s">
        <v>10</v>
      </c>
      <c r="B810" s="7">
        <v>0.74236111111111025</v>
      </c>
      <c r="C810">
        <v>7</v>
      </c>
      <c r="D810">
        <f>VLOOKUP(C810,Menu!$A$2:$D$18,3,FALSE)</f>
        <v>16</v>
      </c>
      <c r="E810">
        <f>VLOOKUP(C810,Menu!$A$2:$D$18,4,FALSE)</f>
        <v>20</v>
      </c>
      <c r="F810" s="1">
        <f t="shared" si="28"/>
        <v>20</v>
      </c>
      <c r="G810" s="4">
        <f t="shared" si="27"/>
        <v>9.65</v>
      </c>
    </row>
    <row r="811" spans="1:7" hidden="1">
      <c r="A811" t="s">
        <v>10</v>
      </c>
      <c r="B811" s="7">
        <v>0.74236111111111025</v>
      </c>
      <c r="C811">
        <v>7</v>
      </c>
      <c r="D811">
        <f>VLOOKUP(C811,Menu!$A$2:$D$18,3,FALSE)</f>
        <v>16</v>
      </c>
      <c r="E811">
        <f>VLOOKUP(C811,Menu!$A$2:$D$18,4,FALSE)</f>
        <v>20</v>
      </c>
      <c r="F811" s="1">
        <f t="shared" si="28"/>
        <v>20</v>
      </c>
      <c r="G811" s="4">
        <f t="shared" si="27"/>
        <v>9.65</v>
      </c>
    </row>
    <row r="812" spans="1:7" hidden="1">
      <c r="A812" t="s">
        <v>10</v>
      </c>
      <c r="B812" s="7">
        <v>0.74305555555555469</v>
      </c>
      <c r="C812">
        <v>14</v>
      </c>
      <c r="D812">
        <f>VLOOKUP(C812,Menu!$A$2:$D$18,3,FALSE)</f>
        <v>3</v>
      </c>
      <c r="E812">
        <f>VLOOKUP(C812,Menu!$A$2:$D$18,4,FALSE)</f>
        <v>3</v>
      </c>
      <c r="F812" s="1">
        <f t="shared" si="28"/>
        <v>3</v>
      </c>
      <c r="G812" s="4">
        <f t="shared" si="27"/>
        <v>0</v>
      </c>
    </row>
    <row r="813" spans="1:7" hidden="1">
      <c r="A813" t="s">
        <v>10</v>
      </c>
      <c r="B813" s="7">
        <v>0.74305555555555469</v>
      </c>
      <c r="C813">
        <v>10</v>
      </c>
      <c r="D813">
        <f>VLOOKUP(C813,Menu!$A$2:$D$18,3,FALSE)</f>
        <v>14</v>
      </c>
      <c r="E813">
        <f>VLOOKUP(C813,Menu!$A$2:$D$18,4,FALSE)</f>
        <v>19.5</v>
      </c>
      <c r="F813" s="1">
        <f t="shared" si="28"/>
        <v>19.5</v>
      </c>
      <c r="G813" s="4">
        <f t="shared" si="27"/>
        <v>5</v>
      </c>
    </row>
    <row r="814" spans="1:7" hidden="1">
      <c r="A814" t="s">
        <v>10</v>
      </c>
      <c r="B814" s="7">
        <v>0.74999999999999911</v>
      </c>
      <c r="C814">
        <v>9</v>
      </c>
      <c r="D814">
        <f>VLOOKUP(C814,Menu!$A$2:$D$18,3,FALSE)</f>
        <v>14</v>
      </c>
      <c r="E814">
        <f>VLOOKUP(C814,Menu!$A$2:$D$18,4,FALSE)</f>
        <v>17</v>
      </c>
      <c r="F814" s="1">
        <f t="shared" si="28"/>
        <v>17</v>
      </c>
      <c r="G814" s="4">
        <f t="shared" si="27"/>
        <v>12.6</v>
      </c>
    </row>
    <row r="815" spans="1:7" hidden="1">
      <c r="A815" t="s">
        <v>10</v>
      </c>
      <c r="B815" s="7">
        <v>0.74999999999999911</v>
      </c>
      <c r="C815">
        <v>7</v>
      </c>
      <c r="D815">
        <f>VLOOKUP(C815,Menu!$A$2:$D$18,3,FALSE)</f>
        <v>16</v>
      </c>
      <c r="E815">
        <f>VLOOKUP(C815,Menu!$A$2:$D$18,4,FALSE)</f>
        <v>20</v>
      </c>
      <c r="F815" s="1">
        <f t="shared" si="28"/>
        <v>20</v>
      </c>
      <c r="G815" s="4">
        <f t="shared" si="27"/>
        <v>9.65</v>
      </c>
    </row>
    <row r="816" spans="1:7" hidden="1">
      <c r="A816" t="s">
        <v>10</v>
      </c>
      <c r="B816" s="7">
        <v>0.75624999999999909</v>
      </c>
      <c r="C816">
        <v>12</v>
      </c>
      <c r="D816">
        <f>VLOOKUP(C816,Menu!$A$2:$D$18,3,FALSE)</f>
        <v>4</v>
      </c>
      <c r="E816">
        <f>VLOOKUP(C816,Menu!$A$2:$D$18,4,FALSE)</f>
        <v>6</v>
      </c>
      <c r="F816" s="1">
        <f t="shared" si="28"/>
        <v>6</v>
      </c>
      <c r="G816" s="4">
        <f t="shared" si="27"/>
        <v>0</v>
      </c>
    </row>
    <row r="817" spans="1:7" hidden="1">
      <c r="A817" t="s">
        <v>10</v>
      </c>
      <c r="B817" s="7">
        <v>0.75624999999999909</v>
      </c>
      <c r="C817">
        <v>13</v>
      </c>
      <c r="D817">
        <f>VLOOKUP(C817,Menu!$A$2:$D$18,3,FALSE)</f>
        <v>2</v>
      </c>
      <c r="E817">
        <f>VLOOKUP(C817,Menu!$A$2:$D$18,4,FALSE)</f>
        <v>2</v>
      </c>
      <c r="F817" s="1">
        <f t="shared" si="28"/>
        <v>2</v>
      </c>
      <c r="G817" s="4">
        <f t="shared" si="27"/>
        <v>0</v>
      </c>
    </row>
    <row r="818" spans="1:7" hidden="1">
      <c r="A818" t="s">
        <v>10</v>
      </c>
      <c r="B818" s="7">
        <v>0.75902777777777686</v>
      </c>
      <c r="C818">
        <v>5</v>
      </c>
      <c r="D818">
        <f>VLOOKUP(C818,Menu!$A$2:$D$18,3,FALSE)</f>
        <v>15</v>
      </c>
      <c r="E818">
        <f>VLOOKUP(C818,Menu!$A$2:$D$18,4,FALSE)</f>
        <v>20</v>
      </c>
      <c r="F818" s="1">
        <f t="shared" si="28"/>
        <v>20</v>
      </c>
      <c r="G818" s="4">
        <f t="shared" si="27"/>
        <v>12.5</v>
      </c>
    </row>
    <row r="819" spans="1:7" hidden="1">
      <c r="A819" t="s">
        <v>10</v>
      </c>
      <c r="B819" s="7">
        <v>0.75902777777777686</v>
      </c>
      <c r="C819">
        <v>12</v>
      </c>
      <c r="D819">
        <f>VLOOKUP(C819,Menu!$A$2:$D$18,3,FALSE)</f>
        <v>4</v>
      </c>
      <c r="E819">
        <f>VLOOKUP(C819,Menu!$A$2:$D$18,4,FALSE)</f>
        <v>6</v>
      </c>
      <c r="F819" s="1">
        <f t="shared" si="28"/>
        <v>6</v>
      </c>
      <c r="G819" s="4">
        <f t="shared" si="27"/>
        <v>0</v>
      </c>
    </row>
    <row r="820" spans="1:7" hidden="1">
      <c r="A820" t="s">
        <v>10</v>
      </c>
      <c r="B820" s="7">
        <v>0.75902777777777686</v>
      </c>
      <c r="C820">
        <v>5</v>
      </c>
      <c r="D820">
        <f>VLOOKUP(C820,Menu!$A$2:$D$18,3,FALSE)</f>
        <v>15</v>
      </c>
      <c r="E820">
        <f>VLOOKUP(C820,Menu!$A$2:$D$18,4,FALSE)</f>
        <v>20</v>
      </c>
      <c r="F820" s="1">
        <f t="shared" si="28"/>
        <v>20</v>
      </c>
      <c r="G820" s="4">
        <f t="shared" si="27"/>
        <v>12.5</v>
      </c>
    </row>
    <row r="821" spans="1:7" hidden="1">
      <c r="A821" t="s">
        <v>10</v>
      </c>
      <c r="B821" s="7">
        <v>0.76666666666666572</v>
      </c>
      <c r="C821">
        <v>9</v>
      </c>
      <c r="D821">
        <f>VLOOKUP(C821,Menu!$A$2:$D$18,3,FALSE)</f>
        <v>14</v>
      </c>
      <c r="E821">
        <f>VLOOKUP(C821,Menu!$A$2:$D$18,4,FALSE)</f>
        <v>17</v>
      </c>
      <c r="F821" s="1">
        <f t="shared" si="28"/>
        <v>17</v>
      </c>
      <c r="G821" s="4">
        <f t="shared" si="27"/>
        <v>12.6</v>
      </c>
    </row>
    <row r="822" spans="1:7" hidden="1">
      <c r="A822" t="s">
        <v>10</v>
      </c>
      <c r="B822" s="7">
        <v>0.7680555555555546</v>
      </c>
      <c r="C822">
        <v>6</v>
      </c>
      <c r="D822">
        <f>VLOOKUP(C822,Menu!$A$2:$D$18,3,FALSE)</f>
        <v>14</v>
      </c>
      <c r="E822">
        <f>VLOOKUP(C822,Menu!$A$2:$D$18,4,FALSE)</f>
        <v>18</v>
      </c>
      <c r="F822" s="1">
        <f t="shared" si="28"/>
        <v>18</v>
      </c>
      <c r="G822" s="4">
        <f t="shared" si="27"/>
        <v>9</v>
      </c>
    </row>
    <row r="823" spans="1:7" hidden="1">
      <c r="A823" t="s">
        <v>10</v>
      </c>
      <c r="B823" s="7">
        <v>0.7680555555555546</v>
      </c>
      <c r="C823">
        <v>8</v>
      </c>
      <c r="D823">
        <f>VLOOKUP(C823,Menu!$A$2:$D$18,3,FALSE)</f>
        <v>15</v>
      </c>
      <c r="E823">
        <f>VLOOKUP(C823,Menu!$A$2:$D$18,4,FALSE)</f>
        <v>19</v>
      </c>
      <c r="F823" s="1">
        <f t="shared" si="28"/>
        <v>19</v>
      </c>
      <c r="G823" s="4">
        <f t="shared" si="27"/>
        <v>7.5</v>
      </c>
    </row>
    <row r="824" spans="1:7">
      <c r="A824" t="s">
        <v>10</v>
      </c>
      <c r="B824" s="7">
        <v>0.77708333333333235</v>
      </c>
      <c r="C824">
        <v>1</v>
      </c>
      <c r="D824">
        <f>VLOOKUP(C824,Menu!$A$2:$D$18,3,FALSE)</f>
        <v>17</v>
      </c>
      <c r="E824">
        <f>VLOOKUP(C824,Menu!$A$2:$D$18,4,FALSE)</f>
        <v>23</v>
      </c>
      <c r="F824" s="1">
        <f t="shared" si="28"/>
        <v>23</v>
      </c>
      <c r="G824" s="4">
        <f t="shared" si="27"/>
        <v>18.75</v>
      </c>
    </row>
    <row r="825" spans="1:7" hidden="1">
      <c r="A825" t="s">
        <v>10</v>
      </c>
      <c r="B825" s="7">
        <v>0.78472222222222121</v>
      </c>
      <c r="C825">
        <v>10</v>
      </c>
      <c r="D825">
        <f>VLOOKUP(C825,Menu!$A$2:$D$18,3,FALSE)</f>
        <v>14</v>
      </c>
      <c r="E825">
        <f>VLOOKUP(C825,Menu!$A$2:$D$18,4,FALSE)</f>
        <v>19.5</v>
      </c>
      <c r="F825" s="1">
        <f t="shared" si="28"/>
        <v>19.5</v>
      </c>
      <c r="G825" s="4">
        <f t="shared" si="27"/>
        <v>5</v>
      </c>
    </row>
    <row r="826" spans="1:7" hidden="1">
      <c r="A826" t="s">
        <v>10</v>
      </c>
      <c r="B826" s="7">
        <v>0.78611111111111009</v>
      </c>
      <c r="C826">
        <v>6</v>
      </c>
      <c r="D826">
        <f>VLOOKUP(C826,Menu!$A$2:$D$18,3,FALSE)</f>
        <v>14</v>
      </c>
      <c r="E826">
        <f>VLOOKUP(C826,Menu!$A$2:$D$18,4,FALSE)</f>
        <v>18</v>
      </c>
      <c r="F826" s="1">
        <f t="shared" si="28"/>
        <v>18</v>
      </c>
      <c r="G826" s="4">
        <f t="shared" si="27"/>
        <v>9</v>
      </c>
    </row>
    <row r="827" spans="1:7" hidden="1">
      <c r="A827" t="s">
        <v>10</v>
      </c>
      <c r="B827" s="7">
        <v>0.78680555555555454</v>
      </c>
      <c r="C827">
        <v>11</v>
      </c>
      <c r="D827">
        <f>VLOOKUP(C827,Menu!$A$2:$D$18,3,FALSE)</f>
        <v>10</v>
      </c>
      <c r="E827">
        <f>VLOOKUP(C827,Menu!$A$2:$D$18,4,FALSE)</f>
        <v>14</v>
      </c>
      <c r="F827" s="1">
        <f t="shared" si="28"/>
        <v>14</v>
      </c>
      <c r="G827" s="4">
        <f t="shared" si="27"/>
        <v>1.45</v>
      </c>
    </row>
    <row r="828" spans="1:7" hidden="1">
      <c r="A828" t="s">
        <v>10</v>
      </c>
      <c r="B828" s="7">
        <v>0.79513888888888784</v>
      </c>
      <c r="C828">
        <v>9</v>
      </c>
      <c r="D828">
        <f>VLOOKUP(C828,Menu!$A$2:$D$18,3,FALSE)</f>
        <v>14</v>
      </c>
      <c r="E828">
        <f>VLOOKUP(C828,Menu!$A$2:$D$18,4,FALSE)</f>
        <v>17</v>
      </c>
      <c r="F828" s="1">
        <f t="shared" si="28"/>
        <v>17</v>
      </c>
      <c r="G828" s="4">
        <f t="shared" si="27"/>
        <v>12.6</v>
      </c>
    </row>
    <row r="829" spans="1:7">
      <c r="A829" t="s">
        <v>10</v>
      </c>
      <c r="B829" s="7">
        <v>0.79513888888888784</v>
      </c>
      <c r="C829">
        <v>1</v>
      </c>
      <c r="D829">
        <f>VLOOKUP(C829,Menu!$A$2:$D$18,3,FALSE)</f>
        <v>17</v>
      </c>
      <c r="E829">
        <f>VLOOKUP(C829,Menu!$A$2:$D$18,4,FALSE)</f>
        <v>23</v>
      </c>
      <c r="F829" s="1">
        <f t="shared" si="28"/>
        <v>23</v>
      </c>
      <c r="G829" s="4">
        <f t="shared" si="27"/>
        <v>18.75</v>
      </c>
    </row>
    <row r="830" spans="1:7" hidden="1">
      <c r="A830" t="s">
        <v>10</v>
      </c>
      <c r="B830" s="7">
        <v>0.80069444444444338</v>
      </c>
      <c r="C830">
        <v>5</v>
      </c>
      <c r="D830">
        <f>VLOOKUP(C830,Menu!$A$2:$D$18,3,FALSE)</f>
        <v>15</v>
      </c>
      <c r="E830">
        <f>VLOOKUP(C830,Menu!$A$2:$D$18,4,FALSE)</f>
        <v>20</v>
      </c>
      <c r="F830" s="1">
        <f t="shared" si="28"/>
        <v>20</v>
      </c>
      <c r="G830" s="4">
        <f t="shared" si="27"/>
        <v>12.5</v>
      </c>
    </row>
    <row r="831" spans="1:7" hidden="1">
      <c r="A831" t="s">
        <v>10</v>
      </c>
      <c r="B831" s="7">
        <v>0.80069444444444338</v>
      </c>
      <c r="C831">
        <v>2</v>
      </c>
      <c r="D831">
        <f>VLOOKUP(C831,Menu!$A$2:$D$18,3,FALSE)</f>
        <v>16</v>
      </c>
      <c r="E831">
        <f>VLOOKUP(C831,Menu!$A$2:$D$18,4,FALSE)</f>
        <v>19</v>
      </c>
      <c r="F831" s="1">
        <f t="shared" si="28"/>
        <v>19</v>
      </c>
      <c r="G831" s="4">
        <f t="shared" si="27"/>
        <v>13.8</v>
      </c>
    </row>
    <row r="832" spans="1:7" hidden="1">
      <c r="A832" t="s">
        <v>10</v>
      </c>
      <c r="B832" s="7">
        <v>0.80902777777777668</v>
      </c>
      <c r="C832">
        <v>7</v>
      </c>
      <c r="D832">
        <f>VLOOKUP(C832,Menu!$A$2:$D$18,3,FALSE)</f>
        <v>16</v>
      </c>
      <c r="E832">
        <f>VLOOKUP(C832,Menu!$A$2:$D$18,4,FALSE)</f>
        <v>20</v>
      </c>
      <c r="F832" s="1">
        <f t="shared" si="28"/>
        <v>20</v>
      </c>
      <c r="G832" s="4">
        <f t="shared" si="27"/>
        <v>9.65</v>
      </c>
    </row>
    <row r="833" spans="1:7" hidden="1">
      <c r="A833" t="s">
        <v>10</v>
      </c>
      <c r="B833" s="7">
        <v>0.81041666666666556</v>
      </c>
      <c r="C833">
        <v>6</v>
      </c>
      <c r="D833">
        <f>VLOOKUP(C833,Menu!$A$2:$D$18,3,FALSE)</f>
        <v>14</v>
      </c>
      <c r="E833">
        <f>VLOOKUP(C833,Menu!$A$2:$D$18,4,FALSE)</f>
        <v>18</v>
      </c>
      <c r="F833" s="1">
        <f t="shared" si="28"/>
        <v>18</v>
      </c>
      <c r="G833" s="4">
        <f t="shared" si="27"/>
        <v>9</v>
      </c>
    </row>
    <row r="834" spans="1:7" hidden="1">
      <c r="A834" t="s">
        <v>10</v>
      </c>
      <c r="B834" s="7">
        <v>0.82083333333333219</v>
      </c>
      <c r="C834">
        <v>6</v>
      </c>
      <c r="D834">
        <f>VLOOKUP(C834,Menu!$A$2:$D$18,3,FALSE)</f>
        <v>14</v>
      </c>
      <c r="E834">
        <f>VLOOKUP(C834,Menu!$A$2:$D$18,4,FALSE)</f>
        <v>18</v>
      </c>
      <c r="F834" s="1">
        <f t="shared" si="28"/>
        <v>18</v>
      </c>
      <c r="G834" s="4">
        <f t="shared" ref="G834:G897" si="29">VLOOKUP(C:C,$J$2:$K$17,2,FALSE)</f>
        <v>9</v>
      </c>
    </row>
    <row r="835" spans="1:7" hidden="1">
      <c r="A835" t="s">
        <v>10</v>
      </c>
      <c r="B835" s="7">
        <v>0.82291666666666552</v>
      </c>
      <c r="C835">
        <v>7</v>
      </c>
      <c r="D835">
        <f>VLOOKUP(C835,Menu!$A$2:$D$18,3,FALSE)</f>
        <v>16</v>
      </c>
      <c r="E835">
        <f>VLOOKUP(C835,Menu!$A$2:$D$18,4,FALSE)</f>
        <v>20</v>
      </c>
      <c r="F835" s="1">
        <f t="shared" si="28"/>
        <v>20</v>
      </c>
      <c r="G835" s="4">
        <f t="shared" si="29"/>
        <v>9.65</v>
      </c>
    </row>
    <row r="836" spans="1:7" hidden="1">
      <c r="A836" t="s">
        <v>10</v>
      </c>
      <c r="B836" s="7">
        <v>0.82291666666666552</v>
      </c>
      <c r="C836">
        <v>9</v>
      </c>
      <c r="D836">
        <f>VLOOKUP(C836,Menu!$A$2:$D$18,3,FALSE)</f>
        <v>14</v>
      </c>
      <c r="E836">
        <f>VLOOKUP(C836,Menu!$A$2:$D$18,4,FALSE)</f>
        <v>17</v>
      </c>
      <c r="F836" s="1">
        <f t="shared" si="28"/>
        <v>17</v>
      </c>
      <c r="G836" s="4">
        <f t="shared" si="29"/>
        <v>12.6</v>
      </c>
    </row>
    <row r="837" spans="1:7" hidden="1">
      <c r="A837" t="s">
        <v>10</v>
      </c>
      <c r="B837" s="7">
        <v>0.83124999999999882</v>
      </c>
      <c r="C837">
        <v>5</v>
      </c>
      <c r="D837">
        <f>VLOOKUP(C837,Menu!$A$2:$D$18,3,FALSE)</f>
        <v>15</v>
      </c>
      <c r="E837">
        <f>VLOOKUP(C837,Menu!$A$2:$D$18,4,FALSE)</f>
        <v>20</v>
      </c>
      <c r="F837" s="1">
        <f t="shared" si="28"/>
        <v>20</v>
      </c>
      <c r="G837" s="4">
        <f t="shared" si="29"/>
        <v>12.5</v>
      </c>
    </row>
    <row r="838" spans="1:7" hidden="1">
      <c r="A838" t="s">
        <v>10</v>
      </c>
      <c r="B838" s="7">
        <v>0.83124999999999882</v>
      </c>
      <c r="C838">
        <v>2</v>
      </c>
      <c r="D838">
        <f>VLOOKUP(C838,Menu!$A$2:$D$18,3,FALSE)</f>
        <v>16</v>
      </c>
      <c r="E838">
        <f>VLOOKUP(C838,Menu!$A$2:$D$18,4,FALSE)</f>
        <v>19</v>
      </c>
      <c r="F838" s="1">
        <f t="shared" si="28"/>
        <v>19</v>
      </c>
      <c r="G838" s="4">
        <f t="shared" si="29"/>
        <v>13.8</v>
      </c>
    </row>
    <row r="839" spans="1:7" hidden="1">
      <c r="A839" t="s">
        <v>10</v>
      </c>
      <c r="B839" s="7">
        <v>0.83194444444444327</v>
      </c>
      <c r="C839">
        <v>9</v>
      </c>
      <c r="D839">
        <f>VLOOKUP(C839,Menu!$A$2:$D$18,3,FALSE)</f>
        <v>14</v>
      </c>
      <c r="E839">
        <f>VLOOKUP(C839,Menu!$A$2:$D$18,4,FALSE)</f>
        <v>17</v>
      </c>
      <c r="F839" s="1">
        <f t="shared" si="28"/>
        <v>17</v>
      </c>
      <c r="G839" s="4">
        <f t="shared" si="29"/>
        <v>12.6</v>
      </c>
    </row>
    <row r="840" spans="1:7" hidden="1">
      <c r="A840" t="s">
        <v>10</v>
      </c>
      <c r="B840" s="7">
        <v>0.83263888888888771</v>
      </c>
      <c r="C840">
        <v>12</v>
      </c>
      <c r="D840">
        <f>VLOOKUP(C840,Menu!$A$2:$D$18,3,FALSE)</f>
        <v>4</v>
      </c>
      <c r="E840">
        <f>VLOOKUP(C840,Menu!$A$2:$D$18,4,FALSE)</f>
        <v>6</v>
      </c>
      <c r="F840" s="1">
        <f t="shared" si="28"/>
        <v>6</v>
      </c>
      <c r="G840" s="4">
        <f t="shared" si="29"/>
        <v>0</v>
      </c>
    </row>
    <row r="841" spans="1:7" hidden="1">
      <c r="A841" t="s">
        <v>10</v>
      </c>
      <c r="B841" s="7">
        <v>0.83263888888888771</v>
      </c>
      <c r="C841">
        <v>8</v>
      </c>
      <c r="D841">
        <f>VLOOKUP(C841,Menu!$A$2:$D$18,3,FALSE)</f>
        <v>15</v>
      </c>
      <c r="E841">
        <f>VLOOKUP(C841,Menu!$A$2:$D$18,4,FALSE)</f>
        <v>19</v>
      </c>
      <c r="F841" s="1">
        <f t="shared" si="28"/>
        <v>19</v>
      </c>
      <c r="G841" s="4">
        <f t="shared" si="29"/>
        <v>7.5</v>
      </c>
    </row>
    <row r="842" spans="1:7" hidden="1">
      <c r="A842" t="s">
        <v>10</v>
      </c>
      <c r="B842" s="7">
        <v>0.83541666666666548</v>
      </c>
      <c r="C842">
        <v>5</v>
      </c>
      <c r="D842">
        <f>VLOOKUP(C842,Menu!$A$2:$D$18,3,FALSE)</f>
        <v>15</v>
      </c>
      <c r="E842">
        <f>VLOOKUP(C842,Menu!$A$2:$D$18,4,FALSE)</f>
        <v>20</v>
      </c>
      <c r="F842" s="1">
        <f t="shared" ref="F842:F905" si="30">E842</f>
        <v>20</v>
      </c>
      <c r="G842" s="4">
        <f t="shared" si="29"/>
        <v>12.5</v>
      </c>
    </row>
    <row r="843" spans="1:7" hidden="1">
      <c r="A843" t="s">
        <v>10</v>
      </c>
      <c r="B843" s="7">
        <v>0.83958333333333213</v>
      </c>
      <c r="C843">
        <v>14</v>
      </c>
      <c r="D843">
        <f>VLOOKUP(C843,Menu!$A$2:$D$18,3,FALSE)</f>
        <v>3</v>
      </c>
      <c r="E843">
        <f>VLOOKUP(C843,Menu!$A$2:$D$18,4,FALSE)</f>
        <v>3</v>
      </c>
      <c r="F843" s="1">
        <f t="shared" si="30"/>
        <v>3</v>
      </c>
      <c r="G843" s="4">
        <f t="shared" si="29"/>
        <v>0</v>
      </c>
    </row>
    <row r="844" spans="1:7">
      <c r="A844" t="s">
        <v>10</v>
      </c>
      <c r="B844" s="7">
        <v>0.83958333333333213</v>
      </c>
      <c r="C844">
        <v>1</v>
      </c>
      <c r="D844">
        <f>VLOOKUP(C844,Menu!$A$2:$D$18,3,FALSE)</f>
        <v>17</v>
      </c>
      <c r="E844">
        <f>VLOOKUP(C844,Menu!$A$2:$D$18,4,FALSE)</f>
        <v>23</v>
      </c>
      <c r="F844" s="1">
        <f t="shared" si="30"/>
        <v>23</v>
      </c>
      <c r="G844" s="4">
        <f t="shared" si="29"/>
        <v>18.75</v>
      </c>
    </row>
    <row r="845" spans="1:7" hidden="1">
      <c r="A845" t="s">
        <v>10</v>
      </c>
      <c r="B845" s="7">
        <v>0.83958333333333213</v>
      </c>
      <c r="C845">
        <v>4</v>
      </c>
      <c r="D845">
        <f>VLOOKUP(C845,Menu!$A$2:$D$18,3,FALSE)</f>
        <v>14</v>
      </c>
      <c r="E845">
        <f>VLOOKUP(C845,Menu!$A$2:$D$18,4,FALSE)</f>
        <v>16</v>
      </c>
      <c r="F845" s="1">
        <f t="shared" si="30"/>
        <v>16</v>
      </c>
      <c r="G845" s="4">
        <f t="shared" si="29"/>
        <v>8.8000000000000007</v>
      </c>
    </row>
    <row r="846" spans="1:7">
      <c r="A846" t="s">
        <v>10</v>
      </c>
      <c r="B846" s="7">
        <v>0.83958333333333213</v>
      </c>
      <c r="C846">
        <v>1</v>
      </c>
      <c r="D846">
        <f>VLOOKUP(C846,Menu!$A$2:$D$18,3,FALSE)</f>
        <v>17</v>
      </c>
      <c r="E846">
        <f>VLOOKUP(C846,Menu!$A$2:$D$18,4,FALSE)</f>
        <v>23</v>
      </c>
      <c r="F846" s="1">
        <f t="shared" si="30"/>
        <v>23</v>
      </c>
      <c r="G846" s="4">
        <f t="shared" si="29"/>
        <v>18.75</v>
      </c>
    </row>
    <row r="847" spans="1:7" hidden="1">
      <c r="A847" t="s">
        <v>10</v>
      </c>
      <c r="B847" s="7">
        <v>0.83958333333333213</v>
      </c>
      <c r="C847">
        <v>12</v>
      </c>
      <c r="D847">
        <f>VLOOKUP(C847,Menu!$A$2:$D$18,3,FALSE)</f>
        <v>4</v>
      </c>
      <c r="E847">
        <f>VLOOKUP(C847,Menu!$A$2:$D$18,4,FALSE)</f>
        <v>6</v>
      </c>
      <c r="F847" s="1">
        <f t="shared" si="30"/>
        <v>6</v>
      </c>
      <c r="G847" s="4">
        <f t="shared" si="29"/>
        <v>0</v>
      </c>
    </row>
    <row r="848" spans="1:7" hidden="1">
      <c r="A848" t="s">
        <v>10</v>
      </c>
      <c r="B848" s="7">
        <v>0.83958333333333213</v>
      </c>
      <c r="C848">
        <v>7</v>
      </c>
      <c r="D848">
        <f>VLOOKUP(C848,Menu!$A$2:$D$18,3,FALSE)</f>
        <v>16</v>
      </c>
      <c r="E848">
        <f>VLOOKUP(C848,Menu!$A$2:$D$18,4,FALSE)</f>
        <v>20</v>
      </c>
      <c r="F848" s="1">
        <f t="shared" si="30"/>
        <v>20</v>
      </c>
      <c r="G848" s="4">
        <f t="shared" si="29"/>
        <v>9.65</v>
      </c>
    </row>
    <row r="849" spans="1:7" hidden="1">
      <c r="A849" t="s">
        <v>10</v>
      </c>
      <c r="B849" s="7">
        <v>0.84305555555555434</v>
      </c>
      <c r="C849">
        <v>12</v>
      </c>
      <c r="D849">
        <f>VLOOKUP(C849,Menu!$A$2:$D$18,3,FALSE)</f>
        <v>4</v>
      </c>
      <c r="E849">
        <f>VLOOKUP(C849,Menu!$A$2:$D$18,4,FALSE)</f>
        <v>6</v>
      </c>
      <c r="F849" s="1">
        <f t="shared" si="30"/>
        <v>6</v>
      </c>
      <c r="G849" s="4">
        <f t="shared" si="29"/>
        <v>0</v>
      </c>
    </row>
    <row r="850" spans="1:7">
      <c r="A850" t="s">
        <v>10</v>
      </c>
      <c r="B850" s="7">
        <v>0.8506944444444432</v>
      </c>
      <c r="C850">
        <v>1</v>
      </c>
      <c r="D850">
        <f>VLOOKUP(C850,Menu!$A$2:$D$18,3,FALSE)</f>
        <v>17</v>
      </c>
      <c r="E850">
        <f>VLOOKUP(C850,Menu!$A$2:$D$18,4,FALSE)</f>
        <v>23</v>
      </c>
      <c r="F850" s="1">
        <f t="shared" si="30"/>
        <v>23</v>
      </c>
      <c r="G850" s="4">
        <f t="shared" si="29"/>
        <v>18.75</v>
      </c>
    </row>
    <row r="851" spans="1:7" hidden="1">
      <c r="A851" t="s">
        <v>10</v>
      </c>
      <c r="B851" s="7">
        <v>0.8506944444444432</v>
      </c>
      <c r="C851">
        <v>15</v>
      </c>
      <c r="D851">
        <f>VLOOKUP(C851,Menu!$A$2:$D$18,3,FALSE)</f>
        <v>1</v>
      </c>
      <c r="E851">
        <f>VLOOKUP(C851,Menu!$A$2:$D$18,4,FALSE)</f>
        <v>1</v>
      </c>
      <c r="F851" s="1">
        <f t="shared" si="30"/>
        <v>1</v>
      </c>
      <c r="G851" s="4">
        <f t="shared" si="29"/>
        <v>0</v>
      </c>
    </row>
    <row r="852" spans="1:7" hidden="1">
      <c r="A852" t="s">
        <v>10</v>
      </c>
      <c r="B852" s="7">
        <v>0.8506944444444432</v>
      </c>
      <c r="C852">
        <v>16</v>
      </c>
      <c r="D852">
        <f>VLOOKUP(C852,Menu!$A$2:$D$18,3,FALSE)</f>
        <v>5</v>
      </c>
      <c r="E852">
        <f>VLOOKUP(C852,Menu!$A$2:$D$18,4,FALSE)</f>
        <v>7</v>
      </c>
      <c r="F852" s="1">
        <f t="shared" si="30"/>
        <v>7</v>
      </c>
      <c r="G852" s="4">
        <f t="shared" si="29"/>
        <v>0</v>
      </c>
    </row>
    <row r="853" spans="1:7" hidden="1">
      <c r="A853" t="s">
        <v>10</v>
      </c>
      <c r="B853" s="7">
        <v>0.8506944444444432</v>
      </c>
      <c r="C853">
        <v>7</v>
      </c>
      <c r="D853">
        <f>VLOOKUP(C853,Menu!$A$2:$D$18,3,FALSE)</f>
        <v>16</v>
      </c>
      <c r="E853">
        <f>VLOOKUP(C853,Menu!$A$2:$D$18,4,FALSE)</f>
        <v>20</v>
      </c>
      <c r="F853" s="1">
        <f t="shared" si="30"/>
        <v>20</v>
      </c>
      <c r="G853" s="4">
        <f t="shared" si="29"/>
        <v>9.65</v>
      </c>
    </row>
    <row r="854" spans="1:7" hidden="1">
      <c r="A854" t="s">
        <v>10</v>
      </c>
      <c r="B854" s="7">
        <v>0.8506944444444432</v>
      </c>
      <c r="C854">
        <v>14</v>
      </c>
      <c r="D854">
        <f>VLOOKUP(C854,Menu!$A$2:$D$18,3,FALSE)</f>
        <v>3</v>
      </c>
      <c r="E854">
        <f>VLOOKUP(C854,Menu!$A$2:$D$18,4,FALSE)</f>
        <v>3</v>
      </c>
      <c r="F854" s="1">
        <f t="shared" si="30"/>
        <v>3</v>
      </c>
      <c r="G854" s="4">
        <f t="shared" si="29"/>
        <v>0</v>
      </c>
    </row>
    <row r="855" spans="1:7" hidden="1">
      <c r="A855" t="s">
        <v>10</v>
      </c>
      <c r="B855" s="7">
        <v>0.8506944444444432</v>
      </c>
      <c r="C855">
        <v>4</v>
      </c>
      <c r="D855">
        <f>VLOOKUP(C855,Menu!$A$2:$D$18,3,FALSE)</f>
        <v>14</v>
      </c>
      <c r="E855">
        <f>VLOOKUP(C855,Menu!$A$2:$D$18,4,FALSE)</f>
        <v>16</v>
      </c>
      <c r="F855" s="1">
        <f t="shared" si="30"/>
        <v>16</v>
      </c>
      <c r="G855" s="4">
        <f t="shared" si="29"/>
        <v>8.8000000000000007</v>
      </c>
    </row>
    <row r="856" spans="1:7" hidden="1">
      <c r="A856" t="s">
        <v>10</v>
      </c>
      <c r="B856" s="7">
        <v>0.8506944444444432</v>
      </c>
      <c r="C856">
        <v>3</v>
      </c>
      <c r="D856">
        <f>VLOOKUP(C856,Menu!$A$2:$D$18,3,FALSE)</f>
        <v>7</v>
      </c>
      <c r="E856">
        <f>VLOOKUP(C856,Menu!$A$2:$D$18,4,FALSE)</f>
        <v>8.5</v>
      </c>
      <c r="F856" s="1">
        <f t="shared" si="30"/>
        <v>8.5</v>
      </c>
      <c r="G856" s="4">
        <f t="shared" si="29"/>
        <v>2</v>
      </c>
    </row>
    <row r="857" spans="1:7" hidden="1">
      <c r="A857" t="s">
        <v>10</v>
      </c>
      <c r="B857" s="7">
        <v>0.86111111111110983</v>
      </c>
      <c r="C857">
        <v>6</v>
      </c>
      <c r="D857">
        <f>VLOOKUP(C857,Menu!$A$2:$D$18,3,FALSE)</f>
        <v>14</v>
      </c>
      <c r="E857">
        <f>VLOOKUP(C857,Menu!$A$2:$D$18,4,FALSE)</f>
        <v>18</v>
      </c>
      <c r="F857" s="1">
        <f t="shared" si="30"/>
        <v>18</v>
      </c>
      <c r="G857" s="4">
        <f t="shared" si="29"/>
        <v>9</v>
      </c>
    </row>
    <row r="858" spans="1:7" hidden="1">
      <c r="A858" t="s">
        <v>10</v>
      </c>
      <c r="B858" s="7">
        <v>0.86111111111110983</v>
      </c>
      <c r="C858">
        <v>7</v>
      </c>
      <c r="D858">
        <f>VLOOKUP(C858,Menu!$A$2:$D$18,3,FALSE)</f>
        <v>16</v>
      </c>
      <c r="E858">
        <f>VLOOKUP(C858,Menu!$A$2:$D$18,4,FALSE)</f>
        <v>20</v>
      </c>
      <c r="F858" s="1">
        <f t="shared" si="30"/>
        <v>20</v>
      </c>
      <c r="G858" s="4">
        <f t="shared" si="29"/>
        <v>9.65</v>
      </c>
    </row>
    <row r="859" spans="1:7" hidden="1">
      <c r="A859" t="s">
        <v>10</v>
      </c>
      <c r="B859" s="7">
        <v>0.86597222222222092</v>
      </c>
      <c r="C859">
        <v>5</v>
      </c>
      <c r="D859">
        <f>VLOOKUP(C859,Menu!$A$2:$D$18,3,FALSE)</f>
        <v>15</v>
      </c>
      <c r="E859">
        <f>VLOOKUP(C859,Menu!$A$2:$D$18,4,FALSE)</f>
        <v>20</v>
      </c>
      <c r="F859" s="1">
        <f t="shared" si="30"/>
        <v>20</v>
      </c>
      <c r="G859" s="4">
        <f t="shared" si="29"/>
        <v>12.5</v>
      </c>
    </row>
    <row r="860" spans="1:7" hidden="1">
      <c r="A860" t="s">
        <v>10</v>
      </c>
      <c r="B860" s="7">
        <v>0.86597222222222092</v>
      </c>
      <c r="C860">
        <v>13</v>
      </c>
      <c r="D860">
        <f>VLOOKUP(C860,Menu!$A$2:$D$18,3,FALSE)</f>
        <v>2</v>
      </c>
      <c r="E860">
        <f>VLOOKUP(C860,Menu!$A$2:$D$18,4,FALSE)</f>
        <v>2</v>
      </c>
      <c r="F860" s="1">
        <f t="shared" si="30"/>
        <v>2</v>
      </c>
      <c r="G860" s="4">
        <f t="shared" si="29"/>
        <v>0</v>
      </c>
    </row>
    <row r="861" spans="1:7" hidden="1">
      <c r="A861" t="s">
        <v>10</v>
      </c>
      <c r="B861" s="7">
        <v>0.86666666666666536</v>
      </c>
      <c r="C861">
        <v>6</v>
      </c>
      <c r="D861">
        <f>VLOOKUP(C861,Menu!$A$2:$D$18,3,FALSE)</f>
        <v>14</v>
      </c>
      <c r="E861">
        <f>VLOOKUP(C861,Menu!$A$2:$D$18,4,FALSE)</f>
        <v>18</v>
      </c>
      <c r="F861" s="1">
        <f t="shared" si="30"/>
        <v>18</v>
      </c>
      <c r="G861" s="4">
        <f t="shared" si="29"/>
        <v>9</v>
      </c>
    </row>
    <row r="862" spans="1:7" hidden="1">
      <c r="A862" t="s">
        <v>10</v>
      </c>
      <c r="B862" s="7">
        <v>0.86666666666666536</v>
      </c>
      <c r="C862">
        <v>7</v>
      </c>
      <c r="D862">
        <f>VLOOKUP(C862,Menu!$A$2:$D$18,3,FALSE)</f>
        <v>16</v>
      </c>
      <c r="E862">
        <f>VLOOKUP(C862,Menu!$A$2:$D$18,4,FALSE)</f>
        <v>20</v>
      </c>
      <c r="F862" s="1">
        <f t="shared" si="30"/>
        <v>20</v>
      </c>
      <c r="G862" s="4">
        <f t="shared" si="29"/>
        <v>9.65</v>
      </c>
    </row>
    <row r="863" spans="1:7" hidden="1">
      <c r="A863" t="s">
        <v>10</v>
      </c>
      <c r="B863" s="7">
        <v>0.87430555555555423</v>
      </c>
      <c r="C863">
        <v>16</v>
      </c>
      <c r="D863">
        <f>VLOOKUP(C863,Menu!$A$2:$D$18,3,FALSE)</f>
        <v>5</v>
      </c>
      <c r="E863">
        <f>VLOOKUP(C863,Menu!$A$2:$D$18,4,FALSE)</f>
        <v>7</v>
      </c>
      <c r="F863" s="1">
        <f t="shared" si="30"/>
        <v>7</v>
      </c>
      <c r="G863" s="4">
        <f t="shared" si="29"/>
        <v>0</v>
      </c>
    </row>
    <row r="864" spans="1:7" hidden="1">
      <c r="A864" t="s">
        <v>10</v>
      </c>
      <c r="B864" s="7">
        <v>0.87430555555555423</v>
      </c>
      <c r="C864">
        <v>7</v>
      </c>
      <c r="D864">
        <f>VLOOKUP(C864,Menu!$A$2:$D$18,3,FALSE)</f>
        <v>16</v>
      </c>
      <c r="E864">
        <f>VLOOKUP(C864,Menu!$A$2:$D$18,4,FALSE)</f>
        <v>20</v>
      </c>
      <c r="F864" s="1">
        <f t="shared" si="30"/>
        <v>20</v>
      </c>
      <c r="G864" s="4">
        <f t="shared" si="29"/>
        <v>9.65</v>
      </c>
    </row>
    <row r="865" spans="1:7" hidden="1">
      <c r="A865" t="s">
        <v>10</v>
      </c>
      <c r="B865" s="7">
        <v>0.87430555555555423</v>
      </c>
      <c r="C865">
        <v>13</v>
      </c>
      <c r="D865">
        <f>VLOOKUP(C865,Menu!$A$2:$D$18,3,FALSE)</f>
        <v>2</v>
      </c>
      <c r="E865">
        <f>VLOOKUP(C865,Menu!$A$2:$D$18,4,FALSE)</f>
        <v>2</v>
      </c>
      <c r="F865" s="1">
        <f t="shared" si="30"/>
        <v>2</v>
      </c>
      <c r="G865" s="4">
        <f t="shared" si="29"/>
        <v>0</v>
      </c>
    </row>
    <row r="866" spans="1:7" hidden="1">
      <c r="A866" t="s">
        <v>10</v>
      </c>
      <c r="B866" s="7">
        <v>0.87430555555555423</v>
      </c>
      <c r="C866">
        <v>7</v>
      </c>
      <c r="D866">
        <f>VLOOKUP(C866,Menu!$A$2:$D$18,3,FALSE)</f>
        <v>16</v>
      </c>
      <c r="E866">
        <f>VLOOKUP(C866,Menu!$A$2:$D$18,4,FALSE)</f>
        <v>20</v>
      </c>
      <c r="F866" s="1">
        <f t="shared" si="30"/>
        <v>20</v>
      </c>
      <c r="G866" s="4">
        <f t="shared" si="29"/>
        <v>9.65</v>
      </c>
    </row>
    <row r="867" spans="1:7" hidden="1">
      <c r="A867" t="s">
        <v>10</v>
      </c>
      <c r="B867" s="7">
        <v>0.87430555555555423</v>
      </c>
      <c r="C867">
        <v>2</v>
      </c>
      <c r="D867">
        <f>VLOOKUP(C867,Menu!$A$2:$D$18,3,FALSE)</f>
        <v>16</v>
      </c>
      <c r="E867">
        <f>VLOOKUP(C867,Menu!$A$2:$D$18,4,FALSE)</f>
        <v>19</v>
      </c>
      <c r="F867" s="1">
        <f t="shared" si="30"/>
        <v>19</v>
      </c>
      <c r="G867" s="4">
        <f t="shared" si="29"/>
        <v>13.8</v>
      </c>
    </row>
    <row r="868" spans="1:7" hidden="1">
      <c r="A868" t="s">
        <v>10</v>
      </c>
      <c r="B868" s="7">
        <v>0.87430555555555423</v>
      </c>
      <c r="C868">
        <v>3</v>
      </c>
      <c r="D868">
        <f>VLOOKUP(C868,Menu!$A$2:$D$18,3,FALSE)</f>
        <v>7</v>
      </c>
      <c r="E868">
        <f>VLOOKUP(C868,Menu!$A$2:$D$18,4,FALSE)</f>
        <v>8.5</v>
      </c>
      <c r="F868" s="1">
        <f t="shared" si="30"/>
        <v>8.5</v>
      </c>
      <c r="G868" s="4">
        <f t="shared" si="29"/>
        <v>2</v>
      </c>
    </row>
    <row r="869" spans="1:7" hidden="1">
      <c r="A869" t="s">
        <v>10</v>
      </c>
      <c r="B869" s="7">
        <v>0.87569444444444311</v>
      </c>
      <c r="C869">
        <v>7</v>
      </c>
      <c r="D869">
        <f>VLOOKUP(C869,Menu!$A$2:$D$18,3,FALSE)</f>
        <v>16</v>
      </c>
      <c r="E869">
        <f>VLOOKUP(C869,Menu!$A$2:$D$18,4,FALSE)</f>
        <v>20</v>
      </c>
      <c r="F869" s="1">
        <f t="shared" si="30"/>
        <v>20</v>
      </c>
      <c r="G869" s="4">
        <f t="shared" si="29"/>
        <v>9.65</v>
      </c>
    </row>
    <row r="870" spans="1:7" hidden="1">
      <c r="A870" t="s">
        <v>10</v>
      </c>
      <c r="B870" s="7">
        <v>0.87986111111110976</v>
      </c>
      <c r="C870">
        <v>3</v>
      </c>
      <c r="D870">
        <f>VLOOKUP(C870,Menu!$A$2:$D$18,3,FALSE)</f>
        <v>7</v>
      </c>
      <c r="E870">
        <f>VLOOKUP(C870,Menu!$A$2:$D$18,4,FALSE)</f>
        <v>8.5</v>
      </c>
      <c r="F870" s="1">
        <f t="shared" si="30"/>
        <v>8.5</v>
      </c>
      <c r="G870" s="4">
        <f t="shared" si="29"/>
        <v>2</v>
      </c>
    </row>
    <row r="871" spans="1:7" hidden="1">
      <c r="A871" t="s">
        <v>10</v>
      </c>
      <c r="B871" s="7">
        <v>0.87986111111110976</v>
      </c>
      <c r="C871">
        <v>9</v>
      </c>
      <c r="D871">
        <f>VLOOKUP(C871,Menu!$A$2:$D$18,3,FALSE)</f>
        <v>14</v>
      </c>
      <c r="E871">
        <f>VLOOKUP(C871,Menu!$A$2:$D$18,4,FALSE)</f>
        <v>17</v>
      </c>
      <c r="F871" s="1">
        <f t="shared" si="30"/>
        <v>17</v>
      </c>
      <c r="G871" s="4">
        <f t="shared" si="29"/>
        <v>12.6</v>
      </c>
    </row>
    <row r="872" spans="1:7" hidden="1">
      <c r="A872" t="s">
        <v>10</v>
      </c>
      <c r="B872" s="7">
        <v>0.87986111111110976</v>
      </c>
      <c r="C872">
        <v>3</v>
      </c>
      <c r="D872">
        <f>VLOOKUP(C872,Menu!$A$2:$D$18,3,FALSE)</f>
        <v>7</v>
      </c>
      <c r="E872">
        <f>VLOOKUP(C872,Menu!$A$2:$D$18,4,FALSE)</f>
        <v>8.5</v>
      </c>
      <c r="F872" s="1">
        <f t="shared" si="30"/>
        <v>8.5</v>
      </c>
      <c r="G872" s="4">
        <f t="shared" si="29"/>
        <v>2</v>
      </c>
    </row>
    <row r="873" spans="1:7" hidden="1">
      <c r="A873" t="s">
        <v>10</v>
      </c>
      <c r="B873" s="7">
        <v>0.87986111111110976</v>
      </c>
      <c r="C873">
        <v>15</v>
      </c>
      <c r="D873">
        <f>VLOOKUP(C873,Menu!$A$2:$D$18,3,FALSE)</f>
        <v>1</v>
      </c>
      <c r="E873">
        <f>VLOOKUP(C873,Menu!$A$2:$D$18,4,FALSE)</f>
        <v>1</v>
      </c>
      <c r="F873" s="1">
        <f t="shared" si="30"/>
        <v>1</v>
      </c>
      <c r="G873" s="4">
        <f t="shared" si="29"/>
        <v>0</v>
      </c>
    </row>
    <row r="874" spans="1:7" hidden="1">
      <c r="A874" t="s">
        <v>10</v>
      </c>
      <c r="B874" s="7">
        <v>0.87986111111110976</v>
      </c>
      <c r="C874">
        <v>6</v>
      </c>
      <c r="D874">
        <f>VLOOKUP(C874,Menu!$A$2:$D$18,3,FALSE)</f>
        <v>14</v>
      </c>
      <c r="E874">
        <f>VLOOKUP(C874,Menu!$A$2:$D$18,4,FALSE)</f>
        <v>18</v>
      </c>
      <c r="F874" s="1">
        <f t="shared" si="30"/>
        <v>18</v>
      </c>
      <c r="G874" s="4">
        <f t="shared" si="29"/>
        <v>9</v>
      </c>
    </row>
    <row r="875" spans="1:7" hidden="1">
      <c r="A875" t="s">
        <v>10</v>
      </c>
      <c r="B875" s="7">
        <v>0.88124999999999865</v>
      </c>
      <c r="C875">
        <v>4</v>
      </c>
      <c r="D875">
        <f>VLOOKUP(C875,Menu!$A$2:$D$18,3,FALSE)</f>
        <v>14</v>
      </c>
      <c r="E875">
        <f>VLOOKUP(C875,Menu!$A$2:$D$18,4,FALSE)</f>
        <v>16</v>
      </c>
      <c r="F875" s="1">
        <f t="shared" si="30"/>
        <v>16</v>
      </c>
      <c r="G875" s="4">
        <f t="shared" si="29"/>
        <v>8.8000000000000007</v>
      </c>
    </row>
    <row r="876" spans="1:7" hidden="1">
      <c r="A876" t="s">
        <v>10</v>
      </c>
      <c r="B876" s="7">
        <v>0.88124999999999865</v>
      </c>
      <c r="C876">
        <v>10</v>
      </c>
      <c r="D876">
        <f>VLOOKUP(C876,Menu!$A$2:$D$18,3,FALSE)</f>
        <v>14</v>
      </c>
      <c r="E876">
        <f>VLOOKUP(C876,Menu!$A$2:$D$18,4,FALSE)</f>
        <v>19.5</v>
      </c>
      <c r="F876" s="1">
        <f t="shared" si="30"/>
        <v>19.5</v>
      </c>
      <c r="G876" s="4">
        <f t="shared" si="29"/>
        <v>5</v>
      </c>
    </row>
    <row r="877" spans="1:7">
      <c r="A877" t="s">
        <v>10</v>
      </c>
      <c r="B877" s="7">
        <v>0.88124999999999865</v>
      </c>
      <c r="C877">
        <v>1</v>
      </c>
      <c r="D877">
        <f>VLOOKUP(C877,Menu!$A$2:$D$18,3,FALSE)</f>
        <v>17</v>
      </c>
      <c r="E877">
        <f>VLOOKUP(C877,Menu!$A$2:$D$18,4,FALSE)</f>
        <v>23</v>
      </c>
      <c r="F877" s="1">
        <f t="shared" si="30"/>
        <v>23</v>
      </c>
      <c r="G877" s="4">
        <f t="shared" si="29"/>
        <v>18.75</v>
      </c>
    </row>
    <row r="878" spans="1:7" hidden="1">
      <c r="A878" t="s">
        <v>10</v>
      </c>
      <c r="B878" s="7">
        <v>0.88124999999999865</v>
      </c>
      <c r="C878">
        <v>13</v>
      </c>
      <c r="D878">
        <f>VLOOKUP(C878,Menu!$A$2:$D$18,3,FALSE)</f>
        <v>2</v>
      </c>
      <c r="E878">
        <f>VLOOKUP(C878,Menu!$A$2:$D$18,4,FALSE)</f>
        <v>2</v>
      </c>
      <c r="F878" s="1">
        <f t="shared" si="30"/>
        <v>2</v>
      </c>
      <c r="G878" s="4">
        <f t="shared" si="29"/>
        <v>0</v>
      </c>
    </row>
    <row r="879" spans="1:7" hidden="1">
      <c r="A879" t="s">
        <v>10</v>
      </c>
      <c r="B879" s="7">
        <v>0.88124999999999865</v>
      </c>
      <c r="C879">
        <v>4</v>
      </c>
      <c r="D879">
        <f>VLOOKUP(C879,Menu!$A$2:$D$18,3,FALSE)</f>
        <v>14</v>
      </c>
      <c r="E879">
        <f>VLOOKUP(C879,Menu!$A$2:$D$18,4,FALSE)</f>
        <v>16</v>
      </c>
      <c r="F879" s="1">
        <f t="shared" si="30"/>
        <v>16</v>
      </c>
      <c r="G879" s="4">
        <f t="shared" si="29"/>
        <v>8.8000000000000007</v>
      </c>
    </row>
    <row r="880" spans="1:7" hidden="1">
      <c r="A880" t="s">
        <v>10</v>
      </c>
      <c r="B880" s="7">
        <v>0.88124999999999865</v>
      </c>
      <c r="C880">
        <v>16</v>
      </c>
      <c r="D880">
        <f>VLOOKUP(C880,Menu!$A$2:$D$18,3,FALSE)</f>
        <v>5</v>
      </c>
      <c r="E880">
        <f>VLOOKUP(C880,Menu!$A$2:$D$18,4,FALSE)</f>
        <v>7</v>
      </c>
      <c r="F880" s="1">
        <f t="shared" si="30"/>
        <v>7</v>
      </c>
      <c r="G880" s="4">
        <f t="shared" si="29"/>
        <v>0</v>
      </c>
    </row>
    <row r="881" spans="1:7" hidden="1">
      <c r="A881" t="s">
        <v>10</v>
      </c>
      <c r="B881" s="7">
        <v>0.88124999999999865</v>
      </c>
      <c r="C881">
        <v>4</v>
      </c>
      <c r="D881">
        <f>VLOOKUP(C881,Menu!$A$2:$D$18,3,FALSE)</f>
        <v>14</v>
      </c>
      <c r="E881">
        <f>VLOOKUP(C881,Menu!$A$2:$D$18,4,FALSE)</f>
        <v>16</v>
      </c>
      <c r="F881" s="1">
        <f t="shared" si="30"/>
        <v>16</v>
      </c>
      <c r="G881" s="4">
        <f t="shared" si="29"/>
        <v>8.8000000000000007</v>
      </c>
    </row>
    <row r="882" spans="1:7" hidden="1">
      <c r="A882" t="s">
        <v>10</v>
      </c>
      <c r="B882" s="7">
        <v>0.88124999999999865</v>
      </c>
      <c r="C882">
        <v>5</v>
      </c>
      <c r="D882">
        <f>VLOOKUP(C882,Menu!$A$2:$D$18,3,FALSE)</f>
        <v>15</v>
      </c>
      <c r="E882">
        <f>VLOOKUP(C882,Menu!$A$2:$D$18,4,FALSE)</f>
        <v>20</v>
      </c>
      <c r="F882" s="1">
        <f t="shared" si="30"/>
        <v>20</v>
      </c>
      <c r="G882" s="4">
        <f t="shared" si="29"/>
        <v>12.5</v>
      </c>
    </row>
    <row r="883" spans="1:7" hidden="1">
      <c r="A883" t="s">
        <v>10</v>
      </c>
      <c r="B883" s="7">
        <v>0.88124999999999865</v>
      </c>
      <c r="C883">
        <v>3</v>
      </c>
      <c r="D883">
        <f>VLOOKUP(C883,Menu!$A$2:$D$18,3,FALSE)</f>
        <v>7</v>
      </c>
      <c r="E883">
        <f>VLOOKUP(C883,Menu!$A$2:$D$18,4,FALSE)</f>
        <v>8.5</v>
      </c>
      <c r="F883" s="1">
        <f t="shared" si="30"/>
        <v>8.5</v>
      </c>
      <c r="G883" s="4">
        <f t="shared" si="29"/>
        <v>2</v>
      </c>
    </row>
    <row r="884" spans="1:7" hidden="1">
      <c r="A884" t="s">
        <v>10</v>
      </c>
      <c r="B884" s="7">
        <v>0.88124999999999865</v>
      </c>
      <c r="C884">
        <v>15</v>
      </c>
      <c r="D884">
        <f>VLOOKUP(C884,Menu!$A$2:$D$18,3,FALSE)</f>
        <v>1</v>
      </c>
      <c r="E884">
        <f>VLOOKUP(C884,Menu!$A$2:$D$18,4,FALSE)</f>
        <v>1</v>
      </c>
      <c r="F884" s="1">
        <f t="shared" si="30"/>
        <v>1</v>
      </c>
      <c r="G884" s="4">
        <f t="shared" si="29"/>
        <v>0</v>
      </c>
    </row>
    <row r="885" spans="1:7" hidden="1">
      <c r="A885" t="s">
        <v>10</v>
      </c>
      <c r="B885" s="7">
        <v>0.88124999999999865</v>
      </c>
      <c r="C885">
        <v>11</v>
      </c>
      <c r="D885">
        <f>VLOOKUP(C885,Menu!$A$2:$D$18,3,FALSE)</f>
        <v>10</v>
      </c>
      <c r="E885">
        <f>VLOOKUP(C885,Menu!$A$2:$D$18,4,FALSE)</f>
        <v>14</v>
      </c>
      <c r="F885" s="1">
        <f t="shared" si="30"/>
        <v>14</v>
      </c>
      <c r="G885" s="4">
        <f t="shared" si="29"/>
        <v>1.45</v>
      </c>
    </row>
    <row r="886" spans="1:7" hidden="1">
      <c r="A886" t="s">
        <v>10</v>
      </c>
      <c r="B886" s="7">
        <v>0.88124999999999865</v>
      </c>
      <c r="C886">
        <v>12</v>
      </c>
      <c r="D886">
        <f>VLOOKUP(C886,Menu!$A$2:$D$18,3,FALSE)</f>
        <v>4</v>
      </c>
      <c r="E886">
        <f>VLOOKUP(C886,Menu!$A$2:$D$18,4,FALSE)</f>
        <v>6</v>
      </c>
      <c r="F886" s="1">
        <f t="shared" si="30"/>
        <v>6</v>
      </c>
      <c r="G886" s="4">
        <f t="shared" si="29"/>
        <v>0</v>
      </c>
    </row>
    <row r="887" spans="1:7" hidden="1">
      <c r="A887" t="s">
        <v>10</v>
      </c>
      <c r="B887" s="7">
        <v>0.89097222222222083</v>
      </c>
      <c r="C887">
        <v>7</v>
      </c>
      <c r="D887">
        <f>VLOOKUP(C887,Menu!$A$2:$D$18,3,FALSE)</f>
        <v>16</v>
      </c>
      <c r="E887">
        <f>VLOOKUP(C887,Menu!$A$2:$D$18,4,FALSE)</f>
        <v>20</v>
      </c>
      <c r="F887" s="1">
        <f t="shared" si="30"/>
        <v>20</v>
      </c>
      <c r="G887" s="4">
        <f t="shared" si="29"/>
        <v>9.65</v>
      </c>
    </row>
    <row r="888" spans="1:7" hidden="1">
      <c r="A888" t="s">
        <v>10</v>
      </c>
      <c r="B888" s="7">
        <v>0.89097222222222083</v>
      </c>
      <c r="C888">
        <v>2</v>
      </c>
      <c r="D888">
        <f>VLOOKUP(C888,Menu!$A$2:$D$18,3,FALSE)</f>
        <v>16</v>
      </c>
      <c r="E888">
        <f>VLOOKUP(C888,Menu!$A$2:$D$18,4,FALSE)</f>
        <v>19</v>
      </c>
      <c r="F888" s="1">
        <f t="shared" si="30"/>
        <v>19</v>
      </c>
      <c r="G888" s="4">
        <f t="shared" si="29"/>
        <v>13.8</v>
      </c>
    </row>
    <row r="889" spans="1:7" hidden="1">
      <c r="A889" t="s">
        <v>10</v>
      </c>
      <c r="B889" s="7">
        <v>0.89097222222222083</v>
      </c>
      <c r="C889">
        <v>10</v>
      </c>
      <c r="D889">
        <f>VLOOKUP(C889,Menu!$A$2:$D$18,3,FALSE)</f>
        <v>14</v>
      </c>
      <c r="E889">
        <f>VLOOKUP(C889,Menu!$A$2:$D$18,4,FALSE)</f>
        <v>19.5</v>
      </c>
      <c r="F889" s="1">
        <f t="shared" si="30"/>
        <v>19.5</v>
      </c>
      <c r="G889" s="4">
        <f t="shared" si="29"/>
        <v>5</v>
      </c>
    </row>
    <row r="890" spans="1:7" hidden="1">
      <c r="A890" t="s">
        <v>10</v>
      </c>
      <c r="B890" s="7">
        <v>0.89513888888888749</v>
      </c>
      <c r="C890">
        <v>6</v>
      </c>
      <c r="D890">
        <f>VLOOKUP(C890,Menu!$A$2:$D$18,3,FALSE)</f>
        <v>14</v>
      </c>
      <c r="E890">
        <f>VLOOKUP(C890,Menu!$A$2:$D$18,4,FALSE)</f>
        <v>18</v>
      </c>
      <c r="F890" s="1">
        <f t="shared" si="30"/>
        <v>18</v>
      </c>
      <c r="G890" s="4">
        <f t="shared" si="29"/>
        <v>9</v>
      </c>
    </row>
    <row r="891" spans="1:7">
      <c r="A891" t="s">
        <v>10</v>
      </c>
      <c r="B891" s="7">
        <v>0.89513888888888749</v>
      </c>
      <c r="C891">
        <v>1</v>
      </c>
      <c r="D891">
        <f>VLOOKUP(C891,Menu!$A$2:$D$18,3,FALSE)</f>
        <v>17</v>
      </c>
      <c r="E891">
        <f>VLOOKUP(C891,Menu!$A$2:$D$18,4,FALSE)</f>
        <v>23</v>
      </c>
      <c r="F891" s="1">
        <f t="shared" si="30"/>
        <v>23</v>
      </c>
      <c r="G891" s="4">
        <f t="shared" si="29"/>
        <v>18.75</v>
      </c>
    </row>
    <row r="892" spans="1:7" hidden="1">
      <c r="A892" t="s">
        <v>10</v>
      </c>
      <c r="B892" s="7">
        <v>0.89513888888888749</v>
      </c>
      <c r="C892">
        <v>2</v>
      </c>
      <c r="D892">
        <f>VLOOKUP(C892,Menu!$A$2:$D$18,3,FALSE)</f>
        <v>16</v>
      </c>
      <c r="E892">
        <f>VLOOKUP(C892,Menu!$A$2:$D$18,4,FALSE)</f>
        <v>19</v>
      </c>
      <c r="F892" s="1">
        <f t="shared" si="30"/>
        <v>19</v>
      </c>
      <c r="G892" s="4">
        <f t="shared" si="29"/>
        <v>13.8</v>
      </c>
    </row>
    <row r="893" spans="1:7" hidden="1">
      <c r="A893" t="s">
        <v>10</v>
      </c>
      <c r="B893" s="7">
        <v>0.90486111111110967</v>
      </c>
      <c r="C893">
        <v>2</v>
      </c>
      <c r="D893">
        <f>VLOOKUP(C893,Menu!$A$2:$D$18,3,FALSE)</f>
        <v>16</v>
      </c>
      <c r="E893">
        <f>VLOOKUP(C893,Menu!$A$2:$D$18,4,FALSE)</f>
        <v>19</v>
      </c>
      <c r="F893" s="1">
        <f t="shared" si="30"/>
        <v>19</v>
      </c>
      <c r="G893" s="4">
        <f t="shared" si="29"/>
        <v>13.8</v>
      </c>
    </row>
    <row r="894" spans="1:7" hidden="1">
      <c r="A894" t="s">
        <v>10</v>
      </c>
      <c r="B894" s="7">
        <v>0.90486111111110967</v>
      </c>
      <c r="C894">
        <v>3</v>
      </c>
      <c r="D894">
        <f>VLOOKUP(C894,Menu!$A$2:$D$18,3,FALSE)</f>
        <v>7</v>
      </c>
      <c r="E894">
        <f>VLOOKUP(C894,Menu!$A$2:$D$18,4,FALSE)</f>
        <v>8.5</v>
      </c>
      <c r="F894" s="1">
        <f t="shared" si="30"/>
        <v>8.5</v>
      </c>
      <c r="G894" s="4">
        <f t="shared" si="29"/>
        <v>2</v>
      </c>
    </row>
    <row r="895" spans="1:7" hidden="1">
      <c r="A895" t="s">
        <v>10</v>
      </c>
      <c r="B895" s="7">
        <v>0.90486111111110967</v>
      </c>
      <c r="C895">
        <v>8</v>
      </c>
      <c r="D895">
        <f>VLOOKUP(C895,Menu!$A$2:$D$18,3,FALSE)</f>
        <v>15</v>
      </c>
      <c r="E895">
        <f>VLOOKUP(C895,Menu!$A$2:$D$18,4,FALSE)</f>
        <v>19</v>
      </c>
      <c r="F895" s="1">
        <f t="shared" si="30"/>
        <v>19</v>
      </c>
      <c r="G895" s="4">
        <f t="shared" si="29"/>
        <v>7.5</v>
      </c>
    </row>
    <row r="896" spans="1:7" hidden="1">
      <c r="A896" t="s">
        <v>10</v>
      </c>
      <c r="B896" s="7">
        <v>0.90486111111110967</v>
      </c>
      <c r="C896">
        <v>2</v>
      </c>
      <c r="D896">
        <f>VLOOKUP(C896,Menu!$A$2:$D$18,3,FALSE)</f>
        <v>16</v>
      </c>
      <c r="E896">
        <f>VLOOKUP(C896,Menu!$A$2:$D$18,4,FALSE)</f>
        <v>19</v>
      </c>
      <c r="F896" s="1">
        <f t="shared" si="30"/>
        <v>19</v>
      </c>
      <c r="G896" s="4">
        <f t="shared" si="29"/>
        <v>13.8</v>
      </c>
    </row>
    <row r="897" spans="1:7" hidden="1">
      <c r="A897" t="s">
        <v>10</v>
      </c>
      <c r="B897" s="7">
        <v>0.90486111111110967</v>
      </c>
      <c r="C897">
        <v>9</v>
      </c>
      <c r="D897">
        <f>VLOOKUP(C897,Menu!$A$2:$D$18,3,FALSE)</f>
        <v>14</v>
      </c>
      <c r="E897">
        <f>VLOOKUP(C897,Menu!$A$2:$D$18,4,FALSE)</f>
        <v>17</v>
      </c>
      <c r="F897" s="1">
        <f t="shared" si="30"/>
        <v>17</v>
      </c>
      <c r="G897" s="4">
        <f t="shared" si="29"/>
        <v>12.6</v>
      </c>
    </row>
    <row r="898" spans="1:7" hidden="1">
      <c r="A898" t="s">
        <v>10</v>
      </c>
      <c r="B898" s="7">
        <v>0.91458333333333186</v>
      </c>
      <c r="C898">
        <v>4</v>
      </c>
      <c r="D898">
        <f>VLOOKUP(C898,Menu!$A$2:$D$18,3,FALSE)</f>
        <v>14</v>
      </c>
      <c r="E898">
        <f>VLOOKUP(C898,Menu!$A$2:$D$18,4,FALSE)</f>
        <v>16</v>
      </c>
      <c r="F898" s="1">
        <f t="shared" si="30"/>
        <v>16</v>
      </c>
      <c r="G898" s="4">
        <f t="shared" ref="G898:G961" si="31">VLOOKUP(C:C,$J$2:$K$17,2,FALSE)</f>
        <v>8.8000000000000007</v>
      </c>
    </row>
    <row r="899" spans="1:7" hidden="1">
      <c r="A899" t="s">
        <v>10</v>
      </c>
      <c r="B899" s="7">
        <v>0.9152777777777763</v>
      </c>
      <c r="C899">
        <v>9</v>
      </c>
      <c r="D899">
        <f>VLOOKUP(C899,Menu!$A$2:$D$18,3,FALSE)</f>
        <v>14</v>
      </c>
      <c r="E899">
        <f>VLOOKUP(C899,Menu!$A$2:$D$18,4,FALSE)</f>
        <v>17</v>
      </c>
      <c r="F899" s="1">
        <f t="shared" si="30"/>
        <v>17</v>
      </c>
      <c r="G899" s="4">
        <f t="shared" si="31"/>
        <v>12.6</v>
      </c>
    </row>
    <row r="900" spans="1:7" hidden="1">
      <c r="A900" t="s">
        <v>10</v>
      </c>
      <c r="B900" s="7">
        <v>0.92569444444444293</v>
      </c>
      <c r="C900">
        <v>11</v>
      </c>
      <c r="D900">
        <f>VLOOKUP(C900,Menu!$A$2:$D$18,3,FALSE)</f>
        <v>10</v>
      </c>
      <c r="E900">
        <f>VLOOKUP(C900,Menu!$A$2:$D$18,4,FALSE)</f>
        <v>14</v>
      </c>
      <c r="F900" s="1">
        <f t="shared" si="30"/>
        <v>14</v>
      </c>
      <c r="G900" s="4">
        <f t="shared" si="31"/>
        <v>1.45</v>
      </c>
    </row>
    <row r="901" spans="1:7">
      <c r="A901" t="s">
        <v>10</v>
      </c>
      <c r="B901" s="7">
        <v>0.93611111111110956</v>
      </c>
      <c r="C901">
        <v>1</v>
      </c>
      <c r="D901">
        <f>VLOOKUP(C901,Menu!$A$2:$D$18,3,FALSE)</f>
        <v>17</v>
      </c>
      <c r="E901">
        <f>VLOOKUP(C901,Menu!$A$2:$D$18,4,FALSE)</f>
        <v>23</v>
      </c>
      <c r="F901" s="1">
        <f t="shared" si="30"/>
        <v>23</v>
      </c>
      <c r="G901" s="4">
        <f t="shared" si="31"/>
        <v>18.75</v>
      </c>
    </row>
    <row r="902" spans="1:7" hidden="1">
      <c r="A902" t="s">
        <v>10</v>
      </c>
      <c r="B902" s="7">
        <v>0.93611111111110956</v>
      </c>
      <c r="C902">
        <v>11</v>
      </c>
      <c r="D902">
        <f>VLOOKUP(C902,Menu!$A$2:$D$18,3,FALSE)</f>
        <v>10</v>
      </c>
      <c r="E902">
        <f>VLOOKUP(C902,Menu!$A$2:$D$18,4,FALSE)</f>
        <v>14</v>
      </c>
      <c r="F902" s="1">
        <f t="shared" si="30"/>
        <v>14</v>
      </c>
      <c r="G902" s="4">
        <f t="shared" si="31"/>
        <v>1.45</v>
      </c>
    </row>
    <row r="903" spans="1:7" hidden="1">
      <c r="A903" t="s">
        <v>10</v>
      </c>
      <c r="B903" s="7">
        <v>0.93611111111110956</v>
      </c>
      <c r="C903">
        <v>7</v>
      </c>
      <c r="D903">
        <f>VLOOKUP(C903,Menu!$A$2:$D$18,3,FALSE)</f>
        <v>16</v>
      </c>
      <c r="E903">
        <f>VLOOKUP(C903,Menu!$A$2:$D$18,4,FALSE)</f>
        <v>20</v>
      </c>
      <c r="F903" s="1">
        <f t="shared" si="30"/>
        <v>20</v>
      </c>
      <c r="G903" s="4">
        <f t="shared" si="31"/>
        <v>9.65</v>
      </c>
    </row>
    <row r="904" spans="1:7" hidden="1">
      <c r="A904" t="s">
        <v>10</v>
      </c>
      <c r="B904" s="7">
        <v>0.94097222222222066</v>
      </c>
      <c r="C904">
        <v>5</v>
      </c>
      <c r="D904">
        <f>VLOOKUP(C904,Menu!$A$2:$D$18,3,FALSE)</f>
        <v>15</v>
      </c>
      <c r="E904">
        <f>VLOOKUP(C904,Menu!$A$2:$D$18,4,FALSE)</f>
        <v>20</v>
      </c>
      <c r="F904" s="1">
        <f t="shared" si="30"/>
        <v>20</v>
      </c>
      <c r="G904" s="4">
        <f t="shared" si="31"/>
        <v>12.5</v>
      </c>
    </row>
    <row r="905" spans="1:7" hidden="1">
      <c r="A905" t="s">
        <v>10</v>
      </c>
      <c r="B905" s="7">
        <v>0.94097222222222066</v>
      </c>
      <c r="C905">
        <v>4</v>
      </c>
      <c r="D905">
        <f>VLOOKUP(C905,Menu!$A$2:$D$18,3,FALSE)</f>
        <v>14</v>
      </c>
      <c r="E905">
        <f>VLOOKUP(C905,Menu!$A$2:$D$18,4,FALSE)</f>
        <v>16</v>
      </c>
      <c r="F905" s="1">
        <f t="shared" si="30"/>
        <v>16</v>
      </c>
      <c r="G905" s="4">
        <f t="shared" si="31"/>
        <v>8.8000000000000007</v>
      </c>
    </row>
    <row r="906" spans="1:7" hidden="1">
      <c r="A906" t="s">
        <v>10</v>
      </c>
      <c r="B906" s="7">
        <v>0.94652777777777619</v>
      </c>
      <c r="C906">
        <v>8</v>
      </c>
      <c r="D906">
        <f>VLOOKUP(C906,Menu!$A$2:$D$18,3,FALSE)</f>
        <v>15</v>
      </c>
      <c r="E906">
        <f>VLOOKUP(C906,Menu!$A$2:$D$18,4,FALSE)</f>
        <v>19</v>
      </c>
      <c r="F906" s="1">
        <f t="shared" ref="F906:F922" si="32">E906</f>
        <v>19</v>
      </c>
      <c r="G906" s="4">
        <f t="shared" si="31"/>
        <v>7.5</v>
      </c>
    </row>
    <row r="907" spans="1:7" hidden="1">
      <c r="A907" t="s">
        <v>10</v>
      </c>
      <c r="B907" s="7">
        <v>0.94652777777777619</v>
      </c>
      <c r="C907">
        <v>9</v>
      </c>
      <c r="D907">
        <f>VLOOKUP(C907,Menu!$A$2:$D$18,3,FALSE)</f>
        <v>14</v>
      </c>
      <c r="E907">
        <f>VLOOKUP(C907,Menu!$A$2:$D$18,4,FALSE)</f>
        <v>17</v>
      </c>
      <c r="F907" s="1">
        <f t="shared" si="32"/>
        <v>17</v>
      </c>
      <c r="G907" s="4">
        <f t="shared" si="31"/>
        <v>12.6</v>
      </c>
    </row>
    <row r="908" spans="1:7" hidden="1">
      <c r="A908" t="s">
        <v>10</v>
      </c>
      <c r="B908" s="7">
        <v>0.94652777777777619</v>
      </c>
      <c r="C908">
        <v>14</v>
      </c>
      <c r="D908">
        <f>VLOOKUP(C908,Menu!$A$2:$D$18,3,FALSE)</f>
        <v>3</v>
      </c>
      <c r="E908">
        <f>VLOOKUP(C908,Menu!$A$2:$D$18,4,FALSE)</f>
        <v>3</v>
      </c>
      <c r="F908" s="1">
        <f t="shared" si="32"/>
        <v>3</v>
      </c>
      <c r="G908" s="4">
        <f t="shared" si="31"/>
        <v>0</v>
      </c>
    </row>
    <row r="909" spans="1:7" hidden="1">
      <c r="A909" t="s">
        <v>10</v>
      </c>
      <c r="B909" s="7">
        <v>0.94652777777777619</v>
      </c>
      <c r="C909">
        <v>3</v>
      </c>
      <c r="D909">
        <f>VLOOKUP(C909,Menu!$A$2:$D$18,3,FALSE)</f>
        <v>7</v>
      </c>
      <c r="E909">
        <f>VLOOKUP(C909,Menu!$A$2:$D$18,4,FALSE)</f>
        <v>8.5</v>
      </c>
      <c r="F909" s="1">
        <f t="shared" si="32"/>
        <v>8.5</v>
      </c>
      <c r="G909" s="4">
        <f t="shared" si="31"/>
        <v>2</v>
      </c>
    </row>
    <row r="910" spans="1:7" hidden="1">
      <c r="A910" t="s">
        <v>10</v>
      </c>
      <c r="B910" s="7">
        <v>0.94652777777777619</v>
      </c>
      <c r="C910">
        <v>2</v>
      </c>
      <c r="D910">
        <f>VLOOKUP(C910,Menu!$A$2:$D$18,3,FALSE)</f>
        <v>16</v>
      </c>
      <c r="E910">
        <f>VLOOKUP(C910,Menu!$A$2:$D$18,4,FALSE)</f>
        <v>19</v>
      </c>
      <c r="F910" s="1">
        <f t="shared" si="32"/>
        <v>19</v>
      </c>
      <c r="G910" s="4">
        <f t="shared" si="31"/>
        <v>13.8</v>
      </c>
    </row>
    <row r="911" spans="1:7" hidden="1">
      <c r="A911" t="s">
        <v>10</v>
      </c>
      <c r="B911" s="7">
        <v>0.94652777777777619</v>
      </c>
      <c r="C911">
        <v>8</v>
      </c>
      <c r="D911">
        <f>VLOOKUP(C911,Menu!$A$2:$D$18,3,FALSE)</f>
        <v>15</v>
      </c>
      <c r="E911">
        <f>VLOOKUP(C911,Menu!$A$2:$D$18,4,FALSE)</f>
        <v>19</v>
      </c>
      <c r="F911" s="1">
        <f t="shared" si="32"/>
        <v>19</v>
      </c>
      <c r="G911" s="4">
        <f t="shared" si="31"/>
        <v>7.5</v>
      </c>
    </row>
    <row r="912" spans="1:7" hidden="1">
      <c r="A912" t="s">
        <v>10</v>
      </c>
      <c r="B912" s="7">
        <v>0.94652777777777619</v>
      </c>
      <c r="C912">
        <v>9</v>
      </c>
      <c r="D912">
        <f>VLOOKUP(C912,Menu!$A$2:$D$18,3,FALSE)</f>
        <v>14</v>
      </c>
      <c r="E912">
        <f>VLOOKUP(C912,Menu!$A$2:$D$18,4,FALSE)</f>
        <v>17</v>
      </c>
      <c r="F912" s="1">
        <f t="shared" si="32"/>
        <v>17</v>
      </c>
      <c r="G912" s="4">
        <f t="shared" si="31"/>
        <v>12.6</v>
      </c>
    </row>
    <row r="913" spans="1:7" hidden="1">
      <c r="A913" t="s">
        <v>10</v>
      </c>
      <c r="B913" s="7">
        <v>0.94652777777777619</v>
      </c>
      <c r="C913">
        <v>10</v>
      </c>
      <c r="D913">
        <f>VLOOKUP(C913,Menu!$A$2:$D$18,3,FALSE)</f>
        <v>14</v>
      </c>
      <c r="E913">
        <f>VLOOKUP(C913,Menu!$A$2:$D$18,4,FALSE)</f>
        <v>19.5</v>
      </c>
      <c r="F913" s="1">
        <f t="shared" si="32"/>
        <v>19.5</v>
      </c>
      <c r="G913" s="4">
        <f t="shared" si="31"/>
        <v>5</v>
      </c>
    </row>
    <row r="914" spans="1:7" hidden="1">
      <c r="A914" t="s">
        <v>10</v>
      </c>
      <c r="B914" s="7">
        <v>0.94652777777777619</v>
      </c>
      <c r="C914">
        <v>13</v>
      </c>
      <c r="D914">
        <f>VLOOKUP(C914,Menu!$A$2:$D$18,3,FALSE)</f>
        <v>2</v>
      </c>
      <c r="E914">
        <f>VLOOKUP(C914,Menu!$A$2:$D$18,4,FALSE)</f>
        <v>2</v>
      </c>
      <c r="F914" s="1">
        <f t="shared" si="32"/>
        <v>2</v>
      </c>
      <c r="G914" s="4">
        <f t="shared" si="31"/>
        <v>0</v>
      </c>
    </row>
    <row r="915" spans="1:7">
      <c r="A915" t="s">
        <v>10</v>
      </c>
      <c r="B915" s="7">
        <v>0.94722222222222063</v>
      </c>
      <c r="C915">
        <v>1</v>
      </c>
      <c r="D915">
        <f>VLOOKUP(C915,Menu!$A$2:$D$18,3,FALSE)</f>
        <v>17</v>
      </c>
      <c r="E915">
        <f>VLOOKUP(C915,Menu!$A$2:$D$18,4,FALSE)</f>
        <v>23</v>
      </c>
      <c r="F915" s="1">
        <f t="shared" si="32"/>
        <v>23</v>
      </c>
      <c r="G915" s="4">
        <f t="shared" si="31"/>
        <v>18.75</v>
      </c>
    </row>
    <row r="916" spans="1:7" hidden="1">
      <c r="A916" t="s">
        <v>10</v>
      </c>
      <c r="B916" s="7">
        <v>0.94722222222222063</v>
      </c>
      <c r="C916">
        <v>16</v>
      </c>
      <c r="D916">
        <f>VLOOKUP(C916,Menu!$A$2:$D$18,3,FALSE)</f>
        <v>5</v>
      </c>
      <c r="E916">
        <f>VLOOKUP(C916,Menu!$A$2:$D$18,4,FALSE)</f>
        <v>7</v>
      </c>
      <c r="F916" s="1">
        <f t="shared" si="32"/>
        <v>7</v>
      </c>
      <c r="G916" s="4">
        <f t="shared" si="31"/>
        <v>0</v>
      </c>
    </row>
    <row r="917" spans="1:7" hidden="1">
      <c r="A917" t="s">
        <v>10</v>
      </c>
      <c r="B917" s="7">
        <v>0.95555555555555394</v>
      </c>
      <c r="C917">
        <v>10</v>
      </c>
      <c r="D917">
        <f>VLOOKUP(C917,Menu!$A$2:$D$18,3,FALSE)</f>
        <v>14</v>
      </c>
      <c r="E917">
        <f>VLOOKUP(C917,Menu!$A$2:$D$18,4,FALSE)</f>
        <v>19.5</v>
      </c>
      <c r="F917" s="1">
        <f t="shared" si="32"/>
        <v>19.5</v>
      </c>
      <c r="G917" s="4">
        <f t="shared" si="31"/>
        <v>5</v>
      </c>
    </row>
    <row r="918" spans="1:7" hidden="1">
      <c r="A918" t="s">
        <v>10</v>
      </c>
      <c r="B918" s="7">
        <v>0.95555555555555394</v>
      </c>
      <c r="C918">
        <v>10</v>
      </c>
      <c r="D918">
        <f>VLOOKUP(C918,Menu!$A$2:$D$18,3,FALSE)</f>
        <v>14</v>
      </c>
      <c r="E918">
        <f>VLOOKUP(C918,Menu!$A$2:$D$18,4,FALSE)</f>
        <v>19.5</v>
      </c>
      <c r="F918" s="1">
        <f t="shared" si="32"/>
        <v>19.5</v>
      </c>
      <c r="G918" s="4">
        <f t="shared" si="31"/>
        <v>5</v>
      </c>
    </row>
    <row r="919" spans="1:7" hidden="1">
      <c r="A919" t="s">
        <v>10</v>
      </c>
      <c r="B919" s="7">
        <v>0.95555555555555394</v>
      </c>
      <c r="C919">
        <v>10</v>
      </c>
      <c r="D919">
        <f>VLOOKUP(C919,Menu!$A$2:$D$18,3,FALSE)</f>
        <v>14</v>
      </c>
      <c r="E919">
        <f>VLOOKUP(C919,Menu!$A$2:$D$18,4,FALSE)</f>
        <v>19.5</v>
      </c>
      <c r="F919" s="1">
        <f t="shared" si="32"/>
        <v>19.5</v>
      </c>
      <c r="G919" s="4">
        <f t="shared" si="31"/>
        <v>5</v>
      </c>
    </row>
    <row r="920" spans="1:7" hidden="1">
      <c r="A920" t="s">
        <v>10</v>
      </c>
      <c r="B920" s="7">
        <v>0.95555555555555394</v>
      </c>
      <c r="C920">
        <v>16</v>
      </c>
      <c r="D920">
        <f>VLOOKUP(C920,Menu!$A$2:$D$18,3,FALSE)</f>
        <v>5</v>
      </c>
      <c r="E920">
        <f>VLOOKUP(C920,Menu!$A$2:$D$18,4,FALSE)</f>
        <v>7</v>
      </c>
      <c r="F920" s="1">
        <f t="shared" si="32"/>
        <v>7</v>
      </c>
      <c r="G920" s="4">
        <f t="shared" si="31"/>
        <v>0</v>
      </c>
    </row>
    <row r="921" spans="1:7" hidden="1">
      <c r="A921" t="s">
        <v>10</v>
      </c>
      <c r="B921" s="7">
        <v>0.95555555555555394</v>
      </c>
      <c r="C921">
        <v>13</v>
      </c>
      <c r="D921">
        <f>VLOOKUP(C921,Menu!$A$2:$D$18,3,FALSE)</f>
        <v>2</v>
      </c>
      <c r="E921">
        <f>VLOOKUP(C921,Menu!$A$2:$D$18,4,FALSE)</f>
        <v>2</v>
      </c>
      <c r="F921" s="1">
        <f t="shared" si="32"/>
        <v>2</v>
      </c>
      <c r="G921" s="4">
        <f t="shared" si="31"/>
        <v>0</v>
      </c>
    </row>
    <row r="922" spans="1:7" hidden="1">
      <c r="A922" t="s">
        <v>10</v>
      </c>
      <c r="B922" s="7">
        <v>0.95555555555555394</v>
      </c>
      <c r="C922">
        <v>5</v>
      </c>
      <c r="D922">
        <f>VLOOKUP(C922,Menu!$A$2:$D$18,3,FALSE)</f>
        <v>15</v>
      </c>
      <c r="E922">
        <f>VLOOKUP(C922,Menu!$A$2:$D$18,4,FALSE)</f>
        <v>20</v>
      </c>
      <c r="F922" s="1">
        <f t="shared" si="32"/>
        <v>20</v>
      </c>
      <c r="G922" s="4">
        <f t="shared" si="31"/>
        <v>12.5</v>
      </c>
    </row>
    <row r="923" spans="1:7" hidden="1">
      <c r="A923" t="s">
        <v>11</v>
      </c>
      <c r="B923" s="7">
        <v>0.4770833333333333</v>
      </c>
      <c r="C923">
        <v>8</v>
      </c>
      <c r="D923">
        <f>VLOOKUP(C923,Menu!$A$2:$D$18,3,FALSE)</f>
        <v>15</v>
      </c>
      <c r="E923">
        <f>VLOOKUP(C923,Menu!$A$2:$D$18,4,FALSE)</f>
        <v>19</v>
      </c>
      <c r="F923" s="1">
        <f t="shared" ref="F923:F980" si="33">D923</f>
        <v>15</v>
      </c>
      <c r="G923" s="4">
        <f t="shared" si="31"/>
        <v>7.5</v>
      </c>
    </row>
    <row r="924" spans="1:7" hidden="1">
      <c r="A924" t="s">
        <v>11</v>
      </c>
      <c r="B924" s="7">
        <v>0.4770833333333333</v>
      </c>
      <c r="C924">
        <v>7</v>
      </c>
      <c r="D924">
        <f>VLOOKUP(C924,Menu!$A$2:$D$18,3,FALSE)</f>
        <v>16</v>
      </c>
      <c r="E924">
        <f>VLOOKUP(C924,Menu!$A$2:$D$18,4,FALSE)</f>
        <v>20</v>
      </c>
      <c r="F924" s="1">
        <f t="shared" si="33"/>
        <v>16</v>
      </c>
      <c r="G924" s="4">
        <f t="shared" si="31"/>
        <v>9.65</v>
      </c>
    </row>
    <row r="925" spans="1:7" hidden="1">
      <c r="A925" t="s">
        <v>11</v>
      </c>
      <c r="B925" s="7">
        <v>0.4770833333333333</v>
      </c>
      <c r="C925">
        <v>8</v>
      </c>
      <c r="D925">
        <f>VLOOKUP(C925,Menu!$A$2:$D$18,3,FALSE)</f>
        <v>15</v>
      </c>
      <c r="E925">
        <f>VLOOKUP(C925,Menu!$A$2:$D$18,4,FALSE)</f>
        <v>19</v>
      </c>
      <c r="F925" s="1">
        <f t="shared" si="33"/>
        <v>15</v>
      </c>
      <c r="G925" s="4">
        <f t="shared" si="31"/>
        <v>7.5</v>
      </c>
    </row>
    <row r="926" spans="1:7" hidden="1">
      <c r="A926" t="s">
        <v>11</v>
      </c>
      <c r="B926" s="7">
        <v>0.4770833333333333</v>
      </c>
      <c r="C926">
        <v>8</v>
      </c>
      <c r="D926">
        <f>VLOOKUP(C926,Menu!$A$2:$D$18,3,FALSE)</f>
        <v>15</v>
      </c>
      <c r="E926">
        <f>VLOOKUP(C926,Menu!$A$2:$D$18,4,FALSE)</f>
        <v>19</v>
      </c>
      <c r="F926" s="1">
        <f t="shared" si="33"/>
        <v>15</v>
      </c>
      <c r="G926" s="4">
        <f t="shared" si="31"/>
        <v>7.5</v>
      </c>
    </row>
    <row r="927" spans="1:7" hidden="1">
      <c r="A927" t="s">
        <v>11</v>
      </c>
      <c r="B927" s="7">
        <v>0.4770833333333333</v>
      </c>
      <c r="C927">
        <v>9</v>
      </c>
      <c r="D927">
        <f>VLOOKUP(C927,Menu!$A$2:$D$18,3,FALSE)</f>
        <v>14</v>
      </c>
      <c r="E927">
        <f>VLOOKUP(C927,Menu!$A$2:$D$18,4,FALSE)</f>
        <v>17</v>
      </c>
      <c r="F927" s="1">
        <f t="shared" si="33"/>
        <v>14</v>
      </c>
      <c r="G927" s="4">
        <f t="shared" si="31"/>
        <v>12.6</v>
      </c>
    </row>
    <row r="928" spans="1:7" hidden="1">
      <c r="A928" t="s">
        <v>11</v>
      </c>
      <c r="B928" s="7">
        <v>0.4770833333333333</v>
      </c>
      <c r="C928">
        <v>12</v>
      </c>
      <c r="D928">
        <f>VLOOKUP(C928,Menu!$A$2:$D$18,3,FALSE)</f>
        <v>4</v>
      </c>
      <c r="E928">
        <f>VLOOKUP(C928,Menu!$A$2:$D$18,4,FALSE)</f>
        <v>6</v>
      </c>
      <c r="F928" s="1">
        <f t="shared" si="33"/>
        <v>4</v>
      </c>
      <c r="G928" s="4">
        <f t="shared" si="31"/>
        <v>0</v>
      </c>
    </row>
    <row r="929" spans="1:7" hidden="1">
      <c r="A929" t="s">
        <v>11</v>
      </c>
      <c r="B929" s="7">
        <v>0.4770833333333333</v>
      </c>
      <c r="C929">
        <v>3</v>
      </c>
      <c r="D929">
        <f>VLOOKUP(C929,Menu!$A$2:$D$18,3,FALSE)</f>
        <v>7</v>
      </c>
      <c r="E929">
        <f>VLOOKUP(C929,Menu!$A$2:$D$18,4,FALSE)</f>
        <v>8.5</v>
      </c>
      <c r="F929" s="1">
        <f t="shared" si="33"/>
        <v>7</v>
      </c>
      <c r="G929" s="4">
        <f t="shared" si="31"/>
        <v>2</v>
      </c>
    </row>
    <row r="930" spans="1:7" hidden="1">
      <c r="A930" t="s">
        <v>11</v>
      </c>
      <c r="B930" s="7">
        <v>0.4770833333333333</v>
      </c>
      <c r="C930">
        <v>13</v>
      </c>
      <c r="D930">
        <f>VLOOKUP(C930,Menu!$A$2:$D$18,3,FALSE)</f>
        <v>2</v>
      </c>
      <c r="E930">
        <f>VLOOKUP(C930,Menu!$A$2:$D$18,4,FALSE)</f>
        <v>2</v>
      </c>
      <c r="F930" s="1">
        <f t="shared" si="33"/>
        <v>2</v>
      </c>
      <c r="G930" s="4">
        <f t="shared" si="31"/>
        <v>0</v>
      </c>
    </row>
    <row r="931" spans="1:7" hidden="1">
      <c r="A931" t="s">
        <v>11</v>
      </c>
      <c r="B931" s="7">
        <v>0.4819444444444444</v>
      </c>
      <c r="C931">
        <v>12</v>
      </c>
      <c r="D931">
        <f>VLOOKUP(C931,Menu!$A$2:$D$18,3,FALSE)</f>
        <v>4</v>
      </c>
      <c r="E931">
        <f>VLOOKUP(C931,Menu!$A$2:$D$18,4,FALSE)</f>
        <v>6</v>
      </c>
      <c r="F931" s="1">
        <f t="shared" si="33"/>
        <v>4</v>
      </c>
      <c r="G931" s="4">
        <f t="shared" si="31"/>
        <v>0</v>
      </c>
    </row>
    <row r="932" spans="1:7" hidden="1">
      <c r="A932" t="s">
        <v>11</v>
      </c>
      <c r="B932" s="7">
        <v>0.4819444444444444</v>
      </c>
      <c r="C932">
        <v>15</v>
      </c>
      <c r="D932">
        <f>VLOOKUP(C932,Menu!$A$2:$D$18,3,FALSE)</f>
        <v>1</v>
      </c>
      <c r="E932">
        <f>VLOOKUP(C932,Menu!$A$2:$D$18,4,FALSE)</f>
        <v>1</v>
      </c>
      <c r="F932" s="1">
        <f t="shared" si="33"/>
        <v>1</v>
      </c>
      <c r="G932" s="4">
        <f t="shared" si="31"/>
        <v>0</v>
      </c>
    </row>
    <row r="933" spans="1:7">
      <c r="A933" t="s">
        <v>11</v>
      </c>
      <c r="B933" s="7">
        <v>0.4819444444444444</v>
      </c>
      <c r="C933">
        <v>1</v>
      </c>
      <c r="D933">
        <f>VLOOKUP(C933,Menu!$A$2:$D$18,3,FALSE)</f>
        <v>17</v>
      </c>
      <c r="E933">
        <f>VLOOKUP(C933,Menu!$A$2:$D$18,4,FALSE)</f>
        <v>23</v>
      </c>
      <c r="F933" s="1">
        <f t="shared" si="33"/>
        <v>17</v>
      </c>
      <c r="G933" s="4">
        <f t="shared" si="31"/>
        <v>18.75</v>
      </c>
    </row>
    <row r="934" spans="1:7" hidden="1">
      <c r="A934" t="s">
        <v>11</v>
      </c>
      <c r="B934" s="7">
        <v>0.48611111111111105</v>
      </c>
      <c r="C934">
        <v>12</v>
      </c>
      <c r="D934">
        <f>VLOOKUP(C934,Menu!$A$2:$D$18,3,FALSE)</f>
        <v>4</v>
      </c>
      <c r="E934">
        <f>VLOOKUP(C934,Menu!$A$2:$D$18,4,FALSE)</f>
        <v>6</v>
      </c>
      <c r="F934" s="1">
        <f t="shared" si="33"/>
        <v>4</v>
      </c>
      <c r="G934" s="4">
        <f t="shared" si="31"/>
        <v>0</v>
      </c>
    </row>
    <row r="935" spans="1:7" hidden="1">
      <c r="A935" t="s">
        <v>11</v>
      </c>
      <c r="B935" s="7">
        <v>0.48888888888888882</v>
      </c>
      <c r="C935">
        <v>3</v>
      </c>
      <c r="D935">
        <f>VLOOKUP(C935,Menu!$A$2:$D$18,3,FALSE)</f>
        <v>7</v>
      </c>
      <c r="E935">
        <f>VLOOKUP(C935,Menu!$A$2:$D$18,4,FALSE)</f>
        <v>8.5</v>
      </c>
      <c r="F935" s="1">
        <f t="shared" si="33"/>
        <v>7</v>
      </c>
      <c r="G935" s="4">
        <f t="shared" si="31"/>
        <v>2</v>
      </c>
    </row>
    <row r="936" spans="1:7" hidden="1">
      <c r="A936" t="s">
        <v>11</v>
      </c>
      <c r="B936" s="7">
        <v>0.49374999999999991</v>
      </c>
      <c r="C936">
        <v>4</v>
      </c>
      <c r="D936">
        <f>VLOOKUP(C936,Menu!$A$2:$D$18,3,FALSE)</f>
        <v>14</v>
      </c>
      <c r="E936">
        <f>VLOOKUP(C936,Menu!$A$2:$D$18,4,FALSE)</f>
        <v>16</v>
      </c>
      <c r="F936" s="1">
        <f t="shared" si="33"/>
        <v>14</v>
      </c>
      <c r="G936" s="4">
        <f t="shared" si="31"/>
        <v>8.8000000000000007</v>
      </c>
    </row>
    <row r="937" spans="1:7" hidden="1">
      <c r="A937" t="s">
        <v>11</v>
      </c>
      <c r="B937" s="7">
        <v>0.5034722222222221</v>
      </c>
      <c r="C937">
        <v>10</v>
      </c>
      <c r="D937">
        <f>VLOOKUP(C937,Menu!$A$2:$D$18,3,FALSE)</f>
        <v>14</v>
      </c>
      <c r="E937">
        <f>VLOOKUP(C937,Menu!$A$2:$D$18,4,FALSE)</f>
        <v>19.5</v>
      </c>
      <c r="F937" s="1">
        <f t="shared" si="33"/>
        <v>14</v>
      </c>
      <c r="G937" s="4">
        <f t="shared" si="31"/>
        <v>5</v>
      </c>
    </row>
    <row r="938" spans="1:7" hidden="1">
      <c r="A938" t="s">
        <v>11</v>
      </c>
      <c r="B938" s="7">
        <v>0.51319444444444429</v>
      </c>
      <c r="C938">
        <v>7</v>
      </c>
      <c r="D938">
        <f>VLOOKUP(C938,Menu!$A$2:$D$18,3,FALSE)</f>
        <v>16</v>
      </c>
      <c r="E938">
        <f>VLOOKUP(C938,Menu!$A$2:$D$18,4,FALSE)</f>
        <v>20</v>
      </c>
      <c r="F938" s="1">
        <f t="shared" si="33"/>
        <v>16</v>
      </c>
      <c r="G938" s="4">
        <f t="shared" si="31"/>
        <v>9.65</v>
      </c>
    </row>
    <row r="939" spans="1:7" hidden="1">
      <c r="A939" t="s">
        <v>11</v>
      </c>
      <c r="B939" s="7">
        <v>0.51319444444444429</v>
      </c>
      <c r="C939">
        <v>11</v>
      </c>
      <c r="D939">
        <f>VLOOKUP(C939,Menu!$A$2:$D$18,3,FALSE)</f>
        <v>10</v>
      </c>
      <c r="E939">
        <f>VLOOKUP(C939,Menu!$A$2:$D$18,4,FALSE)</f>
        <v>14</v>
      </c>
      <c r="F939" s="1">
        <f t="shared" si="33"/>
        <v>10</v>
      </c>
      <c r="G939" s="4">
        <f t="shared" si="31"/>
        <v>1.45</v>
      </c>
    </row>
    <row r="940" spans="1:7" hidden="1">
      <c r="A940" t="s">
        <v>11</v>
      </c>
      <c r="B940" s="7">
        <v>0.51319444444444429</v>
      </c>
      <c r="C940">
        <v>14</v>
      </c>
      <c r="D940">
        <f>VLOOKUP(C940,Menu!$A$2:$D$18,3,FALSE)</f>
        <v>3</v>
      </c>
      <c r="E940">
        <f>VLOOKUP(C940,Menu!$A$2:$D$18,4,FALSE)</f>
        <v>3</v>
      </c>
      <c r="F940" s="1">
        <f t="shared" si="33"/>
        <v>3</v>
      </c>
      <c r="G940" s="4">
        <f t="shared" si="31"/>
        <v>0</v>
      </c>
    </row>
    <row r="941" spans="1:7" hidden="1">
      <c r="A941" t="s">
        <v>11</v>
      </c>
      <c r="B941" s="7">
        <v>0.51319444444444429</v>
      </c>
      <c r="C941">
        <v>14</v>
      </c>
      <c r="D941">
        <f>VLOOKUP(C941,Menu!$A$2:$D$18,3,FALSE)</f>
        <v>3</v>
      </c>
      <c r="E941">
        <f>VLOOKUP(C941,Menu!$A$2:$D$18,4,FALSE)</f>
        <v>3</v>
      </c>
      <c r="F941" s="1">
        <f t="shared" si="33"/>
        <v>3</v>
      </c>
      <c r="G941" s="4">
        <f t="shared" si="31"/>
        <v>0</v>
      </c>
    </row>
    <row r="942" spans="1:7" hidden="1">
      <c r="A942" t="s">
        <v>11</v>
      </c>
      <c r="B942" s="7">
        <v>0.51597222222222205</v>
      </c>
      <c r="C942">
        <v>4</v>
      </c>
      <c r="D942">
        <f>VLOOKUP(C942,Menu!$A$2:$D$18,3,FALSE)</f>
        <v>14</v>
      </c>
      <c r="E942">
        <f>VLOOKUP(C942,Menu!$A$2:$D$18,4,FALSE)</f>
        <v>16</v>
      </c>
      <c r="F942" s="1">
        <f t="shared" si="33"/>
        <v>14</v>
      </c>
      <c r="G942" s="4">
        <f t="shared" si="31"/>
        <v>8.8000000000000007</v>
      </c>
    </row>
    <row r="943" spans="1:7" hidden="1">
      <c r="A943" t="s">
        <v>11</v>
      </c>
      <c r="B943" s="7">
        <v>0.51597222222222205</v>
      </c>
      <c r="C943">
        <v>14</v>
      </c>
      <c r="D943">
        <f>VLOOKUP(C943,Menu!$A$2:$D$18,3,FALSE)</f>
        <v>3</v>
      </c>
      <c r="E943">
        <f>VLOOKUP(C943,Menu!$A$2:$D$18,4,FALSE)</f>
        <v>3</v>
      </c>
      <c r="F943" s="1">
        <f t="shared" si="33"/>
        <v>3</v>
      </c>
      <c r="G943" s="4">
        <f t="shared" si="31"/>
        <v>0</v>
      </c>
    </row>
    <row r="944" spans="1:7" hidden="1">
      <c r="A944" t="s">
        <v>11</v>
      </c>
      <c r="B944" s="7">
        <v>0.51805555555555538</v>
      </c>
      <c r="C944">
        <v>16</v>
      </c>
      <c r="D944">
        <f>VLOOKUP(C944,Menu!$A$2:$D$18,3,FALSE)</f>
        <v>5</v>
      </c>
      <c r="E944">
        <f>VLOOKUP(C944,Menu!$A$2:$D$18,4,FALSE)</f>
        <v>7</v>
      </c>
      <c r="F944" s="1">
        <f t="shared" si="33"/>
        <v>5</v>
      </c>
      <c r="G944" s="4">
        <f t="shared" si="31"/>
        <v>0</v>
      </c>
    </row>
    <row r="945" spans="1:7" hidden="1">
      <c r="A945" t="s">
        <v>11</v>
      </c>
      <c r="B945" s="7">
        <v>0.51805555555555538</v>
      </c>
      <c r="C945">
        <v>8</v>
      </c>
      <c r="D945">
        <f>VLOOKUP(C945,Menu!$A$2:$D$18,3,FALSE)</f>
        <v>15</v>
      </c>
      <c r="E945">
        <f>VLOOKUP(C945,Menu!$A$2:$D$18,4,FALSE)</f>
        <v>19</v>
      </c>
      <c r="F945" s="1">
        <f t="shared" si="33"/>
        <v>15</v>
      </c>
      <c r="G945" s="4">
        <f t="shared" si="31"/>
        <v>7.5</v>
      </c>
    </row>
    <row r="946" spans="1:7">
      <c r="A946" t="s">
        <v>11</v>
      </c>
      <c r="B946" s="7">
        <v>0.51805555555555538</v>
      </c>
      <c r="C946">
        <v>1</v>
      </c>
      <c r="D946">
        <f>VLOOKUP(C946,Menu!$A$2:$D$18,3,FALSE)</f>
        <v>17</v>
      </c>
      <c r="E946">
        <f>VLOOKUP(C946,Menu!$A$2:$D$18,4,FALSE)</f>
        <v>23</v>
      </c>
      <c r="F946" s="1">
        <f t="shared" si="33"/>
        <v>17</v>
      </c>
      <c r="G946" s="4">
        <f t="shared" si="31"/>
        <v>18.75</v>
      </c>
    </row>
    <row r="947" spans="1:7" hidden="1">
      <c r="A947" t="s">
        <v>11</v>
      </c>
      <c r="B947" s="7">
        <v>0.52569444444444424</v>
      </c>
      <c r="C947">
        <v>2</v>
      </c>
      <c r="D947">
        <f>VLOOKUP(C947,Menu!$A$2:$D$18,3,FALSE)</f>
        <v>16</v>
      </c>
      <c r="E947">
        <f>VLOOKUP(C947,Menu!$A$2:$D$18,4,FALSE)</f>
        <v>19</v>
      </c>
      <c r="F947" s="1">
        <f t="shared" si="33"/>
        <v>16</v>
      </c>
      <c r="G947" s="4">
        <f t="shared" si="31"/>
        <v>13.8</v>
      </c>
    </row>
    <row r="948" spans="1:7" hidden="1">
      <c r="A948" t="s">
        <v>11</v>
      </c>
      <c r="B948" s="7">
        <v>0.52569444444444424</v>
      </c>
      <c r="C948">
        <v>3</v>
      </c>
      <c r="D948">
        <f>VLOOKUP(C948,Menu!$A$2:$D$18,3,FALSE)</f>
        <v>7</v>
      </c>
      <c r="E948">
        <f>VLOOKUP(C948,Menu!$A$2:$D$18,4,FALSE)</f>
        <v>8.5</v>
      </c>
      <c r="F948" s="1">
        <f t="shared" si="33"/>
        <v>7</v>
      </c>
      <c r="G948" s="4">
        <f t="shared" si="31"/>
        <v>2</v>
      </c>
    </row>
    <row r="949" spans="1:7" hidden="1">
      <c r="A949" t="s">
        <v>11</v>
      </c>
      <c r="B949" s="7">
        <v>0.52986111111111089</v>
      </c>
      <c r="C949">
        <v>2</v>
      </c>
      <c r="D949">
        <f>VLOOKUP(C949,Menu!$A$2:$D$18,3,FALSE)</f>
        <v>16</v>
      </c>
      <c r="E949">
        <f>VLOOKUP(C949,Menu!$A$2:$D$18,4,FALSE)</f>
        <v>19</v>
      </c>
      <c r="F949" s="1">
        <f t="shared" si="33"/>
        <v>16</v>
      </c>
      <c r="G949" s="4">
        <f t="shared" si="31"/>
        <v>13.8</v>
      </c>
    </row>
    <row r="950" spans="1:7" hidden="1">
      <c r="A950" t="s">
        <v>11</v>
      </c>
      <c r="B950" s="7">
        <v>0.52986111111111089</v>
      </c>
      <c r="C950">
        <v>2</v>
      </c>
      <c r="D950">
        <f>VLOOKUP(C950,Menu!$A$2:$D$18,3,FALSE)</f>
        <v>16</v>
      </c>
      <c r="E950">
        <f>VLOOKUP(C950,Menu!$A$2:$D$18,4,FALSE)</f>
        <v>19</v>
      </c>
      <c r="F950" s="1">
        <f t="shared" si="33"/>
        <v>16</v>
      </c>
      <c r="G950" s="4">
        <f t="shared" si="31"/>
        <v>13.8</v>
      </c>
    </row>
    <row r="951" spans="1:7" hidden="1">
      <c r="A951" t="s">
        <v>11</v>
      </c>
      <c r="B951" s="7">
        <v>0.52986111111111089</v>
      </c>
      <c r="C951">
        <v>16</v>
      </c>
      <c r="D951">
        <f>VLOOKUP(C951,Menu!$A$2:$D$18,3,FALSE)</f>
        <v>5</v>
      </c>
      <c r="E951">
        <f>VLOOKUP(C951,Menu!$A$2:$D$18,4,FALSE)</f>
        <v>7</v>
      </c>
      <c r="F951" s="1">
        <f t="shared" si="33"/>
        <v>5</v>
      </c>
      <c r="G951" s="4">
        <f t="shared" si="31"/>
        <v>0</v>
      </c>
    </row>
    <row r="952" spans="1:7" hidden="1">
      <c r="A952" t="s">
        <v>11</v>
      </c>
      <c r="B952" s="7">
        <v>0.53541666666666643</v>
      </c>
      <c r="C952">
        <v>16</v>
      </c>
      <c r="D952">
        <f>VLOOKUP(C952,Menu!$A$2:$D$18,3,FALSE)</f>
        <v>5</v>
      </c>
      <c r="E952">
        <f>VLOOKUP(C952,Menu!$A$2:$D$18,4,FALSE)</f>
        <v>7</v>
      </c>
      <c r="F952" s="1">
        <f t="shared" si="33"/>
        <v>5</v>
      </c>
      <c r="G952" s="4">
        <f t="shared" si="31"/>
        <v>0</v>
      </c>
    </row>
    <row r="953" spans="1:7" hidden="1">
      <c r="A953" t="s">
        <v>11</v>
      </c>
      <c r="B953" s="7">
        <v>0.53541666666666643</v>
      </c>
      <c r="C953">
        <v>4</v>
      </c>
      <c r="D953">
        <f>VLOOKUP(C953,Menu!$A$2:$D$18,3,FALSE)</f>
        <v>14</v>
      </c>
      <c r="E953">
        <f>VLOOKUP(C953,Menu!$A$2:$D$18,4,FALSE)</f>
        <v>16</v>
      </c>
      <c r="F953" s="1">
        <f t="shared" si="33"/>
        <v>14</v>
      </c>
      <c r="G953" s="4">
        <f t="shared" si="31"/>
        <v>8.8000000000000007</v>
      </c>
    </row>
    <row r="954" spans="1:7" hidden="1">
      <c r="A954" t="s">
        <v>11</v>
      </c>
      <c r="B954" s="7">
        <v>0.53541666666666643</v>
      </c>
      <c r="C954">
        <v>16</v>
      </c>
      <c r="D954">
        <f>VLOOKUP(C954,Menu!$A$2:$D$18,3,FALSE)</f>
        <v>5</v>
      </c>
      <c r="E954">
        <f>VLOOKUP(C954,Menu!$A$2:$D$18,4,FALSE)</f>
        <v>7</v>
      </c>
      <c r="F954" s="1">
        <f t="shared" si="33"/>
        <v>5</v>
      </c>
      <c r="G954" s="4">
        <f t="shared" si="31"/>
        <v>0</v>
      </c>
    </row>
    <row r="955" spans="1:7" hidden="1">
      <c r="A955" t="s">
        <v>11</v>
      </c>
      <c r="B955" s="7">
        <v>0.53541666666666643</v>
      </c>
      <c r="C955">
        <v>2</v>
      </c>
      <c r="D955">
        <f>VLOOKUP(C955,Menu!$A$2:$D$18,3,FALSE)</f>
        <v>16</v>
      </c>
      <c r="E955">
        <f>VLOOKUP(C955,Menu!$A$2:$D$18,4,FALSE)</f>
        <v>19</v>
      </c>
      <c r="F955" s="1">
        <f t="shared" si="33"/>
        <v>16</v>
      </c>
      <c r="G955" s="4">
        <f t="shared" si="31"/>
        <v>13.8</v>
      </c>
    </row>
    <row r="956" spans="1:7" hidden="1">
      <c r="A956" t="s">
        <v>11</v>
      </c>
      <c r="B956" s="7">
        <v>0.53680555555555531</v>
      </c>
      <c r="C956">
        <v>2</v>
      </c>
      <c r="D956">
        <f>VLOOKUP(C956,Menu!$A$2:$D$18,3,FALSE)</f>
        <v>16</v>
      </c>
      <c r="E956">
        <f>VLOOKUP(C956,Menu!$A$2:$D$18,4,FALSE)</f>
        <v>19</v>
      </c>
      <c r="F956" s="1">
        <f t="shared" si="33"/>
        <v>16</v>
      </c>
      <c r="G956" s="4">
        <f t="shared" si="31"/>
        <v>13.8</v>
      </c>
    </row>
    <row r="957" spans="1:7" hidden="1">
      <c r="A957" t="s">
        <v>11</v>
      </c>
      <c r="B957" s="7">
        <v>0.53680555555555531</v>
      </c>
      <c r="C957">
        <v>8</v>
      </c>
      <c r="D957">
        <f>VLOOKUP(C957,Menu!$A$2:$D$18,3,FALSE)</f>
        <v>15</v>
      </c>
      <c r="E957">
        <f>VLOOKUP(C957,Menu!$A$2:$D$18,4,FALSE)</f>
        <v>19</v>
      </c>
      <c r="F957" s="1">
        <f t="shared" si="33"/>
        <v>15</v>
      </c>
      <c r="G957" s="4">
        <f t="shared" si="31"/>
        <v>7.5</v>
      </c>
    </row>
    <row r="958" spans="1:7" hidden="1">
      <c r="A958" t="s">
        <v>11</v>
      </c>
      <c r="B958" s="7">
        <v>0.53680555555555531</v>
      </c>
      <c r="C958">
        <v>5</v>
      </c>
      <c r="D958">
        <f>VLOOKUP(C958,Menu!$A$2:$D$18,3,FALSE)</f>
        <v>15</v>
      </c>
      <c r="E958">
        <f>VLOOKUP(C958,Menu!$A$2:$D$18,4,FALSE)</f>
        <v>20</v>
      </c>
      <c r="F958" s="1">
        <f t="shared" si="33"/>
        <v>15</v>
      </c>
      <c r="G958" s="4">
        <f t="shared" si="31"/>
        <v>12.5</v>
      </c>
    </row>
    <row r="959" spans="1:7" hidden="1">
      <c r="A959" t="s">
        <v>11</v>
      </c>
      <c r="B959" s="7">
        <v>0.53680555555555531</v>
      </c>
      <c r="C959">
        <v>11</v>
      </c>
      <c r="D959">
        <f>VLOOKUP(C959,Menu!$A$2:$D$18,3,FALSE)</f>
        <v>10</v>
      </c>
      <c r="E959">
        <f>VLOOKUP(C959,Menu!$A$2:$D$18,4,FALSE)</f>
        <v>14</v>
      </c>
      <c r="F959" s="1">
        <f t="shared" si="33"/>
        <v>10</v>
      </c>
      <c r="G959" s="4">
        <f t="shared" si="31"/>
        <v>1.45</v>
      </c>
    </row>
    <row r="960" spans="1:7" hidden="1">
      <c r="A960" t="s">
        <v>11</v>
      </c>
      <c r="B960" s="7">
        <v>0.53680555555555531</v>
      </c>
      <c r="C960">
        <v>16</v>
      </c>
      <c r="D960">
        <f>VLOOKUP(C960,Menu!$A$2:$D$18,3,FALSE)</f>
        <v>5</v>
      </c>
      <c r="E960">
        <f>VLOOKUP(C960,Menu!$A$2:$D$18,4,FALSE)</f>
        <v>7</v>
      </c>
      <c r="F960" s="1">
        <f t="shared" si="33"/>
        <v>5</v>
      </c>
      <c r="G960" s="4">
        <f t="shared" si="31"/>
        <v>0</v>
      </c>
    </row>
    <row r="961" spans="1:7" hidden="1">
      <c r="A961" t="s">
        <v>11</v>
      </c>
      <c r="B961" s="7">
        <v>0.54166666666666641</v>
      </c>
      <c r="C961">
        <v>9</v>
      </c>
      <c r="D961">
        <f>VLOOKUP(C961,Menu!$A$2:$D$18,3,FALSE)</f>
        <v>14</v>
      </c>
      <c r="E961">
        <f>VLOOKUP(C961,Menu!$A$2:$D$18,4,FALSE)</f>
        <v>17</v>
      </c>
      <c r="F961" s="1">
        <f t="shared" si="33"/>
        <v>14</v>
      </c>
      <c r="G961" s="4">
        <f t="shared" si="31"/>
        <v>12.6</v>
      </c>
    </row>
    <row r="962" spans="1:7" hidden="1">
      <c r="A962" t="s">
        <v>11</v>
      </c>
      <c r="B962" s="7">
        <v>0.5465277777777775</v>
      </c>
      <c r="C962">
        <v>15</v>
      </c>
      <c r="D962">
        <f>VLOOKUP(C962,Menu!$A$2:$D$18,3,FALSE)</f>
        <v>1</v>
      </c>
      <c r="E962">
        <f>VLOOKUP(C962,Menu!$A$2:$D$18,4,FALSE)</f>
        <v>1</v>
      </c>
      <c r="F962" s="1">
        <f t="shared" si="33"/>
        <v>1</v>
      </c>
      <c r="G962" s="4">
        <f t="shared" ref="G962:G1025" si="34">VLOOKUP(C:C,$J$2:$K$17,2,FALSE)</f>
        <v>0</v>
      </c>
    </row>
    <row r="963" spans="1:7" hidden="1">
      <c r="A963" t="s">
        <v>11</v>
      </c>
      <c r="B963" s="7">
        <v>0.54791666666666639</v>
      </c>
      <c r="C963">
        <v>8</v>
      </c>
      <c r="D963">
        <f>VLOOKUP(C963,Menu!$A$2:$D$18,3,FALSE)</f>
        <v>15</v>
      </c>
      <c r="E963">
        <f>VLOOKUP(C963,Menu!$A$2:$D$18,4,FALSE)</f>
        <v>19</v>
      </c>
      <c r="F963" s="1">
        <f t="shared" si="33"/>
        <v>15</v>
      </c>
      <c r="G963" s="4">
        <f t="shared" si="34"/>
        <v>7.5</v>
      </c>
    </row>
    <row r="964" spans="1:7" hidden="1">
      <c r="A964" t="s">
        <v>11</v>
      </c>
      <c r="B964" s="7">
        <v>0.5513888888888886</v>
      </c>
      <c r="C964">
        <v>14</v>
      </c>
      <c r="D964">
        <f>VLOOKUP(C964,Menu!$A$2:$D$18,3,FALSE)</f>
        <v>3</v>
      </c>
      <c r="E964">
        <f>VLOOKUP(C964,Menu!$A$2:$D$18,4,FALSE)</f>
        <v>3</v>
      </c>
      <c r="F964" s="1">
        <f t="shared" si="33"/>
        <v>3</v>
      </c>
      <c r="G964" s="4">
        <f t="shared" si="34"/>
        <v>0</v>
      </c>
    </row>
    <row r="965" spans="1:7" hidden="1">
      <c r="A965" t="s">
        <v>11</v>
      </c>
      <c r="B965" s="7">
        <v>0.5597222222222219</v>
      </c>
      <c r="C965">
        <v>4</v>
      </c>
      <c r="D965">
        <f>VLOOKUP(C965,Menu!$A$2:$D$18,3,FALSE)</f>
        <v>14</v>
      </c>
      <c r="E965">
        <f>VLOOKUP(C965,Menu!$A$2:$D$18,4,FALSE)</f>
        <v>16</v>
      </c>
      <c r="F965" s="1">
        <f t="shared" si="33"/>
        <v>14</v>
      </c>
      <c r="G965" s="4">
        <f t="shared" si="34"/>
        <v>8.8000000000000007</v>
      </c>
    </row>
    <row r="966" spans="1:7" hidden="1">
      <c r="A966" t="s">
        <v>11</v>
      </c>
      <c r="B966" s="7">
        <v>0.5597222222222219</v>
      </c>
      <c r="C966">
        <v>11</v>
      </c>
      <c r="D966">
        <f>VLOOKUP(C966,Menu!$A$2:$D$18,3,FALSE)</f>
        <v>10</v>
      </c>
      <c r="E966">
        <f>VLOOKUP(C966,Menu!$A$2:$D$18,4,FALSE)</f>
        <v>14</v>
      </c>
      <c r="F966" s="1">
        <f t="shared" si="33"/>
        <v>10</v>
      </c>
      <c r="G966" s="4">
        <f t="shared" si="34"/>
        <v>1.45</v>
      </c>
    </row>
    <row r="967" spans="1:7" hidden="1">
      <c r="A967" t="s">
        <v>11</v>
      </c>
      <c r="B967" s="7">
        <v>0.56249999999999967</v>
      </c>
      <c r="C967">
        <v>16</v>
      </c>
      <c r="D967">
        <f>VLOOKUP(C967,Menu!$A$2:$D$18,3,FALSE)</f>
        <v>5</v>
      </c>
      <c r="E967">
        <f>VLOOKUP(C967,Menu!$A$2:$D$18,4,FALSE)</f>
        <v>7</v>
      </c>
      <c r="F967" s="1">
        <f t="shared" si="33"/>
        <v>5</v>
      </c>
      <c r="G967" s="4">
        <f t="shared" si="34"/>
        <v>0</v>
      </c>
    </row>
    <row r="968" spans="1:7" hidden="1">
      <c r="A968" t="s">
        <v>11</v>
      </c>
      <c r="B968" s="7">
        <v>0.56249999999999967</v>
      </c>
      <c r="C968">
        <v>7</v>
      </c>
      <c r="D968">
        <f>VLOOKUP(C968,Menu!$A$2:$D$18,3,FALSE)</f>
        <v>16</v>
      </c>
      <c r="E968">
        <f>VLOOKUP(C968,Menu!$A$2:$D$18,4,FALSE)</f>
        <v>20</v>
      </c>
      <c r="F968" s="1">
        <f t="shared" si="33"/>
        <v>16</v>
      </c>
      <c r="G968" s="4">
        <f t="shared" si="34"/>
        <v>9.65</v>
      </c>
    </row>
    <row r="969" spans="1:7" hidden="1">
      <c r="A969" t="s">
        <v>11</v>
      </c>
      <c r="B969" s="7">
        <v>0.56249999999999967</v>
      </c>
      <c r="C969">
        <v>14</v>
      </c>
      <c r="D969">
        <f>VLOOKUP(C969,Menu!$A$2:$D$18,3,FALSE)</f>
        <v>3</v>
      </c>
      <c r="E969">
        <f>VLOOKUP(C969,Menu!$A$2:$D$18,4,FALSE)</f>
        <v>3</v>
      </c>
      <c r="F969" s="1">
        <f t="shared" si="33"/>
        <v>3</v>
      </c>
      <c r="G969" s="4">
        <f t="shared" si="34"/>
        <v>0</v>
      </c>
    </row>
    <row r="970" spans="1:7" hidden="1">
      <c r="A970" t="s">
        <v>11</v>
      </c>
      <c r="B970" s="7">
        <v>0.56249999999999967</v>
      </c>
      <c r="C970">
        <v>16</v>
      </c>
      <c r="D970">
        <f>VLOOKUP(C970,Menu!$A$2:$D$18,3,FALSE)</f>
        <v>5</v>
      </c>
      <c r="E970">
        <f>VLOOKUP(C970,Menu!$A$2:$D$18,4,FALSE)</f>
        <v>7</v>
      </c>
      <c r="F970" s="1">
        <f t="shared" si="33"/>
        <v>5</v>
      </c>
      <c r="G970" s="4">
        <f t="shared" si="34"/>
        <v>0</v>
      </c>
    </row>
    <row r="971" spans="1:7">
      <c r="A971" t="s">
        <v>11</v>
      </c>
      <c r="B971" s="7">
        <v>0.56249999999999967</v>
      </c>
      <c r="C971">
        <v>1</v>
      </c>
      <c r="D971">
        <f>VLOOKUP(C971,Menu!$A$2:$D$18,3,FALSE)</f>
        <v>17</v>
      </c>
      <c r="E971">
        <f>VLOOKUP(C971,Menu!$A$2:$D$18,4,FALSE)</f>
        <v>23</v>
      </c>
      <c r="F971" s="1">
        <f t="shared" si="33"/>
        <v>17</v>
      </c>
      <c r="G971" s="4">
        <f t="shared" si="34"/>
        <v>18.75</v>
      </c>
    </row>
    <row r="972" spans="1:7">
      <c r="A972" t="s">
        <v>11</v>
      </c>
      <c r="B972" s="7">
        <v>0.56249999999999967</v>
      </c>
      <c r="C972">
        <v>1</v>
      </c>
      <c r="D972">
        <f>VLOOKUP(C972,Menu!$A$2:$D$18,3,FALSE)</f>
        <v>17</v>
      </c>
      <c r="E972">
        <f>VLOOKUP(C972,Menu!$A$2:$D$18,4,FALSE)</f>
        <v>23</v>
      </c>
      <c r="F972" s="1">
        <f t="shared" si="33"/>
        <v>17</v>
      </c>
      <c r="G972" s="4">
        <f t="shared" si="34"/>
        <v>18.75</v>
      </c>
    </row>
    <row r="973" spans="1:7" hidden="1">
      <c r="A973" t="s">
        <v>11</v>
      </c>
      <c r="B973" s="7">
        <v>0.5680555555555552</v>
      </c>
      <c r="C973">
        <v>11</v>
      </c>
      <c r="D973">
        <f>VLOOKUP(C973,Menu!$A$2:$D$18,3,FALSE)</f>
        <v>10</v>
      </c>
      <c r="E973">
        <f>VLOOKUP(C973,Menu!$A$2:$D$18,4,FALSE)</f>
        <v>14</v>
      </c>
      <c r="F973" s="1">
        <f t="shared" si="33"/>
        <v>10</v>
      </c>
      <c r="G973" s="4">
        <f t="shared" si="34"/>
        <v>1.45</v>
      </c>
    </row>
    <row r="974" spans="1:7" hidden="1">
      <c r="A974" t="s">
        <v>11</v>
      </c>
      <c r="B974" s="7">
        <v>0.57361111111111074</v>
      </c>
      <c r="C974">
        <v>16</v>
      </c>
      <c r="D974">
        <f>VLOOKUP(C974,Menu!$A$2:$D$18,3,FALSE)</f>
        <v>5</v>
      </c>
      <c r="E974">
        <f>VLOOKUP(C974,Menu!$A$2:$D$18,4,FALSE)</f>
        <v>7</v>
      </c>
      <c r="F974" s="1">
        <f t="shared" si="33"/>
        <v>5</v>
      </c>
      <c r="G974" s="4">
        <f t="shared" si="34"/>
        <v>0</v>
      </c>
    </row>
    <row r="975" spans="1:7" hidden="1">
      <c r="A975" t="s">
        <v>11</v>
      </c>
      <c r="B975" s="7">
        <v>0.58333333333333293</v>
      </c>
      <c r="C975">
        <v>9</v>
      </c>
      <c r="D975">
        <f>VLOOKUP(C975,Menu!$A$2:$D$18,3,FALSE)</f>
        <v>14</v>
      </c>
      <c r="E975">
        <f>VLOOKUP(C975,Menu!$A$2:$D$18,4,FALSE)</f>
        <v>17</v>
      </c>
      <c r="F975" s="1">
        <f t="shared" si="33"/>
        <v>14</v>
      </c>
      <c r="G975" s="4">
        <f t="shared" si="34"/>
        <v>12.6</v>
      </c>
    </row>
    <row r="976" spans="1:7" hidden="1">
      <c r="A976" t="s">
        <v>11</v>
      </c>
      <c r="B976" s="7">
        <v>0.58333333333333293</v>
      </c>
      <c r="C976">
        <v>16</v>
      </c>
      <c r="D976">
        <f>VLOOKUP(C976,Menu!$A$2:$D$18,3,FALSE)</f>
        <v>5</v>
      </c>
      <c r="E976">
        <f>VLOOKUP(C976,Menu!$A$2:$D$18,4,FALSE)</f>
        <v>7</v>
      </c>
      <c r="F976" s="1">
        <f t="shared" si="33"/>
        <v>5</v>
      </c>
      <c r="G976" s="4">
        <f t="shared" si="34"/>
        <v>0</v>
      </c>
    </row>
    <row r="977" spans="1:7" hidden="1">
      <c r="A977" t="s">
        <v>11</v>
      </c>
      <c r="B977" s="7">
        <v>0.58333333333333293</v>
      </c>
      <c r="C977">
        <v>12</v>
      </c>
      <c r="D977">
        <f>VLOOKUP(C977,Menu!$A$2:$D$18,3,FALSE)</f>
        <v>4</v>
      </c>
      <c r="E977">
        <f>VLOOKUP(C977,Menu!$A$2:$D$18,4,FALSE)</f>
        <v>6</v>
      </c>
      <c r="F977" s="1">
        <f t="shared" si="33"/>
        <v>4</v>
      </c>
      <c r="G977" s="4">
        <f t="shared" si="34"/>
        <v>0</v>
      </c>
    </row>
    <row r="978" spans="1:7" hidden="1">
      <c r="A978" t="s">
        <v>11</v>
      </c>
      <c r="B978" s="7">
        <v>0.58333333333333293</v>
      </c>
      <c r="C978">
        <v>6</v>
      </c>
      <c r="D978">
        <f>VLOOKUP(C978,Menu!$A$2:$D$18,3,FALSE)</f>
        <v>14</v>
      </c>
      <c r="E978">
        <f>VLOOKUP(C978,Menu!$A$2:$D$18,4,FALSE)</f>
        <v>18</v>
      </c>
      <c r="F978" s="1">
        <f t="shared" si="33"/>
        <v>14</v>
      </c>
      <c r="G978" s="4">
        <f t="shared" si="34"/>
        <v>9</v>
      </c>
    </row>
    <row r="979" spans="1:7" hidden="1">
      <c r="A979" t="s">
        <v>11</v>
      </c>
      <c r="B979" s="7">
        <v>0.58333333333333293</v>
      </c>
      <c r="C979">
        <v>7</v>
      </c>
      <c r="D979">
        <f>VLOOKUP(C979,Menu!$A$2:$D$18,3,FALSE)</f>
        <v>16</v>
      </c>
      <c r="E979">
        <f>VLOOKUP(C979,Menu!$A$2:$D$18,4,FALSE)</f>
        <v>20</v>
      </c>
      <c r="F979" s="1">
        <f t="shared" si="33"/>
        <v>16</v>
      </c>
      <c r="G979" s="4">
        <f t="shared" si="34"/>
        <v>9.65</v>
      </c>
    </row>
    <row r="980" spans="1:7" hidden="1">
      <c r="A980" t="s">
        <v>11</v>
      </c>
      <c r="B980" s="7">
        <v>0.58333333333333293</v>
      </c>
      <c r="C980">
        <v>4</v>
      </c>
      <c r="D980">
        <f>VLOOKUP(C980,Menu!$A$2:$D$18,3,FALSE)</f>
        <v>14</v>
      </c>
      <c r="E980">
        <f>VLOOKUP(C980,Menu!$A$2:$D$18,4,FALSE)</f>
        <v>16</v>
      </c>
      <c r="F980" s="1">
        <f t="shared" si="33"/>
        <v>14</v>
      </c>
      <c r="G980" s="4">
        <f t="shared" si="34"/>
        <v>8.8000000000000007</v>
      </c>
    </row>
    <row r="981" spans="1:7" hidden="1">
      <c r="A981" t="s">
        <v>11</v>
      </c>
      <c r="B981" s="7">
        <v>0.58749999999999958</v>
      </c>
      <c r="C981">
        <v>15</v>
      </c>
      <c r="D981">
        <f>VLOOKUP(C981,Menu!$A$2:$D$18,3,FALSE)</f>
        <v>1</v>
      </c>
      <c r="E981">
        <f>VLOOKUP(C981,Menu!$A$2:$D$18,4,FALSE)</f>
        <v>1</v>
      </c>
      <c r="F981" s="1">
        <f t="shared" ref="F981:F1044" si="35">E981</f>
        <v>1</v>
      </c>
      <c r="G981" s="4">
        <f t="shared" si="34"/>
        <v>0</v>
      </c>
    </row>
    <row r="982" spans="1:7" hidden="1">
      <c r="A982" t="s">
        <v>11</v>
      </c>
      <c r="B982" s="7">
        <v>0.59097222222222179</v>
      </c>
      <c r="C982">
        <v>16</v>
      </c>
      <c r="D982">
        <f>VLOOKUP(C982,Menu!$A$2:$D$18,3,FALSE)</f>
        <v>5</v>
      </c>
      <c r="E982">
        <f>VLOOKUP(C982,Menu!$A$2:$D$18,4,FALSE)</f>
        <v>7</v>
      </c>
      <c r="F982" s="1">
        <f t="shared" si="35"/>
        <v>7</v>
      </c>
      <c r="G982" s="4">
        <f t="shared" si="34"/>
        <v>0</v>
      </c>
    </row>
    <row r="983" spans="1:7" hidden="1">
      <c r="A983" t="s">
        <v>11</v>
      </c>
      <c r="B983" s="7">
        <v>0.59166666666666623</v>
      </c>
      <c r="C983">
        <v>5</v>
      </c>
      <c r="D983">
        <f>VLOOKUP(C983,Menu!$A$2:$D$18,3,FALSE)</f>
        <v>15</v>
      </c>
      <c r="E983">
        <f>VLOOKUP(C983,Menu!$A$2:$D$18,4,FALSE)</f>
        <v>20</v>
      </c>
      <c r="F983" s="1">
        <f t="shared" si="35"/>
        <v>20</v>
      </c>
      <c r="G983" s="4">
        <f t="shared" si="34"/>
        <v>12.5</v>
      </c>
    </row>
    <row r="984" spans="1:7" hidden="1">
      <c r="A984" t="s">
        <v>11</v>
      </c>
      <c r="B984" s="7">
        <v>0.59722222222222177</v>
      </c>
      <c r="C984">
        <v>2</v>
      </c>
      <c r="D984">
        <f>VLOOKUP(C984,Menu!$A$2:$D$18,3,FALSE)</f>
        <v>16</v>
      </c>
      <c r="E984">
        <f>VLOOKUP(C984,Menu!$A$2:$D$18,4,FALSE)</f>
        <v>19</v>
      </c>
      <c r="F984" s="1">
        <f t="shared" si="35"/>
        <v>19</v>
      </c>
      <c r="G984" s="4">
        <f t="shared" si="34"/>
        <v>13.8</v>
      </c>
    </row>
    <row r="985" spans="1:7" hidden="1">
      <c r="A985" t="s">
        <v>11</v>
      </c>
      <c r="B985" s="7">
        <v>0.59722222222222177</v>
      </c>
      <c r="C985">
        <v>11</v>
      </c>
      <c r="D985">
        <f>VLOOKUP(C985,Menu!$A$2:$D$18,3,FALSE)</f>
        <v>10</v>
      </c>
      <c r="E985">
        <f>VLOOKUP(C985,Menu!$A$2:$D$18,4,FALSE)</f>
        <v>14</v>
      </c>
      <c r="F985" s="1">
        <f t="shared" si="35"/>
        <v>14</v>
      </c>
      <c r="G985" s="4">
        <f t="shared" si="34"/>
        <v>1.45</v>
      </c>
    </row>
    <row r="986" spans="1:7" hidden="1">
      <c r="A986" t="s">
        <v>11</v>
      </c>
      <c r="B986" s="7">
        <v>0.59722222222222177</v>
      </c>
      <c r="C986">
        <v>14</v>
      </c>
      <c r="D986">
        <f>VLOOKUP(C986,Menu!$A$2:$D$18,3,FALSE)</f>
        <v>3</v>
      </c>
      <c r="E986">
        <f>VLOOKUP(C986,Menu!$A$2:$D$18,4,FALSE)</f>
        <v>3</v>
      </c>
      <c r="F986" s="1">
        <f t="shared" si="35"/>
        <v>3</v>
      </c>
      <c r="G986" s="4">
        <f t="shared" si="34"/>
        <v>0</v>
      </c>
    </row>
    <row r="987" spans="1:7" hidden="1">
      <c r="A987" t="s">
        <v>11</v>
      </c>
      <c r="B987" s="7">
        <v>0.59722222222222177</v>
      </c>
      <c r="C987">
        <v>12</v>
      </c>
      <c r="D987">
        <f>VLOOKUP(C987,Menu!$A$2:$D$18,3,FALSE)</f>
        <v>4</v>
      </c>
      <c r="E987">
        <f>VLOOKUP(C987,Menu!$A$2:$D$18,4,FALSE)</f>
        <v>6</v>
      </c>
      <c r="F987" s="1">
        <f t="shared" si="35"/>
        <v>6</v>
      </c>
      <c r="G987" s="4">
        <f t="shared" si="34"/>
        <v>0</v>
      </c>
    </row>
    <row r="988" spans="1:7" hidden="1">
      <c r="A988" t="s">
        <v>11</v>
      </c>
      <c r="B988" s="7">
        <v>0.59722222222222177</v>
      </c>
      <c r="C988">
        <v>6</v>
      </c>
      <c r="D988">
        <f>VLOOKUP(C988,Menu!$A$2:$D$18,3,FALSE)</f>
        <v>14</v>
      </c>
      <c r="E988">
        <f>VLOOKUP(C988,Menu!$A$2:$D$18,4,FALSE)</f>
        <v>18</v>
      </c>
      <c r="F988" s="1">
        <f t="shared" si="35"/>
        <v>18</v>
      </c>
      <c r="G988" s="4">
        <f t="shared" si="34"/>
        <v>9</v>
      </c>
    </row>
    <row r="989" spans="1:7">
      <c r="A989" t="s">
        <v>11</v>
      </c>
      <c r="B989" s="7">
        <v>0.59722222222222177</v>
      </c>
      <c r="C989">
        <v>1</v>
      </c>
      <c r="D989">
        <f>VLOOKUP(C989,Menu!$A$2:$D$18,3,FALSE)</f>
        <v>17</v>
      </c>
      <c r="E989">
        <f>VLOOKUP(C989,Menu!$A$2:$D$18,4,FALSE)</f>
        <v>23</v>
      </c>
      <c r="F989" s="1">
        <f t="shared" si="35"/>
        <v>23</v>
      </c>
      <c r="G989" s="4">
        <f t="shared" si="34"/>
        <v>18.75</v>
      </c>
    </row>
    <row r="990" spans="1:7" hidden="1">
      <c r="A990" t="s">
        <v>11</v>
      </c>
      <c r="B990" s="7">
        <v>0.59722222222222177</v>
      </c>
      <c r="C990">
        <v>4</v>
      </c>
      <c r="D990">
        <f>VLOOKUP(C990,Menu!$A$2:$D$18,3,FALSE)</f>
        <v>14</v>
      </c>
      <c r="E990">
        <f>VLOOKUP(C990,Menu!$A$2:$D$18,4,FALSE)</f>
        <v>16</v>
      </c>
      <c r="F990" s="1">
        <f t="shared" si="35"/>
        <v>16</v>
      </c>
      <c r="G990" s="4">
        <f t="shared" si="34"/>
        <v>8.8000000000000007</v>
      </c>
    </row>
    <row r="991" spans="1:7" hidden="1">
      <c r="A991" t="s">
        <v>11</v>
      </c>
      <c r="B991" s="7">
        <v>0.59722222222222177</v>
      </c>
      <c r="C991">
        <v>5</v>
      </c>
      <c r="D991">
        <f>VLOOKUP(C991,Menu!$A$2:$D$18,3,FALSE)</f>
        <v>15</v>
      </c>
      <c r="E991">
        <f>VLOOKUP(C991,Menu!$A$2:$D$18,4,FALSE)</f>
        <v>20</v>
      </c>
      <c r="F991" s="1">
        <f t="shared" si="35"/>
        <v>20</v>
      </c>
      <c r="G991" s="4">
        <f t="shared" si="34"/>
        <v>12.5</v>
      </c>
    </row>
    <row r="992" spans="1:7" hidden="1">
      <c r="A992" t="s">
        <v>11</v>
      </c>
      <c r="B992" s="7">
        <v>0.59722222222222177</v>
      </c>
      <c r="C992">
        <v>4</v>
      </c>
      <c r="D992">
        <f>VLOOKUP(C992,Menu!$A$2:$D$18,3,FALSE)</f>
        <v>14</v>
      </c>
      <c r="E992">
        <f>VLOOKUP(C992,Menu!$A$2:$D$18,4,FALSE)</f>
        <v>16</v>
      </c>
      <c r="F992" s="1">
        <f t="shared" si="35"/>
        <v>16</v>
      </c>
      <c r="G992" s="4">
        <f t="shared" si="34"/>
        <v>8.8000000000000007</v>
      </c>
    </row>
    <row r="993" spans="1:7" hidden="1">
      <c r="A993" t="s">
        <v>11</v>
      </c>
      <c r="B993" s="7">
        <v>0.59722222222222177</v>
      </c>
      <c r="C993">
        <v>6</v>
      </c>
      <c r="D993">
        <f>VLOOKUP(C993,Menu!$A$2:$D$18,3,FALSE)</f>
        <v>14</v>
      </c>
      <c r="E993">
        <f>VLOOKUP(C993,Menu!$A$2:$D$18,4,FALSE)</f>
        <v>18</v>
      </c>
      <c r="F993" s="1">
        <f t="shared" si="35"/>
        <v>18</v>
      </c>
      <c r="G993" s="4">
        <f t="shared" si="34"/>
        <v>9</v>
      </c>
    </row>
    <row r="994" spans="1:7" hidden="1">
      <c r="A994" t="s">
        <v>11</v>
      </c>
      <c r="B994" s="7">
        <v>0.59722222222222177</v>
      </c>
      <c r="C994">
        <v>15</v>
      </c>
      <c r="D994">
        <f>VLOOKUP(C994,Menu!$A$2:$D$18,3,FALSE)</f>
        <v>1</v>
      </c>
      <c r="E994">
        <f>VLOOKUP(C994,Menu!$A$2:$D$18,4,FALSE)</f>
        <v>1</v>
      </c>
      <c r="F994" s="1">
        <f t="shared" si="35"/>
        <v>1</v>
      </c>
      <c r="G994" s="4">
        <f t="shared" si="34"/>
        <v>0</v>
      </c>
    </row>
    <row r="995" spans="1:7" hidden="1">
      <c r="A995" t="s">
        <v>11</v>
      </c>
      <c r="B995" s="7">
        <v>0.59722222222222177</v>
      </c>
      <c r="C995">
        <v>16</v>
      </c>
      <c r="D995">
        <f>VLOOKUP(C995,Menu!$A$2:$D$18,3,FALSE)</f>
        <v>5</v>
      </c>
      <c r="E995">
        <f>VLOOKUP(C995,Menu!$A$2:$D$18,4,FALSE)</f>
        <v>7</v>
      </c>
      <c r="F995" s="1">
        <f t="shared" si="35"/>
        <v>7</v>
      </c>
      <c r="G995" s="4">
        <f t="shared" si="34"/>
        <v>0</v>
      </c>
    </row>
    <row r="996" spans="1:7" hidden="1">
      <c r="A996" t="s">
        <v>11</v>
      </c>
      <c r="B996" s="7">
        <v>0.60138888888888842</v>
      </c>
      <c r="C996">
        <v>5</v>
      </c>
      <c r="D996">
        <f>VLOOKUP(C996,Menu!$A$2:$D$18,3,FALSE)</f>
        <v>15</v>
      </c>
      <c r="E996">
        <f>VLOOKUP(C996,Menu!$A$2:$D$18,4,FALSE)</f>
        <v>20</v>
      </c>
      <c r="F996" s="1">
        <f t="shared" si="35"/>
        <v>20</v>
      </c>
      <c r="G996" s="4">
        <f t="shared" si="34"/>
        <v>12.5</v>
      </c>
    </row>
    <row r="997" spans="1:7" hidden="1">
      <c r="A997" t="s">
        <v>11</v>
      </c>
      <c r="B997" s="7">
        <v>0.60833333333333284</v>
      </c>
      <c r="C997">
        <v>7</v>
      </c>
      <c r="D997">
        <f>VLOOKUP(C997,Menu!$A$2:$D$18,3,FALSE)</f>
        <v>16</v>
      </c>
      <c r="E997">
        <f>VLOOKUP(C997,Menu!$A$2:$D$18,4,FALSE)</f>
        <v>20</v>
      </c>
      <c r="F997" s="1">
        <f t="shared" si="35"/>
        <v>20</v>
      </c>
      <c r="G997" s="4">
        <f t="shared" si="34"/>
        <v>9.65</v>
      </c>
    </row>
    <row r="998" spans="1:7" hidden="1">
      <c r="A998" t="s">
        <v>11</v>
      </c>
      <c r="B998" s="7">
        <v>0.60833333333333284</v>
      </c>
      <c r="C998">
        <v>12</v>
      </c>
      <c r="D998">
        <f>VLOOKUP(C998,Menu!$A$2:$D$18,3,FALSE)</f>
        <v>4</v>
      </c>
      <c r="E998">
        <f>VLOOKUP(C998,Menu!$A$2:$D$18,4,FALSE)</f>
        <v>6</v>
      </c>
      <c r="F998" s="1">
        <f t="shared" si="35"/>
        <v>6</v>
      </c>
      <c r="G998" s="4">
        <f t="shared" si="34"/>
        <v>0</v>
      </c>
    </row>
    <row r="999" spans="1:7" hidden="1">
      <c r="A999" t="s">
        <v>11</v>
      </c>
      <c r="B999" s="7">
        <v>0.61458333333333282</v>
      </c>
      <c r="C999">
        <v>2</v>
      </c>
      <c r="D999">
        <f>VLOOKUP(C999,Menu!$A$2:$D$18,3,FALSE)</f>
        <v>16</v>
      </c>
      <c r="E999">
        <f>VLOOKUP(C999,Menu!$A$2:$D$18,4,FALSE)</f>
        <v>19</v>
      </c>
      <c r="F999" s="1">
        <f t="shared" si="35"/>
        <v>19</v>
      </c>
      <c r="G999" s="4">
        <f t="shared" si="34"/>
        <v>13.8</v>
      </c>
    </row>
    <row r="1000" spans="1:7" hidden="1">
      <c r="A1000" t="s">
        <v>11</v>
      </c>
      <c r="B1000" s="7">
        <v>0.62083333333333279</v>
      </c>
      <c r="C1000">
        <v>2</v>
      </c>
      <c r="D1000">
        <f>VLOOKUP(C1000,Menu!$A$2:$D$18,3,FALSE)</f>
        <v>16</v>
      </c>
      <c r="E1000">
        <f>VLOOKUP(C1000,Menu!$A$2:$D$18,4,FALSE)</f>
        <v>19</v>
      </c>
      <c r="F1000" s="1">
        <f t="shared" si="35"/>
        <v>19</v>
      </c>
      <c r="G1000" s="4">
        <f t="shared" si="34"/>
        <v>13.8</v>
      </c>
    </row>
    <row r="1001" spans="1:7">
      <c r="A1001" t="s">
        <v>11</v>
      </c>
      <c r="B1001" s="7">
        <v>0.62361111111111056</v>
      </c>
      <c r="C1001">
        <v>1</v>
      </c>
      <c r="D1001">
        <f>VLOOKUP(C1001,Menu!$A$2:$D$18,3,FALSE)</f>
        <v>17</v>
      </c>
      <c r="E1001">
        <f>VLOOKUP(C1001,Menu!$A$2:$D$18,4,FALSE)</f>
        <v>23</v>
      </c>
      <c r="F1001" s="1">
        <f t="shared" si="35"/>
        <v>23</v>
      </c>
      <c r="G1001" s="4">
        <f t="shared" si="34"/>
        <v>18.75</v>
      </c>
    </row>
    <row r="1002" spans="1:7" hidden="1">
      <c r="A1002" t="s">
        <v>11</v>
      </c>
      <c r="B1002" s="7">
        <v>0.62569444444444389</v>
      </c>
      <c r="C1002">
        <v>8</v>
      </c>
      <c r="D1002">
        <f>VLOOKUP(C1002,Menu!$A$2:$D$18,3,FALSE)</f>
        <v>15</v>
      </c>
      <c r="E1002">
        <f>VLOOKUP(C1002,Menu!$A$2:$D$18,4,FALSE)</f>
        <v>19</v>
      </c>
      <c r="F1002" s="1">
        <f t="shared" si="35"/>
        <v>19</v>
      </c>
      <c r="G1002" s="4">
        <f t="shared" si="34"/>
        <v>7.5</v>
      </c>
    </row>
    <row r="1003" spans="1:7" hidden="1">
      <c r="A1003" t="s">
        <v>11</v>
      </c>
      <c r="B1003" s="7">
        <v>0.62569444444444389</v>
      </c>
      <c r="C1003">
        <v>2</v>
      </c>
      <c r="D1003">
        <f>VLOOKUP(C1003,Menu!$A$2:$D$18,3,FALSE)</f>
        <v>16</v>
      </c>
      <c r="E1003">
        <f>VLOOKUP(C1003,Menu!$A$2:$D$18,4,FALSE)</f>
        <v>19</v>
      </c>
      <c r="F1003" s="1">
        <f t="shared" si="35"/>
        <v>19</v>
      </c>
      <c r="G1003" s="4">
        <f t="shared" si="34"/>
        <v>13.8</v>
      </c>
    </row>
    <row r="1004" spans="1:7" hidden="1">
      <c r="A1004" t="s">
        <v>11</v>
      </c>
      <c r="B1004" s="7">
        <v>0.62638888888888833</v>
      </c>
      <c r="C1004">
        <v>4</v>
      </c>
      <c r="D1004">
        <f>VLOOKUP(C1004,Menu!$A$2:$D$18,3,FALSE)</f>
        <v>14</v>
      </c>
      <c r="E1004">
        <f>VLOOKUP(C1004,Menu!$A$2:$D$18,4,FALSE)</f>
        <v>16</v>
      </c>
      <c r="F1004" s="1">
        <f t="shared" si="35"/>
        <v>16</v>
      </c>
      <c r="G1004" s="4">
        <f t="shared" si="34"/>
        <v>8.8000000000000007</v>
      </c>
    </row>
    <row r="1005" spans="1:7" hidden="1">
      <c r="A1005" t="s">
        <v>11</v>
      </c>
      <c r="B1005" s="7">
        <v>0.62638888888888833</v>
      </c>
      <c r="C1005">
        <v>5</v>
      </c>
      <c r="D1005">
        <f>VLOOKUP(C1005,Menu!$A$2:$D$18,3,FALSE)</f>
        <v>15</v>
      </c>
      <c r="E1005">
        <f>VLOOKUP(C1005,Menu!$A$2:$D$18,4,FALSE)</f>
        <v>20</v>
      </c>
      <c r="F1005" s="1">
        <f t="shared" si="35"/>
        <v>20</v>
      </c>
      <c r="G1005" s="4">
        <f t="shared" si="34"/>
        <v>12.5</v>
      </c>
    </row>
    <row r="1006" spans="1:7" hidden="1">
      <c r="A1006" t="s">
        <v>11</v>
      </c>
      <c r="B1006" s="7">
        <v>0.63124999999999942</v>
      </c>
      <c r="C1006">
        <v>15</v>
      </c>
      <c r="D1006">
        <f>VLOOKUP(C1006,Menu!$A$2:$D$18,3,FALSE)</f>
        <v>1</v>
      </c>
      <c r="E1006">
        <f>VLOOKUP(C1006,Menu!$A$2:$D$18,4,FALSE)</f>
        <v>1</v>
      </c>
      <c r="F1006" s="1">
        <f t="shared" si="35"/>
        <v>1</v>
      </c>
      <c r="G1006" s="4">
        <f t="shared" si="34"/>
        <v>0</v>
      </c>
    </row>
    <row r="1007" spans="1:7" hidden="1">
      <c r="A1007" t="s">
        <v>11</v>
      </c>
      <c r="B1007" s="7">
        <v>0.63124999999999942</v>
      </c>
      <c r="C1007">
        <v>14</v>
      </c>
      <c r="D1007">
        <f>VLOOKUP(C1007,Menu!$A$2:$D$18,3,FALSE)</f>
        <v>3</v>
      </c>
      <c r="E1007">
        <f>VLOOKUP(C1007,Menu!$A$2:$D$18,4,FALSE)</f>
        <v>3</v>
      </c>
      <c r="F1007" s="1">
        <f t="shared" si="35"/>
        <v>3</v>
      </c>
      <c r="G1007" s="4">
        <f t="shared" si="34"/>
        <v>0</v>
      </c>
    </row>
    <row r="1008" spans="1:7" hidden="1">
      <c r="A1008" t="s">
        <v>11</v>
      </c>
      <c r="B1008" s="7">
        <v>0.63958333333333273</v>
      </c>
      <c r="C1008">
        <v>7</v>
      </c>
      <c r="D1008">
        <f>VLOOKUP(C1008,Menu!$A$2:$D$18,3,FALSE)</f>
        <v>16</v>
      </c>
      <c r="E1008">
        <f>VLOOKUP(C1008,Menu!$A$2:$D$18,4,FALSE)</f>
        <v>20</v>
      </c>
      <c r="F1008" s="1">
        <f t="shared" si="35"/>
        <v>20</v>
      </c>
      <c r="G1008" s="4">
        <f t="shared" si="34"/>
        <v>9.65</v>
      </c>
    </row>
    <row r="1009" spans="1:7" hidden="1">
      <c r="A1009" t="s">
        <v>11</v>
      </c>
      <c r="B1009" s="7">
        <v>0.64722222222222159</v>
      </c>
      <c r="C1009">
        <v>13</v>
      </c>
      <c r="D1009">
        <f>VLOOKUP(C1009,Menu!$A$2:$D$18,3,FALSE)</f>
        <v>2</v>
      </c>
      <c r="E1009">
        <f>VLOOKUP(C1009,Menu!$A$2:$D$18,4,FALSE)</f>
        <v>2</v>
      </c>
      <c r="F1009" s="1">
        <f t="shared" si="35"/>
        <v>2</v>
      </c>
      <c r="G1009" s="4">
        <f t="shared" si="34"/>
        <v>0</v>
      </c>
    </row>
    <row r="1010" spans="1:7" hidden="1">
      <c r="A1010" t="s">
        <v>11</v>
      </c>
      <c r="B1010" s="7">
        <v>0.65555555555555489</v>
      </c>
      <c r="C1010">
        <v>14</v>
      </c>
      <c r="D1010">
        <f>VLOOKUP(C1010,Menu!$A$2:$D$18,3,FALSE)</f>
        <v>3</v>
      </c>
      <c r="E1010">
        <f>VLOOKUP(C1010,Menu!$A$2:$D$18,4,FALSE)</f>
        <v>3</v>
      </c>
      <c r="F1010" s="1">
        <f t="shared" si="35"/>
        <v>3</v>
      </c>
      <c r="G1010" s="4">
        <f t="shared" si="34"/>
        <v>0</v>
      </c>
    </row>
    <row r="1011" spans="1:7" hidden="1">
      <c r="A1011" t="s">
        <v>11</v>
      </c>
      <c r="B1011" s="7">
        <v>0.6638888888888882</v>
      </c>
      <c r="C1011">
        <v>4</v>
      </c>
      <c r="D1011">
        <f>VLOOKUP(C1011,Menu!$A$2:$D$18,3,FALSE)</f>
        <v>14</v>
      </c>
      <c r="E1011">
        <f>VLOOKUP(C1011,Menu!$A$2:$D$18,4,FALSE)</f>
        <v>16</v>
      </c>
      <c r="F1011" s="1">
        <f t="shared" si="35"/>
        <v>16</v>
      </c>
      <c r="G1011" s="4">
        <f t="shared" si="34"/>
        <v>8.8000000000000007</v>
      </c>
    </row>
    <row r="1012" spans="1:7" hidden="1">
      <c r="A1012" t="s">
        <v>11</v>
      </c>
      <c r="B1012" s="7">
        <v>0.67361111111111038</v>
      </c>
      <c r="C1012">
        <v>12</v>
      </c>
      <c r="D1012">
        <f>VLOOKUP(C1012,Menu!$A$2:$D$18,3,FALSE)</f>
        <v>4</v>
      </c>
      <c r="E1012">
        <f>VLOOKUP(C1012,Menu!$A$2:$D$18,4,FALSE)</f>
        <v>6</v>
      </c>
      <c r="F1012" s="1">
        <f t="shared" si="35"/>
        <v>6</v>
      </c>
      <c r="G1012" s="4">
        <f t="shared" si="34"/>
        <v>0</v>
      </c>
    </row>
    <row r="1013" spans="1:7" hidden="1">
      <c r="A1013" t="s">
        <v>11</v>
      </c>
      <c r="B1013" s="7">
        <v>0.67361111111111038</v>
      </c>
      <c r="C1013">
        <v>7</v>
      </c>
      <c r="D1013">
        <f>VLOOKUP(C1013,Menu!$A$2:$D$18,3,FALSE)</f>
        <v>16</v>
      </c>
      <c r="E1013">
        <f>VLOOKUP(C1013,Menu!$A$2:$D$18,4,FALSE)</f>
        <v>20</v>
      </c>
      <c r="F1013" s="1">
        <f t="shared" si="35"/>
        <v>20</v>
      </c>
      <c r="G1013" s="4">
        <f t="shared" si="34"/>
        <v>9.65</v>
      </c>
    </row>
    <row r="1014" spans="1:7" hidden="1">
      <c r="A1014" t="s">
        <v>11</v>
      </c>
      <c r="B1014" s="7">
        <v>0.67361111111111038</v>
      </c>
      <c r="C1014">
        <v>13</v>
      </c>
      <c r="D1014">
        <f>VLOOKUP(C1014,Menu!$A$2:$D$18,3,FALSE)</f>
        <v>2</v>
      </c>
      <c r="E1014">
        <f>VLOOKUP(C1014,Menu!$A$2:$D$18,4,FALSE)</f>
        <v>2</v>
      </c>
      <c r="F1014" s="1">
        <f t="shared" si="35"/>
        <v>2</v>
      </c>
      <c r="G1014" s="4">
        <f t="shared" si="34"/>
        <v>0</v>
      </c>
    </row>
    <row r="1015" spans="1:7" hidden="1">
      <c r="A1015" t="s">
        <v>11</v>
      </c>
      <c r="B1015" s="7">
        <v>0.67638888888888815</v>
      </c>
      <c r="C1015">
        <v>8</v>
      </c>
      <c r="D1015">
        <f>VLOOKUP(C1015,Menu!$A$2:$D$18,3,FALSE)</f>
        <v>15</v>
      </c>
      <c r="E1015">
        <f>VLOOKUP(C1015,Menu!$A$2:$D$18,4,FALSE)</f>
        <v>19</v>
      </c>
      <c r="F1015" s="1">
        <f t="shared" si="35"/>
        <v>19</v>
      </c>
      <c r="G1015" s="4">
        <f t="shared" si="34"/>
        <v>7.5</v>
      </c>
    </row>
    <row r="1016" spans="1:7" hidden="1">
      <c r="A1016" t="s">
        <v>11</v>
      </c>
      <c r="B1016" s="7">
        <v>0.67638888888888815</v>
      </c>
      <c r="C1016">
        <v>5</v>
      </c>
      <c r="D1016">
        <f>VLOOKUP(C1016,Menu!$A$2:$D$18,3,FALSE)</f>
        <v>15</v>
      </c>
      <c r="E1016">
        <f>VLOOKUP(C1016,Menu!$A$2:$D$18,4,FALSE)</f>
        <v>20</v>
      </c>
      <c r="F1016" s="1">
        <f t="shared" si="35"/>
        <v>20</v>
      </c>
      <c r="G1016" s="4">
        <f t="shared" si="34"/>
        <v>12.5</v>
      </c>
    </row>
    <row r="1017" spans="1:7" hidden="1">
      <c r="A1017" t="s">
        <v>11</v>
      </c>
      <c r="B1017" s="7">
        <v>0.67638888888888815</v>
      </c>
      <c r="C1017">
        <v>16</v>
      </c>
      <c r="D1017">
        <f>VLOOKUP(C1017,Menu!$A$2:$D$18,3,FALSE)</f>
        <v>5</v>
      </c>
      <c r="E1017">
        <f>VLOOKUP(C1017,Menu!$A$2:$D$18,4,FALSE)</f>
        <v>7</v>
      </c>
      <c r="F1017" s="1">
        <f t="shared" si="35"/>
        <v>7</v>
      </c>
      <c r="G1017" s="4">
        <f t="shared" si="34"/>
        <v>0</v>
      </c>
    </row>
    <row r="1018" spans="1:7" hidden="1">
      <c r="A1018" t="s">
        <v>11</v>
      </c>
      <c r="B1018" s="7">
        <v>0.68124999999999925</v>
      </c>
      <c r="C1018">
        <v>4</v>
      </c>
      <c r="D1018">
        <f>VLOOKUP(C1018,Menu!$A$2:$D$18,3,FALSE)</f>
        <v>14</v>
      </c>
      <c r="E1018">
        <f>VLOOKUP(C1018,Menu!$A$2:$D$18,4,FALSE)</f>
        <v>16</v>
      </c>
      <c r="F1018" s="1">
        <f t="shared" si="35"/>
        <v>16</v>
      </c>
      <c r="G1018" s="4">
        <f t="shared" si="34"/>
        <v>8.8000000000000007</v>
      </c>
    </row>
    <row r="1019" spans="1:7" hidden="1">
      <c r="A1019" t="s">
        <v>11</v>
      </c>
      <c r="B1019" s="7">
        <v>0.68124999999999925</v>
      </c>
      <c r="C1019">
        <v>14</v>
      </c>
      <c r="D1019">
        <f>VLOOKUP(C1019,Menu!$A$2:$D$18,3,FALSE)</f>
        <v>3</v>
      </c>
      <c r="E1019">
        <f>VLOOKUP(C1019,Menu!$A$2:$D$18,4,FALSE)</f>
        <v>3</v>
      </c>
      <c r="F1019" s="1">
        <f t="shared" si="35"/>
        <v>3</v>
      </c>
      <c r="G1019" s="4">
        <f t="shared" si="34"/>
        <v>0</v>
      </c>
    </row>
    <row r="1020" spans="1:7" hidden="1">
      <c r="A1020" t="s">
        <v>11</v>
      </c>
      <c r="B1020" s="7">
        <v>0.68124999999999925</v>
      </c>
      <c r="C1020">
        <v>14</v>
      </c>
      <c r="D1020">
        <f>VLOOKUP(C1020,Menu!$A$2:$D$18,3,FALSE)</f>
        <v>3</v>
      </c>
      <c r="E1020">
        <f>VLOOKUP(C1020,Menu!$A$2:$D$18,4,FALSE)</f>
        <v>3</v>
      </c>
      <c r="F1020" s="1">
        <f t="shared" si="35"/>
        <v>3</v>
      </c>
      <c r="G1020" s="4">
        <f t="shared" si="34"/>
        <v>0</v>
      </c>
    </row>
    <row r="1021" spans="1:7" hidden="1">
      <c r="A1021" t="s">
        <v>11</v>
      </c>
      <c r="B1021" s="7">
        <v>0.68124999999999925</v>
      </c>
      <c r="C1021">
        <v>4</v>
      </c>
      <c r="D1021">
        <f>VLOOKUP(C1021,Menu!$A$2:$D$18,3,FALSE)</f>
        <v>14</v>
      </c>
      <c r="E1021">
        <f>VLOOKUP(C1021,Menu!$A$2:$D$18,4,FALSE)</f>
        <v>16</v>
      </c>
      <c r="F1021" s="1">
        <f t="shared" si="35"/>
        <v>16</v>
      </c>
      <c r="G1021" s="4">
        <f t="shared" si="34"/>
        <v>8.8000000000000007</v>
      </c>
    </row>
    <row r="1022" spans="1:7" hidden="1">
      <c r="A1022" t="s">
        <v>11</v>
      </c>
      <c r="B1022" s="7">
        <v>0.68124999999999925</v>
      </c>
      <c r="C1022">
        <v>5</v>
      </c>
      <c r="D1022">
        <f>VLOOKUP(C1022,Menu!$A$2:$D$18,3,FALSE)</f>
        <v>15</v>
      </c>
      <c r="E1022">
        <f>VLOOKUP(C1022,Menu!$A$2:$D$18,4,FALSE)</f>
        <v>20</v>
      </c>
      <c r="F1022" s="1">
        <f t="shared" si="35"/>
        <v>20</v>
      </c>
      <c r="G1022" s="4">
        <f t="shared" si="34"/>
        <v>12.5</v>
      </c>
    </row>
    <row r="1023" spans="1:7" hidden="1">
      <c r="A1023" t="s">
        <v>11</v>
      </c>
      <c r="B1023" s="7">
        <v>0.68124999999999925</v>
      </c>
      <c r="C1023">
        <v>15</v>
      </c>
      <c r="D1023">
        <f>VLOOKUP(C1023,Menu!$A$2:$D$18,3,FALSE)</f>
        <v>1</v>
      </c>
      <c r="E1023">
        <f>VLOOKUP(C1023,Menu!$A$2:$D$18,4,FALSE)</f>
        <v>1</v>
      </c>
      <c r="F1023" s="1">
        <f t="shared" si="35"/>
        <v>1</v>
      </c>
      <c r="G1023" s="4">
        <f t="shared" si="34"/>
        <v>0</v>
      </c>
    </row>
    <row r="1024" spans="1:7" hidden="1">
      <c r="A1024" t="s">
        <v>11</v>
      </c>
      <c r="B1024" s="7">
        <v>0.68124999999999925</v>
      </c>
      <c r="C1024">
        <v>8</v>
      </c>
      <c r="D1024">
        <f>VLOOKUP(C1024,Menu!$A$2:$D$18,3,FALSE)</f>
        <v>15</v>
      </c>
      <c r="E1024">
        <f>VLOOKUP(C1024,Menu!$A$2:$D$18,4,FALSE)</f>
        <v>19</v>
      </c>
      <c r="F1024" s="1">
        <f t="shared" si="35"/>
        <v>19</v>
      </c>
      <c r="G1024" s="4">
        <f t="shared" si="34"/>
        <v>7.5</v>
      </c>
    </row>
    <row r="1025" spans="1:7" hidden="1">
      <c r="A1025" t="s">
        <v>11</v>
      </c>
      <c r="B1025" s="7">
        <v>0.68819444444444366</v>
      </c>
      <c r="C1025">
        <v>6</v>
      </c>
      <c r="D1025">
        <f>VLOOKUP(C1025,Menu!$A$2:$D$18,3,FALSE)</f>
        <v>14</v>
      </c>
      <c r="E1025">
        <f>VLOOKUP(C1025,Menu!$A$2:$D$18,4,FALSE)</f>
        <v>18</v>
      </c>
      <c r="F1025" s="1">
        <f t="shared" si="35"/>
        <v>18</v>
      </c>
      <c r="G1025" s="4">
        <f t="shared" si="34"/>
        <v>9</v>
      </c>
    </row>
    <row r="1026" spans="1:7">
      <c r="A1026" t="s">
        <v>11</v>
      </c>
      <c r="B1026" s="7">
        <v>0.68819444444444366</v>
      </c>
      <c r="C1026">
        <v>1</v>
      </c>
      <c r="D1026">
        <f>VLOOKUP(C1026,Menu!$A$2:$D$18,3,FALSE)</f>
        <v>17</v>
      </c>
      <c r="E1026">
        <f>VLOOKUP(C1026,Menu!$A$2:$D$18,4,FALSE)</f>
        <v>23</v>
      </c>
      <c r="F1026" s="1">
        <f t="shared" si="35"/>
        <v>23</v>
      </c>
      <c r="G1026" s="4">
        <f t="shared" ref="G1026:G1089" si="36">VLOOKUP(C:C,$J$2:$K$17,2,FALSE)</f>
        <v>18.75</v>
      </c>
    </row>
    <row r="1027" spans="1:7" hidden="1">
      <c r="A1027" t="s">
        <v>11</v>
      </c>
      <c r="B1027" s="7">
        <v>0.68819444444444366</v>
      </c>
      <c r="C1027">
        <v>8</v>
      </c>
      <c r="D1027">
        <f>VLOOKUP(C1027,Menu!$A$2:$D$18,3,FALSE)</f>
        <v>15</v>
      </c>
      <c r="E1027">
        <f>VLOOKUP(C1027,Menu!$A$2:$D$18,4,FALSE)</f>
        <v>19</v>
      </c>
      <c r="F1027" s="1">
        <f t="shared" si="35"/>
        <v>19</v>
      </c>
      <c r="G1027" s="4">
        <f t="shared" si="36"/>
        <v>7.5</v>
      </c>
    </row>
    <row r="1028" spans="1:7" hidden="1">
      <c r="A1028" t="s">
        <v>11</v>
      </c>
      <c r="B1028" s="7">
        <v>0.68819444444444366</v>
      </c>
      <c r="C1028">
        <v>14</v>
      </c>
      <c r="D1028">
        <f>VLOOKUP(C1028,Menu!$A$2:$D$18,3,FALSE)</f>
        <v>3</v>
      </c>
      <c r="E1028">
        <f>VLOOKUP(C1028,Menu!$A$2:$D$18,4,FALSE)</f>
        <v>3</v>
      </c>
      <c r="F1028" s="1">
        <f t="shared" si="35"/>
        <v>3</v>
      </c>
      <c r="G1028" s="4">
        <f t="shared" si="36"/>
        <v>0</v>
      </c>
    </row>
    <row r="1029" spans="1:7" hidden="1">
      <c r="A1029" t="s">
        <v>11</v>
      </c>
      <c r="B1029" s="7">
        <v>0.69305555555555476</v>
      </c>
      <c r="C1029">
        <v>11</v>
      </c>
      <c r="D1029">
        <f>VLOOKUP(C1029,Menu!$A$2:$D$18,3,FALSE)</f>
        <v>10</v>
      </c>
      <c r="E1029">
        <f>VLOOKUP(C1029,Menu!$A$2:$D$18,4,FALSE)</f>
        <v>14</v>
      </c>
      <c r="F1029" s="1">
        <f t="shared" si="35"/>
        <v>14</v>
      </c>
      <c r="G1029" s="4">
        <f t="shared" si="36"/>
        <v>1.45</v>
      </c>
    </row>
    <row r="1030" spans="1:7" hidden="1">
      <c r="A1030" t="s">
        <v>11</v>
      </c>
      <c r="B1030" s="7">
        <v>0.69305555555555476</v>
      </c>
      <c r="C1030">
        <v>13</v>
      </c>
      <c r="D1030">
        <f>VLOOKUP(C1030,Menu!$A$2:$D$18,3,FALSE)</f>
        <v>2</v>
      </c>
      <c r="E1030">
        <f>VLOOKUP(C1030,Menu!$A$2:$D$18,4,FALSE)</f>
        <v>2</v>
      </c>
      <c r="F1030" s="1">
        <f t="shared" si="35"/>
        <v>2</v>
      </c>
      <c r="G1030" s="4">
        <f t="shared" si="36"/>
        <v>0</v>
      </c>
    </row>
    <row r="1031" spans="1:7" hidden="1">
      <c r="A1031" t="s">
        <v>11</v>
      </c>
      <c r="B1031" s="7">
        <v>0.69305555555555476</v>
      </c>
      <c r="C1031">
        <v>16</v>
      </c>
      <c r="D1031">
        <f>VLOOKUP(C1031,Menu!$A$2:$D$18,3,FALSE)</f>
        <v>5</v>
      </c>
      <c r="E1031">
        <f>VLOOKUP(C1031,Menu!$A$2:$D$18,4,FALSE)</f>
        <v>7</v>
      </c>
      <c r="F1031" s="1">
        <f t="shared" si="35"/>
        <v>7</v>
      </c>
      <c r="G1031" s="4">
        <f t="shared" si="36"/>
        <v>0</v>
      </c>
    </row>
    <row r="1032" spans="1:7" hidden="1">
      <c r="A1032" t="s">
        <v>11</v>
      </c>
      <c r="B1032" s="7">
        <v>0.69513888888888808</v>
      </c>
      <c r="C1032">
        <v>11</v>
      </c>
      <c r="D1032">
        <f>VLOOKUP(C1032,Menu!$A$2:$D$18,3,FALSE)</f>
        <v>10</v>
      </c>
      <c r="E1032">
        <f>VLOOKUP(C1032,Menu!$A$2:$D$18,4,FALSE)</f>
        <v>14</v>
      </c>
      <c r="F1032" s="1">
        <f t="shared" si="35"/>
        <v>14</v>
      </c>
      <c r="G1032" s="4">
        <f t="shared" si="36"/>
        <v>1.45</v>
      </c>
    </row>
    <row r="1033" spans="1:7" hidden="1">
      <c r="A1033" t="s">
        <v>11</v>
      </c>
      <c r="B1033" s="7">
        <v>0.69513888888888808</v>
      </c>
      <c r="C1033">
        <v>11</v>
      </c>
      <c r="D1033">
        <f>VLOOKUP(C1033,Menu!$A$2:$D$18,3,FALSE)</f>
        <v>10</v>
      </c>
      <c r="E1033">
        <f>VLOOKUP(C1033,Menu!$A$2:$D$18,4,FALSE)</f>
        <v>14</v>
      </c>
      <c r="F1033" s="1">
        <f t="shared" si="35"/>
        <v>14</v>
      </c>
      <c r="G1033" s="4">
        <f t="shared" si="36"/>
        <v>1.45</v>
      </c>
    </row>
    <row r="1034" spans="1:7" hidden="1">
      <c r="A1034" t="s">
        <v>11</v>
      </c>
      <c r="B1034" s="7">
        <v>0.69513888888888808</v>
      </c>
      <c r="C1034">
        <v>6</v>
      </c>
      <c r="D1034">
        <f>VLOOKUP(C1034,Menu!$A$2:$D$18,3,FALSE)</f>
        <v>14</v>
      </c>
      <c r="E1034">
        <f>VLOOKUP(C1034,Menu!$A$2:$D$18,4,FALSE)</f>
        <v>18</v>
      </c>
      <c r="F1034" s="1">
        <f t="shared" si="35"/>
        <v>18</v>
      </c>
      <c r="G1034" s="4">
        <f t="shared" si="36"/>
        <v>9</v>
      </c>
    </row>
    <row r="1035" spans="1:7" hidden="1">
      <c r="A1035" t="s">
        <v>11</v>
      </c>
      <c r="B1035" s="7">
        <v>0.69583333333333253</v>
      </c>
      <c r="C1035">
        <v>7</v>
      </c>
      <c r="D1035">
        <f>VLOOKUP(C1035,Menu!$A$2:$D$18,3,FALSE)</f>
        <v>16</v>
      </c>
      <c r="E1035">
        <f>VLOOKUP(C1035,Menu!$A$2:$D$18,4,FALSE)</f>
        <v>20</v>
      </c>
      <c r="F1035" s="1">
        <f t="shared" si="35"/>
        <v>20</v>
      </c>
      <c r="G1035" s="4">
        <f t="shared" si="36"/>
        <v>9.65</v>
      </c>
    </row>
    <row r="1036" spans="1:7" hidden="1">
      <c r="A1036" t="s">
        <v>11</v>
      </c>
      <c r="B1036" s="7">
        <v>0.7020833333333325</v>
      </c>
      <c r="C1036">
        <v>2</v>
      </c>
      <c r="D1036">
        <f>VLOOKUP(C1036,Menu!$A$2:$D$18,3,FALSE)</f>
        <v>16</v>
      </c>
      <c r="E1036">
        <f>VLOOKUP(C1036,Menu!$A$2:$D$18,4,FALSE)</f>
        <v>19</v>
      </c>
      <c r="F1036" s="1">
        <f t="shared" si="35"/>
        <v>19</v>
      </c>
      <c r="G1036" s="4">
        <f t="shared" si="36"/>
        <v>13.8</v>
      </c>
    </row>
    <row r="1037" spans="1:7" hidden="1">
      <c r="A1037" t="s">
        <v>11</v>
      </c>
      <c r="B1037" s="7">
        <v>0.70555555555555471</v>
      </c>
      <c r="C1037">
        <v>13</v>
      </c>
      <c r="D1037">
        <f>VLOOKUP(C1037,Menu!$A$2:$D$18,3,FALSE)</f>
        <v>2</v>
      </c>
      <c r="E1037">
        <f>VLOOKUP(C1037,Menu!$A$2:$D$18,4,FALSE)</f>
        <v>2</v>
      </c>
      <c r="F1037" s="1">
        <f t="shared" si="35"/>
        <v>2</v>
      </c>
      <c r="G1037" s="4">
        <f t="shared" si="36"/>
        <v>0</v>
      </c>
    </row>
    <row r="1038" spans="1:7" hidden="1">
      <c r="A1038" t="s">
        <v>11</v>
      </c>
      <c r="B1038" s="7">
        <v>0.70555555555555471</v>
      </c>
      <c r="C1038">
        <v>4</v>
      </c>
      <c r="D1038">
        <f>VLOOKUP(C1038,Menu!$A$2:$D$18,3,FALSE)</f>
        <v>14</v>
      </c>
      <c r="E1038">
        <f>VLOOKUP(C1038,Menu!$A$2:$D$18,4,FALSE)</f>
        <v>16</v>
      </c>
      <c r="F1038" s="1">
        <f t="shared" si="35"/>
        <v>16</v>
      </c>
      <c r="G1038" s="4">
        <f t="shared" si="36"/>
        <v>8.8000000000000007</v>
      </c>
    </row>
    <row r="1039" spans="1:7" hidden="1">
      <c r="A1039" t="s">
        <v>11</v>
      </c>
      <c r="B1039" s="7">
        <v>0.70555555555555471</v>
      </c>
      <c r="C1039">
        <v>9</v>
      </c>
      <c r="D1039">
        <f>VLOOKUP(C1039,Menu!$A$2:$D$18,3,FALSE)</f>
        <v>14</v>
      </c>
      <c r="E1039">
        <f>VLOOKUP(C1039,Menu!$A$2:$D$18,4,FALSE)</f>
        <v>17</v>
      </c>
      <c r="F1039" s="1">
        <f t="shared" si="35"/>
        <v>17</v>
      </c>
      <c r="G1039" s="4">
        <f t="shared" si="36"/>
        <v>12.6</v>
      </c>
    </row>
    <row r="1040" spans="1:7" hidden="1">
      <c r="A1040" t="s">
        <v>11</v>
      </c>
      <c r="B1040" s="7">
        <v>0.7152777777777769</v>
      </c>
      <c r="C1040">
        <v>8</v>
      </c>
      <c r="D1040">
        <f>VLOOKUP(C1040,Menu!$A$2:$D$18,3,FALSE)</f>
        <v>15</v>
      </c>
      <c r="E1040">
        <f>VLOOKUP(C1040,Menu!$A$2:$D$18,4,FALSE)</f>
        <v>19</v>
      </c>
      <c r="F1040" s="1">
        <f t="shared" si="35"/>
        <v>19</v>
      </c>
      <c r="G1040" s="4">
        <f t="shared" si="36"/>
        <v>7.5</v>
      </c>
    </row>
    <row r="1041" spans="1:7" hidden="1">
      <c r="A1041" t="s">
        <v>11</v>
      </c>
      <c r="B1041" s="7">
        <v>0.7152777777777769</v>
      </c>
      <c r="C1041">
        <v>7</v>
      </c>
      <c r="D1041">
        <f>VLOOKUP(C1041,Menu!$A$2:$D$18,3,FALSE)</f>
        <v>16</v>
      </c>
      <c r="E1041">
        <f>VLOOKUP(C1041,Menu!$A$2:$D$18,4,FALSE)</f>
        <v>20</v>
      </c>
      <c r="F1041" s="1">
        <f t="shared" si="35"/>
        <v>20</v>
      </c>
      <c r="G1041" s="4">
        <f t="shared" si="36"/>
        <v>9.65</v>
      </c>
    </row>
    <row r="1042" spans="1:7" hidden="1">
      <c r="A1042" t="s">
        <v>11</v>
      </c>
      <c r="B1042" s="7">
        <v>0.7152777777777769</v>
      </c>
      <c r="C1042">
        <v>5</v>
      </c>
      <c r="D1042">
        <f>VLOOKUP(C1042,Menu!$A$2:$D$18,3,FALSE)</f>
        <v>15</v>
      </c>
      <c r="E1042">
        <f>VLOOKUP(C1042,Menu!$A$2:$D$18,4,FALSE)</f>
        <v>20</v>
      </c>
      <c r="F1042" s="1">
        <f t="shared" si="35"/>
        <v>20</v>
      </c>
      <c r="G1042" s="4">
        <f t="shared" si="36"/>
        <v>12.5</v>
      </c>
    </row>
    <row r="1043" spans="1:7" hidden="1">
      <c r="A1043" t="s">
        <v>11</v>
      </c>
      <c r="B1043" s="7">
        <v>0.7152777777777769</v>
      </c>
      <c r="C1043">
        <v>15</v>
      </c>
      <c r="D1043">
        <f>VLOOKUP(C1043,Menu!$A$2:$D$18,3,FALSE)</f>
        <v>1</v>
      </c>
      <c r="E1043">
        <f>VLOOKUP(C1043,Menu!$A$2:$D$18,4,FALSE)</f>
        <v>1</v>
      </c>
      <c r="F1043" s="1">
        <f t="shared" si="35"/>
        <v>1</v>
      </c>
      <c r="G1043" s="4">
        <f t="shared" si="36"/>
        <v>0</v>
      </c>
    </row>
    <row r="1044" spans="1:7" hidden="1">
      <c r="A1044" t="s">
        <v>11</v>
      </c>
      <c r="B1044" s="7">
        <v>0.71666666666666579</v>
      </c>
      <c r="C1044">
        <v>8</v>
      </c>
      <c r="D1044">
        <f>VLOOKUP(C1044,Menu!$A$2:$D$18,3,FALSE)</f>
        <v>15</v>
      </c>
      <c r="E1044">
        <f>VLOOKUP(C1044,Menu!$A$2:$D$18,4,FALSE)</f>
        <v>19</v>
      </c>
      <c r="F1044" s="1">
        <f t="shared" si="35"/>
        <v>19</v>
      </c>
      <c r="G1044" s="4">
        <f t="shared" si="36"/>
        <v>7.5</v>
      </c>
    </row>
    <row r="1045" spans="1:7">
      <c r="A1045" t="s">
        <v>11</v>
      </c>
      <c r="B1045" s="7">
        <v>0.71666666666666579</v>
      </c>
      <c r="C1045">
        <v>1</v>
      </c>
      <c r="D1045">
        <f>VLOOKUP(C1045,Menu!$A$2:$D$18,3,FALSE)</f>
        <v>17</v>
      </c>
      <c r="E1045">
        <f>VLOOKUP(C1045,Menu!$A$2:$D$18,4,FALSE)</f>
        <v>23</v>
      </c>
      <c r="F1045" s="1">
        <f t="shared" ref="F1045:F1100" si="37">E1045</f>
        <v>23</v>
      </c>
      <c r="G1045" s="4">
        <f t="shared" si="36"/>
        <v>18.75</v>
      </c>
    </row>
    <row r="1046" spans="1:7" hidden="1">
      <c r="A1046" t="s">
        <v>11</v>
      </c>
      <c r="B1046" s="7">
        <v>0.71944444444444355</v>
      </c>
      <c r="C1046">
        <v>2</v>
      </c>
      <c r="D1046">
        <f>VLOOKUP(C1046,Menu!$A$2:$D$18,3,FALSE)</f>
        <v>16</v>
      </c>
      <c r="E1046">
        <f>VLOOKUP(C1046,Menu!$A$2:$D$18,4,FALSE)</f>
        <v>19</v>
      </c>
      <c r="F1046" s="1">
        <f t="shared" si="37"/>
        <v>19</v>
      </c>
      <c r="G1046" s="4">
        <f t="shared" si="36"/>
        <v>13.8</v>
      </c>
    </row>
    <row r="1047" spans="1:7" hidden="1">
      <c r="A1047" t="s">
        <v>11</v>
      </c>
      <c r="B1047" s="7">
        <v>0.71944444444444355</v>
      </c>
      <c r="C1047">
        <v>4</v>
      </c>
      <c r="D1047">
        <f>VLOOKUP(C1047,Menu!$A$2:$D$18,3,FALSE)</f>
        <v>14</v>
      </c>
      <c r="E1047">
        <f>VLOOKUP(C1047,Menu!$A$2:$D$18,4,FALSE)</f>
        <v>16</v>
      </c>
      <c r="F1047" s="1">
        <f t="shared" si="37"/>
        <v>16</v>
      </c>
      <c r="G1047" s="4">
        <f t="shared" si="36"/>
        <v>8.8000000000000007</v>
      </c>
    </row>
    <row r="1048" spans="1:7" hidden="1">
      <c r="A1048" t="s">
        <v>11</v>
      </c>
      <c r="B1048" s="7">
        <v>0.71944444444444355</v>
      </c>
      <c r="C1048">
        <v>2</v>
      </c>
      <c r="D1048">
        <f>VLOOKUP(C1048,Menu!$A$2:$D$18,3,FALSE)</f>
        <v>16</v>
      </c>
      <c r="E1048">
        <f>VLOOKUP(C1048,Menu!$A$2:$D$18,4,FALSE)</f>
        <v>19</v>
      </c>
      <c r="F1048" s="1">
        <f t="shared" si="37"/>
        <v>19</v>
      </c>
      <c r="G1048" s="4">
        <f t="shared" si="36"/>
        <v>13.8</v>
      </c>
    </row>
    <row r="1049" spans="1:7" hidden="1">
      <c r="A1049" t="s">
        <v>11</v>
      </c>
      <c r="B1049" s="7">
        <v>0.7381944444444436</v>
      </c>
      <c r="C1049">
        <v>16</v>
      </c>
      <c r="D1049">
        <f>VLOOKUP(C1049,Menu!$A$2:$D$18,3,FALSE)</f>
        <v>5</v>
      </c>
      <c r="E1049">
        <f>VLOOKUP(C1049,Menu!$A$2:$D$18,4,FALSE)</f>
        <v>7</v>
      </c>
      <c r="F1049" s="1">
        <f t="shared" si="37"/>
        <v>7</v>
      </c>
      <c r="G1049" s="4">
        <f t="shared" si="36"/>
        <v>0</v>
      </c>
    </row>
    <row r="1050" spans="1:7" hidden="1">
      <c r="A1050" t="s">
        <v>11</v>
      </c>
      <c r="B1050" s="7">
        <v>0.7381944444444436</v>
      </c>
      <c r="C1050">
        <v>2</v>
      </c>
      <c r="D1050">
        <f>VLOOKUP(C1050,Menu!$A$2:$D$18,3,FALSE)</f>
        <v>16</v>
      </c>
      <c r="E1050">
        <f>VLOOKUP(C1050,Menu!$A$2:$D$18,4,FALSE)</f>
        <v>19</v>
      </c>
      <c r="F1050" s="1">
        <f t="shared" si="37"/>
        <v>19</v>
      </c>
      <c r="G1050" s="4">
        <f t="shared" si="36"/>
        <v>13.8</v>
      </c>
    </row>
    <row r="1051" spans="1:7" hidden="1">
      <c r="A1051" t="s">
        <v>11</v>
      </c>
      <c r="B1051" s="7">
        <v>0.7381944444444436</v>
      </c>
      <c r="C1051">
        <v>3</v>
      </c>
      <c r="D1051">
        <f>VLOOKUP(C1051,Menu!$A$2:$D$18,3,FALSE)</f>
        <v>7</v>
      </c>
      <c r="E1051">
        <f>VLOOKUP(C1051,Menu!$A$2:$D$18,4,FALSE)</f>
        <v>8.5</v>
      </c>
      <c r="F1051" s="1">
        <f t="shared" si="37"/>
        <v>8.5</v>
      </c>
      <c r="G1051" s="4">
        <f t="shared" si="36"/>
        <v>2</v>
      </c>
    </row>
    <row r="1052" spans="1:7" hidden="1">
      <c r="A1052" t="s">
        <v>11</v>
      </c>
      <c r="B1052" s="7">
        <v>0.74166666666666581</v>
      </c>
      <c r="C1052">
        <v>2</v>
      </c>
      <c r="D1052">
        <f>VLOOKUP(C1052,Menu!$A$2:$D$18,3,FALSE)</f>
        <v>16</v>
      </c>
      <c r="E1052">
        <f>VLOOKUP(C1052,Menu!$A$2:$D$18,4,FALSE)</f>
        <v>19</v>
      </c>
      <c r="F1052" s="1">
        <f t="shared" si="37"/>
        <v>19</v>
      </c>
      <c r="G1052" s="4">
        <f t="shared" si="36"/>
        <v>13.8</v>
      </c>
    </row>
    <row r="1053" spans="1:7" hidden="1">
      <c r="A1053" t="s">
        <v>11</v>
      </c>
      <c r="B1053" s="7">
        <v>0.74166666666666581</v>
      </c>
      <c r="C1053">
        <v>8</v>
      </c>
      <c r="D1053">
        <f>VLOOKUP(C1053,Menu!$A$2:$D$18,3,FALSE)</f>
        <v>15</v>
      </c>
      <c r="E1053">
        <f>VLOOKUP(C1053,Menu!$A$2:$D$18,4,FALSE)</f>
        <v>19</v>
      </c>
      <c r="F1053" s="1">
        <f t="shared" si="37"/>
        <v>19</v>
      </c>
      <c r="G1053" s="4">
        <f t="shared" si="36"/>
        <v>7.5</v>
      </c>
    </row>
    <row r="1054" spans="1:7">
      <c r="A1054" t="s">
        <v>11</v>
      </c>
      <c r="B1054" s="7">
        <v>0.74166666666666581</v>
      </c>
      <c r="C1054">
        <v>1</v>
      </c>
      <c r="D1054">
        <f>VLOOKUP(C1054,Menu!$A$2:$D$18,3,FALSE)</f>
        <v>17</v>
      </c>
      <c r="E1054">
        <f>VLOOKUP(C1054,Menu!$A$2:$D$18,4,FALSE)</f>
        <v>23</v>
      </c>
      <c r="F1054" s="1">
        <f t="shared" si="37"/>
        <v>23</v>
      </c>
      <c r="G1054" s="4">
        <f t="shared" si="36"/>
        <v>18.75</v>
      </c>
    </row>
    <row r="1055" spans="1:7" hidden="1">
      <c r="A1055" t="s">
        <v>11</v>
      </c>
      <c r="B1055" s="7">
        <v>0.74513888888888802</v>
      </c>
      <c r="C1055">
        <v>16</v>
      </c>
      <c r="D1055">
        <f>VLOOKUP(C1055,Menu!$A$2:$D$18,3,FALSE)</f>
        <v>5</v>
      </c>
      <c r="E1055">
        <f>VLOOKUP(C1055,Menu!$A$2:$D$18,4,FALSE)</f>
        <v>7</v>
      </c>
      <c r="F1055" s="1">
        <f t="shared" si="37"/>
        <v>7</v>
      </c>
      <c r="G1055" s="4">
        <f t="shared" si="36"/>
        <v>0</v>
      </c>
    </row>
    <row r="1056" spans="1:7" hidden="1">
      <c r="A1056" t="s">
        <v>11</v>
      </c>
      <c r="B1056" s="7">
        <v>0.76111111111111018</v>
      </c>
      <c r="C1056">
        <v>15</v>
      </c>
      <c r="D1056">
        <f>VLOOKUP(C1056,Menu!$A$2:$D$18,3,FALSE)</f>
        <v>1</v>
      </c>
      <c r="E1056">
        <f>VLOOKUP(C1056,Menu!$A$2:$D$18,4,FALSE)</f>
        <v>1</v>
      </c>
      <c r="F1056" s="1">
        <f t="shared" si="37"/>
        <v>1</v>
      </c>
      <c r="G1056" s="4">
        <f t="shared" si="36"/>
        <v>0</v>
      </c>
    </row>
    <row r="1057" spans="1:7" hidden="1">
      <c r="A1057" t="s">
        <v>11</v>
      </c>
      <c r="B1057" s="7">
        <v>0.76111111111111018</v>
      </c>
      <c r="C1057">
        <v>3</v>
      </c>
      <c r="D1057">
        <f>VLOOKUP(C1057,Menu!$A$2:$D$18,3,FALSE)</f>
        <v>7</v>
      </c>
      <c r="E1057">
        <f>VLOOKUP(C1057,Menu!$A$2:$D$18,4,FALSE)</f>
        <v>8.5</v>
      </c>
      <c r="F1057" s="1">
        <f t="shared" si="37"/>
        <v>8.5</v>
      </c>
      <c r="G1057" s="4">
        <f t="shared" si="36"/>
        <v>2</v>
      </c>
    </row>
    <row r="1058" spans="1:7" hidden="1">
      <c r="A1058" t="s">
        <v>11</v>
      </c>
      <c r="B1058" s="7">
        <v>0.77361111111111014</v>
      </c>
      <c r="C1058">
        <v>12</v>
      </c>
      <c r="D1058">
        <f>VLOOKUP(C1058,Menu!$A$2:$D$18,3,FALSE)</f>
        <v>4</v>
      </c>
      <c r="E1058">
        <f>VLOOKUP(C1058,Menu!$A$2:$D$18,4,FALSE)</f>
        <v>6</v>
      </c>
      <c r="F1058" s="1">
        <f t="shared" si="37"/>
        <v>6</v>
      </c>
      <c r="G1058" s="4">
        <f t="shared" si="36"/>
        <v>0</v>
      </c>
    </row>
    <row r="1059" spans="1:7" hidden="1">
      <c r="A1059" t="s">
        <v>11</v>
      </c>
      <c r="B1059" s="7">
        <v>0.77361111111111014</v>
      </c>
      <c r="C1059">
        <v>4</v>
      </c>
      <c r="D1059">
        <f>VLOOKUP(C1059,Menu!$A$2:$D$18,3,FALSE)</f>
        <v>14</v>
      </c>
      <c r="E1059">
        <f>VLOOKUP(C1059,Menu!$A$2:$D$18,4,FALSE)</f>
        <v>16</v>
      </c>
      <c r="F1059" s="1">
        <f t="shared" si="37"/>
        <v>16</v>
      </c>
      <c r="G1059" s="4">
        <f t="shared" si="36"/>
        <v>8.8000000000000007</v>
      </c>
    </row>
    <row r="1060" spans="1:7" hidden="1">
      <c r="A1060" t="s">
        <v>11</v>
      </c>
      <c r="B1060" s="7">
        <v>0.77361111111111014</v>
      </c>
      <c r="C1060">
        <v>15</v>
      </c>
      <c r="D1060">
        <f>VLOOKUP(C1060,Menu!$A$2:$D$18,3,FALSE)</f>
        <v>1</v>
      </c>
      <c r="E1060">
        <f>VLOOKUP(C1060,Menu!$A$2:$D$18,4,FALSE)</f>
        <v>1</v>
      </c>
      <c r="F1060" s="1">
        <f t="shared" si="37"/>
        <v>1</v>
      </c>
      <c r="G1060" s="4">
        <f t="shared" si="36"/>
        <v>0</v>
      </c>
    </row>
    <row r="1061" spans="1:7" hidden="1">
      <c r="A1061" t="s">
        <v>11</v>
      </c>
      <c r="B1061" s="7">
        <v>0.78333333333333233</v>
      </c>
      <c r="C1061">
        <v>16</v>
      </c>
      <c r="D1061">
        <f>VLOOKUP(C1061,Menu!$A$2:$D$18,3,FALSE)</f>
        <v>5</v>
      </c>
      <c r="E1061">
        <f>VLOOKUP(C1061,Menu!$A$2:$D$18,4,FALSE)</f>
        <v>7</v>
      </c>
      <c r="F1061" s="1">
        <f t="shared" si="37"/>
        <v>7</v>
      </c>
      <c r="G1061" s="4">
        <f t="shared" si="36"/>
        <v>0</v>
      </c>
    </row>
    <row r="1062" spans="1:7" hidden="1">
      <c r="A1062" t="s">
        <v>11</v>
      </c>
      <c r="B1062" s="7">
        <v>0.78611111111111009</v>
      </c>
      <c r="C1062">
        <v>16</v>
      </c>
      <c r="D1062">
        <f>VLOOKUP(C1062,Menu!$A$2:$D$18,3,FALSE)</f>
        <v>5</v>
      </c>
      <c r="E1062">
        <f>VLOOKUP(C1062,Menu!$A$2:$D$18,4,FALSE)</f>
        <v>7</v>
      </c>
      <c r="F1062" s="1">
        <f t="shared" si="37"/>
        <v>7</v>
      </c>
      <c r="G1062" s="4">
        <f t="shared" si="36"/>
        <v>0</v>
      </c>
    </row>
    <row r="1063" spans="1:7" hidden="1">
      <c r="A1063" t="s">
        <v>11</v>
      </c>
      <c r="B1063" s="7">
        <v>0.78611111111111009</v>
      </c>
      <c r="C1063">
        <v>7</v>
      </c>
      <c r="D1063">
        <f>VLOOKUP(C1063,Menu!$A$2:$D$18,3,FALSE)</f>
        <v>16</v>
      </c>
      <c r="E1063">
        <f>VLOOKUP(C1063,Menu!$A$2:$D$18,4,FALSE)</f>
        <v>20</v>
      </c>
      <c r="F1063" s="1">
        <f t="shared" si="37"/>
        <v>20</v>
      </c>
      <c r="G1063" s="4">
        <f t="shared" si="36"/>
        <v>9.65</v>
      </c>
    </row>
    <row r="1064" spans="1:7">
      <c r="A1064" t="s">
        <v>11</v>
      </c>
      <c r="B1064" s="7">
        <v>0.78888888888888786</v>
      </c>
      <c r="C1064">
        <v>1</v>
      </c>
      <c r="D1064">
        <f>VLOOKUP(C1064,Menu!$A$2:$D$18,3,FALSE)</f>
        <v>17</v>
      </c>
      <c r="E1064">
        <f>VLOOKUP(C1064,Menu!$A$2:$D$18,4,FALSE)</f>
        <v>23</v>
      </c>
      <c r="F1064" s="1">
        <f t="shared" si="37"/>
        <v>23</v>
      </c>
      <c r="G1064" s="4">
        <f t="shared" si="36"/>
        <v>18.75</v>
      </c>
    </row>
    <row r="1065" spans="1:7" hidden="1">
      <c r="A1065" t="s">
        <v>11</v>
      </c>
      <c r="B1065" s="7">
        <v>0.7895833333333323</v>
      </c>
      <c r="C1065">
        <v>7</v>
      </c>
      <c r="D1065">
        <f>VLOOKUP(C1065,Menu!$A$2:$D$18,3,FALSE)</f>
        <v>16</v>
      </c>
      <c r="E1065">
        <f>VLOOKUP(C1065,Menu!$A$2:$D$18,4,FALSE)</f>
        <v>20</v>
      </c>
      <c r="F1065" s="1">
        <f t="shared" si="37"/>
        <v>20</v>
      </c>
      <c r="G1065" s="4">
        <f t="shared" si="36"/>
        <v>9.65</v>
      </c>
    </row>
    <row r="1066" spans="1:7" hidden="1">
      <c r="A1066" t="s">
        <v>11</v>
      </c>
      <c r="B1066" s="7">
        <v>0.80347222222222114</v>
      </c>
      <c r="C1066">
        <v>16</v>
      </c>
      <c r="D1066">
        <f>VLOOKUP(C1066,Menu!$A$2:$D$18,3,FALSE)</f>
        <v>5</v>
      </c>
      <c r="E1066">
        <f>VLOOKUP(C1066,Menu!$A$2:$D$18,4,FALSE)</f>
        <v>7</v>
      </c>
      <c r="F1066" s="1">
        <f t="shared" si="37"/>
        <v>7</v>
      </c>
      <c r="G1066" s="4">
        <f t="shared" si="36"/>
        <v>0</v>
      </c>
    </row>
    <row r="1067" spans="1:7" hidden="1">
      <c r="A1067" t="s">
        <v>11</v>
      </c>
      <c r="B1067" s="7">
        <v>0.80347222222222114</v>
      </c>
      <c r="C1067">
        <v>12</v>
      </c>
      <c r="D1067">
        <f>VLOOKUP(C1067,Menu!$A$2:$D$18,3,FALSE)</f>
        <v>4</v>
      </c>
      <c r="E1067">
        <f>VLOOKUP(C1067,Menu!$A$2:$D$18,4,FALSE)</f>
        <v>6</v>
      </c>
      <c r="F1067" s="1">
        <f t="shared" si="37"/>
        <v>6</v>
      </c>
      <c r="G1067" s="4">
        <f t="shared" si="36"/>
        <v>0</v>
      </c>
    </row>
    <row r="1068" spans="1:7" hidden="1">
      <c r="A1068" t="s">
        <v>11</v>
      </c>
      <c r="B1068" s="7">
        <v>0.82152777777777675</v>
      </c>
      <c r="C1068">
        <v>16</v>
      </c>
      <c r="D1068">
        <f>VLOOKUP(C1068,Menu!$A$2:$D$18,3,FALSE)</f>
        <v>5</v>
      </c>
      <c r="E1068">
        <f>VLOOKUP(C1068,Menu!$A$2:$D$18,4,FALSE)</f>
        <v>7</v>
      </c>
      <c r="F1068" s="1">
        <f t="shared" si="37"/>
        <v>7</v>
      </c>
      <c r="G1068" s="4">
        <f t="shared" si="36"/>
        <v>0</v>
      </c>
    </row>
    <row r="1069" spans="1:7" hidden="1">
      <c r="A1069" t="s">
        <v>11</v>
      </c>
      <c r="B1069" s="7">
        <v>0.82152777777777675</v>
      </c>
      <c r="C1069">
        <v>8</v>
      </c>
      <c r="D1069">
        <f>VLOOKUP(C1069,Menu!$A$2:$D$18,3,FALSE)</f>
        <v>15</v>
      </c>
      <c r="E1069">
        <f>VLOOKUP(C1069,Menu!$A$2:$D$18,4,FALSE)</f>
        <v>19</v>
      </c>
      <c r="F1069" s="1">
        <f t="shared" si="37"/>
        <v>19</v>
      </c>
      <c r="G1069" s="4">
        <f t="shared" si="36"/>
        <v>7.5</v>
      </c>
    </row>
    <row r="1070" spans="1:7" hidden="1">
      <c r="A1070" t="s">
        <v>11</v>
      </c>
      <c r="B1070" s="7">
        <v>0.82152777777777675</v>
      </c>
      <c r="C1070">
        <v>9</v>
      </c>
      <c r="D1070">
        <f>VLOOKUP(C1070,Menu!$A$2:$D$18,3,FALSE)</f>
        <v>14</v>
      </c>
      <c r="E1070">
        <f>VLOOKUP(C1070,Menu!$A$2:$D$18,4,FALSE)</f>
        <v>17</v>
      </c>
      <c r="F1070" s="1">
        <f t="shared" si="37"/>
        <v>17</v>
      </c>
      <c r="G1070" s="4">
        <f t="shared" si="36"/>
        <v>12.6</v>
      </c>
    </row>
    <row r="1071" spans="1:7" hidden="1">
      <c r="A1071" t="s">
        <v>11</v>
      </c>
      <c r="B1071" s="7">
        <v>0.83680555555555447</v>
      </c>
      <c r="C1071">
        <v>11</v>
      </c>
      <c r="D1071">
        <f>VLOOKUP(C1071,Menu!$A$2:$D$18,3,FALSE)</f>
        <v>10</v>
      </c>
      <c r="E1071">
        <f>VLOOKUP(C1071,Menu!$A$2:$D$18,4,FALSE)</f>
        <v>14</v>
      </c>
      <c r="F1071" s="1">
        <f t="shared" si="37"/>
        <v>14</v>
      </c>
      <c r="G1071" s="4">
        <f t="shared" si="36"/>
        <v>1.45</v>
      </c>
    </row>
    <row r="1072" spans="1:7" hidden="1">
      <c r="A1072" t="s">
        <v>11</v>
      </c>
      <c r="B1072" s="7">
        <v>0.84861111111110998</v>
      </c>
      <c r="C1072">
        <v>16</v>
      </c>
      <c r="D1072">
        <f>VLOOKUP(C1072,Menu!$A$2:$D$18,3,FALSE)</f>
        <v>5</v>
      </c>
      <c r="E1072">
        <f>VLOOKUP(C1072,Menu!$A$2:$D$18,4,FALSE)</f>
        <v>7</v>
      </c>
      <c r="F1072" s="1">
        <f t="shared" si="37"/>
        <v>7</v>
      </c>
      <c r="G1072" s="4">
        <f t="shared" si="36"/>
        <v>0</v>
      </c>
    </row>
    <row r="1073" spans="1:7" hidden="1">
      <c r="A1073" t="s">
        <v>11</v>
      </c>
      <c r="B1073" s="7">
        <v>0.84861111111110998</v>
      </c>
      <c r="C1073">
        <v>2</v>
      </c>
      <c r="D1073">
        <f>VLOOKUP(C1073,Menu!$A$2:$D$18,3,FALSE)</f>
        <v>16</v>
      </c>
      <c r="E1073">
        <f>VLOOKUP(C1073,Menu!$A$2:$D$18,4,FALSE)</f>
        <v>19</v>
      </c>
      <c r="F1073" s="1">
        <f t="shared" si="37"/>
        <v>19</v>
      </c>
      <c r="G1073" s="4">
        <f t="shared" si="36"/>
        <v>13.8</v>
      </c>
    </row>
    <row r="1074" spans="1:7" hidden="1">
      <c r="A1074" t="s">
        <v>11</v>
      </c>
      <c r="B1074" s="7">
        <v>0.8604166666666655</v>
      </c>
      <c r="C1074">
        <v>15</v>
      </c>
      <c r="D1074">
        <f>VLOOKUP(C1074,Menu!$A$2:$D$18,3,FALSE)</f>
        <v>1</v>
      </c>
      <c r="E1074">
        <f>VLOOKUP(C1074,Menu!$A$2:$D$18,4,FALSE)</f>
        <v>1</v>
      </c>
      <c r="F1074" s="1">
        <f t="shared" si="37"/>
        <v>1</v>
      </c>
      <c r="G1074" s="4">
        <f t="shared" si="36"/>
        <v>0</v>
      </c>
    </row>
    <row r="1075" spans="1:7">
      <c r="A1075" t="s">
        <v>11</v>
      </c>
      <c r="B1075" s="7">
        <v>0.8604166666666655</v>
      </c>
      <c r="C1075">
        <v>1</v>
      </c>
      <c r="D1075">
        <f>VLOOKUP(C1075,Menu!$A$2:$D$18,3,FALSE)</f>
        <v>17</v>
      </c>
      <c r="E1075">
        <f>VLOOKUP(C1075,Menu!$A$2:$D$18,4,FALSE)</f>
        <v>23</v>
      </c>
      <c r="F1075" s="1">
        <f t="shared" si="37"/>
        <v>23</v>
      </c>
      <c r="G1075" s="4">
        <f t="shared" si="36"/>
        <v>18.75</v>
      </c>
    </row>
    <row r="1076" spans="1:7" hidden="1">
      <c r="A1076" t="s">
        <v>11</v>
      </c>
      <c r="B1076" s="7">
        <v>0.8604166666666655</v>
      </c>
      <c r="C1076">
        <v>7</v>
      </c>
      <c r="D1076">
        <f>VLOOKUP(C1076,Menu!$A$2:$D$18,3,FALSE)</f>
        <v>16</v>
      </c>
      <c r="E1076">
        <f>VLOOKUP(C1076,Menu!$A$2:$D$18,4,FALSE)</f>
        <v>20</v>
      </c>
      <c r="F1076" s="1">
        <f t="shared" si="37"/>
        <v>20</v>
      </c>
      <c r="G1076" s="4">
        <f t="shared" si="36"/>
        <v>9.65</v>
      </c>
    </row>
    <row r="1077" spans="1:7" hidden="1">
      <c r="A1077" t="s">
        <v>11</v>
      </c>
      <c r="B1077" s="7">
        <v>0.87152777777777657</v>
      </c>
      <c r="C1077">
        <v>15</v>
      </c>
      <c r="D1077">
        <f>VLOOKUP(C1077,Menu!$A$2:$D$18,3,FALSE)</f>
        <v>1</v>
      </c>
      <c r="E1077">
        <f>VLOOKUP(C1077,Menu!$A$2:$D$18,4,FALSE)</f>
        <v>1</v>
      </c>
      <c r="F1077" s="1">
        <f t="shared" si="37"/>
        <v>1</v>
      </c>
      <c r="G1077" s="4">
        <f t="shared" si="36"/>
        <v>0</v>
      </c>
    </row>
    <row r="1078" spans="1:7" hidden="1">
      <c r="A1078" t="s">
        <v>11</v>
      </c>
      <c r="B1078" s="7">
        <v>0.87152777777777657</v>
      </c>
      <c r="C1078">
        <v>15</v>
      </c>
      <c r="D1078">
        <f>VLOOKUP(C1078,Menu!$A$2:$D$18,3,FALSE)</f>
        <v>1</v>
      </c>
      <c r="E1078">
        <f>VLOOKUP(C1078,Menu!$A$2:$D$18,4,FALSE)</f>
        <v>1</v>
      </c>
      <c r="F1078" s="1">
        <f t="shared" si="37"/>
        <v>1</v>
      </c>
      <c r="G1078" s="4">
        <f t="shared" si="36"/>
        <v>0</v>
      </c>
    </row>
    <row r="1079" spans="1:7" hidden="1">
      <c r="A1079" t="s">
        <v>11</v>
      </c>
      <c r="B1079" s="7">
        <v>0.87152777777777657</v>
      </c>
      <c r="C1079">
        <v>13</v>
      </c>
      <c r="D1079">
        <f>VLOOKUP(C1079,Menu!$A$2:$D$18,3,FALSE)</f>
        <v>2</v>
      </c>
      <c r="E1079">
        <f>VLOOKUP(C1079,Menu!$A$2:$D$18,4,FALSE)</f>
        <v>2</v>
      </c>
      <c r="F1079" s="1">
        <f t="shared" si="37"/>
        <v>2</v>
      </c>
      <c r="G1079" s="4">
        <f t="shared" si="36"/>
        <v>0</v>
      </c>
    </row>
    <row r="1080" spans="1:7" hidden="1">
      <c r="A1080" t="s">
        <v>11</v>
      </c>
      <c r="B1080" s="7">
        <v>0.87847222222222099</v>
      </c>
      <c r="C1080">
        <v>16</v>
      </c>
      <c r="D1080">
        <f>VLOOKUP(C1080,Menu!$A$2:$D$18,3,FALSE)</f>
        <v>5</v>
      </c>
      <c r="E1080">
        <f>VLOOKUP(C1080,Menu!$A$2:$D$18,4,FALSE)</f>
        <v>7</v>
      </c>
      <c r="F1080" s="1">
        <f t="shared" si="37"/>
        <v>7</v>
      </c>
      <c r="G1080" s="4">
        <f t="shared" si="36"/>
        <v>0</v>
      </c>
    </row>
    <row r="1081" spans="1:7" hidden="1">
      <c r="A1081" t="s">
        <v>11</v>
      </c>
      <c r="B1081" s="7">
        <v>0.87847222222222099</v>
      </c>
      <c r="C1081">
        <v>7</v>
      </c>
      <c r="D1081">
        <f>VLOOKUP(C1081,Menu!$A$2:$D$18,3,FALSE)</f>
        <v>16</v>
      </c>
      <c r="E1081">
        <f>VLOOKUP(C1081,Menu!$A$2:$D$18,4,FALSE)</f>
        <v>20</v>
      </c>
      <c r="F1081" s="1">
        <f t="shared" si="37"/>
        <v>20</v>
      </c>
      <c r="G1081" s="4">
        <f t="shared" si="36"/>
        <v>9.65</v>
      </c>
    </row>
    <row r="1082" spans="1:7">
      <c r="A1082" t="s">
        <v>11</v>
      </c>
      <c r="B1082" s="7">
        <v>0.87847222222222099</v>
      </c>
      <c r="C1082">
        <v>1</v>
      </c>
      <c r="D1082">
        <f>VLOOKUP(C1082,Menu!$A$2:$D$18,3,FALSE)</f>
        <v>17</v>
      </c>
      <c r="E1082">
        <f>VLOOKUP(C1082,Menu!$A$2:$D$18,4,FALSE)</f>
        <v>23</v>
      </c>
      <c r="F1082" s="1">
        <f t="shared" si="37"/>
        <v>23</v>
      </c>
      <c r="G1082" s="4">
        <f t="shared" si="36"/>
        <v>18.75</v>
      </c>
    </row>
    <row r="1083" spans="1:7" hidden="1">
      <c r="A1083" t="s">
        <v>11</v>
      </c>
      <c r="B1083" s="7">
        <v>0.8819444444444432</v>
      </c>
      <c r="C1083">
        <v>9</v>
      </c>
      <c r="D1083">
        <f>VLOOKUP(C1083,Menu!$A$2:$D$18,3,FALSE)</f>
        <v>14</v>
      </c>
      <c r="E1083">
        <f>VLOOKUP(C1083,Menu!$A$2:$D$18,4,FALSE)</f>
        <v>17</v>
      </c>
      <c r="F1083" s="1">
        <f t="shared" si="37"/>
        <v>17</v>
      </c>
      <c r="G1083" s="4">
        <f t="shared" si="36"/>
        <v>12.6</v>
      </c>
    </row>
    <row r="1084" spans="1:7" hidden="1">
      <c r="A1084" t="s">
        <v>11</v>
      </c>
      <c r="B1084" s="7">
        <v>0.89166666666666539</v>
      </c>
      <c r="C1084">
        <v>11</v>
      </c>
      <c r="D1084">
        <f>VLOOKUP(C1084,Menu!$A$2:$D$18,3,FALSE)</f>
        <v>10</v>
      </c>
      <c r="E1084">
        <f>VLOOKUP(C1084,Menu!$A$2:$D$18,4,FALSE)</f>
        <v>14</v>
      </c>
      <c r="F1084" s="1">
        <f t="shared" si="37"/>
        <v>14</v>
      </c>
      <c r="G1084" s="4">
        <f t="shared" si="36"/>
        <v>1.45</v>
      </c>
    </row>
    <row r="1085" spans="1:7" hidden="1">
      <c r="A1085" t="s">
        <v>11</v>
      </c>
      <c r="B1085" s="7">
        <v>0.89166666666666539</v>
      </c>
      <c r="C1085">
        <v>14</v>
      </c>
      <c r="D1085">
        <f>VLOOKUP(C1085,Menu!$A$2:$D$18,3,FALSE)</f>
        <v>3</v>
      </c>
      <c r="E1085">
        <f>VLOOKUP(C1085,Menu!$A$2:$D$18,4,FALSE)</f>
        <v>3</v>
      </c>
      <c r="F1085" s="1">
        <f t="shared" si="37"/>
        <v>3</v>
      </c>
      <c r="G1085" s="4">
        <f t="shared" si="36"/>
        <v>0</v>
      </c>
    </row>
    <row r="1086" spans="1:7" hidden="1">
      <c r="A1086" t="s">
        <v>11</v>
      </c>
      <c r="B1086" s="7">
        <v>0.89166666666666539</v>
      </c>
      <c r="C1086">
        <v>2</v>
      </c>
      <c r="D1086">
        <f>VLOOKUP(C1086,Menu!$A$2:$D$18,3,FALSE)</f>
        <v>16</v>
      </c>
      <c r="E1086">
        <f>VLOOKUP(C1086,Menu!$A$2:$D$18,4,FALSE)</f>
        <v>19</v>
      </c>
      <c r="F1086" s="1">
        <f t="shared" si="37"/>
        <v>19</v>
      </c>
      <c r="G1086" s="4">
        <f t="shared" si="36"/>
        <v>13.8</v>
      </c>
    </row>
    <row r="1087" spans="1:7" hidden="1">
      <c r="A1087" t="s">
        <v>11</v>
      </c>
      <c r="B1087" s="7">
        <v>0.89166666666666539</v>
      </c>
      <c r="C1087">
        <v>2</v>
      </c>
      <c r="D1087">
        <f>VLOOKUP(C1087,Menu!$A$2:$D$18,3,FALSE)</f>
        <v>16</v>
      </c>
      <c r="E1087">
        <f>VLOOKUP(C1087,Menu!$A$2:$D$18,4,FALSE)</f>
        <v>19</v>
      </c>
      <c r="F1087" s="1">
        <f t="shared" si="37"/>
        <v>19</v>
      </c>
      <c r="G1087" s="4">
        <f t="shared" si="36"/>
        <v>13.8</v>
      </c>
    </row>
    <row r="1088" spans="1:7">
      <c r="A1088" t="s">
        <v>11</v>
      </c>
      <c r="B1088" s="7">
        <v>0.89166666666666539</v>
      </c>
      <c r="C1088">
        <v>1</v>
      </c>
      <c r="D1088">
        <f>VLOOKUP(C1088,Menu!$A$2:$D$18,3,FALSE)</f>
        <v>17</v>
      </c>
      <c r="E1088">
        <f>VLOOKUP(C1088,Menu!$A$2:$D$18,4,FALSE)</f>
        <v>23</v>
      </c>
      <c r="F1088" s="1">
        <f t="shared" si="37"/>
        <v>23</v>
      </c>
      <c r="G1088" s="4">
        <f t="shared" si="36"/>
        <v>18.75</v>
      </c>
    </row>
    <row r="1089" spans="1:7" hidden="1">
      <c r="A1089" t="s">
        <v>11</v>
      </c>
      <c r="B1089" s="7">
        <v>0.89166666666666539</v>
      </c>
      <c r="C1089">
        <v>8</v>
      </c>
      <c r="D1089">
        <f>VLOOKUP(C1089,Menu!$A$2:$D$18,3,FALSE)</f>
        <v>15</v>
      </c>
      <c r="E1089">
        <f>VLOOKUP(C1089,Menu!$A$2:$D$18,4,FALSE)</f>
        <v>19</v>
      </c>
      <c r="F1089" s="1">
        <f t="shared" si="37"/>
        <v>19</v>
      </c>
      <c r="G1089" s="4">
        <f t="shared" si="36"/>
        <v>7.5</v>
      </c>
    </row>
    <row r="1090" spans="1:7" hidden="1">
      <c r="A1090" t="s">
        <v>11</v>
      </c>
      <c r="B1090" s="7">
        <v>0.90972222222222099</v>
      </c>
      <c r="C1090">
        <v>8</v>
      </c>
      <c r="D1090">
        <f>VLOOKUP(C1090,Menu!$A$2:$D$18,3,FALSE)</f>
        <v>15</v>
      </c>
      <c r="E1090">
        <f>VLOOKUP(C1090,Menu!$A$2:$D$18,4,FALSE)</f>
        <v>19</v>
      </c>
      <c r="F1090" s="1">
        <f t="shared" si="37"/>
        <v>19</v>
      </c>
      <c r="G1090" s="4">
        <f t="shared" ref="G1090:G1153" si="38">VLOOKUP(C:C,$J$2:$K$17,2,FALSE)</f>
        <v>7.5</v>
      </c>
    </row>
    <row r="1091" spans="1:7" hidden="1">
      <c r="A1091" t="s">
        <v>11</v>
      </c>
      <c r="B1091" s="7">
        <v>0.91041666666666543</v>
      </c>
      <c r="C1091">
        <v>5</v>
      </c>
      <c r="D1091">
        <f>VLOOKUP(C1091,Menu!$A$2:$D$18,3,FALSE)</f>
        <v>15</v>
      </c>
      <c r="E1091">
        <f>VLOOKUP(C1091,Menu!$A$2:$D$18,4,FALSE)</f>
        <v>20</v>
      </c>
      <c r="F1091" s="1">
        <f t="shared" si="37"/>
        <v>20</v>
      </c>
      <c r="G1091" s="4">
        <f t="shared" si="38"/>
        <v>12.5</v>
      </c>
    </row>
    <row r="1092" spans="1:7" hidden="1">
      <c r="A1092" t="s">
        <v>11</v>
      </c>
      <c r="B1092" s="7">
        <v>0.91041666666666543</v>
      </c>
      <c r="C1092">
        <v>8</v>
      </c>
      <c r="D1092">
        <f>VLOOKUP(C1092,Menu!$A$2:$D$18,3,FALSE)</f>
        <v>15</v>
      </c>
      <c r="E1092">
        <f>VLOOKUP(C1092,Menu!$A$2:$D$18,4,FALSE)</f>
        <v>19</v>
      </c>
      <c r="F1092" s="1">
        <f t="shared" si="37"/>
        <v>19</v>
      </c>
      <c r="G1092" s="4">
        <f t="shared" si="38"/>
        <v>7.5</v>
      </c>
    </row>
    <row r="1093" spans="1:7" hidden="1">
      <c r="A1093" t="s">
        <v>11</v>
      </c>
      <c r="B1093" s="7">
        <v>0.9263888888888876</v>
      </c>
      <c r="C1093">
        <v>4</v>
      </c>
      <c r="D1093">
        <f>VLOOKUP(C1093,Menu!$A$2:$D$18,3,FALSE)</f>
        <v>14</v>
      </c>
      <c r="E1093">
        <f>VLOOKUP(C1093,Menu!$A$2:$D$18,4,FALSE)</f>
        <v>16</v>
      </c>
      <c r="F1093" s="1">
        <f t="shared" si="37"/>
        <v>16</v>
      </c>
      <c r="G1093" s="4">
        <f t="shared" si="38"/>
        <v>8.8000000000000007</v>
      </c>
    </row>
    <row r="1094" spans="1:7" hidden="1">
      <c r="A1094" t="s">
        <v>11</v>
      </c>
      <c r="B1094" s="7">
        <v>0.9444444444444432</v>
      </c>
      <c r="C1094">
        <v>2</v>
      </c>
      <c r="D1094">
        <f>VLOOKUP(C1094,Menu!$A$2:$D$18,3,FALSE)</f>
        <v>16</v>
      </c>
      <c r="E1094">
        <f>VLOOKUP(C1094,Menu!$A$2:$D$18,4,FALSE)</f>
        <v>19</v>
      </c>
      <c r="F1094" s="1">
        <f t="shared" si="37"/>
        <v>19</v>
      </c>
      <c r="G1094" s="4">
        <f t="shared" si="38"/>
        <v>13.8</v>
      </c>
    </row>
    <row r="1095" spans="1:7" hidden="1">
      <c r="A1095" t="s">
        <v>11</v>
      </c>
      <c r="B1095" s="7">
        <v>0.94722222222222097</v>
      </c>
      <c r="C1095">
        <v>13</v>
      </c>
      <c r="D1095">
        <f>VLOOKUP(C1095,Menu!$A$2:$D$18,3,FALSE)</f>
        <v>2</v>
      </c>
      <c r="E1095">
        <f>VLOOKUP(C1095,Menu!$A$2:$D$18,4,FALSE)</f>
        <v>2</v>
      </c>
      <c r="F1095" s="1">
        <f t="shared" si="37"/>
        <v>2</v>
      </c>
      <c r="G1095" s="4">
        <f t="shared" si="38"/>
        <v>0</v>
      </c>
    </row>
    <row r="1096" spans="1:7" hidden="1">
      <c r="A1096" t="s">
        <v>11</v>
      </c>
      <c r="B1096" s="7">
        <v>0.94722222222222097</v>
      </c>
      <c r="C1096">
        <v>8</v>
      </c>
      <c r="D1096">
        <f>VLOOKUP(C1096,Menu!$A$2:$D$18,3,FALSE)</f>
        <v>15</v>
      </c>
      <c r="E1096">
        <f>VLOOKUP(C1096,Menu!$A$2:$D$18,4,FALSE)</f>
        <v>19</v>
      </c>
      <c r="F1096" s="1">
        <f t="shared" si="37"/>
        <v>19</v>
      </c>
      <c r="G1096" s="4">
        <f t="shared" si="38"/>
        <v>7.5</v>
      </c>
    </row>
    <row r="1097" spans="1:7" hidden="1">
      <c r="A1097" t="s">
        <v>11</v>
      </c>
      <c r="B1097" s="7">
        <v>0.94722222222222097</v>
      </c>
      <c r="C1097">
        <v>4</v>
      </c>
      <c r="D1097">
        <f>VLOOKUP(C1097,Menu!$A$2:$D$18,3,FALSE)</f>
        <v>14</v>
      </c>
      <c r="E1097">
        <f>VLOOKUP(C1097,Menu!$A$2:$D$18,4,FALSE)</f>
        <v>16</v>
      </c>
      <c r="F1097" s="1">
        <f t="shared" si="37"/>
        <v>16</v>
      </c>
      <c r="G1097" s="4">
        <f t="shared" si="38"/>
        <v>8.8000000000000007</v>
      </c>
    </row>
    <row r="1098" spans="1:7" hidden="1">
      <c r="A1098" t="s">
        <v>11</v>
      </c>
      <c r="B1098" s="7">
        <v>0.94722222222222097</v>
      </c>
      <c r="C1098">
        <v>6</v>
      </c>
      <c r="D1098">
        <f>VLOOKUP(C1098,Menu!$A$2:$D$18,3,FALSE)</f>
        <v>14</v>
      </c>
      <c r="E1098">
        <f>VLOOKUP(C1098,Menu!$A$2:$D$18,4,FALSE)</f>
        <v>18</v>
      </c>
      <c r="F1098" s="1">
        <f t="shared" si="37"/>
        <v>18</v>
      </c>
      <c r="G1098" s="4">
        <f t="shared" si="38"/>
        <v>9</v>
      </c>
    </row>
    <row r="1099" spans="1:7" hidden="1">
      <c r="A1099" t="s">
        <v>11</v>
      </c>
      <c r="B1099" s="7">
        <v>0.94722222222222097</v>
      </c>
      <c r="C1099">
        <v>7</v>
      </c>
      <c r="D1099">
        <f>VLOOKUP(C1099,Menu!$A$2:$D$18,3,FALSE)</f>
        <v>16</v>
      </c>
      <c r="E1099">
        <f>VLOOKUP(C1099,Menu!$A$2:$D$18,4,FALSE)</f>
        <v>20</v>
      </c>
      <c r="F1099" s="1">
        <f t="shared" si="37"/>
        <v>20</v>
      </c>
      <c r="G1099" s="4">
        <f t="shared" si="38"/>
        <v>9.65</v>
      </c>
    </row>
    <row r="1100" spans="1:7" hidden="1">
      <c r="A1100" t="s">
        <v>11</v>
      </c>
      <c r="B1100" s="7">
        <v>0.94722222222222097</v>
      </c>
      <c r="C1100">
        <v>12</v>
      </c>
      <c r="D1100">
        <f>VLOOKUP(C1100,Menu!$A$2:$D$18,3,FALSE)</f>
        <v>4</v>
      </c>
      <c r="E1100">
        <f>VLOOKUP(C1100,Menu!$A$2:$D$18,4,FALSE)</f>
        <v>6</v>
      </c>
      <c r="F1100" s="1">
        <f t="shared" si="37"/>
        <v>6</v>
      </c>
      <c r="G1100" s="4">
        <f t="shared" si="38"/>
        <v>0</v>
      </c>
    </row>
    <row r="1101" spans="1:7" hidden="1">
      <c r="A1101" t="s">
        <v>12</v>
      </c>
      <c r="B1101" s="7">
        <v>0.4604166666666667</v>
      </c>
      <c r="C1101">
        <v>3</v>
      </c>
      <c r="D1101">
        <f>VLOOKUP(C1101,Menu!$A$2:$D$18,3,FALSE)</f>
        <v>7</v>
      </c>
      <c r="E1101">
        <f>VLOOKUP(C1101,Menu!$A$2:$D$18,4,FALSE)</f>
        <v>8.5</v>
      </c>
      <c r="F1101" s="1">
        <f t="shared" ref="F1101:F1116" si="39">D1101</f>
        <v>7</v>
      </c>
      <c r="G1101" s="4">
        <f t="shared" si="38"/>
        <v>2</v>
      </c>
    </row>
    <row r="1102" spans="1:7" hidden="1">
      <c r="A1102" t="s">
        <v>12</v>
      </c>
      <c r="B1102" s="7">
        <v>0.46319444444444446</v>
      </c>
      <c r="C1102">
        <v>9</v>
      </c>
      <c r="D1102">
        <f>VLOOKUP(C1102,Menu!$A$2:$D$18,3,FALSE)</f>
        <v>14</v>
      </c>
      <c r="E1102">
        <f>VLOOKUP(C1102,Menu!$A$2:$D$18,4,FALSE)</f>
        <v>17</v>
      </c>
      <c r="F1102" s="1">
        <f t="shared" si="39"/>
        <v>14</v>
      </c>
      <c r="G1102" s="4">
        <f t="shared" si="38"/>
        <v>12.6</v>
      </c>
    </row>
    <row r="1103" spans="1:7" hidden="1">
      <c r="A1103" t="s">
        <v>12</v>
      </c>
      <c r="B1103" s="7">
        <v>0.46597222222222223</v>
      </c>
      <c r="C1103">
        <v>12</v>
      </c>
      <c r="D1103">
        <f>VLOOKUP(C1103,Menu!$A$2:$D$18,3,FALSE)</f>
        <v>4</v>
      </c>
      <c r="E1103">
        <f>VLOOKUP(C1103,Menu!$A$2:$D$18,4,FALSE)</f>
        <v>6</v>
      </c>
      <c r="F1103" s="1">
        <f t="shared" si="39"/>
        <v>4</v>
      </c>
      <c r="G1103" s="4">
        <f t="shared" si="38"/>
        <v>0</v>
      </c>
    </row>
    <row r="1104" spans="1:7" hidden="1">
      <c r="A1104" t="s">
        <v>12</v>
      </c>
      <c r="B1104" s="7">
        <v>0.47986111111111113</v>
      </c>
      <c r="C1104">
        <v>7</v>
      </c>
      <c r="D1104">
        <f>VLOOKUP(C1104,Menu!$A$2:$D$18,3,FALSE)</f>
        <v>16</v>
      </c>
      <c r="E1104">
        <f>VLOOKUP(C1104,Menu!$A$2:$D$18,4,FALSE)</f>
        <v>20</v>
      </c>
      <c r="F1104" s="1">
        <f t="shared" si="39"/>
        <v>16</v>
      </c>
      <c r="G1104" s="4">
        <f t="shared" si="38"/>
        <v>9.65</v>
      </c>
    </row>
    <row r="1105" spans="1:7" hidden="1">
      <c r="A1105" t="s">
        <v>12</v>
      </c>
      <c r="B1105" s="7">
        <v>0.49930555555555556</v>
      </c>
      <c r="C1105">
        <v>10</v>
      </c>
      <c r="D1105">
        <f>VLOOKUP(C1105,Menu!$A$2:$D$18,3,FALSE)</f>
        <v>14</v>
      </c>
      <c r="E1105">
        <f>VLOOKUP(C1105,Menu!$A$2:$D$18,4,FALSE)</f>
        <v>19.5</v>
      </c>
      <c r="F1105" s="1">
        <f t="shared" si="39"/>
        <v>14</v>
      </c>
      <c r="G1105" s="4">
        <f t="shared" si="38"/>
        <v>5</v>
      </c>
    </row>
    <row r="1106" spans="1:7" hidden="1">
      <c r="A1106" t="s">
        <v>12</v>
      </c>
      <c r="B1106" s="7">
        <v>0.51527777777777772</v>
      </c>
      <c r="C1106">
        <v>5</v>
      </c>
      <c r="D1106">
        <f>VLOOKUP(C1106,Menu!$A$2:$D$18,3,FALSE)</f>
        <v>15</v>
      </c>
      <c r="E1106">
        <f>VLOOKUP(C1106,Menu!$A$2:$D$18,4,FALSE)</f>
        <v>20</v>
      </c>
      <c r="F1106" s="1">
        <f t="shared" si="39"/>
        <v>15</v>
      </c>
      <c r="G1106" s="4">
        <f t="shared" si="38"/>
        <v>12.5</v>
      </c>
    </row>
    <row r="1107" spans="1:7" hidden="1">
      <c r="A1107" t="s">
        <v>12</v>
      </c>
      <c r="B1107" s="7">
        <v>0.5263888888888888</v>
      </c>
      <c r="C1107">
        <v>7</v>
      </c>
      <c r="D1107">
        <f>VLOOKUP(C1107,Menu!$A$2:$D$18,3,FALSE)</f>
        <v>16</v>
      </c>
      <c r="E1107">
        <f>VLOOKUP(C1107,Menu!$A$2:$D$18,4,FALSE)</f>
        <v>20</v>
      </c>
      <c r="F1107" s="1">
        <f t="shared" si="39"/>
        <v>16</v>
      </c>
      <c r="G1107" s="4">
        <f t="shared" si="38"/>
        <v>9.65</v>
      </c>
    </row>
    <row r="1108" spans="1:7" hidden="1">
      <c r="A1108" t="s">
        <v>12</v>
      </c>
      <c r="B1108" s="7">
        <v>0.5263888888888888</v>
      </c>
      <c r="C1108">
        <v>6</v>
      </c>
      <c r="D1108">
        <f>VLOOKUP(C1108,Menu!$A$2:$D$18,3,FALSE)</f>
        <v>14</v>
      </c>
      <c r="E1108">
        <f>VLOOKUP(C1108,Menu!$A$2:$D$18,4,FALSE)</f>
        <v>18</v>
      </c>
      <c r="F1108" s="1">
        <f t="shared" si="39"/>
        <v>14</v>
      </c>
      <c r="G1108" s="4">
        <f t="shared" si="38"/>
        <v>9</v>
      </c>
    </row>
    <row r="1109" spans="1:7" hidden="1">
      <c r="A1109" t="s">
        <v>12</v>
      </c>
      <c r="B1109" s="7">
        <v>0.5263888888888888</v>
      </c>
      <c r="C1109">
        <v>2</v>
      </c>
      <c r="D1109">
        <f>VLOOKUP(C1109,Menu!$A$2:$D$18,3,FALSE)</f>
        <v>16</v>
      </c>
      <c r="E1109">
        <f>VLOOKUP(C1109,Menu!$A$2:$D$18,4,FALSE)</f>
        <v>19</v>
      </c>
      <c r="F1109" s="1">
        <f t="shared" si="39"/>
        <v>16</v>
      </c>
      <c r="G1109" s="4">
        <f t="shared" si="38"/>
        <v>13.8</v>
      </c>
    </row>
    <row r="1110" spans="1:7" hidden="1">
      <c r="A1110" t="s">
        <v>12</v>
      </c>
      <c r="B1110" s="7">
        <v>0.5263888888888888</v>
      </c>
      <c r="C1110">
        <v>11</v>
      </c>
      <c r="D1110">
        <f>VLOOKUP(C1110,Menu!$A$2:$D$18,3,FALSE)</f>
        <v>10</v>
      </c>
      <c r="E1110">
        <f>VLOOKUP(C1110,Menu!$A$2:$D$18,4,FALSE)</f>
        <v>14</v>
      </c>
      <c r="F1110" s="1">
        <f t="shared" si="39"/>
        <v>10</v>
      </c>
      <c r="G1110" s="4">
        <f t="shared" si="38"/>
        <v>1.45</v>
      </c>
    </row>
    <row r="1111" spans="1:7" hidden="1">
      <c r="A1111" t="s">
        <v>12</v>
      </c>
      <c r="B1111" s="7">
        <v>0.5263888888888888</v>
      </c>
      <c r="C1111">
        <v>11</v>
      </c>
      <c r="D1111">
        <f>VLOOKUP(C1111,Menu!$A$2:$D$18,3,FALSE)</f>
        <v>10</v>
      </c>
      <c r="E1111">
        <f>VLOOKUP(C1111,Menu!$A$2:$D$18,4,FALSE)</f>
        <v>14</v>
      </c>
      <c r="F1111" s="1">
        <f t="shared" si="39"/>
        <v>10</v>
      </c>
      <c r="G1111" s="4">
        <f t="shared" si="38"/>
        <v>1.45</v>
      </c>
    </row>
    <row r="1112" spans="1:7" hidden="1">
      <c r="A1112" t="s">
        <v>12</v>
      </c>
      <c r="B1112" s="7">
        <v>0.52708333333333324</v>
      </c>
      <c r="C1112">
        <v>5</v>
      </c>
      <c r="D1112">
        <f>VLOOKUP(C1112,Menu!$A$2:$D$18,3,FALSE)</f>
        <v>15</v>
      </c>
      <c r="E1112">
        <f>VLOOKUP(C1112,Menu!$A$2:$D$18,4,FALSE)</f>
        <v>20</v>
      </c>
      <c r="F1112" s="1">
        <f t="shared" si="39"/>
        <v>15</v>
      </c>
      <c r="G1112" s="4">
        <f t="shared" si="38"/>
        <v>12.5</v>
      </c>
    </row>
    <row r="1113" spans="1:7">
      <c r="A1113" t="s">
        <v>12</v>
      </c>
      <c r="B1113" s="7">
        <v>0.5347222222222221</v>
      </c>
      <c r="C1113">
        <v>1</v>
      </c>
      <c r="D1113">
        <f>VLOOKUP(C1113,Menu!$A$2:$D$18,3,FALSE)</f>
        <v>17</v>
      </c>
      <c r="E1113">
        <f>VLOOKUP(C1113,Menu!$A$2:$D$18,4,FALSE)</f>
        <v>23</v>
      </c>
      <c r="F1113" s="1">
        <f t="shared" si="39"/>
        <v>17</v>
      </c>
      <c r="G1113" s="4">
        <f t="shared" si="38"/>
        <v>18.75</v>
      </c>
    </row>
    <row r="1114" spans="1:7" hidden="1">
      <c r="A1114" t="s">
        <v>12</v>
      </c>
      <c r="B1114" s="7">
        <v>0.5479166666666665</v>
      </c>
      <c r="C1114">
        <v>11</v>
      </c>
      <c r="D1114">
        <f>VLOOKUP(C1114,Menu!$A$2:$D$18,3,FALSE)</f>
        <v>10</v>
      </c>
      <c r="E1114">
        <f>VLOOKUP(C1114,Menu!$A$2:$D$18,4,FALSE)</f>
        <v>14</v>
      </c>
      <c r="F1114" s="1">
        <f t="shared" si="39"/>
        <v>10</v>
      </c>
      <c r="G1114" s="4">
        <f t="shared" si="38"/>
        <v>1.45</v>
      </c>
    </row>
    <row r="1115" spans="1:7" hidden="1">
      <c r="A1115" t="s">
        <v>12</v>
      </c>
      <c r="B1115" s="7">
        <v>0.55902777777777757</v>
      </c>
      <c r="C1115">
        <v>14</v>
      </c>
      <c r="D1115">
        <f>VLOOKUP(C1115,Menu!$A$2:$D$18,3,FALSE)</f>
        <v>3</v>
      </c>
      <c r="E1115">
        <f>VLOOKUP(C1115,Menu!$A$2:$D$18,4,FALSE)</f>
        <v>3</v>
      </c>
      <c r="F1115" s="1">
        <f t="shared" si="39"/>
        <v>3</v>
      </c>
      <c r="G1115" s="4">
        <f t="shared" si="38"/>
        <v>0</v>
      </c>
    </row>
    <row r="1116" spans="1:7" hidden="1">
      <c r="A1116" t="s">
        <v>12</v>
      </c>
      <c r="B1116" s="7">
        <v>0.57847222222222205</v>
      </c>
      <c r="C1116">
        <v>7</v>
      </c>
      <c r="D1116">
        <f>VLOOKUP(C1116,Menu!$A$2:$D$18,3,FALSE)</f>
        <v>16</v>
      </c>
      <c r="E1116">
        <f>VLOOKUP(C1116,Menu!$A$2:$D$18,4,FALSE)</f>
        <v>20</v>
      </c>
      <c r="F1116" s="1">
        <f t="shared" si="39"/>
        <v>16</v>
      </c>
      <c r="G1116" s="4">
        <f t="shared" si="38"/>
        <v>9.65</v>
      </c>
    </row>
    <row r="1117" spans="1:7" hidden="1">
      <c r="A1117" t="s">
        <v>12</v>
      </c>
      <c r="B1117" s="7">
        <v>0.58472222222222203</v>
      </c>
      <c r="C1117">
        <v>4</v>
      </c>
      <c r="D1117">
        <f>VLOOKUP(C1117,Menu!$A$2:$D$18,3,FALSE)</f>
        <v>14</v>
      </c>
      <c r="E1117">
        <f>VLOOKUP(C1117,Menu!$A$2:$D$18,4,FALSE)</f>
        <v>16</v>
      </c>
      <c r="F1117" s="1">
        <f t="shared" ref="F1117:F1180" si="40">E1117</f>
        <v>16</v>
      </c>
      <c r="G1117" s="4">
        <f t="shared" si="38"/>
        <v>8.8000000000000007</v>
      </c>
    </row>
    <row r="1118" spans="1:7" hidden="1">
      <c r="A1118" t="s">
        <v>12</v>
      </c>
      <c r="B1118" s="7">
        <v>0.59513888888888866</v>
      </c>
      <c r="C1118">
        <v>14</v>
      </c>
      <c r="D1118">
        <f>VLOOKUP(C1118,Menu!$A$2:$D$18,3,FALSE)</f>
        <v>3</v>
      </c>
      <c r="E1118">
        <f>VLOOKUP(C1118,Menu!$A$2:$D$18,4,FALSE)</f>
        <v>3</v>
      </c>
      <c r="F1118" s="1">
        <f t="shared" si="40"/>
        <v>3</v>
      </c>
      <c r="G1118" s="4">
        <f t="shared" si="38"/>
        <v>0</v>
      </c>
    </row>
    <row r="1119" spans="1:7" hidden="1">
      <c r="A1119" t="s">
        <v>12</v>
      </c>
      <c r="B1119" s="7">
        <v>0.61111111111111094</v>
      </c>
      <c r="C1119">
        <v>7</v>
      </c>
      <c r="D1119">
        <f>VLOOKUP(C1119,Menu!$A$2:$D$18,3,FALSE)</f>
        <v>16</v>
      </c>
      <c r="E1119">
        <f>VLOOKUP(C1119,Menu!$A$2:$D$18,4,FALSE)</f>
        <v>20</v>
      </c>
      <c r="F1119" s="1">
        <f t="shared" si="40"/>
        <v>20</v>
      </c>
      <c r="G1119" s="4">
        <f t="shared" si="38"/>
        <v>9.65</v>
      </c>
    </row>
    <row r="1120" spans="1:7" hidden="1">
      <c r="A1120" t="s">
        <v>12</v>
      </c>
      <c r="B1120" s="7">
        <v>0.61111111111111094</v>
      </c>
      <c r="C1120">
        <v>16</v>
      </c>
      <c r="D1120">
        <f>VLOOKUP(C1120,Menu!$A$2:$D$18,3,FALSE)</f>
        <v>5</v>
      </c>
      <c r="E1120">
        <f>VLOOKUP(C1120,Menu!$A$2:$D$18,4,FALSE)</f>
        <v>7</v>
      </c>
      <c r="F1120" s="1">
        <f t="shared" si="40"/>
        <v>7</v>
      </c>
      <c r="G1120" s="4">
        <f t="shared" si="38"/>
        <v>0</v>
      </c>
    </row>
    <row r="1121" spans="1:7" hidden="1">
      <c r="A1121" t="s">
        <v>12</v>
      </c>
      <c r="B1121" s="7">
        <v>0.61111111111111094</v>
      </c>
      <c r="C1121">
        <v>10</v>
      </c>
      <c r="D1121">
        <f>VLOOKUP(C1121,Menu!$A$2:$D$18,3,FALSE)</f>
        <v>14</v>
      </c>
      <c r="E1121">
        <f>VLOOKUP(C1121,Menu!$A$2:$D$18,4,FALSE)</f>
        <v>19.5</v>
      </c>
      <c r="F1121" s="1">
        <f t="shared" si="40"/>
        <v>19.5</v>
      </c>
      <c r="G1121" s="4">
        <f t="shared" si="38"/>
        <v>5</v>
      </c>
    </row>
    <row r="1122" spans="1:7" hidden="1">
      <c r="A1122" t="s">
        <v>12</v>
      </c>
      <c r="B1122" s="7">
        <v>0.62083333333333313</v>
      </c>
      <c r="C1122">
        <v>11</v>
      </c>
      <c r="D1122">
        <f>VLOOKUP(C1122,Menu!$A$2:$D$18,3,FALSE)</f>
        <v>10</v>
      </c>
      <c r="E1122">
        <f>VLOOKUP(C1122,Menu!$A$2:$D$18,4,FALSE)</f>
        <v>14</v>
      </c>
      <c r="F1122" s="1">
        <f t="shared" si="40"/>
        <v>14</v>
      </c>
      <c r="G1122" s="4">
        <f t="shared" si="38"/>
        <v>1.45</v>
      </c>
    </row>
    <row r="1123" spans="1:7" hidden="1">
      <c r="A1123" t="s">
        <v>12</v>
      </c>
      <c r="B1123" s="7">
        <v>0.62083333333333313</v>
      </c>
      <c r="C1123">
        <v>7</v>
      </c>
      <c r="D1123">
        <f>VLOOKUP(C1123,Menu!$A$2:$D$18,3,FALSE)</f>
        <v>16</v>
      </c>
      <c r="E1123">
        <f>VLOOKUP(C1123,Menu!$A$2:$D$18,4,FALSE)</f>
        <v>20</v>
      </c>
      <c r="F1123" s="1">
        <f t="shared" si="40"/>
        <v>20</v>
      </c>
      <c r="G1123" s="4">
        <f t="shared" si="38"/>
        <v>9.65</v>
      </c>
    </row>
    <row r="1124" spans="1:7" hidden="1">
      <c r="A1124" t="s">
        <v>12</v>
      </c>
      <c r="B1124" s="7">
        <v>0.6270833333333331</v>
      </c>
      <c r="C1124">
        <v>9</v>
      </c>
      <c r="D1124">
        <f>VLOOKUP(C1124,Menu!$A$2:$D$18,3,FALSE)</f>
        <v>14</v>
      </c>
      <c r="E1124">
        <f>VLOOKUP(C1124,Menu!$A$2:$D$18,4,FALSE)</f>
        <v>17</v>
      </c>
      <c r="F1124" s="1">
        <f t="shared" si="40"/>
        <v>17</v>
      </c>
      <c r="G1124" s="4">
        <f t="shared" si="38"/>
        <v>12.6</v>
      </c>
    </row>
    <row r="1125" spans="1:7" hidden="1">
      <c r="A1125" t="s">
        <v>12</v>
      </c>
      <c r="B1125" s="7">
        <v>0.6270833333333331</v>
      </c>
      <c r="C1125">
        <v>4</v>
      </c>
      <c r="D1125">
        <f>VLOOKUP(C1125,Menu!$A$2:$D$18,3,FALSE)</f>
        <v>14</v>
      </c>
      <c r="E1125">
        <f>VLOOKUP(C1125,Menu!$A$2:$D$18,4,FALSE)</f>
        <v>16</v>
      </c>
      <c r="F1125" s="1">
        <f t="shared" si="40"/>
        <v>16</v>
      </c>
      <c r="G1125" s="4">
        <f t="shared" si="38"/>
        <v>8.8000000000000007</v>
      </c>
    </row>
    <row r="1126" spans="1:7" hidden="1">
      <c r="A1126" t="s">
        <v>12</v>
      </c>
      <c r="B1126" s="7">
        <v>0.6270833333333331</v>
      </c>
      <c r="C1126">
        <v>12</v>
      </c>
      <c r="D1126">
        <f>VLOOKUP(C1126,Menu!$A$2:$D$18,3,FALSE)</f>
        <v>4</v>
      </c>
      <c r="E1126">
        <f>VLOOKUP(C1126,Menu!$A$2:$D$18,4,FALSE)</f>
        <v>6</v>
      </c>
      <c r="F1126" s="1">
        <f t="shared" si="40"/>
        <v>6</v>
      </c>
      <c r="G1126" s="4">
        <f t="shared" si="38"/>
        <v>0</v>
      </c>
    </row>
    <row r="1127" spans="1:7">
      <c r="A1127" t="s">
        <v>12</v>
      </c>
      <c r="B1127" s="7">
        <v>0.6270833333333331</v>
      </c>
      <c r="C1127">
        <v>1</v>
      </c>
      <c r="D1127">
        <f>VLOOKUP(C1127,Menu!$A$2:$D$18,3,FALSE)</f>
        <v>17</v>
      </c>
      <c r="E1127">
        <f>VLOOKUP(C1127,Menu!$A$2:$D$18,4,FALSE)</f>
        <v>23</v>
      </c>
      <c r="F1127" s="1">
        <f t="shared" si="40"/>
        <v>23</v>
      </c>
      <c r="G1127" s="4">
        <f t="shared" si="38"/>
        <v>18.75</v>
      </c>
    </row>
    <row r="1128" spans="1:7" hidden="1">
      <c r="A1128" t="s">
        <v>12</v>
      </c>
      <c r="B1128" s="7">
        <v>0.6270833333333331</v>
      </c>
      <c r="C1128">
        <v>14</v>
      </c>
      <c r="D1128">
        <f>VLOOKUP(C1128,Menu!$A$2:$D$18,3,FALSE)</f>
        <v>3</v>
      </c>
      <c r="E1128">
        <f>VLOOKUP(C1128,Menu!$A$2:$D$18,4,FALSE)</f>
        <v>3</v>
      </c>
      <c r="F1128" s="1">
        <f t="shared" si="40"/>
        <v>3</v>
      </c>
      <c r="G1128" s="4">
        <f t="shared" si="38"/>
        <v>0</v>
      </c>
    </row>
    <row r="1129" spans="1:7" hidden="1">
      <c r="A1129" t="s">
        <v>12</v>
      </c>
      <c r="B1129" s="7">
        <v>0.6270833333333331</v>
      </c>
      <c r="C1129">
        <v>7</v>
      </c>
      <c r="D1129">
        <f>VLOOKUP(C1129,Menu!$A$2:$D$18,3,FALSE)</f>
        <v>16</v>
      </c>
      <c r="E1129">
        <f>VLOOKUP(C1129,Menu!$A$2:$D$18,4,FALSE)</f>
        <v>20</v>
      </c>
      <c r="F1129" s="1">
        <f t="shared" si="40"/>
        <v>20</v>
      </c>
      <c r="G1129" s="4">
        <f t="shared" si="38"/>
        <v>9.65</v>
      </c>
    </row>
    <row r="1130" spans="1:7" hidden="1">
      <c r="A1130" t="s">
        <v>12</v>
      </c>
      <c r="B1130" s="7">
        <v>0.6270833333333331</v>
      </c>
      <c r="C1130">
        <v>12</v>
      </c>
      <c r="D1130">
        <f>VLOOKUP(C1130,Menu!$A$2:$D$18,3,FALSE)</f>
        <v>4</v>
      </c>
      <c r="E1130">
        <f>VLOOKUP(C1130,Menu!$A$2:$D$18,4,FALSE)</f>
        <v>6</v>
      </c>
      <c r="F1130" s="1">
        <f t="shared" si="40"/>
        <v>6</v>
      </c>
      <c r="G1130" s="4">
        <f t="shared" si="38"/>
        <v>0</v>
      </c>
    </row>
    <row r="1131" spans="1:7" hidden="1">
      <c r="A1131" t="s">
        <v>12</v>
      </c>
      <c r="B1131" s="7">
        <v>0.62916666666666643</v>
      </c>
      <c r="C1131">
        <v>11</v>
      </c>
      <c r="D1131">
        <f>VLOOKUP(C1131,Menu!$A$2:$D$18,3,FALSE)</f>
        <v>10</v>
      </c>
      <c r="E1131">
        <f>VLOOKUP(C1131,Menu!$A$2:$D$18,4,FALSE)</f>
        <v>14</v>
      </c>
      <c r="F1131" s="1">
        <f t="shared" si="40"/>
        <v>14</v>
      </c>
      <c r="G1131" s="4">
        <f t="shared" si="38"/>
        <v>1.45</v>
      </c>
    </row>
    <row r="1132" spans="1:7" hidden="1">
      <c r="A1132" t="s">
        <v>12</v>
      </c>
      <c r="B1132" s="7">
        <v>0.6402777777777775</v>
      </c>
      <c r="C1132">
        <v>11</v>
      </c>
      <c r="D1132">
        <f>VLOOKUP(C1132,Menu!$A$2:$D$18,3,FALSE)</f>
        <v>10</v>
      </c>
      <c r="E1132">
        <f>VLOOKUP(C1132,Menu!$A$2:$D$18,4,FALSE)</f>
        <v>14</v>
      </c>
      <c r="F1132" s="1">
        <f t="shared" si="40"/>
        <v>14</v>
      </c>
      <c r="G1132" s="4">
        <f t="shared" si="38"/>
        <v>1.45</v>
      </c>
    </row>
    <row r="1133" spans="1:7" hidden="1">
      <c r="A1133" t="s">
        <v>12</v>
      </c>
      <c r="B1133" s="7">
        <v>0.65138888888888857</v>
      </c>
      <c r="C1133">
        <v>3</v>
      </c>
      <c r="D1133">
        <f>VLOOKUP(C1133,Menu!$A$2:$D$18,3,FALSE)</f>
        <v>7</v>
      </c>
      <c r="E1133">
        <f>VLOOKUP(C1133,Menu!$A$2:$D$18,4,FALSE)</f>
        <v>8.5</v>
      </c>
      <c r="F1133" s="1">
        <f t="shared" si="40"/>
        <v>8.5</v>
      </c>
      <c r="G1133" s="4">
        <f t="shared" si="38"/>
        <v>2</v>
      </c>
    </row>
    <row r="1134" spans="1:7" hidden="1">
      <c r="A1134" t="s">
        <v>12</v>
      </c>
      <c r="B1134" s="7">
        <v>0.65138888888888857</v>
      </c>
      <c r="C1134">
        <v>13</v>
      </c>
      <c r="D1134">
        <f>VLOOKUP(C1134,Menu!$A$2:$D$18,3,FALSE)</f>
        <v>2</v>
      </c>
      <c r="E1134">
        <f>VLOOKUP(C1134,Menu!$A$2:$D$18,4,FALSE)</f>
        <v>2</v>
      </c>
      <c r="F1134" s="1">
        <f t="shared" si="40"/>
        <v>2</v>
      </c>
      <c r="G1134" s="4">
        <f t="shared" si="38"/>
        <v>0</v>
      </c>
    </row>
    <row r="1135" spans="1:7" hidden="1">
      <c r="A1135" t="s">
        <v>12</v>
      </c>
      <c r="B1135" s="7">
        <v>0.65138888888888857</v>
      </c>
      <c r="C1135">
        <v>7</v>
      </c>
      <c r="D1135">
        <f>VLOOKUP(C1135,Menu!$A$2:$D$18,3,FALSE)</f>
        <v>16</v>
      </c>
      <c r="E1135">
        <f>VLOOKUP(C1135,Menu!$A$2:$D$18,4,FALSE)</f>
        <v>20</v>
      </c>
      <c r="F1135" s="1">
        <f t="shared" si="40"/>
        <v>20</v>
      </c>
      <c r="G1135" s="4">
        <f t="shared" si="38"/>
        <v>9.65</v>
      </c>
    </row>
    <row r="1136" spans="1:7" hidden="1">
      <c r="A1136" t="s">
        <v>12</v>
      </c>
      <c r="B1136" s="7">
        <v>0.66249999999999964</v>
      </c>
      <c r="C1136">
        <v>2</v>
      </c>
      <c r="D1136">
        <f>VLOOKUP(C1136,Menu!$A$2:$D$18,3,FALSE)</f>
        <v>16</v>
      </c>
      <c r="E1136">
        <f>VLOOKUP(C1136,Menu!$A$2:$D$18,4,FALSE)</f>
        <v>19</v>
      </c>
      <c r="F1136" s="1">
        <f t="shared" si="40"/>
        <v>19</v>
      </c>
      <c r="G1136" s="4">
        <f t="shared" si="38"/>
        <v>13.8</v>
      </c>
    </row>
    <row r="1137" spans="1:7">
      <c r="A1137" t="s">
        <v>12</v>
      </c>
      <c r="B1137" s="7">
        <v>0.66527777777777741</v>
      </c>
      <c r="C1137">
        <v>1</v>
      </c>
      <c r="D1137">
        <f>VLOOKUP(C1137,Menu!$A$2:$D$18,3,FALSE)</f>
        <v>17</v>
      </c>
      <c r="E1137">
        <f>VLOOKUP(C1137,Menu!$A$2:$D$18,4,FALSE)</f>
        <v>23</v>
      </c>
      <c r="F1137" s="1">
        <f t="shared" si="40"/>
        <v>23</v>
      </c>
      <c r="G1137" s="4">
        <f t="shared" si="38"/>
        <v>18.75</v>
      </c>
    </row>
    <row r="1138" spans="1:7" hidden="1">
      <c r="A1138" t="s">
        <v>12</v>
      </c>
      <c r="B1138" s="7">
        <v>0.66527777777777741</v>
      </c>
      <c r="C1138">
        <v>5</v>
      </c>
      <c r="D1138">
        <f>VLOOKUP(C1138,Menu!$A$2:$D$18,3,FALSE)</f>
        <v>15</v>
      </c>
      <c r="E1138">
        <f>VLOOKUP(C1138,Menu!$A$2:$D$18,4,FALSE)</f>
        <v>20</v>
      </c>
      <c r="F1138" s="1">
        <f t="shared" si="40"/>
        <v>20</v>
      </c>
      <c r="G1138" s="4">
        <f t="shared" si="38"/>
        <v>12.5</v>
      </c>
    </row>
    <row r="1139" spans="1:7" hidden="1">
      <c r="A1139" t="s">
        <v>12</v>
      </c>
      <c r="B1139" s="7">
        <v>0.66527777777777741</v>
      </c>
      <c r="C1139">
        <v>13</v>
      </c>
      <c r="D1139">
        <f>VLOOKUP(C1139,Menu!$A$2:$D$18,3,FALSE)</f>
        <v>2</v>
      </c>
      <c r="E1139">
        <f>VLOOKUP(C1139,Menu!$A$2:$D$18,4,FALSE)</f>
        <v>2</v>
      </c>
      <c r="F1139" s="1">
        <f t="shared" si="40"/>
        <v>2</v>
      </c>
      <c r="G1139" s="4">
        <f t="shared" si="38"/>
        <v>0</v>
      </c>
    </row>
    <row r="1140" spans="1:7" hidden="1">
      <c r="A1140" t="s">
        <v>12</v>
      </c>
      <c r="B1140" s="7">
        <v>0.67777777777777737</v>
      </c>
      <c r="C1140">
        <v>16</v>
      </c>
      <c r="D1140">
        <f>VLOOKUP(C1140,Menu!$A$2:$D$18,3,FALSE)</f>
        <v>5</v>
      </c>
      <c r="E1140">
        <f>VLOOKUP(C1140,Menu!$A$2:$D$18,4,FALSE)</f>
        <v>7</v>
      </c>
      <c r="F1140" s="1">
        <f t="shared" si="40"/>
        <v>7</v>
      </c>
      <c r="G1140" s="4">
        <f t="shared" si="38"/>
        <v>0</v>
      </c>
    </row>
    <row r="1141" spans="1:7" hidden="1">
      <c r="A1141" t="s">
        <v>12</v>
      </c>
      <c r="B1141" s="7">
        <v>0.6979166666666663</v>
      </c>
      <c r="C1141">
        <v>2</v>
      </c>
      <c r="D1141">
        <f>VLOOKUP(C1141,Menu!$A$2:$D$18,3,FALSE)</f>
        <v>16</v>
      </c>
      <c r="E1141">
        <f>VLOOKUP(C1141,Menu!$A$2:$D$18,4,FALSE)</f>
        <v>19</v>
      </c>
      <c r="F1141" s="1">
        <f t="shared" si="40"/>
        <v>19</v>
      </c>
      <c r="G1141" s="4">
        <f t="shared" si="38"/>
        <v>13.8</v>
      </c>
    </row>
    <row r="1142" spans="1:7" hidden="1">
      <c r="A1142" t="s">
        <v>12</v>
      </c>
      <c r="B1142" s="7">
        <v>0.70347222222222183</v>
      </c>
      <c r="C1142">
        <v>2</v>
      </c>
      <c r="D1142">
        <f>VLOOKUP(C1142,Menu!$A$2:$D$18,3,FALSE)</f>
        <v>16</v>
      </c>
      <c r="E1142">
        <f>VLOOKUP(C1142,Menu!$A$2:$D$18,4,FALSE)</f>
        <v>19</v>
      </c>
      <c r="F1142" s="1">
        <f t="shared" si="40"/>
        <v>19</v>
      </c>
      <c r="G1142" s="4">
        <f t="shared" si="38"/>
        <v>13.8</v>
      </c>
    </row>
    <row r="1143" spans="1:7" hidden="1">
      <c r="A1143" t="s">
        <v>12</v>
      </c>
      <c r="B1143" s="7">
        <v>0.71249999999999958</v>
      </c>
      <c r="C1143">
        <v>10</v>
      </c>
      <c r="D1143">
        <f>VLOOKUP(C1143,Menu!$A$2:$D$18,3,FALSE)</f>
        <v>14</v>
      </c>
      <c r="E1143">
        <f>VLOOKUP(C1143,Menu!$A$2:$D$18,4,FALSE)</f>
        <v>19.5</v>
      </c>
      <c r="F1143" s="1">
        <f t="shared" si="40"/>
        <v>19.5</v>
      </c>
      <c r="G1143" s="4">
        <f t="shared" si="38"/>
        <v>5</v>
      </c>
    </row>
    <row r="1144" spans="1:7" hidden="1">
      <c r="A1144" t="s">
        <v>12</v>
      </c>
      <c r="B1144" s="7">
        <v>0.71249999999999958</v>
      </c>
      <c r="C1144">
        <v>2</v>
      </c>
      <c r="D1144">
        <f>VLOOKUP(C1144,Menu!$A$2:$D$18,3,FALSE)</f>
        <v>16</v>
      </c>
      <c r="E1144">
        <f>VLOOKUP(C1144,Menu!$A$2:$D$18,4,FALSE)</f>
        <v>19</v>
      </c>
      <c r="F1144" s="1">
        <f t="shared" si="40"/>
        <v>19</v>
      </c>
      <c r="G1144" s="4">
        <f t="shared" si="38"/>
        <v>13.8</v>
      </c>
    </row>
    <row r="1145" spans="1:7" hidden="1">
      <c r="A1145" t="s">
        <v>12</v>
      </c>
      <c r="B1145" s="7">
        <v>0.71249999999999958</v>
      </c>
      <c r="C1145">
        <v>13</v>
      </c>
      <c r="D1145">
        <f>VLOOKUP(C1145,Menu!$A$2:$D$18,3,FALSE)</f>
        <v>2</v>
      </c>
      <c r="E1145">
        <f>VLOOKUP(C1145,Menu!$A$2:$D$18,4,FALSE)</f>
        <v>2</v>
      </c>
      <c r="F1145" s="1">
        <f t="shared" si="40"/>
        <v>2</v>
      </c>
      <c r="G1145" s="4">
        <f t="shared" si="38"/>
        <v>0</v>
      </c>
    </row>
    <row r="1146" spans="1:7" hidden="1">
      <c r="A1146" t="s">
        <v>12</v>
      </c>
      <c r="B1146" s="7">
        <v>0.71249999999999958</v>
      </c>
      <c r="C1146">
        <v>12</v>
      </c>
      <c r="D1146">
        <f>VLOOKUP(C1146,Menu!$A$2:$D$18,3,FALSE)</f>
        <v>4</v>
      </c>
      <c r="E1146">
        <f>VLOOKUP(C1146,Menu!$A$2:$D$18,4,FALSE)</f>
        <v>6</v>
      </c>
      <c r="F1146" s="1">
        <f t="shared" si="40"/>
        <v>6</v>
      </c>
      <c r="G1146" s="4">
        <f t="shared" si="38"/>
        <v>0</v>
      </c>
    </row>
    <row r="1147" spans="1:7" hidden="1">
      <c r="A1147" t="s">
        <v>12</v>
      </c>
      <c r="B1147" s="7">
        <v>0.71249999999999958</v>
      </c>
      <c r="C1147">
        <v>2</v>
      </c>
      <c r="D1147">
        <f>VLOOKUP(C1147,Menu!$A$2:$D$18,3,FALSE)</f>
        <v>16</v>
      </c>
      <c r="E1147">
        <f>VLOOKUP(C1147,Menu!$A$2:$D$18,4,FALSE)</f>
        <v>19</v>
      </c>
      <c r="F1147" s="1">
        <f t="shared" si="40"/>
        <v>19</v>
      </c>
      <c r="G1147" s="4">
        <f t="shared" si="38"/>
        <v>13.8</v>
      </c>
    </row>
    <row r="1148" spans="1:7" hidden="1">
      <c r="A1148" t="s">
        <v>12</v>
      </c>
      <c r="B1148" s="7">
        <v>0.71736111111111067</v>
      </c>
      <c r="C1148">
        <v>7</v>
      </c>
      <c r="D1148">
        <f>VLOOKUP(C1148,Menu!$A$2:$D$18,3,FALSE)</f>
        <v>16</v>
      </c>
      <c r="E1148">
        <f>VLOOKUP(C1148,Menu!$A$2:$D$18,4,FALSE)</f>
        <v>20</v>
      </c>
      <c r="F1148" s="1">
        <f t="shared" si="40"/>
        <v>20</v>
      </c>
      <c r="G1148" s="4">
        <f t="shared" si="38"/>
        <v>9.65</v>
      </c>
    </row>
    <row r="1149" spans="1:7" hidden="1">
      <c r="A1149" t="s">
        <v>12</v>
      </c>
      <c r="B1149" s="7">
        <v>0.71736111111111067</v>
      </c>
      <c r="C1149">
        <v>5</v>
      </c>
      <c r="D1149">
        <f>VLOOKUP(C1149,Menu!$A$2:$D$18,3,FALSE)</f>
        <v>15</v>
      </c>
      <c r="E1149">
        <f>VLOOKUP(C1149,Menu!$A$2:$D$18,4,FALSE)</f>
        <v>20</v>
      </c>
      <c r="F1149" s="1">
        <f t="shared" si="40"/>
        <v>20</v>
      </c>
      <c r="G1149" s="4">
        <f t="shared" si="38"/>
        <v>12.5</v>
      </c>
    </row>
    <row r="1150" spans="1:7" hidden="1">
      <c r="A1150" t="s">
        <v>12</v>
      </c>
      <c r="B1150" s="7">
        <v>0.71736111111111067</v>
      </c>
      <c r="C1150">
        <v>5</v>
      </c>
      <c r="D1150">
        <f>VLOOKUP(C1150,Menu!$A$2:$D$18,3,FALSE)</f>
        <v>15</v>
      </c>
      <c r="E1150">
        <f>VLOOKUP(C1150,Menu!$A$2:$D$18,4,FALSE)</f>
        <v>20</v>
      </c>
      <c r="F1150" s="1">
        <f t="shared" si="40"/>
        <v>20</v>
      </c>
      <c r="G1150" s="4">
        <f t="shared" si="38"/>
        <v>12.5</v>
      </c>
    </row>
    <row r="1151" spans="1:7" hidden="1">
      <c r="A1151" t="s">
        <v>12</v>
      </c>
      <c r="B1151" s="7">
        <v>0.73680555555555516</v>
      </c>
      <c r="C1151">
        <v>13</v>
      </c>
      <c r="D1151">
        <f>VLOOKUP(C1151,Menu!$A$2:$D$18,3,FALSE)</f>
        <v>2</v>
      </c>
      <c r="E1151">
        <f>VLOOKUP(C1151,Menu!$A$2:$D$18,4,FALSE)</f>
        <v>2</v>
      </c>
      <c r="F1151" s="1">
        <f t="shared" si="40"/>
        <v>2</v>
      </c>
      <c r="G1151" s="4">
        <f t="shared" si="38"/>
        <v>0</v>
      </c>
    </row>
    <row r="1152" spans="1:7" hidden="1">
      <c r="A1152" t="s">
        <v>12</v>
      </c>
      <c r="B1152" s="7">
        <v>0.75624999999999964</v>
      </c>
      <c r="C1152">
        <v>2</v>
      </c>
      <c r="D1152">
        <f>VLOOKUP(C1152,Menu!$A$2:$D$18,3,FALSE)</f>
        <v>16</v>
      </c>
      <c r="E1152">
        <f>VLOOKUP(C1152,Menu!$A$2:$D$18,4,FALSE)</f>
        <v>19</v>
      </c>
      <c r="F1152" s="1">
        <f t="shared" si="40"/>
        <v>19</v>
      </c>
      <c r="G1152" s="4">
        <f t="shared" si="38"/>
        <v>13.8</v>
      </c>
    </row>
    <row r="1153" spans="1:7" hidden="1">
      <c r="A1153" t="s">
        <v>12</v>
      </c>
      <c r="B1153" s="7">
        <v>0.75624999999999964</v>
      </c>
      <c r="C1153">
        <v>3</v>
      </c>
      <c r="D1153">
        <f>VLOOKUP(C1153,Menu!$A$2:$D$18,3,FALSE)</f>
        <v>7</v>
      </c>
      <c r="E1153">
        <f>VLOOKUP(C1153,Menu!$A$2:$D$18,4,FALSE)</f>
        <v>8.5</v>
      </c>
      <c r="F1153" s="1">
        <f t="shared" si="40"/>
        <v>8.5</v>
      </c>
      <c r="G1153" s="4">
        <f t="shared" si="38"/>
        <v>2</v>
      </c>
    </row>
    <row r="1154" spans="1:7" hidden="1">
      <c r="A1154" t="s">
        <v>12</v>
      </c>
      <c r="B1154" s="7">
        <v>0.75624999999999964</v>
      </c>
      <c r="C1154">
        <v>13</v>
      </c>
      <c r="D1154">
        <f>VLOOKUP(C1154,Menu!$A$2:$D$18,3,FALSE)</f>
        <v>2</v>
      </c>
      <c r="E1154">
        <f>VLOOKUP(C1154,Menu!$A$2:$D$18,4,FALSE)</f>
        <v>2</v>
      </c>
      <c r="F1154" s="1">
        <f t="shared" si="40"/>
        <v>2</v>
      </c>
      <c r="G1154" s="4">
        <f t="shared" ref="G1154:G1217" si="41">VLOOKUP(C:C,$J$2:$K$17,2,FALSE)</f>
        <v>0</v>
      </c>
    </row>
    <row r="1155" spans="1:7" hidden="1">
      <c r="A1155" t="s">
        <v>12</v>
      </c>
      <c r="B1155" s="7">
        <v>0.75624999999999964</v>
      </c>
      <c r="C1155">
        <v>7</v>
      </c>
      <c r="D1155">
        <f>VLOOKUP(C1155,Menu!$A$2:$D$18,3,FALSE)</f>
        <v>16</v>
      </c>
      <c r="E1155">
        <f>VLOOKUP(C1155,Menu!$A$2:$D$18,4,FALSE)</f>
        <v>20</v>
      </c>
      <c r="F1155" s="1">
        <f t="shared" si="40"/>
        <v>20</v>
      </c>
      <c r="G1155" s="4">
        <f t="shared" si="41"/>
        <v>9.65</v>
      </c>
    </row>
    <row r="1156" spans="1:7">
      <c r="A1156" t="s">
        <v>12</v>
      </c>
      <c r="B1156" s="7">
        <v>0.7604166666666663</v>
      </c>
      <c r="C1156">
        <v>1</v>
      </c>
      <c r="D1156">
        <f>VLOOKUP(C1156,Menu!$A$2:$D$18,3,FALSE)</f>
        <v>17</v>
      </c>
      <c r="E1156">
        <f>VLOOKUP(C1156,Menu!$A$2:$D$18,4,FALSE)</f>
        <v>23</v>
      </c>
      <c r="F1156" s="1">
        <f t="shared" si="40"/>
        <v>23</v>
      </c>
      <c r="G1156" s="4">
        <f t="shared" si="41"/>
        <v>18.75</v>
      </c>
    </row>
    <row r="1157" spans="1:7" hidden="1">
      <c r="A1157" t="s">
        <v>12</v>
      </c>
      <c r="B1157" s="7">
        <v>0.77291666666666625</v>
      </c>
      <c r="C1157">
        <v>10</v>
      </c>
      <c r="D1157">
        <f>VLOOKUP(C1157,Menu!$A$2:$D$18,3,FALSE)</f>
        <v>14</v>
      </c>
      <c r="E1157">
        <f>VLOOKUP(C1157,Menu!$A$2:$D$18,4,FALSE)</f>
        <v>19.5</v>
      </c>
      <c r="F1157" s="1">
        <f t="shared" si="40"/>
        <v>19.5</v>
      </c>
      <c r="G1157" s="4">
        <f t="shared" si="41"/>
        <v>5</v>
      </c>
    </row>
    <row r="1158" spans="1:7" hidden="1">
      <c r="A1158" t="s">
        <v>12</v>
      </c>
      <c r="B1158" s="7">
        <v>0.77291666666666625</v>
      </c>
      <c r="C1158">
        <v>6</v>
      </c>
      <c r="D1158">
        <f>VLOOKUP(C1158,Menu!$A$2:$D$18,3,FALSE)</f>
        <v>14</v>
      </c>
      <c r="E1158">
        <f>VLOOKUP(C1158,Menu!$A$2:$D$18,4,FALSE)</f>
        <v>18</v>
      </c>
      <c r="F1158" s="1">
        <f t="shared" si="40"/>
        <v>18</v>
      </c>
      <c r="G1158" s="4">
        <f t="shared" si="41"/>
        <v>9</v>
      </c>
    </row>
    <row r="1159" spans="1:7" hidden="1">
      <c r="A1159" t="s">
        <v>12</v>
      </c>
      <c r="B1159" s="7">
        <v>0.78888888888888853</v>
      </c>
      <c r="C1159">
        <v>6</v>
      </c>
      <c r="D1159">
        <f>VLOOKUP(C1159,Menu!$A$2:$D$18,3,FALSE)</f>
        <v>14</v>
      </c>
      <c r="E1159">
        <f>VLOOKUP(C1159,Menu!$A$2:$D$18,4,FALSE)</f>
        <v>18</v>
      </c>
      <c r="F1159" s="1">
        <f t="shared" si="40"/>
        <v>18</v>
      </c>
      <c r="G1159" s="4">
        <f t="shared" si="41"/>
        <v>9</v>
      </c>
    </row>
    <row r="1160" spans="1:7" hidden="1">
      <c r="A1160" t="s">
        <v>12</v>
      </c>
      <c r="B1160" s="7">
        <v>0.79513888888888851</v>
      </c>
      <c r="C1160">
        <v>2</v>
      </c>
      <c r="D1160">
        <f>VLOOKUP(C1160,Menu!$A$2:$D$18,3,FALSE)</f>
        <v>16</v>
      </c>
      <c r="E1160">
        <f>VLOOKUP(C1160,Menu!$A$2:$D$18,4,FALSE)</f>
        <v>19</v>
      </c>
      <c r="F1160" s="1">
        <f t="shared" si="40"/>
        <v>19</v>
      </c>
      <c r="G1160" s="4">
        <f t="shared" si="41"/>
        <v>13.8</v>
      </c>
    </row>
    <row r="1161" spans="1:7" hidden="1">
      <c r="A1161" t="s">
        <v>12</v>
      </c>
      <c r="B1161" s="7">
        <v>0.80555555555555514</v>
      </c>
      <c r="C1161">
        <v>3</v>
      </c>
      <c r="D1161">
        <f>VLOOKUP(C1161,Menu!$A$2:$D$18,3,FALSE)</f>
        <v>7</v>
      </c>
      <c r="E1161">
        <f>VLOOKUP(C1161,Menu!$A$2:$D$18,4,FALSE)</f>
        <v>8.5</v>
      </c>
      <c r="F1161" s="1">
        <f t="shared" si="40"/>
        <v>8.5</v>
      </c>
      <c r="G1161" s="4">
        <f t="shared" si="41"/>
        <v>2</v>
      </c>
    </row>
    <row r="1162" spans="1:7" hidden="1">
      <c r="A1162" t="s">
        <v>12</v>
      </c>
      <c r="B1162" s="7">
        <v>0.81041666666666623</v>
      </c>
      <c r="C1162">
        <v>6</v>
      </c>
      <c r="D1162">
        <f>VLOOKUP(C1162,Menu!$A$2:$D$18,3,FALSE)</f>
        <v>14</v>
      </c>
      <c r="E1162">
        <f>VLOOKUP(C1162,Menu!$A$2:$D$18,4,FALSE)</f>
        <v>18</v>
      </c>
      <c r="F1162" s="1">
        <f t="shared" si="40"/>
        <v>18</v>
      </c>
      <c r="G1162" s="4">
        <f t="shared" si="41"/>
        <v>9</v>
      </c>
    </row>
    <row r="1163" spans="1:7" hidden="1">
      <c r="A1163" t="s">
        <v>12</v>
      </c>
      <c r="B1163" s="7">
        <v>0.81041666666666623</v>
      </c>
      <c r="C1163">
        <v>2</v>
      </c>
      <c r="D1163">
        <f>VLOOKUP(C1163,Menu!$A$2:$D$18,3,FALSE)</f>
        <v>16</v>
      </c>
      <c r="E1163">
        <f>VLOOKUP(C1163,Menu!$A$2:$D$18,4,FALSE)</f>
        <v>19</v>
      </c>
      <c r="F1163" s="1">
        <f t="shared" si="40"/>
        <v>19</v>
      </c>
      <c r="G1163" s="4">
        <f t="shared" si="41"/>
        <v>13.8</v>
      </c>
    </row>
    <row r="1164" spans="1:7" hidden="1">
      <c r="A1164" t="s">
        <v>12</v>
      </c>
      <c r="B1164" s="7">
        <v>0.82847222222222183</v>
      </c>
      <c r="C1164">
        <v>7</v>
      </c>
      <c r="D1164">
        <f>VLOOKUP(C1164,Menu!$A$2:$D$18,3,FALSE)</f>
        <v>16</v>
      </c>
      <c r="E1164">
        <f>VLOOKUP(C1164,Menu!$A$2:$D$18,4,FALSE)</f>
        <v>20</v>
      </c>
      <c r="F1164" s="1">
        <f t="shared" si="40"/>
        <v>20</v>
      </c>
      <c r="G1164" s="4">
        <f t="shared" si="41"/>
        <v>9.65</v>
      </c>
    </row>
    <row r="1165" spans="1:7" hidden="1">
      <c r="A1165" t="s">
        <v>12</v>
      </c>
      <c r="B1165" s="7">
        <v>0.83263888888888848</v>
      </c>
      <c r="C1165">
        <v>15</v>
      </c>
      <c r="D1165">
        <f>VLOOKUP(C1165,Menu!$A$2:$D$18,3,FALSE)</f>
        <v>1</v>
      </c>
      <c r="E1165">
        <f>VLOOKUP(C1165,Menu!$A$2:$D$18,4,FALSE)</f>
        <v>1</v>
      </c>
      <c r="F1165" s="1">
        <f t="shared" si="40"/>
        <v>1</v>
      </c>
      <c r="G1165" s="4">
        <f t="shared" si="41"/>
        <v>0</v>
      </c>
    </row>
    <row r="1166" spans="1:7" hidden="1">
      <c r="A1166" t="s">
        <v>12</v>
      </c>
      <c r="B1166" s="7">
        <v>0.83263888888888848</v>
      </c>
      <c r="C1166">
        <v>8</v>
      </c>
      <c r="D1166">
        <f>VLOOKUP(C1166,Menu!$A$2:$D$18,3,FALSE)</f>
        <v>15</v>
      </c>
      <c r="E1166">
        <f>VLOOKUP(C1166,Menu!$A$2:$D$18,4,FALSE)</f>
        <v>19</v>
      </c>
      <c r="F1166" s="1">
        <f t="shared" si="40"/>
        <v>19</v>
      </c>
      <c r="G1166" s="4">
        <f t="shared" si="41"/>
        <v>7.5</v>
      </c>
    </row>
    <row r="1167" spans="1:7" hidden="1">
      <c r="A1167" t="s">
        <v>12</v>
      </c>
      <c r="B1167" s="7">
        <v>0.83263888888888848</v>
      </c>
      <c r="C1167">
        <v>15</v>
      </c>
      <c r="D1167">
        <f>VLOOKUP(C1167,Menu!$A$2:$D$18,3,FALSE)</f>
        <v>1</v>
      </c>
      <c r="E1167">
        <f>VLOOKUP(C1167,Menu!$A$2:$D$18,4,FALSE)</f>
        <v>1</v>
      </c>
      <c r="F1167" s="1">
        <f t="shared" si="40"/>
        <v>1</v>
      </c>
      <c r="G1167" s="4">
        <f t="shared" si="41"/>
        <v>0</v>
      </c>
    </row>
    <row r="1168" spans="1:7" hidden="1">
      <c r="A1168" t="s">
        <v>12</v>
      </c>
      <c r="B1168" s="7">
        <v>0.83263888888888848</v>
      </c>
      <c r="C1168">
        <v>6</v>
      </c>
      <c r="D1168">
        <f>VLOOKUP(C1168,Menu!$A$2:$D$18,3,FALSE)</f>
        <v>14</v>
      </c>
      <c r="E1168">
        <f>VLOOKUP(C1168,Menu!$A$2:$D$18,4,FALSE)</f>
        <v>18</v>
      </c>
      <c r="F1168" s="1">
        <f t="shared" si="40"/>
        <v>18</v>
      </c>
      <c r="G1168" s="4">
        <f t="shared" si="41"/>
        <v>9</v>
      </c>
    </row>
    <row r="1169" spans="1:7" hidden="1">
      <c r="A1169" t="s">
        <v>12</v>
      </c>
      <c r="B1169" s="7">
        <v>0.83263888888888848</v>
      </c>
      <c r="C1169">
        <v>12</v>
      </c>
      <c r="D1169">
        <f>VLOOKUP(C1169,Menu!$A$2:$D$18,3,FALSE)</f>
        <v>4</v>
      </c>
      <c r="E1169">
        <f>VLOOKUP(C1169,Menu!$A$2:$D$18,4,FALSE)</f>
        <v>6</v>
      </c>
      <c r="F1169" s="1">
        <f t="shared" si="40"/>
        <v>6</v>
      </c>
      <c r="G1169" s="4">
        <f t="shared" si="41"/>
        <v>0</v>
      </c>
    </row>
    <row r="1170" spans="1:7" hidden="1">
      <c r="A1170" t="s">
        <v>12</v>
      </c>
      <c r="B1170" s="7">
        <v>0.83263888888888848</v>
      </c>
      <c r="C1170">
        <v>11</v>
      </c>
      <c r="D1170">
        <f>VLOOKUP(C1170,Menu!$A$2:$D$18,3,FALSE)</f>
        <v>10</v>
      </c>
      <c r="E1170">
        <f>VLOOKUP(C1170,Menu!$A$2:$D$18,4,FALSE)</f>
        <v>14</v>
      </c>
      <c r="F1170" s="1">
        <f t="shared" si="40"/>
        <v>14</v>
      </c>
      <c r="G1170" s="4">
        <f t="shared" si="41"/>
        <v>1.45</v>
      </c>
    </row>
    <row r="1171" spans="1:7" hidden="1">
      <c r="A1171" t="s">
        <v>12</v>
      </c>
      <c r="B1171" s="7">
        <v>0.83541666666666625</v>
      </c>
      <c r="C1171">
        <v>16</v>
      </c>
      <c r="D1171">
        <f>VLOOKUP(C1171,Menu!$A$2:$D$18,3,FALSE)</f>
        <v>5</v>
      </c>
      <c r="E1171">
        <f>VLOOKUP(C1171,Menu!$A$2:$D$18,4,FALSE)</f>
        <v>7</v>
      </c>
      <c r="F1171" s="1">
        <f t="shared" si="40"/>
        <v>7</v>
      </c>
      <c r="G1171" s="4">
        <f t="shared" si="41"/>
        <v>0</v>
      </c>
    </row>
    <row r="1172" spans="1:7" hidden="1">
      <c r="A1172" t="s">
        <v>12</v>
      </c>
      <c r="B1172" s="7">
        <v>0.84097222222222179</v>
      </c>
      <c r="C1172">
        <v>5</v>
      </c>
      <c r="D1172">
        <f>VLOOKUP(C1172,Menu!$A$2:$D$18,3,FALSE)</f>
        <v>15</v>
      </c>
      <c r="E1172">
        <f>VLOOKUP(C1172,Menu!$A$2:$D$18,4,FALSE)</f>
        <v>20</v>
      </c>
      <c r="F1172" s="1">
        <f t="shared" si="40"/>
        <v>20</v>
      </c>
      <c r="G1172" s="4">
        <f t="shared" si="41"/>
        <v>12.5</v>
      </c>
    </row>
    <row r="1173" spans="1:7" hidden="1">
      <c r="A1173" t="s">
        <v>12</v>
      </c>
      <c r="B1173" s="7">
        <v>0.84374999999999956</v>
      </c>
      <c r="C1173">
        <v>2</v>
      </c>
      <c r="D1173">
        <f>VLOOKUP(C1173,Menu!$A$2:$D$18,3,FALSE)</f>
        <v>16</v>
      </c>
      <c r="E1173">
        <f>VLOOKUP(C1173,Menu!$A$2:$D$18,4,FALSE)</f>
        <v>19</v>
      </c>
      <c r="F1173" s="1">
        <f t="shared" si="40"/>
        <v>19</v>
      </c>
      <c r="G1173" s="4">
        <f t="shared" si="41"/>
        <v>13.8</v>
      </c>
    </row>
    <row r="1174" spans="1:7" hidden="1">
      <c r="A1174" t="s">
        <v>12</v>
      </c>
      <c r="B1174" s="7">
        <v>0.84374999999999956</v>
      </c>
      <c r="C1174">
        <v>3</v>
      </c>
      <c r="D1174">
        <f>VLOOKUP(C1174,Menu!$A$2:$D$18,3,FALSE)</f>
        <v>7</v>
      </c>
      <c r="E1174">
        <f>VLOOKUP(C1174,Menu!$A$2:$D$18,4,FALSE)</f>
        <v>8.5</v>
      </c>
      <c r="F1174" s="1">
        <f t="shared" si="40"/>
        <v>8.5</v>
      </c>
      <c r="G1174" s="4">
        <f t="shared" si="41"/>
        <v>2</v>
      </c>
    </row>
    <row r="1175" spans="1:7">
      <c r="A1175" t="s">
        <v>12</v>
      </c>
      <c r="B1175" s="7">
        <v>0.85347222222222174</v>
      </c>
      <c r="C1175">
        <v>1</v>
      </c>
      <c r="D1175">
        <f>VLOOKUP(C1175,Menu!$A$2:$D$18,3,FALSE)</f>
        <v>17</v>
      </c>
      <c r="E1175">
        <f>VLOOKUP(C1175,Menu!$A$2:$D$18,4,FALSE)</f>
        <v>23</v>
      </c>
      <c r="F1175" s="1">
        <f t="shared" si="40"/>
        <v>23</v>
      </c>
      <c r="G1175" s="4">
        <f t="shared" si="41"/>
        <v>18.75</v>
      </c>
    </row>
    <row r="1176" spans="1:7" hidden="1">
      <c r="A1176" t="s">
        <v>12</v>
      </c>
      <c r="B1176" s="7">
        <v>0.87361111111111067</v>
      </c>
      <c r="C1176">
        <v>3</v>
      </c>
      <c r="D1176">
        <f>VLOOKUP(C1176,Menu!$A$2:$D$18,3,FALSE)</f>
        <v>7</v>
      </c>
      <c r="E1176">
        <f>VLOOKUP(C1176,Menu!$A$2:$D$18,4,FALSE)</f>
        <v>8.5</v>
      </c>
      <c r="F1176" s="1">
        <f t="shared" si="40"/>
        <v>8.5</v>
      </c>
      <c r="G1176" s="4">
        <f t="shared" si="41"/>
        <v>2</v>
      </c>
    </row>
    <row r="1177" spans="1:7" hidden="1">
      <c r="A1177" t="s">
        <v>12</v>
      </c>
      <c r="B1177" s="7">
        <v>0.87361111111111067</v>
      </c>
      <c r="C1177">
        <v>3</v>
      </c>
      <c r="D1177">
        <f>VLOOKUP(C1177,Menu!$A$2:$D$18,3,FALSE)</f>
        <v>7</v>
      </c>
      <c r="E1177">
        <f>VLOOKUP(C1177,Menu!$A$2:$D$18,4,FALSE)</f>
        <v>8.5</v>
      </c>
      <c r="F1177" s="1">
        <f t="shared" si="40"/>
        <v>8.5</v>
      </c>
      <c r="G1177" s="4">
        <f t="shared" si="41"/>
        <v>2</v>
      </c>
    </row>
    <row r="1178" spans="1:7" hidden="1">
      <c r="A1178" t="s">
        <v>12</v>
      </c>
      <c r="B1178" s="7">
        <v>0.87361111111111067</v>
      </c>
      <c r="C1178">
        <v>5</v>
      </c>
      <c r="D1178">
        <f>VLOOKUP(C1178,Menu!$A$2:$D$18,3,FALSE)</f>
        <v>15</v>
      </c>
      <c r="E1178">
        <f>VLOOKUP(C1178,Menu!$A$2:$D$18,4,FALSE)</f>
        <v>20</v>
      </c>
      <c r="F1178" s="1">
        <f t="shared" si="40"/>
        <v>20</v>
      </c>
      <c r="G1178" s="4">
        <f t="shared" si="41"/>
        <v>12.5</v>
      </c>
    </row>
    <row r="1179" spans="1:7" hidden="1">
      <c r="A1179" t="s">
        <v>12</v>
      </c>
      <c r="B1179" s="7">
        <v>0.87361111111111067</v>
      </c>
      <c r="C1179">
        <v>13</v>
      </c>
      <c r="D1179">
        <f>VLOOKUP(C1179,Menu!$A$2:$D$18,3,FALSE)</f>
        <v>2</v>
      </c>
      <c r="E1179">
        <f>VLOOKUP(C1179,Menu!$A$2:$D$18,4,FALSE)</f>
        <v>2</v>
      </c>
      <c r="F1179" s="1">
        <f t="shared" si="40"/>
        <v>2</v>
      </c>
      <c r="G1179" s="4">
        <f t="shared" si="41"/>
        <v>0</v>
      </c>
    </row>
    <row r="1180" spans="1:7">
      <c r="A1180" t="s">
        <v>12</v>
      </c>
      <c r="B1180" s="7">
        <v>0.88680555555555507</v>
      </c>
      <c r="C1180">
        <v>1</v>
      </c>
      <c r="D1180">
        <f>VLOOKUP(C1180,Menu!$A$2:$D$18,3,FALSE)</f>
        <v>17</v>
      </c>
      <c r="E1180">
        <f>VLOOKUP(C1180,Menu!$A$2:$D$18,4,FALSE)</f>
        <v>23</v>
      </c>
      <c r="F1180" s="1">
        <f t="shared" si="40"/>
        <v>23</v>
      </c>
      <c r="G1180" s="4">
        <f t="shared" si="41"/>
        <v>18.75</v>
      </c>
    </row>
    <row r="1181" spans="1:7" hidden="1">
      <c r="A1181" t="s">
        <v>12</v>
      </c>
      <c r="B1181" s="7">
        <v>0.88680555555555507</v>
      </c>
      <c r="C1181">
        <v>7</v>
      </c>
      <c r="D1181">
        <f>VLOOKUP(C1181,Menu!$A$2:$D$18,3,FALSE)</f>
        <v>16</v>
      </c>
      <c r="E1181">
        <f>VLOOKUP(C1181,Menu!$A$2:$D$18,4,FALSE)</f>
        <v>20</v>
      </c>
      <c r="F1181" s="1">
        <f t="shared" ref="F1181:F1203" si="42">E1181</f>
        <v>20</v>
      </c>
      <c r="G1181" s="4">
        <f t="shared" si="41"/>
        <v>9.65</v>
      </c>
    </row>
    <row r="1182" spans="1:7" hidden="1">
      <c r="A1182" t="s">
        <v>12</v>
      </c>
      <c r="B1182" s="7">
        <v>0.89930555555555503</v>
      </c>
      <c r="C1182">
        <v>12</v>
      </c>
      <c r="D1182">
        <f>VLOOKUP(C1182,Menu!$A$2:$D$18,3,FALSE)</f>
        <v>4</v>
      </c>
      <c r="E1182">
        <f>VLOOKUP(C1182,Menu!$A$2:$D$18,4,FALSE)</f>
        <v>6</v>
      </c>
      <c r="F1182" s="1">
        <f t="shared" si="42"/>
        <v>6</v>
      </c>
      <c r="G1182" s="4">
        <f t="shared" si="41"/>
        <v>0</v>
      </c>
    </row>
    <row r="1183" spans="1:7" hidden="1">
      <c r="A1183" t="s">
        <v>12</v>
      </c>
      <c r="B1183" s="7">
        <v>0.90763888888888833</v>
      </c>
      <c r="C1183">
        <v>2</v>
      </c>
      <c r="D1183">
        <f>VLOOKUP(C1183,Menu!$A$2:$D$18,3,FALSE)</f>
        <v>16</v>
      </c>
      <c r="E1183">
        <f>VLOOKUP(C1183,Menu!$A$2:$D$18,4,FALSE)</f>
        <v>19</v>
      </c>
      <c r="F1183" s="1">
        <f t="shared" si="42"/>
        <v>19</v>
      </c>
      <c r="G1183" s="4">
        <f t="shared" si="41"/>
        <v>13.8</v>
      </c>
    </row>
    <row r="1184" spans="1:7" hidden="1">
      <c r="A1184" t="s">
        <v>12</v>
      </c>
      <c r="B1184" s="7">
        <v>0.90763888888888833</v>
      </c>
      <c r="C1184">
        <v>12</v>
      </c>
      <c r="D1184">
        <f>VLOOKUP(C1184,Menu!$A$2:$D$18,3,FALSE)</f>
        <v>4</v>
      </c>
      <c r="E1184">
        <f>VLOOKUP(C1184,Menu!$A$2:$D$18,4,FALSE)</f>
        <v>6</v>
      </c>
      <c r="F1184" s="1">
        <f t="shared" si="42"/>
        <v>6</v>
      </c>
      <c r="G1184" s="4">
        <f t="shared" si="41"/>
        <v>0</v>
      </c>
    </row>
    <row r="1185" spans="1:7" hidden="1">
      <c r="A1185" t="s">
        <v>12</v>
      </c>
      <c r="B1185" s="7">
        <v>0.90763888888888833</v>
      </c>
      <c r="C1185">
        <v>14</v>
      </c>
      <c r="D1185">
        <f>VLOOKUP(C1185,Menu!$A$2:$D$18,3,FALSE)</f>
        <v>3</v>
      </c>
      <c r="E1185">
        <f>VLOOKUP(C1185,Menu!$A$2:$D$18,4,FALSE)</f>
        <v>3</v>
      </c>
      <c r="F1185" s="1">
        <f t="shared" si="42"/>
        <v>3</v>
      </c>
      <c r="G1185" s="4">
        <f t="shared" si="41"/>
        <v>0</v>
      </c>
    </row>
    <row r="1186" spans="1:7" hidden="1">
      <c r="A1186" t="s">
        <v>12</v>
      </c>
      <c r="B1186" s="7">
        <v>0.90972222222222165</v>
      </c>
      <c r="C1186">
        <v>16</v>
      </c>
      <c r="D1186">
        <f>VLOOKUP(C1186,Menu!$A$2:$D$18,3,FALSE)</f>
        <v>5</v>
      </c>
      <c r="E1186">
        <f>VLOOKUP(C1186,Menu!$A$2:$D$18,4,FALSE)</f>
        <v>7</v>
      </c>
      <c r="F1186" s="1">
        <f t="shared" si="42"/>
        <v>7</v>
      </c>
      <c r="G1186" s="4">
        <f t="shared" si="41"/>
        <v>0</v>
      </c>
    </row>
    <row r="1187" spans="1:7">
      <c r="A1187" t="s">
        <v>12</v>
      </c>
      <c r="B1187" s="7">
        <v>0.90972222222222165</v>
      </c>
      <c r="C1187">
        <v>1</v>
      </c>
      <c r="D1187">
        <f>VLOOKUP(C1187,Menu!$A$2:$D$18,3,FALSE)</f>
        <v>17</v>
      </c>
      <c r="E1187">
        <f>VLOOKUP(C1187,Menu!$A$2:$D$18,4,FALSE)</f>
        <v>23</v>
      </c>
      <c r="F1187" s="1">
        <f t="shared" si="42"/>
        <v>23</v>
      </c>
      <c r="G1187" s="4">
        <f t="shared" si="41"/>
        <v>18.75</v>
      </c>
    </row>
    <row r="1188" spans="1:7" hidden="1">
      <c r="A1188" t="s">
        <v>12</v>
      </c>
      <c r="B1188" s="7">
        <v>0.90972222222222165</v>
      </c>
      <c r="C1188">
        <v>14</v>
      </c>
      <c r="D1188">
        <f>VLOOKUP(C1188,Menu!$A$2:$D$18,3,FALSE)</f>
        <v>3</v>
      </c>
      <c r="E1188">
        <f>VLOOKUP(C1188,Menu!$A$2:$D$18,4,FALSE)</f>
        <v>3</v>
      </c>
      <c r="F1188" s="1">
        <f t="shared" si="42"/>
        <v>3</v>
      </c>
      <c r="G1188" s="4">
        <f t="shared" si="41"/>
        <v>0</v>
      </c>
    </row>
    <row r="1189" spans="1:7" hidden="1">
      <c r="A1189" t="s">
        <v>12</v>
      </c>
      <c r="B1189" s="7">
        <v>0.90972222222222165</v>
      </c>
      <c r="C1189">
        <v>6</v>
      </c>
      <c r="D1189">
        <f>VLOOKUP(C1189,Menu!$A$2:$D$18,3,FALSE)</f>
        <v>14</v>
      </c>
      <c r="E1189">
        <f>VLOOKUP(C1189,Menu!$A$2:$D$18,4,FALSE)</f>
        <v>18</v>
      </c>
      <c r="F1189" s="1">
        <f t="shared" si="42"/>
        <v>18</v>
      </c>
      <c r="G1189" s="4">
        <f t="shared" si="41"/>
        <v>9</v>
      </c>
    </row>
    <row r="1190" spans="1:7" hidden="1">
      <c r="A1190" t="s">
        <v>12</v>
      </c>
      <c r="B1190" s="7">
        <v>0.90972222222222165</v>
      </c>
      <c r="C1190">
        <v>16</v>
      </c>
      <c r="D1190">
        <f>VLOOKUP(C1190,Menu!$A$2:$D$18,3,FALSE)</f>
        <v>5</v>
      </c>
      <c r="E1190">
        <f>VLOOKUP(C1190,Menu!$A$2:$D$18,4,FALSE)</f>
        <v>7</v>
      </c>
      <c r="F1190" s="1">
        <f t="shared" si="42"/>
        <v>7</v>
      </c>
      <c r="G1190" s="4">
        <f t="shared" si="41"/>
        <v>0</v>
      </c>
    </row>
    <row r="1191" spans="1:7" hidden="1">
      <c r="A1191" t="s">
        <v>12</v>
      </c>
      <c r="B1191" s="7">
        <v>0.90972222222222165</v>
      </c>
      <c r="C1191">
        <v>7</v>
      </c>
      <c r="D1191">
        <f>VLOOKUP(C1191,Menu!$A$2:$D$18,3,FALSE)</f>
        <v>16</v>
      </c>
      <c r="E1191">
        <f>VLOOKUP(C1191,Menu!$A$2:$D$18,4,FALSE)</f>
        <v>20</v>
      </c>
      <c r="F1191" s="1">
        <f t="shared" si="42"/>
        <v>20</v>
      </c>
      <c r="G1191" s="4">
        <f t="shared" si="41"/>
        <v>9.65</v>
      </c>
    </row>
    <row r="1192" spans="1:7" hidden="1">
      <c r="A1192" t="s">
        <v>12</v>
      </c>
      <c r="B1192" s="7">
        <v>0.90972222222222165</v>
      </c>
      <c r="C1192">
        <v>3</v>
      </c>
      <c r="D1192">
        <f>VLOOKUP(C1192,Menu!$A$2:$D$18,3,FALSE)</f>
        <v>7</v>
      </c>
      <c r="E1192">
        <f>VLOOKUP(C1192,Menu!$A$2:$D$18,4,FALSE)</f>
        <v>8.5</v>
      </c>
      <c r="F1192" s="1">
        <f t="shared" si="42"/>
        <v>8.5</v>
      </c>
      <c r="G1192" s="4">
        <f t="shared" si="41"/>
        <v>2</v>
      </c>
    </row>
    <row r="1193" spans="1:7" hidden="1">
      <c r="A1193" t="s">
        <v>12</v>
      </c>
      <c r="B1193" s="7">
        <v>0.90972222222222165</v>
      </c>
      <c r="C1193">
        <v>13</v>
      </c>
      <c r="D1193">
        <f>VLOOKUP(C1193,Menu!$A$2:$D$18,3,FALSE)</f>
        <v>2</v>
      </c>
      <c r="E1193">
        <f>VLOOKUP(C1193,Menu!$A$2:$D$18,4,FALSE)</f>
        <v>2</v>
      </c>
      <c r="F1193" s="1">
        <f t="shared" si="42"/>
        <v>2</v>
      </c>
      <c r="G1193" s="4">
        <f t="shared" si="41"/>
        <v>0</v>
      </c>
    </row>
    <row r="1194" spans="1:7" hidden="1">
      <c r="A1194" t="s">
        <v>12</v>
      </c>
      <c r="B1194" s="7">
        <v>0.90972222222222165</v>
      </c>
      <c r="C1194">
        <v>7</v>
      </c>
      <c r="D1194">
        <f>VLOOKUP(C1194,Menu!$A$2:$D$18,3,FALSE)</f>
        <v>16</v>
      </c>
      <c r="E1194">
        <f>VLOOKUP(C1194,Menu!$A$2:$D$18,4,FALSE)</f>
        <v>20</v>
      </c>
      <c r="F1194" s="1">
        <f t="shared" si="42"/>
        <v>20</v>
      </c>
      <c r="G1194" s="4">
        <f t="shared" si="41"/>
        <v>9.65</v>
      </c>
    </row>
    <row r="1195" spans="1:7" hidden="1">
      <c r="A1195" t="s">
        <v>12</v>
      </c>
      <c r="B1195" s="7">
        <v>0.90972222222222165</v>
      </c>
      <c r="C1195">
        <v>10</v>
      </c>
      <c r="D1195">
        <f>VLOOKUP(C1195,Menu!$A$2:$D$18,3,FALSE)</f>
        <v>14</v>
      </c>
      <c r="E1195">
        <f>VLOOKUP(C1195,Menu!$A$2:$D$18,4,FALSE)</f>
        <v>19.5</v>
      </c>
      <c r="F1195" s="1">
        <f t="shared" si="42"/>
        <v>19.5</v>
      </c>
      <c r="G1195" s="4">
        <f t="shared" si="41"/>
        <v>5</v>
      </c>
    </row>
    <row r="1196" spans="1:7" hidden="1">
      <c r="A1196" t="s">
        <v>12</v>
      </c>
      <c r="B1196" s="7">
        <v>0.92013888888888828</v>
      </c>
      <c r="C1196">
        <v>7</v>
      </c>
      <c r="D1196">
        <f>VLOOKUP(C1196,Menu!$A$2:$D$18,3,FALSE)</f>
        <v>16</v>
      </c>
      <c r="E1196">
        <f>VLOOKUP(C1196,Menu!$A$2:$D$18,4,FALSE)</f>
        <v>20</v>
      </c>
      <c r="F1196" s="1">
        <f t="shared" si="42"/>
        <v>20</v>
      </c>
      <c r="G1196" s="4">
        <f t="shared" si="41"/>
        <v>9.65</v>
      </c>
    </row>
    <row r="1197" spans="1:7" hidden="1">
      <c r="A1197" t="s">
        <v>12</v>
      </c>
      <c r="B1197" s="7">
        <v>0.94097222222222165</v>
      </c>
      <c r="C1197">
        <v>5</v>
      </c>
      <c r="D1197">
        <f>VLOOKUP(C1197,Menu!$A$2:$D$18,3,FALSE)</f>
        <v>15</v>
      </c>
      <c r="E1197">
        <f>VLOOKUP(C1197,Menu!$A$2:$D$18,4,FALSE)</f>
        <v>20</v>
      </c>
      <c r="F1197" s="1">
        <f t="shared" si="42"/>
        <v>20</v>
      </c>
      <c r="G1197" s="4">
        <f t="shared" si="41"/>
        <v>12.5</v>
      </c>
    </row>
    <row r="1198" spans="1:7" hidden="1">
      <c r="A1198" t="s">
        <v>12</v>
      </c>
      <c r="B1198" s="7">
        <v>0.94097222222222165</v>
      </c>
      <c r="C1198">
        <v>10</v>
      </c>
      <c r="D1198">
        <f>VLOOKUP(C1198,Menu!$A$2:$D$18,3,FALSE)</f>
        <v>14</v>
      </c>
      <c r="E1198">
        <f>VLOOKUP(C1198,Menu!$A$2:$D$18,4,FALSE)</f>
        <v>19.5</v>
      </c>
      <c r="F1198" s="1">
        <f t="shared" si="42"/>
        <v>19.5</v>
      </c>
      <c r="G1198" s="4">
        <f t="shared" si="41"/>
        <v>5</v>
      </c>
    </row>
    <row r="1199" spans="1:7" hidden="1">
      <c r="A1199" t="s">
        <v>12</v>
      </c>
      <c r="B1199" s="7">
        <v>0.94097222222222165</v>
      </c>
      <c r="C1199">
        <v>4</v>
      </c>
      <c r="D1199">
        <f>VLOOKUP(C1199,Menu!$A$2:$D$18,3,FALSE)</f>
        <v>14</v>
      </c>
      <c r="E1199">
        <f>VLOOKUP(C1199,Menu!$A$2:$D$18,4,FALSE)</f>
        <v>16</v>
      </c>
      <c r="F1199" s="1">
        <f t="shared" si="42"/>
        <v>16</v>
      </c>
      <c r="G1199" s="4">
        <f t="shared" si="41"/>
        <v>8.8000000000000007</v>
      </c>
    </row>
    <row r="1200" spans="1:7" hidden="1">
      <c r="A1200" t="s">
        <v>12</v>
      </c>
      <c r="B1200" s="7">
        <v>0.94097222222222165</v>
      </c>
      <c r="C1200">
        <v>4</v>
      </c>
      <c r="D1200">
        <f>VLOOKUP(C1200,Menu!$A$2:$D$18,3,FALSE)</f>
        <v>14</v>
      </c>
      <c r="E1200">
        <f>VLOOKUP(C1200,Menu!$A$2:$D$18,4,FALSE)</f>
        <v>16</v>
      </c>
      <c r="F1200" s="1">
        <f t="shared" si="42"/>
        <v>16</v>
      </c>
      <c r="G1200" s="4">
        <f t="shared" si="41"/>
        <v>8.8000000000000007</v>
      </c>
    </row>
    <row r="1201" spans="1:7" hidden="1">
      <c r="A1201" t="s">
        <v>12</v>
      </c>
      <c r="B1201" s="7">
        <v>0.94097222222222165</v>
      </c>
      <c r="C1201">
        <v>5</v>
      </c>
      <c r="D1201">
        <f>VLOOKUP(C1201,Menu!$A$2:$D$18,3,FALSE)</f>
        <v>15</v>
      </c>
      <c r="E1201">
        <f>VLOOKUP(C1201,Menu!$A$2:$D$18,4,FALSE)</f>
        <v>20</v>
      </c>
      <c r="F1201" s="1">
        <f t="shared" si="42"/>
        <v>20</v>
      </c>
      <c r="G1201" s="4">
        <f t="shared" si="41"/>
        <v>12.5</v>
      </c>
    </row>
    <row r="1202" spans="1:7" hidden="1">
      <c r="A1202" t="s">
        <v>12</v>
      </c>
      <c r="B1202" s="7">
        <v>0.94374999999999942</v>
      </c>
      <c r="C1202">
        <v>5</v>
      </c>
      <c r="D1202">
        <f>VLOOKUP(C1202,Menu!$A$2:$D$18,3,FALSE)</f>
        <v>15</v>
      </c>
      <c r="E1202">
        <f>VLOOKUP(C1202,Menu!$A$2:$D$18,4,FALSE)</f>
        <v>20</v>
      </c>
      <c r="F1202" s="1">
        <f t="shared" si="42"/>
        <v>20</v>
      </c>
      <c r="G1202" s="4">
        <f t="shared" si="41"/>
        <v>12.5</v>
      </c>
    </row>
    <row r="1203" spans="1:7" hidden="1">
      <c r="A1203" t="s">
        <v>12</v>
      </c>
      <c r="B1203" s="7">
        <v>0.95555555555555494</v>
      </c>
      <c r="C1203">
        <v>9</v>
      </c>
      <c r="D1203">
        <f>VLOOKUP(C1203,Menu!$A$2:$D$18,3,FALSE)</f>
        <v>14</v>
      </c>
      <c r="E1203">
        <f>VLOOKUP(C1203,Menu!$A$2:$D$18,4,FALSE)</f>
        <v>17</v>
      </c>
      <c r="F1203" s="1">
        <f t="shared" si="42"/>
        <v>17</v>
      </c>
      <c r="G1203" s="4">
        <f t="shared" si="41"/>
        <v>12.6</v>
      </c>
    </row>
    <row r="1204" spans="1:7" hidden="1">
      <c r="A1204" t="s">
        <v>13</v>
      </c>
      <c r="B1204" s="7">
        <v>0.48194444444444445</v>
      </c>
      <c r="C1204">
        <v>8</v>
      </c>
      <c r="D1204">
        <f>VLOOKUP(C1204,Menu!$A$2:$D$18,3,FALSE)</f>
        <v>15</v>
      </c>
      <c r="E1204">
        <f>VLOOKUP(C1204,Menu!$A$2:$D$18,4,FALSE)</f>
        <v>19</v>
      </c>
      <c r="F1204" s="1">
        <f t="shared" ref="F1204:F1233" si="43">D1204</f>
        <v>15</v>
      </c>
      <c r="G1204" s="4">
        <f t="shared" si="41"/>
        <v>7.5</v>
      </c>
    </row>
    <row r="1205" spans="1:7" hidden="1">
      <c r="A1205" t="s">
        <v>13</v>
      </c>
      <c r="B1205" s="7">
        <v>0.48194444444444445</v>
      </c>
      <c r="C1205">
        <v>6</v>
      </c>
      <c r="D1205">
        <f>VLOOKUP(C1205,Menu!$A$2:$D$18,3,FALSE)</f>
        <v>14</v>
      </c>
      <c r="E1205">
        <f>VLOOKUP(C1205,Menu!$A$2:$D$18,4,FALSE)</f>
        <v>18</v>
      </c>
      <c r="F1205" s="1">
        <f t="shared" si="43"/>
        <v>14</v>
      </c>
      <c r="G1205" s="4">
        <f t="shared" si="41"/>
        <v>9</v>
      </c>
    </row>
    <row r="1206" spans="1:7" hidden="1">
      <c r="A1206" t="s">
        <v>13</v>
      </c>
      <c r="B1206" s="7">
        <v>0.48194444444444445</v>
      </c>
      <c r="C1206">
        <v>16</v>
      </c>
      <c r="D1206">
        <f>VLOOKUP(C1206,Menu!$A$2:$D$18,3,FALSE)</f>
        <v>5</v>
      </c>
      <c r="E1206">
        <f>VLOOKUP(C1206,Menu!$A$2:$D$18,4,FALSE)</f>
        <v>7</v>
      </c>
      <c r="F1206" s="1">
        <f t="shared" si="43"/>
        <v>5</v>
      </c>
      <c r="G1206" s="4">
        <f t="shared" si="41"/>
        <v>0</v>
      </c>
    </row>
    <row r="1207" spans="1:7" hidden="1">
      <c r="A1207" t="s">
        <v>13</v>
      </c>
      <c r="B1207" s="7">
        <v>0.48958333333333331</v>
      </c>
      <c r="C1207">
        <v>13</v>
      </c>
      <c r="D1207">
        <f>VLOOKUP(C1207,Menu!$A$2:$D$18,3,FALSE)</f>
        <v>2</v>
      </c>
      <c r="E1207">
        <f>VLOOKUP(C1207,Menu!$A$2:$D$18,4,FALSE)</f>
        <v>2</v>
      </c>
      <c r="F1207" s="1">
        <f t="shared" si="43"/>
        <v>2</v>
      </c>
      <c r="G1207" s="4">
        <f t="shared" si="41"/>
        <v>0</v>
      </c>
    </row>
    <row r="1208" spans="1:7" hidden="1">
      <c r="A1208" t="s">
        <v>13</v>
      </c>
      <c r="B1208" s="7">
        <v>0.48958333333333331</v>
      </c>
      <c r="C1208">
        <v>4</v>
      </c>
      <c r="D1208">
        <f>VLOOKUP(C1208,Menu!$A$2:$D$18,3,FALSE)</f>
        <v>14</v>
      </c>
      <c r="E1208">
        <f>VLOOKUP(C1208,Menu!$A$2:$D$18,4,FALSE)</f>
        <v>16</v>
      </c>
      <c r="F1208" s="1">
        <f t="shared" si="43"/>
        <v>14</v>
      </c>
      <c r="G1208" s="4">
        <f t="shared" si="41"/>
        <v>8.8000000000000007</v>
      </c>
    </row>
    <row r="1209" spans="1:7" hidden="1">
      <c r="A1209" t="s">
        <v>13</v>
      </c>
      <c r="B1209" s="7">
        <v>0.50694444444444442</v>
      </c>
      <c r="C1209">
        <v>13</v>
      </c>
      <c r="D1209">
        <f>VLOOKUP(C1209,Menu!$A$2:$D$18,3,FALSE)</f>
        <v>2</v>
      </c>
      <c r="E1209">
        <f>VLOOKUP(C1209,Menu!$A$2:$D$18,4,FALSE)</f>
        <v>2</v>
      </c>
      <c r="F1209" s="1">
        <f t="shared" si="43"/>
        <v>2</v>
      </c>
      <c r="G1209" s="4">
        <f t="shared" si="41"/>
        <v>0</v>
      </c>
    </row>
    <row r="1210" spans="1:7" hidden="1">
      <c r="A1210" t="s">
        <v>13</v>
      </c>
      <c r="B1210" s="7">
        <v>0.51458333333333328</v>
      </c>
      <c r="C1210">
        <v>15</v>
      </c>
      <c r="D1210">
        <f>VLOOKUP(C1210,Menu!$A$2:$D$18,3,FALSE)</f>
        <v>1</v>
      </c>
      <c r="E1210">
        <f>VLOOKUP(C1210,Menu!$A$2:$D$18,4,FALSE)</f>
        <v>1</v>
      </c>
      <c r="F1210" s="1">
        <f t="shared" si="43"/>
        <v>1</v>
      </c>
      <c r="G1210" s="4">
        <f t="shared" si="41"/>
        <v>0</v>
      </c>
    </row>
    <row r="1211" spans="1:7" hidden="1">
      <c r="A1211" t="s">
        <v>13</v>
      </c>
      <c r="B1211" s="7">
        <v>0.51458333333333328</v>
      </c>
      <c r="C1211">
        <v>11</v>
      </c>
      <c r="D1211">
        <f>VLOOKUP(C1211,Menu!$A$2:$D$18,3,FALSE)</f>
        <v>10</v>
      </c>
      <c r="E1211">
        <f>VLOOKUP(C1211,Menu!$A$2:$D$18,4,FALSE)</f>
        <v>14</v>
      </c>
      <c r="F1211" s="1">
        <f t="shared" si="43"/>
        <v>10</v>
      </c>
      <c r="G1211" s="4">
        <f t="shared" si="41"/>
        <v>1.45</v>
      </c>
    </row>
    <row r="1212" spans="1:7" hidden="1">
      <c r="A1212" t="s">
        <v>13</v>
      </c>
      <c r="B1212" s="7">
        <v>0.51458333333333328</v>
      </c>
      <c r="C1212">
        <v>16</v>
      </c>
      <c r="D1212">
        <f>VLOOKUP(C1212,Menu!$A$2:$D$18,3,FALSE)</f>
        <v>5</v>
      </c>
      <c r="E1212">
        <f>VLOOKUP(C1212,Menu!$A$2:$D$18,4,FALSE)</f>
        <v>7</v>
      </c>
      <c r="F1212" s="1">
        <f t="shared" si="43"/>
        <v>5</v>
      </c>
      <c r="G1212" s="4">
        <f t="shared" si="41"/>
        <v>0</v>
      </c>
    </row>
    <row r="1213" spans="1:7" hidden="1">
      <c r="A1213" t="s">
        <v>13</v>
      </c>
      <c r="B1213" s="7">
        <v>0.51458333333333328</v>
      </c>
      <c r="C1213">
        <v>6</v>
      </c>
      <c r="D1213">
        <f>VLOOKUP(C1213,Menu!$A$2:$D$18,3,FALSE)</f>
        <v>14</v>
      </c>
      <c r="E1213">
        <f>VLOOKUP(C1213,Menu!$A$2:$D$18,4,FALSE)</f>
        <v>18</v>
      </c>
      <c r="F1213" s="1">
        <f t="shared" si="43"/>
        <v>14</v>
      </c>
      <c r="G1213" s="4">
        <f t="shared" si="41"/>
        <v>9</v>
      </c>
    </row>
    <row r="1214" spans="1:7" hidden="1">
      <c r="A1214" t="s">
        <v>13</v>
      </c>
      <c r="B1214" s="7">
        <v>0.51458333333333328</v>
      </c>
      <c r="C1214">
        <v>9</v>
      </c>
      <c r="D1214">
        <f>VLOOKUP(C1214,Menu!$A$2:$D$18,3,FALSE)</f>
        <v>14</v>
      </c>
      <c r="E1214">
        <f>VLOOKUP(C1214,Menu!$A$2:$D$18,4,FALSE)</f>
        <v>17</v>
      </c>
      <c r="F1214" s="1">
        <f t="shared" si="43"/>
        <v>14</v>
      </c>
      <c r="G1214" s="4">
        <f t="shared" si="41"/>
        <v>12.6</v>
      </c>
    </row>
    <row r="1215" spans="1:7" hidden="1">
      <c r="A1215" t="s">
        <v>13</v>
      </c>
      <c r="B1215" s="7">
        <v>0.51666666666666661</v>
      </c>
      <c r="C1215">
        <v>8</v>
      </c>
      <c r="D1215">
        <f>VLOOKUP(C1215,Menu!$A$2:$D$18,3,FALSE)</f>
        <v>15</v>
      </c>
      <c r="E1215">
        <f>VLOOKUP(C1215,Menu!$A$2:$D$18,4,FALSE)</f>
        <v>19</v>
      </c>
      <c r="F1215" s="1">
        <f t="shared" si="43"/>
        <v>15</v>
      </c>
      <c r="G1215" s="4">
        <f t="shared" si="41"/>
        <v>7.5</v>
      </c>
    </row>
    <row r="1216" spans="1:7" hidden="1">
      <c r="A1216" t="s">
        <v>13</v>
      </c>
      <c r="B1216" s="7">
        <v>0.51666666666666661</v>
      </c>
      <c r="C1216">
        <v>15</v>
      </c>
      <c r="D1216">
        <f>VLOOKUP(C1216,Menu!$A$2:$D$18,3,FALSE)</f>
        <v>1</v>
      </c>
      <c r="E1216">
        <f>VLOOKUP(C1216,Menu!$A$2:$D$18,4,FALSE)</f>
        <v>1</v>
      </c>
      <c r="F1216" s="1">
        <f t="shared" si="43"/>
        <v>1</v>
      </c>
      <c r="G1216" s="4">
        <f t="shared" si="41"/>
        <v>0</v>
      </c>
    </row>
    <row r="1217" spans="1:7" hidden="1">
      <c r="A1217" t="s">
        <v>13</v>
      </c>
      <c r="B1217" s="7">
        <v>0.51666666666666661</v>
      </c>
      <c r="C1217">
        <v>5</v>
      </c>
      <c r="D1217">
        <f>VLOOKUP(C1217,Menu!$A$2:$D$18,3,FALSE)</f>
        <v>15</v>
      </c>
      <c r="E1217">
        <f>VLOOKUP(C1217,Menu!$A$2:$D$18,4,FALSE)</f>
        <v>20</v>
      </c>
      <c r="F1217" s="1">
        <f t="shared" si="43"/>
        <v>15</v>
      </c>
      <c r="G1217" s="4">
        <f t="shared" si="41"/>
        <v>12.5</v>
      </c>
    </row>
    <row r="1218" spans="1:7">
      <c r="A1218" t="s">
        <v>13</v>
      </c>
      <c r="B1218" s="7">
        <v>0.52013888888888882</v>
      </c>
      <c r="C1218">
        <v>1</v>
      </c>
      <c r="D1218">
        <f>VLOOKUP(C1218,Menu!$A$2:$D$18,3,FALSE)</f>
        <v>17</v>
      </c>
      <c r="E1218">
        <f>VLOOKUP(C1218,Menu!$A$2:$D$18,4,FALSE)</f>
        <v>23</v>
      </c>
      <c r="F1218" s="1">
        <f t="shared" si="43"/>
        <v>17</v>
      </c>
      <c r="G1218" s="4">
        <f t="shared" ref="G1218:G1281" si="44">VLOOKUP(C:C,$J$2:$K$17,2,FALSE)</f>
        <v>18.75</v>
      </c>
    </row>
    <row r="1219" spans="1:7" hidden="1">
      <c r="A1219" t="s">
        <v>13</v>
      </c>
      <c r="B1219" s="7">
        <v>0.52013888888888882</v>
      </c>
      <c r="C1219">
        <v>4</v>
      </c>
      <c r="D1219">
        <f>VLOOKUP(C1219,Menu!$A$2:$D$18,3,FALSE)</f>
        <v>14</v>
      </c>
      <c r="E1219">
        <f>VLOOKUP(C1219,Menu!$A$2:$D$18,4,FALSE)</f>
        <v>16</v>
      </c>
      <c r="F1219" s="1">
        <f t="shared" si="43"/>
        <v>14</v>
      </c>
      <c r="G1219" s="4">
        <f t="shared" si="44"/>
        <v>8.8000000000000007</v>
      </c>
    </row>
    <row r="1220" spans="1:7" hidden="1">
      <c r="A1220" t="s">
        <v>13</v>
      </c>
      <c r="B1220" s="7">
        <v>0.52013888888888882</v>
      </c>
      <c r="C1220">
        <v>14</v>
      </c>
      <c r="D1220">
        <f>VLOOKUP(C1220,Menu!$A$2:$D$18,3,FALSE)</f>
        <v>3</v>
      </c>
      <c r="E1220">
        <f>VLOOKUP(C1220,Menu!$A$2:$D$18,4,FALSE)</f>
        <v>3</v>
      </c>
      <c r="F1220" s="1">
        <f t="shared" si="43"/>
        <v>3</v>
      </c>
      <c r="G1220" s="4">
        <f t="shared" si="44"/>
        <v>0</v>
      </c>
    </row>
    <row r="1221" spans="1:7" hidden="1">
      <c r="A1221" t="s">
        <v>13</v>
      </c>
      <c r="B1221" s="7">
        <v>0.52013888888888882</v>
      </c>
      <c r="C1221">
        <v>3</v>
      </c>
      <c r="D1221">
        <f>VLOOKUP(C1221,Menu!$A$2:$D$18,3,FALSE)</f>
        <v>7</v>
      </c>
      <c r="E1221">
        <f>VLOOKUP(C1221,Menu!$A$2:$D$18,4,FALSE)</f>
        <v>8.5</v>
      </c>
      <c r="F1221" s="1">
        <f t="shared" si="43"/>
        <v>7</v>
      </c>
      <c r="G1221" s="4">
        <f t="shared" si="44"/>
        <v>2</v>
      </c>
    </row>
    <row r="1222" spans="1:7" hidden="1">
      <c r="A1222" t="s">
        <v>13</v>
      </c>
      <c r="B1222" s="7">
        <v>0.52013888888888882</v>
      </c>
      <c r="C1222">
        <v>6</v>
      </c>
      <c r="D1222">
        <f>VLOOKUP(C1222,Menu!$A$2:$D$18,3,FALSE)</f>
        <v>14</v>
      </c>
      <c r="E1222">
        <f>VLOOKUP(C1222,Menu!$A$2:$D$18,4,FALSE)</f>
        <v>18</v>
      </c>
      <c r="F1222" s="1">
        <f t="shared" si="43"/>
        <v>14</v>
      </c>
      <c r="G1222" s="4">
        <f t="shared" si="44"/>
        <v>9</v>
      </c>
    </row>
    <row r="1223" spans="1:7" hidden="1">
      <c r="A1223" t="s">
        <v>13</v>
      </c>
      <c r="B1223" s="7">
        <v>0.52013888888888882</v>
      </c>
      <c r="C1223">
        <v>13</v>
      </c>
      <c r="D1223">
        <f>VLOOKUP(C1223,Menu!$A$2:$D$18,3,FALSE)</f>
        <v>2</v>
      </c>
      <c r="E1223">
        <f>VLOOKUP(C1223,Menu!$A$2:$D$18,4,FALSE)</f>
        <v>2</v>
      </c>
      <c r="F1223" s="1">
        <f t="shared" si="43"/>
        <v>2</v>
      </c>
      <c r="G1223" s="4">
        <f t="shared" si="44"/>
        <v>0</v>
      </c>
    </row>
    <row r="1224" spans="1:7" hidden="1">
      <c r="A1224" t="s">
        <v>13</v>
      </c>
      <c r="B1224" s="7">
        <v>0.53888888888888886</v>
      </c>
      <c r="C1224">
        <v>8</v>
      </c>
      <c r="D1224">
        <f>VLOOKUP(C1224,Menu!$A$2:$D$18,3,FALSE)</f>
        <v>15</v>
      </c>
      <c r="E1224">
        <f>VLOOKUP(C1224,Menu!$A$2:$D$18,4,FALSE)</f>
        <v>19</v>
      </c>
      <c r="F1224" s="1">
        <f t="shared" si="43"/>
        <v>15</v>
      </c>
      <c r="G1224" s="4">
        <f t="shared" si="44"/>
        <v>7.5</v>
      </c>
    </row>
    <row r="1225" spans="1:7" hidden="1">
      <c r="A1225" t="s">
        <v>13</v>
      </c>
      <c r="B1225" s="7">
        <v>0.53888888888888886</v>
      </c>
      <c r="C1225">
        <v>16</v>
      </c>
      <c r="D1225">
        <f>VLOOKUP(C1225,Menu!$A$2:$D$18,3,FALSE)</f>
        <v>5</v>
      </c>
      <c r="E1225">
        <f>VLOOKUP(C1225,Menu!$A$2:$D$18,4,FALSE)</f>
        <v>7</v>
      </c>
      <c r="F1225" s="1">
        <f t="shared" si="43"/>
        <v>5</v>
      </c>
      <c r="G1225" s="4">
        <f t="shared" si="44"/>
        <v>0</v>
      </c>
    </row>
    <row r="1226" spans="1:7" hidden="1">
      <c r="A1226" t="s">
        <v>13</v>
      </c>
      <c r="B1226" s="7">
        <v>0.53888888888888886</v>
      </c>
      <c r="C1226">
        <v>15</v>
      </c>
      <c r="D1226">
        <f>VLOOKUP(C1226,Menu!$A$2:$D$18,3,FALSE)</f>
        <v>1</v>
      </c>
      <c r="E1226">
        <f>VLOOKUP(C1226,Menu!$A$2:$D$18,4,FALSE)</f>
        <v>1</v>
      </c>
      <c r="F1226" s="1">
        <f t="shared" si="43"/>
        <v>1</v>
      </c>
      <c r="G1226" s="4">
        <f t="shared" si="44"/>
        <v>0</v>
      </c>
    </row>
    <row r="1227" spans="1:7" hidden="1">
      <c r="A1227" t="s">
        <v>13</v>
      </c>
      <c r="B1227" s="7">
        <v>0.54861111111111105</v>
      </c>
      <c r="C1227">
        <v>3</v>
      </c>
      <c r="D1227">
        <f>VLOOKUP(C1227,Menu!$A$2:$D$18,3,FALSE)</f>
        <v>7</v>
      </c>
      <c r="E1227">
        <f>VLOOKUP(C1227,Menu!$A$2:$D$18,4,FALSE)</f>
        <v>8.5</v>
      </c>
      <c r="F1227" s="1">
        <f t="shared" si="43"/>
        <v>7</v>
      </c>
      <c r="G1227" s="4">
        <f t="shared" si="44"/>
        <v>2</v>
      </c>
    </row>
    <row r="1228" spans="1:7" hidden="1">
      <c r="A1228" t="s">
        <v>13</v>
      </c>
      <c r="B1228" s="7">
        <v>0.55069444444444438</v>
      </c>
      <c r="C1228">
        <v>4</v>
      </c>
      <c r="D1228">
        <f>VLOOKUP(C1228,Menu!$A$2:$D$18,3,FALSE)</f>
        <v>14</v>
      </c>
      <c r="E1228">
        <f>VLOOKUP(C1228,Menu!$A$2:$D$18,4,FALSE)</f>
        <v>16</v>
      </c>
      <c r="F1228" s="1">
        <f t="shared" si="43"/>
        <v>14</v>
      </c>
      <c r="G1228" s="4">
        <f t="shared" si="44"/>
        <v>8.8000000000000007</v>
      </c>
    </row>
    <row r="1229" spans="1:7" hidden="1">
      <c r="A1229" t="s">
        <v>13</v>
      </c>
      <c r="B1229" s="7">
        <v>0.56736111111111109</v>
      </c>
      <c r="C1229">
        <v>2</v>
      </c>
      <c r="D1229">
        <f>VLOOKUP(C1229,Menu!$A$2:$D$18,3,FALSE)</f>
        <v>16</v>
      </c>
      <c r="E1229">
        <f>VLOOKUP(C1229,Menu!$A$2:$D$18,4,FALSE)</f>
        <v>19</v>
      </c>
      <c r="F1229" s="1">
        <f t="shared" si="43"/>
        <v>16</v>
      </c>
      <c r="G1229" s="4">
        <f t="shared" si="44"/>
        <v>13.8</v>
      </c>
    </row>
    <row r="1230" spans="1:7">
      <c r="A1230" t="s">
        <v>13</v>
      </c>
      <c r="B1230" s="7">
        <v>0.56736111111111109</v>
      </c>
      <c r="C1230">
        <v>1</v>
      </c>
      <c r="D1230">
        <f>VLOOKUP(C1230,Menu!$A$2:$D$18,3,FALSE)</f>
        <v>17</v>
      </c>
      <c r="E1230">
        <f>VLOOKUP(C1230,Menu!$A$2:$D$18,4,FALSE)</f>
        <v>23</v>
      </c>
      <c r="F1230" s="1">
        <f t="shared" si="43"/>
        <v>17</v>
      </c>
      <c r="G1230" s="4">
        <f t="shared" si="44"/>
        <v>18.75</v>
      </c>
    </row>
    <row r="1231" spans="1:7" hidden="1">
      <c r="A1231" t="s">
        <v>13</v>
      </c>
      <c r="B1231" s="7">
        <v>0.56736111111111109</v>
      </c>
      <c r="C1231">
        <v>2</v>
      </c>
      <c r="D1231">
        <f>VLOOKUP(C1231,Menu!$A$2:$D$18,3,FALSE)</f>
        <v>16</v>
      </c>
      <c r="E1231">
        <f>VLOOKUP(C1231,Menu!$A$2:$D$18,4,FALSE)</f>
        <v>19</v>
      </c>
      <c r="F1231" s="1">
        <f t="shared" si="43"/>
        <v>16</v>
      </c>
      <c r="G1231" s="4">
        <f t="shared" si="44"/>
        <v>13.8</v>
      </c>
    </row>
    <row r="1232" spans="1:7" hidden="1">
      <c r="A1232" t="s">
        <v>13</v>
      </c>
      <c r="B1232" s="7">
        <v>0.56736111111111109</v>
      </c>
      <c r="C1232">
        <v>11</v>
      </c>
      <c r="D1232">
        <f>VLOOKUP(C1232,Menu!$A$2:$D$18,3,FALSE)</f>
        <v>10</v>
      </c>
      <c r="E1232">
        <f>VLOOKUP(C1232,Menu!$A$2:$D$18,4,FALSE)</f>
        <v>14</v>
      </c>
      <c r="F1232" s="1">
        <f t="shared" si="43"/>
        <v>10</v>
      </c>
      <c r="G1232" s="4">
        <f t="shared" si="44"/>
        <v>1.45</v>
      </c>
    </row>
    <row r="1233" spans="1:7" hidden="1">
      <c r="A1233" t="s">
        <v>13</v>
      </c>
      <c r="B1233" s="7">
        <v>0.56736111111111109</v>
      </c>
      <c r="C1233">
        <v>7</v>
      </c>
      <c r="D1233">
        <f>VLOOKUP(C1233,Menu!$A$2:$D$18,3,FALSE)</f>
        <v>16</v>
      </c>
      <c r="E1233">
        <f>VLOOKUP(C1233,Menu!$A$2:$D$18,4,FALSE)</f>
        <v>20</v>
      </c>
      <c r="F1233" s="1">
        <f t="shared" si="43"/>
        <v>16</v>
      </c>
      <c r="G1233" s="4">
        <f t="shared" si="44"/>
        <v>9.65</v>
      </c>
    </row>
    <row r="1234" spans="1:7" hidden="1">
      <c r="A1234" t="s">
        <v>13</v>
      </c>
      <c r="B1234" s="7">
        <v>0.5854166666666667</v>
      </c>
      <c r="C1234">
        <v>7</v>
      </c>
      <c r="D1234">
        <f>VLOOKUP(C1234,Menu!$A$2:$D$18,3,FALSE)</f>
        <v>16</v>
      </c>
      <c r="E1234">
        <f>VLOOKUP(C1234,Menu!$A$2:$D$18,4,FALSE)</f>
        <v>20</v>
      </c>
      <c r="F1234" s="1">
        <f t="shared" ref="F1234:F1297" si="45">E1234</f>
        <v>20</v>
      </c>
      <c r="G1234" s="4">
        <f t="shared" si="44"/>
        <v>9.65</v>
      </c>
    </row>
    <row r="1235" spans="1:7" hidden="1">
      <c r="A1235" t="s">
        <v>13</v>
      </c>
      <c r="B1235" s="7">
        <v>0.58819444444444446</v>
      </c>
      <c r="C1235">
        <v>14</v>
      </c>
      <c r="D1235">
        <f>VLOOKUP(C1235,Menu!$A$2:$D$18,3,FALSE)</f>
        <v>3</v>
      </c>
      <c r="E1235">
        <f>VLOOKUP(C1235,Menu!$A$2:$D$18,4,FALSE)</f>
        <v>3</v>
      </c>
      <c r="F1235" s="1">
        <f t="shared" si="45"/>
        <v>3</v>
      </c>
      <c r="G1235" s="4">
        <f t="shared" si="44"/>
        <v>0</v>
      </c>
    </row>
    <row r="1236" spans="1:7" hidden="1">
      <c r="A1236" t="s">
        <v>13</v>
      </c>
      <c r="B1236" s="7">
        <v>0.58819444444444446</v>
      </c>
      <c r="C1236">
        <v>5</v>
      </c>
      <c r="D1236">
        <f>VLOOKUP(C1236,Menu!$A$2:$D$18,3,FALSE)</f>
        <v>15</v>
      </c>
      <c r="E1236">
        <f>VLOOKUP(C1236,Menu!$A$2:$D$18,4,FALSE)</f>
        <v>20</v>
      </c>
      <c r="F1236" s="1">
        <f t="shared" si="45"/>
        <v>20</v>
      </c>
      <c r="G1236" s="4">
        <f t="shared" si="44"/>
        <v>12.5</v>
      </c>
    </row>
    <row r="1237" spans="1:7" hidden="1">
      <c r="A1237" t="s">
        <v>13</v>
      </c>
      <c r="B1237" s="7">
        <v>0.58819444444444446</v>
      </c>
      <c r="C1237">
        <v>13</v>
      </c>
      <c r="D1237">
        <f>VLOOKUP(C1237,Menu!$A$2:$D$18,3,FALSE)</f>
        <v>2</v>
      </c>
      <c r="E1237">
        <f>VLOOKUP(C1237,Menu!$A$2:$D$18,4,FALSE)</f>
        <v>2</v>
      </c>
      <c r="F1237" s="1">
        <f t="shared" si="45"/>
        <v>2</v>
      </c>
      <c r="G1237" s="4">
        <f t="shared" si="44"/>
        <v>0</v>
      </c>
    </row>
    <row r="1238" spans="1:7" hidden="1">
      <c r="A1238" t="s">
        <v>13</v>
      </c>
      <c r="B1238" s="7">
        <v>0.58819444444444446</v>
      </c>
      <c r="C1238">
        <v>12</v>
      </c>
      <c r="D1238">
        <f>VLOOKUP(C1238,Menu!$A$2:$D$18,3,FALSE)</f>
        <v>4</v>
      </c>
      <c r="E1238">
        <f>VLOOKUP(C1238,Menu!$A$2:$D$18,4,FALSE)</f>
        <v>6</v>
      </c>
      <c r="F1238" s="1">
        <f t="shared" si="45"/>
        <v>6</v>
      </c>
      <c r="G1238" s="4">
        <f t="shared" si="44"/>
        <v>0</v>
      </c>
    </row>
    <row r="1239" spans="1:7" hidden="1">
      <c r="A1239" t="s">
        <v>13</v>
      </c>
      <c r="B1239" s="7">
        <v>0.59444444444444444</v>
      </c>
      <c r="C1239">
        <v>12</v>
      </c>
      <c r="D1239">
        <f>VLOOKUP(C1239,Menu!$A$2:$D$18,3,FALSE)</f>
        <v>4</v>
      </c>
      <c r="E1239">
        <f>VLOOKUP(C1239,Menu!$A$2:$D$18,4,FALSE)</f>
        <v>6</v>
      </c>
      <c r="F1239" s="1">
        <f t="shared" si="45"/>
        <v>6</v>
      </c>
      <c r="G1239" s="4">
        <f t="shared" si="44"/>
        <v>0</v>
      </c>
    </row>
    <row r="1240" spans="1:7" hidden="1">
      <c r="A1240" t="s">
        <v>13</v>
      </c>
      <c r="B1240" s="7">
        <v>0.59444444444444444</v>
      </c>
      <c r="C1240">
        <v>15</v>
      </c>
      <c r="D1240">
        <f>VLOOKUP(C1240,Menu!$A$2:$D$18,3,FALSE)</f>
        <v>1</v>
      </c>
      <c r="E1240">
        <f>VLOOKUP(C1240,Menu!$A$2:$D$18,4,FALSE)</f>
        <v>1</v>
      </c>
      <c r="F1240" s="1">
        <f t="shared" si="45"/>
        <v>1</v>
      </c>
      <c r="G1240" s="4">
        <f t="shared" si="44"/>
        <v>0</v>
      </c>
    </row>
    <row r="1241" spans="1:7" hidden="1">
      <c r="A1241" t="s">
        <v>13</v>
      </c>
      <c r="B1241" s="7">
        <v>0.59583333333333333</v>
      </c>
      <c r="C1241">
        <v>15</v>
      </c>
      <c r="D1241">
        <f>VLOOKUP(C1241,Menu!$A$2:$D$18,3,FALSE)</f>
        <v>1</v>
      </c>
      <c r="E1241">
        <f>VLOOKUP(C1241,Menu!$A$2:$D$18,4,FALSE)</f>
        <v>1</v>
      </c>
      <c r="F1241" s="1">
        <f t="shared" si="45"/>
        <v>1</v>
      </c>
      <c r="G1241" s="4">
        <f t="shared" si="44"/>
        <v>0</v>
      </c>
    </row>
    <row r="1242" spans="1:7" hidden="1">
      <c r="A1242" t="s">
        <v>13</v>
      </c>
      <c r="B1242" s="7">
        <v>0.59583333333333333</v>
      </c>
      <c r="C1242">
        <v>6</v>
      </c>
      <c r="D1242">
        <f>VLOOKUP(C1242,Menu!$A$2:$D$18,3,FALSE)</f>
        <v>14</v>
      </c>
      <c r="E1242">
        <f>VLOOKUP(C1242,Menu!$A$2:$D$18,4,FALSE)</f>
        <v>18</v>
      </c>
      <c r="F1242" s="1">
        <f t="shared" si="45"/>
        <v>18</v>
      </c>
      <c r="G1242" s="4">
        <f t="shared" si="44"/>
        <v>9</v>
      </c>
    </row>
    <row r="1243" spans="1:7" hidden="1">
      <c r="A1243" t="s">
        <v>13</v>
      </c>
      <c r="B1243" s="7">
        <v>0.61388888888888893</v>
      </c>
      <c r="C1243">
        <v>8</v>
      </c>
      <c r="D1243">
        <f>VLOOKUP(C1243,Menu!$A$2:$D$18,3,FALSE)</f>
        <v>15</v>
      </c>
      <c r="E1243">
        <f>VLOOKUP(C1243,Menu!$A$2:$D$18,4,FALSE)</f>
        <v>19</v>
      </c>
      <c r="F1243" s="1">
        <f t="shared" si="45"/>
        <v>19</v>
      </c>
      <c r="G1243" s="4">
        <f t="shared" si="44"/>
        <v>7.5</v>
      </c>
    </row>
    <row r="1244" spans="1:7" hidden="1">
      <c r="A1244" t="s">
        <v>13</v>
      </c>
      <c r="B1244" s="7">
        <v>0.62222222222222223</v>
      </c>
      <c r="C1244">
        <v>14</v>
      </c>
      <c r="D1244">
        <f>VLOOKUP(C1244,Menu!$A$2:$D$18,3,FALSE)</f>
        <v>3</v>
      </c>
      <c r="E1244">
        <f>VLOOKUP(C1244,Menu!$A$2:$D$18,4,FALSE)</f>
        <v>3</v>
      </c>
      <c r="F1244" s="1">
        <f t="shared" si="45"/>
        <v>3</v>
      </c>
      <c r="G1244" s="4">
        <f t="shared" si="44"/>
        <v>0</v>
      </c>
    </row>
    <row r="1245" spans="1:7" hidden="1">
      <c r="A1245" t="s">
        <v>13</v>
      </c>
      <c r="B1245" s="7">
        <v>0.62847222222222221</v>
      </c>
      <c r="C1245">
        <v>16</v>
      </c>
      <c r="D1245">
        <f>VLOOKUP(C1245,Menu!$A$2:$D$18,3,FALSE)</f>
        <v>5</v>
      </c>
      <c r="E1245">
        <f>VLOOKUP(C1245,Menu!$A$2:$D$18,4,FALSE)</f>
        <v>7</v>
      </c>
      <c r="F1245" s="1">
        <f t="shared" si="45"/>
        <v>7</v>
      </c>
      <c r="G1245" s="4">
        <f t="shared" si="44"/>
        <v>0</v>
      </c>
    </row>
    <row r="1246" spans="1:7" hidden="1">
      <c r="A1246" t="s">
        <v>13</v>
      </c>
      <c r="B1246" s="7">
        <v>0.63958333333333328</v>
      </c>
      <c r="C1246">
        <v>14</v>
      </c>
      <c r="D1246">
        <f>VLOOKUP(C1246,Menu!$A$2:$D$18,3,FALSE)</f>
        <v>3</v>
      </c>
      <c r="E1246">
        <f>VLOOKUP(C1246,Menu!$A$2:$D$18,4,FALSE)</f>
        <v>3</v>
      </c>
      <c r="F1246" s="1">
        <f t="shared" si="45"/>
        <v>3</v>
      </c>
      <c r="G1246" s="4">
        <f t="shared" si="44"/>
        <v>0</v>
      </c>
    </row>
    <row r="1247" spans="1:7" hidden="1">
      <c r="A1247" t="s">
        <v>13</v>
      </c>
      <c r="B1247" s="7">
        <v>0.65694444444444444</v>
      </c>
      <c r="C1247">
        <v>2</v>
      </c>
      <c r="D1247">
        <f>VLOOKUP(C1247,Menu!$A$2:$D$18,3,FALSE)</f>
        <v>16</v>
      </c>
      <c r="E1247">
        <f>VLOOKUP(C1247,Menu!$A$2:$D$18,4,FALSE)</f>
        <v>19</v>
      </c>
      <c r="F1247" s="1">
        <f t="shared" si="45"/>
        <v>19</v>
      </c>
      <c r="G1247" s="4">
        <f t="shared" si="44"/>
        <v>13.8</v>
      </c>
    </row>
    <row r="1248" spans="1:7" hidden="1">
      <c r="A1248" t="s">
        <v>13</v>
      </c>
      <c r="B1248" s="7">
        <v>0.66041666666666665</v>
      </c>
      <c r="C1248">
        <v>16</v>
      </c>
      <c r="D1248">
        <f>VLOOKUP(C1248,Menu!$A$2:$D$18,3,FALSE)</f>
        <v>5</v>
      </c>
      <c r="E1248">
        <f>VLOOKUP(C1248,Menu!$A$2:$D$18,4,FALSE)</f>
        <v>7</v>
      </c>
      <c r="F1248" s="1">
        <f t="shared" si="45"/>
        <v>7</v>
      </c>
      <c r="G1248" s="4">
        <f t="shared" si="44"/>
        <v>0</v>
      </c>
    </row>
    <row r="1249" spans="1:7" hidden="1">
      <c r="A1249" t="s">
        <v>13</v>
      </c>
      <c r="B1249" s="7">
        <v>0.67291666666666661</v>
      </c>
      <c r="C1249">
        <v>14</v>
      </c>
      <c r="D1249">
        <f>VLOOKUP(C1249,Menu!$A$2:$D$18,3,FALSE)</f>
        <v>3</v>
      </c>
      <c r="E1249">
        <f>VLOOKUP(C1249,Menu!$A$2:$D$18,4,FALSE)</f>
        <v>3</v>
      </c>
      <c r="F1249" s="1">
        <f t="shared" si="45"/>
        <v>3</v>
      </c>
      <c r="G1249" s="4">
        <f t="shared" si="44"/>
        <v>0</v>
      </c>
    </row>
    <row r="1250" spans="1:7" hidden="1">
      <c r="A1250" t="s">
        <v>13</v>
      </c>
      <c r="B1250" s="7">
        <v>0.67291666666666661</v>
      </c>
      <c r="C1250">
        <v>5</v>
      </c>
      <c r="D1250">
        <f>VLOOKUP(C1250,Menu!$A$2:$D$18,3,FALSE)</f>
        <v>15</v>
      </c>
      <c r="E1250">
        <f>VLOOKUP(C1250,Menu!$A$2:$D$18,4,FALSE)</f>
        <v>20</v>
      </c>
      <c r="F1250" s="1">
        <f t="shared" si="45"/>
        <v>20</v>
      </c>
      <c r="G1250" s="4">
        <f t="shared" si="44"/>
        <v>12.5</v>
      </c>
    </row>
    <row r="1251" spans="1:7" hidden="1">
      <c r="A1251" t="s">
        <v>13</v>
      </c>
      <c r="B1251" s="7">
        <v>0.67291666666666661</v>
      </c>
      <c r="C1251">
        <v>16</v>
      </c>
      <c r="D1251">
        <f>VLOOKUP(C1251,Menu!$A$2:$D$18,3,FALSE)</f>
        <v>5</v>
      </c>
      <c r="E1251">
        <f>VLOOKUP(C1251,Menu!$A$2:$D$18,4,FALSE)</f>
        <v>7</v>
      </c>
      <c r="F1251" s="1">
        <f t="shared" si="45"/>
        <v>7</v>
      </c>
      <c r="G1251" s="4">
        <f t="shared" si="44"/>
        <v>0</v>
      </c>
    </row>
    <row r="1252" spans="1:7" hidden="1">
      <c r="A1252" t="s">
        <v>13</v>
      </c>
      <c r="B1252" s="7">
        <v>0.67499999999999993</v>
      </c>
      <c r="C1252">
        <v>14</v>
      </c>
      <c r="D1252">
        <f>VLOOKUP(C1252,Menu!$A$2:$D$18,3,FALSE)</f>
        <v>3</v>
      </c>
      <c r="E1252">
        <f>VLOOKUP(C1252,Menu!$A$2:$D$18,4,FALSE)</f>
        <v>3</v>
      </c>
      <c r="F1252" s="1">
        <f t="shared" si="45"/>
        <v>3</v>
      </c>
      <c r="G1252" s="4">
        <f t="shared" si="44"/>
        <v>0</v>
      </c>
    </row>
    <row r="1253" spans="1:7" hidden="1">
      <c r="A1253" t="s">
        <v>13</v>
      </c>
      <c r="B1253" s="7">
        <v>0.6826388888888888</v>
      </c>
      <c r="C1253">
        <v>10</v>
      </c>
      <c r="D1253">
        <f>VLOOKUP(C1253,Menu!$A$2:$D$18,3,FALSE)</f>
        <v>14</v>
      </c>
      <c r="E1253">
        <f>VLOOKUP(C1253,Menu!$A$2:$D$18,4,FALSE)</f>
        <v>19.5</v>
      </c>
      <c r="F1253" s="1">
        <f t="shared" si="45"/>
        <v>19.5</v>
      </c>
      <c r="G1253" s="4">
        <f t="shared" si="44"/>
        <v>5</v>
      </c>
    </row>
    <row r="1254" spans="1:7" hidden="1">
      <c r="A1254" t="s">
        <v>13</v>
      </c>
      <c r="B1254" s="7">
        <v>0.6826388888888888</v>
      </c>
      <c r="C1254">
        <v>5</v>
      </c>
      <c r="D1254">
        <f>VLOOKUP(C1254,Menu!$A$2:$D$18,3,FALSE)</f>
        <v>15</v>
      </c>
      <c r="E1254">
        <f>VLOOKUP(C1254,Menu!$A$2:$D$18,4,FALSE)</f>
        <v>20</v>
      </c>
      <c r="F1254" s="1">
        <f t="shared" si="45"/>
        <v>20</v>
      </c>
      <c r="G1254" s="4">
        <f t="shared" si="44"/>
        <v>12.5</v>
      </c>
    </row>
    <row r="1255" spans="1:7" hidden="1">
      <c r="A1255" t="s">
        <v>13</v>
      </c>
      <c r="B1255" s="7">
        <v>0.68402777777777768</v>
      </c>
      <c r="C1255">
        <v>10</v>
      </c>
      <c r="D1255">
        <f>VLOOKUP(C1255,Menu!$A$2:$D$18,3,FALSE)</f>
        <v>14</v>
      </c>
      <c r="E1255">
        <f>VLOOKUP(C1255,Menu!$A$2:$D$18,4,FALSE)</f>
        <v>19.5</v>
      </c>
      <c r="F1255" s="1">
        <f t="shared" si="45"/>
        <v>19.5</v>
      </c>
      <c r="G1255" s="4">
        <f t="shared" si="44"/>
        <v>5</v>
      </c>
    </row>
    <row r="1256" spans="1:7" hidden="1">
      <c r="A1256" t="s">
        <v>13</v>
      </c>
      <c r="B1256" s="7">
        <v>0.6909722222222221</v>
      </c>
      <c r="C1256">
        <v>2</v>
      </c>
      <c r="D1256">
        <f>VLOOKUP(C1256,Menu!$A$2:$D$18,3,FALSE)</f>
        <v>16</v>
      </c>
      <c r="E1256">
        <f>VLOOKUP(C1256,Menu!$A$2:$D$18,4,FALSE)</f>
        <v>19</v>
      </c>
      <c r="F1256" s="1">
        <f t="shared" si="45"/>
        <v>19</v>
      </c>
      <c r="G1256" s="4">
        <f t="shared" si="44"/>
        <v>13.8</v>
      </c>
    </row>
    <row r="1257" spans="1:7">
      <c r="A1257" t="s">
        <v>13</v>
      </c>
      <c r="B1257" s="7">
        <v>0.70972222222222214</v>
      </c>
      <c r="C1257">
        <v>1</v>
      </c>
      <c r="D1257">
        <f>VLOOKUP(C1257,Menu!$A$2:$D$18,3,FALSE)</f>
        <v>17</v>
      </c>
      <c r="E1257">
        <f>VLOOKUP(C1257,Menu!$A$2:$D$18,4,FALSE)</f>
        <v>23</v>
      </c>
      <c r="F1257" s="1">
        <f t="shared" si="45"/>
        <v>23</v>
      </c>
      <c r="G1257" s="4">
        <f t="shared" si="44"/>
        <v>18.75</v>
      </c>
    </row>
    <row r="1258" spans="1:7" hidden="1">
      <c r="A1258" t="s">
        <v>13</v>
      </c>
      <c r="B1258" s="7">
        <v>0.72777777777777775</v>
      </c>
      <c r="C1258">
        <v>8</v>
      </c>
      <c r="D1258">
        <f>VLOOKUP(C1258,Menu!$A$2:$D$18,3,FALSE)</f>
        <v>15</v>
      </c>
      <c r="E1258">
        <f>VLOOKUP(C1258,Menu!$A$2:$D$18,4,FALSE)</f>
        <v>19</v>
      </c>
      <c r="F1258" s="1">
        <f t="shared" si="45"/>
        <v>19</v>
      </c>
      <c r="G1258" s="4">
        <f t="shared" si="44"/>
        <v>7.5</v>
      </c>
    </row>
    <row r="1259" spans="1:7" hidden="1">
      <c r="A1259" t="s">
        <v>13</v>
      </c>
      <c r="B1259" s="7">
        <v>0.74513888888888891</v>
      </c>
      <c r="C1259">
        <v>4</v>
      </c>
      <c r="D1259">
        <f>VLOOKUP(C1259,Menu!$A$2:$D$18,3,FALSE)</f>
        <v>14</v>
      </c>
      <c r="E1259">
        <f>VLOOKUP(C1259,Menu!$A$2:$D$18,4,FALSE)</f>
        <v>16</v>
      </c>
      <c r="F1259" s="1">
        <f t="shared" si="45"/>
        <v>16</v>
      </c>
      <c r="G1259" s="4">
        <f t="shared" si="44"/>
        <v>8.8000000000000007</v>
      </c>
    </row>
    <row r="1260" spans="1:7" hidden="1">
      <c r="A1260" t="s">
        <v>13</v>
      </c>
      <c r="B1260" s="7">
        <v>0.75902777777777775</v>
      </c>
      <c r="C1260">
        <v>3</v>
      </c>
      <c r="D1260">
        <f>VLOOKUP(C1260,Menu!$A$2:$D$18,3,FALSE)</f>
        <v>7</v>
      </c>
      <c r="E1260">
        <f>VLOOKUP(C1260,Menu!$A$2:$D$18,4,FALSE)</f>
        <v>8.5</v>
      </c>
      <c r="F1260" s="1">
        <f t="shared" si="45"/>
        <v>8.5</v>
      </c>
      <c r="G1260" s="4">
        <f t="shared" si="44"/>
        <v>2</v>
      </c>
    </row>
    <row r="1261" spans="1:7">
      <c r="A1261" t="s">
        <v>13</v>
      </c>
      <c r="B1261" s="7">
        <v>0.77569444444444446</v>
      </c>
      <c r="C1261">
        <v>1</v>
      </c>
      <c r="D1261">
        <f>VLOOKUP(C1261,Menu!$A$2:$D$18,3,FALSE)</f>
        <v>17</v>
      </c>
      <c r="E1261">
        <f>VLOOKUP(C1261,Menu!$A$2:$D$18,4,FALSE)</f>
        <v>23</v>
      </c>
      <c r="F1261" s="1">
        <f t="shared" si="45"/>
        <v>23</v>
      </c>
      <c r="G1261" s="4">
        <f t="shared" si="44"/>
        <v>18.75</v>
      </c>
    </row>
    <row r="1262" spans="1:7">
      <c r="A1262" t="s">
        <v>13</v>
      </c>
      <c r="B1262" s="7">
        <v>0.77569444444444446</v>
      </c>
      <c r="C1262">
        <v>1</v>
      </c>
      <c r="D1262">
        <f>VLOOKUP(C1262,Menu!$A$2:$D$18,3,FALSE)</f>
        <v>17</v>
      </c>
      <c r="E1262">
        <f>VLOOKUP(C1262,Menu!$A$2:$D$18,4,FALSE)</f>
        <v>23</v>
      </c>
      <c r="F1262" s="1">
        <f t="shared" si="45"/>
        <v>23</v>
      </c>
      <c r="G1262" s="4">
        <f t="shared" si="44"/>
        <v>18.75</v>
      </c>
    </row>
    <row r="1263" spans="1:7" hidden="1">
      <c r="A1263" t="s">
        <v>13</v>
      </c>
      <c r="B1263" s="7">
        <v>0.79097222222222219</v>
      </c>
      <c r="C1263">
        <v>13</v>
      </c>
      <c r="D1263">
        <f>VLOOKUP(C1263,Menu!$A$2:$D$18,3,FALSE)</f>
        <v>2</v>
      </c>
      <c r="E1263">
        <f>VLOOKUP(C1263,Menu!$A$2:$D$18,4,FALSE)</f>
        <v>2</v>
      </c>
      <c r="F1263" s="1">
        <f t="shared" si="45"/>
        <v>2</v>
      </c>
      <c r="G1263" s="4">
        <f t="shared" si="44"/>
        <v>0</v>
      </c>
    </row>
    <row r="1264" spans="1:7" hidden="1">
      <c r="A1264" t="s">
        <v>13</v>
      </c>
      <c r="B1264" s="7">
        <v>0.79097222222222219</v>
      </c>
      <c r="C1264">
        <v>8</v>
      </c>
      <c r="D1264">
        <f>VLOOKUP(C1264,Menu!$A$2:$D$18,3,FALSE)</f>
        <v>15</v>
      </c>
      <c r="E1264">
        <f>VLOOKUP(C1264,Menu!$A$2:$D$18,4,FALSE)</f>
        <v>19</v>
      </c>
      <c r="F1264" s="1">
        <f t="shared" si="45"/>
        <v>19</v>
      </c>
      <c r="G1264" s="4">
        <f t="shared" si="44"/>
        <v>7.5</v>
      </c>
    </row>
    <row r="1265" spans="1:7" hidden="1">
      <c r="A1265" t="s">
        <v>13</v>
      </c>
      <c r="B1265" s="7">
        <v>0.79097222222222219</v>
      </c>
      <c r="C1265">
        <v>16</v>
      </c>
      <c r="D1265">
        <f>VLOOKUP(C1265,Menu!$A$2:$D$18,3,FALSE)</f>
        <v>5</v>
      </c>
      <c r="E1265">
        <f>VLOOKUP(C1265,Menu!$A$2:$D$18,4,FALSE)</f>
        <v>7</v>
      </c>
      <c r="F1265" s="1">
        <f t="shared" si="45"/>
        <v>7</v>
      </c>
      <c r="G1265" s="4">
        <f t="shared" si="44"/>
        <v>0</v>
      </c>
    </row>
    <row r="1266" spans="1:7" hidden="1">
      <c r="A1266" t="s">
        <v>13</v>
      </c>
      <c r="B1266" s="7">
        <v>0.79097222222222219</v>
      </c>
      <c r="C1266">
        <v>7</v>
      </c>
      <c r="D1266">
        <f>VLOOKUP(C1266,Menu!$A$2:$D$18,3,FALSE)</f>
        <v>16</v>
      </c>
      <c r="E1266">
        <f>VLOOKUP(C1266,Menu!$A$2:$D$18,4,FALSE)</f>
        <v>20</v>
      </c>
      <c r="F1266" s="1">
        <f t="shared" si="45"/>
        <v>20</v>
      </c>
      <c r="G1266" s="4">
        <f t="shared" si="44"/>
        <v>9.65</v>
      </c>
    </row>
    <row r="1267" spans="1:7" hidden="1">
      <c r="A1267" t="s">
        <v>13</v>
      </c>
      <c r="B1267" s="7">
        <v>0.80347222222222214</v>
      </c>
      <c r="C1267">
        <v>13</v>
      </c>
      <c r="D1267">
        <f>VLOOKUP(C1267,Menu!$A$2:$D$18,3,FALSE)</f>
        <v>2</v>
      </c>
      <c r="E1267">
        <f>VLOOKUP(C1267,Menu!$A$2:$D$18,4,FALSE)</f>
        <v>2</v>
      </c>
      <c r="F1267" s="1">
        <f t="shared" si="45"/>
        <v>2</v>
      </c>
      <c r="G1267" s="4">
        <f t="shared" si="44"/>
        <v>0</v>
      </c>
    </row>
    <row r="1268" spans="1:7" hidden="1">
      <c r="A1268" t="s">
        <v>13</v>
      </c>
      <c r="B1268" s="7">
        <v>0.80347222222222214</v>
      </c>
      <c r="C1268">
        <v>16</v>
      </c>
      <c r="D1268">
        <f>VLOOKUP(C1268,Menu!$A$2:$D$18,3,FALSE)</f>
        <v>5</v>
      </c>
      <c r="E1268">
        <f>VLOOKUP(C1268,Menu!$A$2:$D$18,4,FALSE)</f>
        <v>7</v>
      </c>
      <c r="F1268" s="1">
        <f t="shared" si="45"/>
        <v>7</v>
      </c>
      <c r="G1268" s="4">
        <f t="shared" si="44"/>
        <v>0</v>
      </c>
    </row>
    <row r="1269" spans="1:7" hidden="1">
      <c r="A1269" t="s">
        <v>13</v>
      </c>
      <c r="B1269" s="7">
        <v>0.80347222222222214</v>
      </c>
      <c r="C1269">
        <v>13</v>
      </c>
      <c r="D1269">
        <f>VLOOKUP(C1269,Menu!$A$2:$D$18,3,FALSE)</f>
        <v>2</v>
      </c>
      <c r="E1269">
        <f>VLOOKUP(C1269,Menu!$A$2:$D$18,4,FALSE)</f>
        <v>2</v>
      </c>
      <c r="F1269" s="1">
        <f t="shared" si="45"/>
        <v>2</v>
      </c>
      <c r="G1269" s="4">
        <f t="shared" si="44"/>
        <v>0</v>
      </c>
    </row>
    <row r="1270" spans="1:7" hidden="1">
      <c r="A1270" t="s">
        <v>13</v>
      </c>
      <c r="B1270" s="7">
        <v>0.82291666666666663</v>
      </c>
      <c r="C1270">
        <v>8</v>
      </c>
      <c r="D1270">
        <f>VLOOKUP(C1270,Menu!$A$2:$D$18,3,FALSE)</f>
        <v>15</v>
      </c>
      <c r="E1270">
        <f>VLOOKUP(C1270,Menu!$A$2:$D$18,4,FALSE)</f>
        <v>19</v>
      </c>
      <c r="F1270" s="1">
        <f t="shared" si="45"/>
        <v>19</v>
      </c>
      <c r="G1270" s="4">
        <f t="shared" si="44"/>
        <v>7.5</v>
      </c>
    </row>
    <row r="1271" spans="1:7" hidden="1">
      <c r="A1271" t="s">
        <v>13</v>
      </c>
      <c r="B1271" s="7">
        <v>0.82291666666666663</v>
      </c>
      <c r="C1271">
        <v>6</v>
      </c>
      <c r="D1271">
        <f>VLOOKUP(C1271,Menu!$A$2:$D$18,3,FALSE)</f>
        <v>14</v>
      </c>
      <c r="E1271">
        <f>VLOOKUP(C1271,Menu!$A$2:$D$18,4,FALSE)</f>
        <v>18</v>
      </c>
      <c r="F1271" s="1">
        <f t="shared" si="45"/>
        <v>18</v>
      </c>
      <c r="G1271" s="4">
        <f t="shared" si="44"/>
        <v>9</v>
      </c>
    </row>
    <row r="1272" spans="1:7" hidden="1">
      <c r="A1272" t="s">
        <v>13</v>
      </c>
      <c r="B1272" s="7">
        <v>0.82638888888888884</v>
      </c>
      <c r="C1272">
        <v>12</v>
      </c>
      <c r="D1272">
        <f>VLOOKUP(C1272,Menu!$A$2:$D$18,3,FALSE)</f>
        <v>4</v>
      </c>
      <c r="E1272">
        <f>VLOOKUP(C1272,Menu!$A$2:$D$18,4,FALSE)</f>
        <v>6</v>
      </c>
      <c r="F1272" s="1">
        <f t="shared" si="45"/>
        <v>6</v>
      </c>
      <c r="G1272" s="4">
        <f t="shared" si="44"/>
        <v>0</v>
      </c>
    </row>
    <row r="1273" spans="1:7" hidden="1">
      <c r="A1273" t="s">
        <v>13</v>
      </c>
      <c r="B1273" s="7">
        <v>0.82638888888888884</v>
      </c>
      <c r="C1273">
        <v>14</v>
      </c>
      <c r="D1273">
        <f>VLOOKUP(C1273,Menu!$A$2:$D$18,3,FALSE)</f>
        <v>3</v>
      </c>
      <c r="E1273">
        <f>VLOOKUP(C1273,Menu!$A$2:$D$18,4,FALSE)</f>
        <v>3</v>
      </c>
      <c r="F1273" s="1">
        <f t="shared" si="45"/>
        <v>3</v>
      </c>
      <c r="G1273" s="4">
        <f t="shared" si="44"/>
        <v>0</v>
      </c>
    </row>
    <row r="1274" spans="1:7" hidden="1">
      <c r="A1274" t="s">
        <v>13</v>
      </c>
      <c r="B1274" s="7">
        <v>0.84027777777777768</v>
      </c>
      <c r="C1274">
        <v>11</v>
      </c>
      <c r="D1274">
        <f>VLOOKUP(C1274,Menu!$A$2:$D$18,3,FALSE)</f>
        <v>10</v>
      </c>
      <c r="E1274">
        <f>VLOOKUP(C1274,Menu!$A$2:$D$18,4,FALSE)</f>
        <v>14</v>
      </c>
      <c r="F1274" s="1">
        <f t="shared" si="45"/>
        <v>14</v>
      </c>
      <c r="G1274" s="4">
        <f t="shared" si="44"/>
        <v>1.45</v>
      </c>
    </row>
    <row r="1275" spans="1:7" hidden="1">
      <c r="A1275" t="s">
        <v>13</v>
      </c>
      <c r="B1275" s="7">
        <v>0.8472222222222221</v>
      </c>
      <c r="C1275">
        <v>9</v>
      </c>
      <c r="D1275">
        <f>VLOOKUP(C1275,Menu!$A$2:$D$18,3,FALSE)</f>
        <v>14</v>
      </c>
      <c r="E1275">
        <f>VLOOKUP(C1275,Menu!$A$2:$D$18,4,FALSE)</f>
        <v>17</v>
      </c>
      <c r="F1275" s="1">
        <f t="shared" si="45"/>
        <v>17</v>
      </c>
      <c r="G1275" s="4">
        <f t="shared" si="44"/>
        <v>12.6</v>
      </c>
    </row>
    <row r="1276" spans="1:7" hidden="1">
      <c r="A1276" t="s">
        <v>13</v>
      </c>
      <c r="B1276" s="7">
        <v>0.8472222222222221</v>
      </c>
      <c r="C1276">
        <v>9</v>
      </c>
      <c r="D1276">
        <f>VLOOKUP(C1276,Menu!$A$2:$D$18,3,FALSE)</f>
        <v>14</v>
      </c>
      <c r="E1276">
        <f>VLOOKUP(C1276,Menu!$A$2:$D$18,4,FALSE)</f>
        <v>17</v>
      </c>
      <c r="F1276" s="1">
        <f t="shared" si="45"/>
        <v>17</v>
      </c>
      <c r="G1276" s="4">
        <f t="shared" si="44"/>
        <v>12.6</v>
      </c>
    </row>
    <row r="1277" spans="1:7">
      <c r="A1277" t="s">
        <v>13</v>
      </c>
      <c r="B1277" s="7">
        <v>0.84930555555555542</v>
      </c>
      <c r="C1277">
        <v>1</v>
      </c>
      <c r="D1277">
        <f>VLOOKUP(C1277,Menu!$A$2:$D$18,3,FALSE)</f>
        <v>17</v>
      </c>
      <c r="E1277">
        <f>VLOOKUP(C1277,Menu!$A$2:$D$18,4,FALSE)</f>
        <v>23</v>
      </c>
      <c r="F1277" s="1">
        <f t="shared" si="45"/>
        <v>23</v>
      </c>
      <c r="G1277" s="4">
        <f t="shared" si="44"/>
        <v>18.75</v>
      </c>
    </row>
    <row r="1278" spans="1:7" hidden="1">
      <c r="A1278" t="s">
        <v>13</v>
      </c>
      <c r="B1278" s="7">
        <v>0.86527777777777759</v>
      </c>
      <c r="C1278">
        <v>3</v>
      </c>
      <c r="D1278">
        <f>VLOOKUP(C1278,Menu!$A$2:$D$18,3,FALSE)</f>
        <v>7</v>
      </c>
      <c r="E1278">
        <f>VLOOKUP(C1278,Menu!$A$2:$D$18,4,FALSE)</f>
        <v>8.5</v>
      </c>
      <c r="F1278" s="1">
        <f t="shared" si="45"/>
        <v>8.5</v>
      </c>
      <c r="G1278" s="4">
        <f t="shared" si="44"/>
        <v>2</v>
      </c>
    </row>
    <row r="1279" spans="1:7" hidden="1">
      <c r="A1279" t="s">
        <v>13</v>
      </c>
      <c r="B1279" s="7">
        <v>0.86527777777777759</v>
      </c>
      <c r="C1279">
        <v>11</v>
      </c>
      <c r="D1279">
        <f>VLOOKUP(C1279,Menu!$A$2:$D$18,3,FALSE)</f>
        <v>10</v>
      </c>
      <c r="E1279">
        <f>VLOOKUP(C1279,Menu!$A$2:$D$18,4,FALSE)</f>
        <v>14</v>
      </c>
      <c r="F1279" s="1">
        <f t="shared" si="45"/>
        <v>14</v>
      </c>
      <c r="G1279" s="4">
        <f t="shared" si="44"/>
        <v>1.45</v>
      </c>
    </row>
    <row r="1280" spans="1:7" hidden="1">
      <c r="A1280" t="s">
        <v>13</v>
      </c>
      <c r="B1280" s="7">
        <v>0.86527777777777759</v>
      </c>
      <c r="C1280">
        <v>14</v>
      </c>
      <c r="D1280">
        <f>VLOOKUP(C1280,Menu!$A$2:$D$18,3,FALSE)</f>
        <v>3</v>
      </c>
      <c r="E1280">
        <f>VLOOKUP(C1280,Menu!$A$2:$D$18,4,FALSE)</f>
        <v>3</v>
      </c>
      <c r="F1280" s="1">
        <f t="shared" si="45"/>
        <v>3</v>
      </c>
      <c r="G1280" s="4">
        <f t="shared" si="44"/>
        <v>0</v>
      </c>
    </row>
    <row r="1281" spans="1:7" hidden="1">
      <c r="A1281" t="s">
        <v>13</v>
      </c>
      <c r="B1281" s="7">
        <v>0.8770833333333331</v>
      </c>
      <c r="C1281">
        <v>3</v>
      </c>
      <c r="D1281">
        <f>VLOOKUP(C1281,Menu!$A$2:$D$18,3,FALSE)</f>
        <v>7</v>
      </c>
      <c r="E1281">
        <f>VLOOKUP(C1281,Menu!$A$2:$D$18,4,FALSE)</f>
        <v>8.5</v>
      </c>
      <c r="F1281" s="1">
        <f t="shared" si="45"/>
        <v>8.5</v>
      </c>
      <c r="G1281" s="4">
        <f t="shared" si="44"/>
        <v>2</v>
      </c>
    </row>
    <row r="1282" spans="1:7" hidden="1">
      <c r="A1282" t="s">
        <v>13</v>
      </c>
      <c r="B1282" s="7">
        <v>0.89652777777777759</v>
      </c>
      <c r="C1282">
        <v>7</v>
      </c>
      <c r="D1282">
        <f>VLOOKUP(C1282,Menu!$A$2:$D$18,3,FALSE)</f>
        <v>16</v>
      </c>
      <c r="E1282">
        <f>VLOOKUP(C1282,Menu!$A$2:$D$18,4,FALSE)</f>
        <v>20</v>
      </c>
      <c r="F1282" s="1">
        <f t="shared" si="45"/>
        <v>20</v>
      </c>
      <c r="G1282" s="4">
        <f t="shared" ref="G1282:G1311" si="46">VLOOKUP(C:C,$J$2:$K$17,2,FALSE)</f>
        <v>9.65</v>
      </c>
    </row>
    <row r="1283" spans="1:7" hidden="1">
      <c r="A1283" t="s">
        <v>13</v>
      </c>
      <c r="B1283" s="7">
        <v>0.89652777777777759</v>
      </c>
      <c r="C1283">
        <v>16</v>
      </c>
      <c r="D1283">
        <f>VLOOKUP(C1283,Menu!$A$2:$D$18,3,FALSE)</f>
        <v>5</v>
      </c>
      <c r="E1283">
        <f>VLOOKUP(C1283,Menu!$A$2:$D$18,4,FALSE)</f>
        <v>7</v>
      </c>
      <c r="F1283" s="1">
        <f t="shared" si="45"/>
        <v>7</v>
      </c>
      <c r="G1283" s="4">
        <f t="shared" si="46"/>
        <v>0</v>
      </c>
    </row>
    <row r="1284" spans="1:7" hidden="1">
      <c r="A1284" t="s">
        <v>13</v>
      </c>
      <c r="B1284" s="7">
        <v>0.89652777777777759</v>
      </c>
      <c r="C1284">
        <v>7</v>
      </c>
      <c r="D1284">
        <f>VLOOKUP(C1284,Menu!$A$2:$D$18,3,FALSE)</f>
        <v>16</v>
      </c>
      <c r="E1284">
        <f>VLOOKUP(C1284,Menu!$A$2:$D$18,4,FALSE)</f>
        <v>20</v>
      </c>
      <c r="F1284" s="1">
        <f t="shared" si="45"/>
        <v>20</v>
      </c>
      <c r="G1284" s="4">
        <f t="shared" si="46"/>
        <v>9.65</v>
      </c>
    </row>
    <row r="1285" spans="1:7" hidden="1">
      <c r="A1285" t="s">
        <v>13</v>
      </c>
      <c r="B1285" s="7">
        <v>0.89652777777777759</v>
      </c>
      <c r="C1285">
        <v>14</v>
      </c>
      <c r="D1285">
        <f>VLOOKUP(C1285,Menu!$A$2:$D$18,3,FALSE)</f>
        <v>3</v>
      </c>
      <c r="E1285">
        <f>VLOOKUP(C1285,Menu!$A$2:$D$18,4,FALSE)</f>
        <v>3</v>
      </c>
      <c r="F1285" s="1">
        <f t="shared" si="45"/>
        <v>3</v>
      </c>
      <c r="G1285" s="4">
        <f t="shared" si="46"/>
        <v>0</v>
      </c>
    </row>
    <row r="1286" spans="1:7" hidden="1">
      <c r="A1286" t="s">
        <v>13</v>
      </c>
      <c r="B1286" s="7">
        <v>0.89652777777777759</v>
      </c>
      <c r="C1286">
        <v>11</v>
      </c>
      <c r="D1286">
        <f>VLOOKUP(C1286,Menu!$A$2:$D$18,3,FALSE)</f>
        <v>10</v>
      </c>
      <c r="E1286">
        <f>VLOOKUP(C1286,Menu!$A$2:$D$18,4,FALSE)</f>
        <v>14</v>
      </c>
      <c r="F1286" s="1">
        <f t="shared" si="45"/>
        <v>14</v>
      </c>
      <c r="G1286" s="4">
        <f t="shared" si="46"/>
        <v>1.45</v>
      </c>
    </row>
    <row r="1287" spans="1:7" hidden="1">
      <c r="A1287" t="s">
        <v>13</v>
      </c>
      <c r="B1287" s="7">
        <v>0.89652777777777759</v>
      </c>
      <c r="C1287">
        <v>9</v>
      </c>
      <c r="D1287">
        <f>VLOOKUP(C1287,Menu!$A$2:$D$18,3,FALSE)</f>
        <v>14</v>
      </c>
      <c r="E1287">
        <f>VLOOKUP(C1287,Menu!$A$2:$D$18,4,FALSE)</f>
        <v>17</v>
      </c>
      <c r="F1287" s="1">
        <f t="shared" si="45"/>
        <v>17</v>
      </c>
      <c r="G1287" s="4">
        <f t="shared" si="46"/>
        <v>12.6</v>
      </c>
    </row>
    <row r="1288" spans="1:7" hidden="1">
      <c r="A1288" t="s">
        <v>13</v>
      </c>
      <c r="B1288" s="7">
        <v>0.89652777777777759</v>
      </c>
      <c r="C1288">
        <v>12</v>
      </c>
      <c r="D1288">
        <f>VLOOKUP(C1288,Menu!$A$2:$D$18,3,FALSE)</f>
        <v>4</v>
      </c>
      <c r="E1288">
        <f>VLOOKUP(C1288,Menu!$A$2:$D$18,4,FALSE)</f>
        <v>6</v>
      </c>
      <c r="F1288" s="1">
        <f t="shared" si="45"/>
        <v>6</v>
      </c>
      <c r="G1288" s="4">
        <f t="shared" si="46"/>
        <v>0</v>
      </c>
    </row>
    <row r="1289" spans="1:7" hidden="1">
      <c r="A1289" t="s">
        <v>13</v>
      </c>
      <c r="B1289" s="7">
        <v>0.89652777777777759</v>
      </c>
      <c r="C1289">
        <v>3</v>
      </c>
      <c r="D1289">
        <f>VLOOKUP(C1289,Menu!$A$2:$D$18,3,FALSE)</f>
        <v>7</v>
      </c>
      <c r="E1289">
        <f>VLOOKUP(C1289,Menu!$A$2:$D$18,4,FALSE)</f>
        <v>8.5</v>
      </c>
      <c r="F1289" s="1">
        <f t="shared" si="45"/>
        <v>8.5</v>
      </c>
      <c r="G1289" s="4">
        <f t="shared" si="46"/>
        <v>2</v>
      </c>
    </row>
    <row r="1290" spans="1:7" hidden="1">
      <c r="A1290" t="s">
        <v>13</v>
      </c>
      <c r="B1290" s="7">
        <v>0.89652777777777759</v>
      </c>
      <c r="C1290">
        <v>13</v>
      </c>
      <c r="D1290">
        <f>VLOOKUP(C1290,Menu!$A$2:$D$18,3,FALSE)</f>
        <v>2</v>
      </c>
      <c r="E1290">
        <f>VLOOKUP(C1290,Menu!$A$2:$D$18,4,FALSE)</f>
        <v>2</v>
      </c>
      <c r="F1290" s="1">
        <f t="shared" si="45"/>
        <v>2</v>
      </c>
      <c r="G1290" s="4">
        <f t="shared" si="46"/>
        <v>0</v>
      </c>
    </row>
    <row r="1291" spans="1:7" hidden="1">
      <c r="A1291" t="s">
        <v>13</v>
      </c>
      <c r="B1291" s="7">
        <v>0.89652777777777759</v>
      </c>
      <c r="C1291">
        <v>5</v>
      </c>
      <c r="D1291">
        <f>VLOOKUP(C1291,Menu!$A$2:$D$18,3,FALSE)</f>
        <v>15</v>
      </c>
      <c r="E1291">
        <f>VLOOKUP(C1291,Menu!$A$2:$D$18,4,FALSE)</f>
        <v>20</v>
      </c>
      <c r="F1291" s="1">
        <f t="shared" si="45"/>
        <v>20</v>
      </c>
      <c r="G1291" s="4">
        <f t="shared" si="46"/>
        <v>12.5</v>
      </c>
    </row>
    <row r="1292" spans="1:7" hidden="1">
      <c r="A1292" t="s">
        <v>13</v>
      </c>
      <c r="B1292" s="7">
        <v>0.9083333333333331</v>
      </c>
      <c r="C1292">
        <v>9</v>
      </c>
      <c r="D1292">
        <f>VLOOKUP(C1292,Menu!$A$2:$D$18,3,FALSE)</f>
        <v>14</v>
      </c>
      <c r="E1292">
        <f>VLOOKUP(C1292,Menu!$A$2:$D$18,4,FALSE)</f>
        <v>17</v>
      </c>
      <c r="F1292" s="1">
        <f t="shared" si="45"/>
        <v>17</v>
      </c>
      <c r="G1292" s="4">
        <f t="shared" si="46"/>
        <v>12.6</v>
      </c>
    </row>
    <row r="1293" spans="1:7" hidden="1">
      <c r="A1293" t="s">
        <v>13</v>
      </c>
      <c r="B1293" s="7">
        <v>0.9083333333333331</v>
      </c>
      <c r="C1293">
        <v>7</v>
      </c>
      <c r="D1293">
        <f>VLOOKUP(C1293,Menu!$A$2:$D$18,3,FALSE)</f>
        <v>16</v>
      </c>
      <c r="E1293">
        <f>VLOOKUP(C1293,Menu!$A$2:$D$18,4,FALSE)</f>
        <v>20</v>
      </c>
      <c r="F1293" s="1">
        <f t="shared" si="45"/>
        <v>20</v>
      </c>
      <c r="G1293" s="4">
        <f t="shared" si="46"/>
        <v>9.65</v>
      </c>
    </row>
    <row r="1294" spans="1:7" hidden="1">
      <c r="A1294" t="s">
        <v>13</v>
      </c>
      <c r="B1294" s="7">
        <v>0.9083333333333331</v>
      </c>
      <c r="C1294">
        <v>9</v>
      </c>
      <c r="D1294">
        <f>VLOOKUP(C1294,Menu!$A$2:$D$18,3,FALSE)</f>
        <v>14</v>
      </c>
      <c r="E1294">
        <f>VLOOKUP(C1294,Menu!$A$2:$D$18,4,FALSE)</f>
        <v>17</v>
      </c>
      <c r="F1294" s="1">
        <f t="shared" si="45"/>
        <v>17</v>
      </c>
      <c r="G1294" s="4">
        <f t="shared" si="46"/>
        <v>12.6</v>
      </c>
    </row>
    <row r="1295" spans="1:7" hidden="1">
      <c r="A1295" t="s">
        <v>13</v>
      </c>
      <c r="B1295" s="7">
        <v>0.9083333333333331</v>
      </c>
      <c r="C1295">
        <v>13</v>
      </c>
      <c r="D1295">
        <f>VLOOKUP(C1295,Menu!$A$2:$D$18,3,FALSE)</f>
        <v>2</v>
      </c>
      <c r="E1295">
        <f>VLOOKUP(C1295,Menu!$A$2:$D$18,4,FALSE)</f>
        <v>2</v>
      </c>
      <c r="F1295" s="1">
        <f t="shared" si="45"/>
        <v>2</v>
      </c>
      <c r="G1295" s="4">
        <f t="shared" si="46"/>
        <v>0</v>
      </c>
    </row>
    <row r="1296" spans="1:7" hidden="1">
      <c r="A1296" t="s">
        <v>13</v>
      </c>
      <c r="B1296" s="7">
        <v>0.91666666666666641</v>
      </c>
      <c r="C1296">
        <v>4</v>
      </c>
      <c r="D1296">
        <f>VLOOKUP(C1296,Menu!$A$2:$D$18,3,FALSE)</f>
        <v>14</v>
      </c>
      <c r="E1296">
        <f>VLOOKUP(C1296,Menu!$A$2:$D$18,4,FALSE)</f>
        <v>16</v>
      </c>
      <c r="F1296" s="1">
        <f t="shared" si="45"/>
        <v>16</v>
      </c>
      <c r="G1296" s="4">
        <f t="shared" si="46"/>
        <v>8.8000000000000007</v>
      </c>
    </row>
    <row r="1297" spans="1:7" hidden="1">
      <c r="A1297" t="s">
        <v>13</v>
      </c>
      <c r="B1297" s="7">
        <v>0.91666666666666641</v>
      </c>
      <c r="C1297">
        <v>7</v>
      </c>
      <c r="D1297">
        <f>VLOOKUP(C1297,Menu!$A$2:$D$18,3,FALSE)</f>
        <v>16</v>
      </c>
      <c r="E1297">
        <f>VLOOKUP(C1297,Menu!$A$2:$D$18,4,FALSE)</f>
        <v>20</v>
      </c>
      <c r="F1297" s="1">
        <f t="shared" si="45"/>
        <v>20</v>
      </c>
      <c r="G1297" s="4">
        <f t="shared" si="46"/>
        <v>9.65</v>
      </c>
    </row>
    <row r="1298" spans="1:7" hidden="1">
      <c r="A1298" t="s">
        <v>13</v>
      </c>
      <c r="B1298" s="7">
        <v>0.91666666666666641</v>
      </c>
      <c r="C1298">
        <v>11</v>
      </c>
      <c r="D1298">
        <f>VLOOKUP(C1298,Menu!$A$2:$D$18,3,FALSE)</f>
        <v>10</v>
      </c>
      <c r="E1298">
        <f>VLOOKUP(C1298,Menu!$A$2:$D$18,4,FALSE)</f>
        <v>14</v>
      </c>
      <c r="F1298" s="1">
        <f t="shared" ref="F1298:F1311" si="47">E1298</f>
        <v>14</v>
      </c>
      <c r="G1298" s="4">
        <f t="shared" si="46"/>
        <v>1.45</v>
      </c>
    </row>
    <row r="1299" spans="1:7" hidden="1">
      <c r="A1299" t="s">
        <v>13</v>
      </c>
      <c r="B1299" s="7">
        <v>0.91666666666666641</v>
      </c>
      <c r="C1299">
        <v>2</v>
      </c>
      <c r="D1299">
        <f>VLOOKUP(C1299,Menu!$A$2:$D$18,3,FALSE)</f>
        <v>16</v>
      </c>
      <c r="E1299">
        <f>VLOOKUP(C1299,Menu!$A$2:$D$18,4,FALSE)</f>
        <v>19</v>
      </c>
      <c r="F1299" s="1">
        <f t="shared" si="47"/>
        <v>19</v>
      </c>
      <c r="G1299" s="4">
        <f t="shared" si="46"/>
        <v>13.8</v>
      </c>
    </row>
    <row r="1300" spans="1:7" hidden="1">
      <c r="A1300" t="s">
        <v>13</v>
      </c>
      <c r="B1300" s="7">
        <v>0.91666666666666641</v>
      </c>
      <c r="C1300">
        <v>14</v>
      </c>
      <c r="D1300">
        <f>VLOOKUP(C1300,Menu!$A$2:$D$18,3,FALSE)</f>
        <v>3</v>
      </c>
      <c r="E1300">
        <f>VLOOKUP(C1300,Menu!$A$2:$D$18,4,FALSE)</f>
        <v>3</v>
      </c>
      <c r="F1300" s="1">
        <f t="shared" si="47"/>
        <v>3</v>
      </c>
      <c r="G1300" s="4">
        <f t="shared" si="46"/>
        <v>0</v>
      </c>
    </row>
    <row r="1301" spans="1:7" hidden="1">
      <c r="A1301" t="s">
        <v>13</v>
      </c>
      <c r="B1301" s="7">
        <v>0.91666666666666641</v>
      </c>
      <c r="C1301">
        <v>7</v>
      </c>
      <c r="D1301">
        <f>VLOOKUP(C1301,Menu!$A$2:$D$18,3,FALSE)</f>
        <v>16</v>
      </c>
      <c r="E1301">
        <f>VLOOKUP(C1301,Menu!$A$2:$D$18,4,FALSE)</f>
        <v>20</v>
      </c>
      <c r="F1301" s="1">
        <f t="shared" si="47"/>
        <v>20</v>
      </c>
      <c r="G1301" s="4">
        <f t="shared" si="46"/>
        <v>9.65</v>
      </c>
    </row>
    <row r="1302" spans="1:7" hidden="1">
      <c r="A1302" t="s">
        <v>13</v>
      </c>
      <c r="B1302" s="7">
        <v>0.92777777777777748</v>
      </c>
      <c r="C1302">
        <v>4</v>
      </c>
      <c r="D1302">
        <f>VLOOKUP(C1302,Menu!$A$2:$D$18,3,FALSE)</f>
        <v>14</v>
      </c>
      <c r="E1302">
        <f>VLOOKUP(C1302,Menu!$A$2:$D$18,4,FALSE)</f>
        <v>16</v>
      </c>
      <c r="F1302" s="1">
        <f t="shared" si="47"/>
        <v>16</v>
      </c>
      <c r="G1302" s="4">
        <f t="shared" si="46"/>
        <v>8.8000000000000007</v>
      </c>
    </row>
    <row r="1303" spans="1:7" hidden="1">
      <c r="A1303" t="s">
        <v>13</v>
      </c>
      <c r="B1303" s="7">
        <v>0.92777777777777748</v>
      </c>
      <c r="C1303">
        <v>14</v>
      </c>
      <c r="D1303">
        <f>VLOOKUP(C1303,Menu!$A$2:$D$18,3,FALSE)</f>
        <v>3</v>
      </c>
      <c r="E1303">
        <f>VLOOKUP(C1303,Menu!$A$2:$D$18,4,FALSE)</f>
        <v>3</v>
      </c>
      <c r="F1303" s="1">
        <f t="shared" si="47"/>
        <v>3</v>
      </c>
      <c r="G1303" s="4">
        <f t="shared" si="46"/>
        <v>0</v>
      </c>
    </row>
    <row r="1304" spans="1:7" hidden="1">
      <c r="A1304" t="s">
        <v>13</v>
      </c>
      <c r="B1304" s="7">
        <v>0.92777777777777748</v>
      </c>
      <c r="C1304">
        <v>8</v>
      </c>
      <c r="D1304">
        <f>VLOOKUP(C1304,Menu!$A$2:$D$18,3,FALSE)</f>
        <v>15</v>
      </c>
      <c r="E1304">
        <f>VLOOKUP(C1304,Menu!$A$2:$D$18,4,FALSE)</f>
        <v>19</v>
      </c>
      <c r="F1304" s="1">
        <f t="shared" si="47"/>
        <v>19</v>
      </c>
      <c r="G1304" s="4">
        <f t="shared" si="46"/>
        <v>7.5</v>
      </c>
    </row>
    <row r="1305" spans="1:7" hidden="1">
      <c r="A1305" t="s">
        <v>13</v>
      </c>
      <c r="B1305" s="7">
        <v>0.9347222222222219</v>
      </c>
      <c r="C1305">
        <v>14</v>
      </c>
      <c r="D1305">
        <f>VLOOKUP(C1305,Menu!$A$2:$D$18,3,FALSE)</f>
        <v>3</v>
      </c>
      <c r="E1305">
        <f>VLOOKUP(C1305,Menu!$A$2:$D$18,4,FALSE)</f>
        <v>3</v>
      </c>
      <c r="F1305" s="1">
        <f t="shared" si="47"/>
        <v>3</v>
      </c>
      <c r="G1305" s="4">
        <f t="shared" si="46"/>
        <v>0</v>
      </c>
    </row>
    <row r="1306" spans="1:7" hidden="1">
      <c r="A1306" t="s">
        <v>13</v>
      </c>
      <c r="B1306" s="7">
        <v>0.9347222222222219</v>
      </c>
      <c r="C1306">
        <v>6</v>
      </c>
      <c r="D1306">
        <f>VLOOKUP(C1306,Menu!$A$2:$D$18,3,FALSE)</f>
        <v>14</v>
      </c>
      <c r="E1306">
        <f>VLOOKUP(C1306,Menu!$A$2:$D$18,4,FALSE)</f>
        <v>18</v>
      </c>
      <c r="F1306" s="1">
        <f t="shared" si="47"/>
        <v>18</v>
      </c>
      <c r="G1306" s="4">
        <f t="shared" si="46"/>
        <v>9</v>
      </c>
    </row>
    <row r="1307" spans="1:7" hidden="1">
      <c r="A1307" t="s">
        <v>13</v>
      </c>
      <c r="B1307" s="7">
        <v>0.94166666666666632</v>
      </c>
      <c r="C1307">
        <v>7</v>
      </c>
      <c r="D1307">
        <f>VLOOKUP(C1307,Menu!$A$2:$D$18,3,FALSE)</f>
        <v>16</v>
      </c>
      <c r="E1307">
        <f>VLOOKUP(C1307,Menu!$A$2:$D$18,4,FALSE)</f>
        <v>20</v>
      </c>
      <c r="F1307" s="1">
        <f t="shared" si="47"/>
        <v>20</v>
      </c>
      <c r="G1307" s="4">
        <f t="shared" si="46"/>
        <v>9.65</v>
      </c>
    </row>
    <row r="1308" spans="1:7" hidden="1">
      <c r="A1308" t="s">
        <v>13</v>
      </c>
      <c r="B1308" s="7">
        <v>0.94166666666666632</v>
      </c>
      <c r="C1308">
        <v>16</v>
      </c>
      <c r="D1308">
        <f>VLOOKUP(C1308,Menu!$A$2:$D$18,3,FALSE)</f>
        <v>5</v>
      </c>
      <c r="E1308">
        <f>VLOOKUP(C1308,Menu!$A$2:$D$18,4,FALSE)</f>
        <v>7</v>
      </c>
      <c r="F1308" s="1">
        <f t="shared" si="47"/>
        <v>7</v>
      </c>
      <c r="G1308" s="4">
        <f t="shared" si="46"/>
        <v>0</v>
      </c>
    </row>
    <row r="1309" spans="1:7" hidden="1">
      <c r="A1309" t="s">
        <v>13</v>
      </c>
      <c r="B1309" s="7">
        <v>0.94166666666666632</v>
      </c>
      <c r="C1309">
        <v>9</v>
      </c>
      <c r="D1309">
        <f>VLOOKUP(C1309,Menu!$A$2:$D$18,3,FALSE)</f>
        <v>14</v>
      </c>
      <c r="E1309">
        <f>VLOOKUP(C1309,Menu!$A$2:$D$18,4,FALSE)</f>
        <v>17</v>
      </c>
      <c r="F1309" s="1">
        <f t="shared" si="47"/>
        <v>17</v>
      </c>
      <c r="G1309" s="4">
        <f t="shared" si="46"/>
        <v>12.6</v>
      </c>
    </row>
    <row r="1310" spans="1:7">
      <c r="A1310" t="s">
        <v>13</v>
      </c>
      <c r="B1310" s="7">
        <v>0.94166666666666632</v>
      </c>
      <c r="C1310">
        <v>1</v>
      </c>
      <c r="D1310">
        <f>VLOOKUP(C1310,Menu!$A$2:$D$18,3,FALSE)</f>
        <v>17</v>
      </c>
      <c r="E1310">
        <f>VLOOKUP(C1310,Menu!$A$2:$D$18,4,FALSE)</f>
        <v>23</v>
      </c>
      <c r="F1310" s="1">
        <f t="shared" si="47"/>
        <v>23</v>
      </c>
      <c r="G1310" s="4">
        <f t="shared" si="46"/>
        <v>18.75</v>
      </c>
    </row>
    <row r="1311" spans="1:7" hidden="1">
      <c r="A1311" t="s">
        <v>13</v>
      </c>
      <c r="B1311" s="7">
        <v>0.95486111111111072</v>
      </c>
      <c r="C1311">
        <v>6</v>
      </c>
      <c r="D1311">
        <f>VLOOKUP(C1311,Menu!$A$2:$D$18,3,FALSE)</f>
        <v>14</v>
      </c>
      <c r="E1311">
        <f>VLOOKUP(C1311,Menu!$A$2:$D$18,4,FALSE)</f>
        <v>18</v>
      </c>
      <c r="F1311" s="1">
        <f t="shared" si="47"/>
        <v>18</v>
      </c>
      <c r="G1311" s="4">
        <f t="shared" si="46"/>
        <v>9</v>
      </c>
    </row>
  </sheetData>
  <autoFilter ref="A1:G1311">
    <filterColumn colId="2">
      <filters>
        <filter val="1"/>
      </filters>
    </filterColumn>
  </autoFilter>
  <sortState ref="H29:H44">
    <sortCondition ref="H2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2"/>
  <sheetViews>
    <sheetView topLeftCell="B1" workbookViewId="0">
      <selection activeCell="I12" sqref="I12:K12"/>
    </sheetView>
  </sheetViews>
  <sheetFormatPr defaultRowHeight="15.6"/>
  <cols>
    <col min="9" max="9" width="32.5" customWidth="1"/>
    <col min="10" max="10" width="27.19921875" customWidth="1"/>
    <col min="11" max="11" width="12.59765625" customWidth="1"/>
  </cols>
  <sheetData>
    <row r="1" spans="1:11">
      <c r="A1" s="3" t="s">
        <v>0</v>
      </c>
      <c r="B1" s="51" t="s">
        <v>1</v>
      </c>
      <c r="C1" s="51" t="s">
        <v>3</v>
      </c>
      <c r="D1" s="51" t="s">
        <v>5</v>
      </c>
      <c r="E1" s="51" t="s">
        <v>6</v>
      </c>
      <c r="F1" s="1" t="s">
        <v>119</v>
      </c>
      <c r="G1" s="4" t="s">
        <v>117</v>
      </c>
    </row>
    <row r="2" spans="1:11">
      <c r="A2" t="s">
        <v>7</v>
      </c>
      <c r="B2" s="7">
        <v>0.48055555555555557</v>
      </c>
      <c r="C2">
        <v>10</v>
      </c>
      <c r="D2">
        <v>14</v>
      </c>
      <c r="E2">
        <v>19.5</v>
      </c>
      <c r="F2" s="1">
        <v>14</v>
      </c>
      <c r="G2" s="4">
        <v>5</v>
      </c>
      <c r="I2" t="s">
        <v>120</v>
      </c>
      <c r="J2">
        <f>COUNT(C:C)</f>
        <v>911</v>
      </c>
    </row>
    <row r="3" spans="1:11">
      <c r="A3" t="s">
        <v>7</v>
      </c>
      <c r="B3" s="7">
        <v>0.48055555555555557</v>
      </c>
      <c r="C3">
        <v>2</v>
      </c>
      <c r="D3">
        <v>16</v>
      </c>
      <c r="E3">
        <v>19</v>
      </c>
      <c r="F3" s="1">
        <v>16</v>
      </c>
      <c r="G3" s="4">
        <v>13.8</v>
      </c>
      <c r="I3" t="s">
        <v>122</v>
      </c>
      <c r="J3" s="1">
        <f>AVERAGE(F:F)</f>
        <v>16.912733260153676</v>
      </c>
    </row>
    <row r="4" spans="1:11">
      <c r="A4" t="s">
        <v>7</v>
      </c>
      <c r="B4" s="7">
        <v>0.48055555555555557</v>
      </c>
      <c r="C4">
        <v>1</v>
      </c>
      <c r="D4">
        <v>17</v>
      </c>
      <c r="E4">
        <v>23</v>
      </c>
      <c r="F4" s="1">
        <v>17</v>
      </c>
      <c r="G4" s="4">
        <v>18.75</v>
      </c>
      <c r="I4" t="s">
        <v>123</v>
      </c>
      <c r="J4" s="1">
        <f>SUM(F:F)</f>
        <v>15407.5</v>
      </c>
    </row>
    <row r="5" spans="1:11">
      <c r="A5" t="s">
        <v>7</v>
      </c>
      <c r="B5" s="7">
        <v>0.4826388888888889</v>
      </c>
      <c r="C5">
        <v>1</v>
      </c>
      <c r="D5">
        <v>17</v>
      </c>
      <c r="E5">
        <v>23</v>
      </c>
      <c r="F5" s="1">
        <v>17</v>
      </c>
      <c r="G5" s="4">
        <v>18.75</v>
      </c>
      <c r="I5" t="s">
        <v>124</v>
      </c>
      <c r="J5" s="1">
        <f>SUM(G:G)</f>
        <v>8483.6000000000058</v>
      </c>
    </row>
    <row r="6" spans="1:11">
      <c r="A6" t="s">
        <v>7</v>
      </c>
      <c r="B6" s="7">
        <v>0.4826388888888889</v>
      </c>
      <c r="C6">
        <v>9</v>
      </c>
      <c r="D6">
        <v>14</v>
      </c>
      <c r="E6">
        <v>17</v>
      </c>
      <c r="F6" s="1">
        <v>14</v>
      </c>
      <c r="G6" s="4">
        <v>12.6</v>
      </c>
      <c r="I6" t="s">
        <v>125</v>
      </c>
      <c r="J6" s="69">
        <f>J4-J5</f>
        <v>6923.8999999999942</v>
      </c>
    </row>
    <row r="7" spans="1:11">
      <c r="A7" t="s">
        <v>7</v>
      </c>
      <c r="B7" s="7">
        <v>0.4826388888888889</v>
      </c>
      <c r="C7">
        <v>11</v>
      </c>
      <c r="D7">
        <v>10</v>
      </c>
      <c r="E7">
        <v>14</v>
      </c>
      <c r="F7" s="1">
        <v>10</v>
      </c>
      <c r="G7" s="4">
        <v>1.45</v>
      </c>
      <c r="J7" s="69">
        <f>J6-500</f>
        <v>6423.8999999999942</v>
      </c>
    </row>
    <row r="8" spans="1:11">
      <c r="A8" t="s">
        <v>7</v>
      </c>
      <c r="B8" s="7">
        <v>0.4826388888888889</v>
      </c>
      <c r="C8">
        <v>2</v>
      </c>
      <c r="D8">
        <v>16</v>
      </c>
      <c r="E8">
        <v>19</v>
      </c>
      <c r="F8" s="1">
        <v>16</v>
      </c>
      <c r="G8" s="4">
        <v>13.8</v>
      </c>
    </row>
    <row r="9" spans="1:11">
      <c r="A9" t="s">
        <v>7</v>
      </c>
      <c r="B9" s="7">
        <v>0.49027777777777781</v>
      </c>
      <c r="C9">
        <v>9</v>
      </c>
      <c r="D9">
        <v>14</v>
      </c>
      <c r="E9">
        <v>17</v>
      </c>
      <c r="F9" s="1">
        <v>14</v>
      </c>
      <c r="G9" s="4">
        <v>12.6</v>
      </c>
    </row>
    <row r="10" spans="1:11">
      <c r="A10" t="s">
        <v>7</v>
      </c>
      <c r="B10" s="7">
        <v>0.49444444444444446</v>
      </c>
      <c r="C10">
        <v>9</v>
      </c>
      <c r="D10">
        <v>14</v>
      </c>
      <c r="E10">
        <v>17</v>
      </c>
      <c r="F10" s="1">
        <v>14</v>
      </c>
      <c r="G10" s="4">
        <v>12.6</v>
      </c>
    </row>
    <row r="11" spans="1:11">
      <c r="A11" t="s">
        <v>7</v>
      </c>
      <c r="B11" s="7">
        <v>0.49444444444444446</v>
      </c>
      <c r="C11">
        <v>10</v>
      </c>
      <c r="D11">
        <v>14</v>
      </c>
      <c r="E11">
        <v>19.5</v>
      </c>
      <c r="F11" s="1">
        <v>14</v>
      </c>
      <c r="G11" s="4">
        <v>5</v>
      </c>
    </row>
    <row r="12" spans="1:11">
      <c r="A12" t="s">
        <v>7</v>
      </c>
      <c r="B12" s="7">
        <v>0.50416666666666665</v>
      </c>
      <c r="C12">
        <v>9</v>
      </c>
      <c r="D12">
        <v>14</v>
      </c>
      <c r="E12">
        <v>17</v>
      </c>
      <c r="F12" s="1">
        <v>14</v>
      </c>
      <c r="G12" s="4">
        <v>12.6</v>
      </c>
      <c r="I12" s="83"/>
      <c r="J12" s="83" t="s">
        <v>143</v>
      </c>
      <c r="K12" s="83" t="s">
        <v>143</v>
      </c>
    </row>
    <row r="13" spans="1:11" ht="16.2" thickBot="1">
      <c r="A13" t="s">
        <v>7</v>
      </c>
      <c r="B13" s="7">
        <v>0.50416666666666665</v>
      </c>
      <c r="C13">
        <v>11</v>
      </c>
      <c r="D13">
        <v>10</v>
      </c>
      <c r="E13">
        <v>14</v>
      </c>
      <c r="F13" s="1">
        <v>10</v>
      </c>
      <c r="G13" s="4">
        <v>1.45</v>
      </c>
      <c r="I13" s="82" t="s">
        <v>142</v>
      </c>
      <c r="J13" s="70">
        <v>1311</v>
      </c>
      <c r="K13" s="80">
        <v>868</v>
      </c>
    </row>
    <row r="14" spans="1:11" ht="16.2" thickBot="1">
      <c r="A14" t="s">
        <v>7</v>
      </c>
      <c r="B14" s="7">
        <v>0.50416666666666665</v>
      </c>
      <c r="C14">
        <v>3</v>
      </c>
      <c r="D14">
        <v>7</v>
      </c>
      <c r="E14">
        <v>8.5</v>
      </c>
      <c r="F14" s="1">
        <v>7</v>
      </c>
      <c r="G14" s="4">
        <v>2</v>
      </c>
      <c r="I14" s="82" t="s">
        <v>129</v>
      </c>
      <c r="J14" s="79">
        <v>911</v>
      </c>
      <c r="K14" s="80">
        <v>613</v>
      </c>
    </row>
    <row r="15" spans="1:11" ht="16.2" thickBot="1">
      <c r="A15" t="s">
        <v>7</v>
      </c>
      <c r="B15" s="7">
        <v>0.51041666666666663</v>
      </c>
      <c r="C15">
        <v>6</v>
      </c>
      <c r="D15">
        <v>14</v>
      </c>
      <c r="E15">
        <v>18</v>
      </c>
      <c r="F15" s="1">
        <v>14</v>
      </c>
      <c r="G15" s="4">
        <v>9</v>
      </c>
      <c r="I15" s="82" t="s">
        <v>137</v>
      </c>
      <c r="J15" s="70">
        <v>400</v>
      </c>
      <c r="K15" s="80">
        <v>256</v>
      </c>
    </row>
    <row r="16" spans="1:11" ht="16.2" thickBot="1">
      <c r="A16" t="s">
        <v>7</v>
      </c>
      <c r="B16" s="7">
        <v>0.52083333333333337</v>
      </c>
      <c r="C16">
        <v>8</v>
      </c>
      <c r="D16">
        <v>15</v>
      </c>
      <c r="E16">
        <v>19</v>
      </c>
      <c r="F16" s="1">
        <v>15</v>
      </c>
      <c r="G16" s="4">
        <v>7.5</v>
      </c>
      <c r="I16" s="82" t="s">
        <v>122</v>
      </c>
      <c r="J16" s="70" t="s">
        <v>130</v>
      </c>
      <c r="K16" s="80" t="s">
        <v>134</v>
      </c>
    </row>
    <row r="17" spans="1:11" ht="16.2" thickBot="1">
      <c r="A17" t="s">
        <v>7</v>
      </c>
      <c r="B17" s="7">
        <v>0.52083333333333337</v>
      </c>
      <c r="C17">
        <v>1</v>
      </c>
      <c r="D17">
        <v>17</v>
      </c>
      <c r="E17">
        <v>23</v>
      </c>
      <c r="F17" s="1">
        <v>17</v>
      </c>
      <c r="G17" s="4">
        <v>18.75</v>
      </c>
      <c r="I17" s="82" t="s">
        <v>123</v>
      </c>
      <c r="J17" s="70" t="s">
        <v>131</v>
      </c>
      <c r="K17" s="80" t="s">
        <v>135</v>
      </c>
    </row>
    <row r="18" spans="1:11" ht="16.2" thickBot="1">
      <c r="A18" t="s">
        <v>7</v>
      </c>
      <c r="B18" s="7">
        <v>0.52083333333333337</v>
      </c>
      <c r="C18">
        <v>9</v>
      </c>
      <c r="D18">
        <v>14</v>
      </c>
      <c r="E18">
        <v>17</v>
      </c>
      <c r="F18" s="1">
        <v>14</v>
      </c>
      <c r="G18" s="4">
        <v>12.6</v>
      </c>
      <c r="I18" s="82" t="s">
        <v>124</v>
      </c>
      <c r="J18" s="70" t="s">
        <v>132</v>
      </c>
      <c r="K18" s="80" t="s">
        <v>136</v>
      </c>
    </row>
    <row r="19" spans="1:11" ht="16.2" thickBot="1">
      <c r="A19" t="s">
        <v>7</v>
      </c>
      <c r="B19" s="7">
        <v>0.5229166666666667</v>
      </c>
      <c r="C19">
        <v>8</v>
      </c>
      <c r="D19">
        <v>15</v>
      </c>
      <c r="E19">
        <v>19</v>
      </c>
      <c r="F19" s="1">
        <v>15</v>
      </c>
      <c r="G19" s="4">
        <v>7.5</v>
      </c>
      <c r="I19" s="82" t="s">
        <v>125</v>
      </c>
      <c r="J19" s="71" t="s">
        <v>146</v>
      </c>
      <c r="K19" s="81" t="s">
        <v>145</v>
      </c>
    </row>
    <row r="20" spans="1:11" ht="16.2" thickBot="1">
      <c r="A20" t="s">
        <v>7</v>
      </c>
      <c r="B20" s="7">
        <v>0.5229166666666667</v>
      </c>
      <c r="C20">
        <v>7</v>
      </c>
      <c r="D20">
        <v>16</v>
      </c>
      <c r="E20">
        <v>20</v>
      </c>
      <c r="F20" s="1">
        <v>16</v>
      </c>
      <c r="G20" s="4">
        <v>9.65</v>
      </c>
      <c r="I20" s="82" t="s">
        <v>138</v>
      </c>
      <c r="J20" s="70" t="s">
        <v>139</v>
      </c>
      <c r="K20" s="80" t="s">
        <v>140</v>
      </c>
    </row>
    <row r="21" spans="1:11" ht="16.2" thickBot="1">
      <c r="A21" t="s">
        <v>7</v>
      </c>
      <c r="B21" s="7">
        <v>0.5229166666666667</v>
      </c>
      <c r="C21">
        <v>11</v>
      </c>
      <c r="D21">
        <v>10</v>
      </c>
      <c r="E21">
        <v>14</v>
      </c>
      <c r="F21" s="1">
        <v>10</v>
      </c>
      <c r="G21" s="4">
        <v>1.45</v>
      </c>
      <c r="I21" s="82" t="s">
        <v>141</v>
      </c>
      <c r="J21" s="71">
        <f>8421.9-500</f>
        <v>7921.9</v>
      </c>
      <c r="K21" s="80" t="s">
        <v>144</v>
      </c>
    </row>
    <row r="22" spans="1:11">
      <c r="A22" t="s">
        <v>7</v>
      </c>
      <c r="B22" s="7">
        <v>0.5229166666666667</v>
      </c>
      <c r="C22">
        <v>10</v>
      </c>
      <c r="D22">
        <v>14</v>
      </c>
      <c r="E22">
        <v>19.5</v>
      </c>
      <c r="F22" s="1">
        <v>14</v>
      </c>
      <c r="G22" s="4">
        <v>5</v>
      </c>
    </row>
    <row r="23" spans="1:11">
      <c r="A23" t="s">
        <v>7</v>
      </c>
      <c r="B23" s="7">
        <v>0.53333333333333333</v>
      </c>
      <c r="C23">
        <v>6</v>
      </c>
      <c r="D23">
        <v>14</v>
      </c>
      <c r="E23">
        <v>18</v>
      </c>
      <c r="F23" s="1">
        <v>14</v>
      </c>
      <c r="G23" s="4">
        <v>9</v>
      </c>
    </row>
    <row r="24" spans="1:11">
      <c r="A24" t="s">
        <v>7</v>
      </c>
      <c r="B24" s="7">
        <v>0.53333333333333333</v>
      </c>
      <c r="C24">
        <v>7</v>
      </c>
      <c r="D24">
        <v>16</v>
      </c>
      <c r="E24">
        <v>20</v>
      </c>
      <c r="F24" s="1">
        <v>16</v>
      </c>
      <c r="G24" s="4">
        <v>9.65</v>
      </c>
    </row>
    <row r="25" spans="1:11">
      <c r="A25" t="s">
        <v>7</v>
      </c>
      <c r="B25" s="7">
        <v>0.53333333333333333</v>
      </c>
      <c r="C25">
        <v>11</v>
      </c>
      <c r="D25">
        <v>10</v>
      </c>
      <c r="E25">
        <v>14</v>
      </c>
      <c r="F25" s="1">
        <v>10</v>
      </c>
      <c r="G25" s="4">
        <v>1.45</v>
      </c>
    </row>
    <row r="26" spans="1:11">
      <c r="A26" t="s">
        <v>7</v>
      </c>
      <c r="B26" s="7">
        <v>0.53333333333333333</v>
      </c>
      <c r="C26">
        <v>6</v>
      </c>
      <c r="D26">
        <v>14</v>
      </c>
      <c r="E26">
        <v>18</v>
      </c>
      <c r="F26" s="1">
        <v>14</v>
      </c>
      <c r="G26" s="4">
        <v>9</v>
      </c>
    </row>
    <row r="27" spans="1:11">
      <c r="A27" t="s">
        <v>7</v>
      </c>
      <c r="B27" s="7">
        <v>0.54027777777777775</v>
      </c>
      <c r="C27">
        <v>10</v>
      </c>
      <c r="D27">
        <v>14</v>
      </c>
      <c r="E27">
        <v>19.5</v>
      </c>
      <c r="F27" s="1">
        <v>14</v>
      </c>
      <c r="G27" s="4">
        <v>5</v>
      </c>
    </row>
    <row r="28" spans="1:11">
      <c r="A28" t="s">
        <v>7</v>
      </c>
      <c r="B28" s="7">
        <v>0.54027777777777775</v>
      </c>
      <c r="C28">
        <v>6</v>
      </c>
      <c r="D28">
        <v>14</v>
      </c>
      <c r="E28">
        <v>18</v>
      </c>
      <c r="F28" s="1">
        <v>14</v>
      </c>
      <c r="G28" s="4">
        <v>9</v>
      </c>
    </row>
    <row r="29" spans="1:11">
      <c r="A29" t="s">
        <v>7</v>
      </c>
      <c r="B29" s="7">
        <v>0.54583333333333328</v>
      </c>
      <c r="C29">
        <v>4</v>
      </c>
      <c r="D29">
        <v>14</v>
      </c>
      <c r="E29">
        <v>16</v>
      </c>
      <c r="F29" s="1">
        <v>14</v>
      </c>
      <c r="G29" s="4">
        <v>8.8000000000000007</v>
      </c>
    </row>
    <row r="30" spans="1:11">
      <c r="A30" t="s">
        <v>7</v>
      </c>
      <c r="B30" s="7">
        <v>0.54583333333333328</v>
      </c>
      <c r="C30">
        <v>7</v>
      </c>
      <c r="D30">
        <v>16</v>
      </c>
      <c r="E30">
        <v>20</v>
      </c>
      <c r="F30" s="1">
        <v>16</v>
      </c>
      <c r="G30" s="4">
        <v>9.65</v>
      </c>
    </row>
    <row r="31" spans="1:11">
      <c r="A31" t="s">
        <v>7</v>
      </c>
      <c r="B31" s="7">
        <v>0.55138888888888882</v>
      </c>
      <c r="C31">
        <v>8</v>
      </c>
      <c r="D31">
        <v>15</v>
      </c>
      <c r="E31">
        <v>19</v>
      </c>
      <c r="F31" s="1">
        <v>15</v>
      </c>
      <c r="G31" s="4">
        <v>7.5</v>
      </c>
    </row>
    <row r="32" spans="1:11">
      <c r="A32" t="s">
        <v>7</v>
      </c>
      <c r="B32" s="7">
        <v>0.55138888888888882</v>
      </c>
      <c r="C32">
        <v>11</v>
      </c>
      <c r="D32">
        <v>10</v>
      </c>
      <c r="E32">
        <v>14</v>
      </c>
      <c r="F32" s="1">
        <v>10</v>
      </c>
      <c r="G32" s="4">
        <v>1.45</v>
      </c>
    </row>
    <row r="33" spans="1:7">
      <c r="A33" t="s">
        <v>7</v>
      </c>
      <c r="B33" s="7">
        <v>0.55694444444444435</v>
      </c>
      <c r="C33">
        <v>4</v>
      </c>
      <c r="D33">
        <v>14</v>
      </c>
      <c r="E33">
        <v>16</v>
      </c>
      <c r="F33" s="1">
        <v>14</v>
      </c>
      <c r="G33" s="4">
        <v>8.8000000000000007</v>
      </c>
    </row>
    <row r="34" spans="1:7">
      <c r="A34" t="s">
        <v>7</v>
      </c>
      <c r="B34" s="7">
        <v>0.55694444444444435</v>
      </c>
      <c r="C34">
        <v>9</v>
      </c>
      <c r="D34">
        <v>14</v>
      </c>
      <c r="E34">
        <v>17</v>
      </c>
      <c r="F34" s="1">
        <v>14</v>
      </c>
      <c r="G34" s="4">
        <v>12.6</v>
      </c>
    </row>
    <row r="35" spans="1:7">
      <c r="A35" t="s">
        <v>7</v>
      </c>
      <c r="B35" s="7">
        <v>0.55833333333333324</v>
      </c>
      <c r="C35">
        <v>7</v>
      </c>
      <c r="D35">
        <v>16</v>
      </c>
      <c r="E35">
        <v>20</v>
      </c>
      <c r="F35" s="1">
        <v>16</v>
      </c>
      <c r="G35" s="4">
        <v>9.65</v>
      </c>
    </row>
    <row r="36" spans="1:7">
      <c r="A36" t="s">
        <v>7</v>
      </c>
      <c r="B36" s="7">
        <v>0.56041666666666656</v>
      </c>
      <c r="C36">
        <v>9</v>
      </c>
      <c r="D36">
        <v>14</v>
      </c>
      <c r="E36">
        <v>17</v>
      </c>
      <c r="F36" s="1">
        <v>14</v>
      </c>
      <c r="G36" s="4">
        <v>12.6</v>
      </c>
    </row>
    <row r="37" spans="1:7">
      <c r="A37" t="s">
        <v>7</v>
      </c>
      <c r="B37" s="7">
        <v>0.56736111111111098</v>
      </c>
      <c r="C37">
        <v>6</v>
      </c>
      <c r="D37">
        <v>14</v>
      </c>
      <c r="E37">
        <v>18</v>
      </c>
      <c r="F37" s="1">
        <v>14</v>
      </c>
      <c r="G37" s="4">
        <v>9</v>
      </c>
    </row>
    <row r="38" spans="1:7">
      <c r="A38" t="s">
        <v>7</v>
      </c>
      <c r="B38" s="7">
        <v>0.56736111111111098</v>
      </c>
      <c r="C38">
        <v>11</v>
      </c>
      <c r="D38">
        <v>10</v>
      </c>
      <c r="E38">
        <v>14</v>
      </c>
      <c r="F38" s="1">
        <v>10</v>
      </c>
      <c r="G38" s="4">
        <v>1.45</v>
      </c>
    </row>
    <row r="39" spans="1:7">
      <c r="A39" t="s">
        <v>7</v>
      </c>
      <c r="B39" s="7">
        <v>0.56736111111111098</v>
      </c>
      <c r="C39">
        <v>11</v>
      </c>
      <c r="D39">
        <v>10</v>
      </c>
      <c r="E39">
        <v>14</v>
      </c>
      <c r="F39" s="1">
        <v>10</v>
      </c>
      <c r="G39" s="4">
        <v>1.45</v>
      </c>
    </row>
    <row r="40" spans="1:7">
      <c r="A40" t="s">
        <v>7</v>
      </c>
      <c r="B40" s="7">
        <v>0.57361111111111096</v>
      </c>
      <c r="C40">
        <v>3</v>
      </c>
      <c r="D40">
        <v>7</v>
      </c>
      <c r="E40">
        <v>8.5</v>
      </c>
      <c r="F40" s="1">
        <v>7</v>
      </c>
      <c r="G40" s="4">
        <v>2</v>
      </c>
    </row>
    <row r="41" spans="1:7">
      <c r="A41" t="s">
        <v>7</v>
      </c>
      <c r="B41" s="7">
        <v>0.57361111111111096</v>
      </c>
      <c r="C41">
        <v>11</v>
      </c>
      <c r="D41">
        <v>10</v>
      </c>
      <c r="E41">
        <v>14</v>
      </c>
      <c r="F41" s="1">
        <v>10</v>
      </c>
      <c r="G41" s="4">
        <v>1.45</v>
      </c>
    </row>
    <row r="42" spans="1:7">
      <c r="A42" t="s">
        <v>7</v>
      </c>
      <c r="B42" s="7">
        <v>0.5791666666666665</v>
      </c>
      <c r="C42">
        <v>2</v>
      </c>
      <c r="D42">
        <v>16</v>
      </c>
      <c r="E42">
        <v>19</v>
      </c>
      <c r="F42" s="1">
        <v>16</v>
      </c>
      <c r="G42" s="4">
        <v>13.8</v>
      </c>
    </row>
    <row r="43" spans="1:7">
      <c r="A43" t="s">
        <v>7</v>
      </c>
      <c r="B43" s="7">
        <v>0.57986111111111094</v>
      </c>
      <c r="C43">
        <v>4</v>
      </c>
      <c r="D43">
        <v>14</v>
      </c>
      <c r="E43">
        <v>16</v>
      </c>
      <c r="F43" s="1">
        <v>14</v>
      </c>
      <c r="G43" s="4">
        <v>8.8000000000000007</v>
      </c>
    </row>
    <row r="44" spans="1:7">
      <c r="A44" t="s">
        <v>7</v>
      </c>
      <c r="B44" s="7">
        <v>0.58819444444444424</v>
      </c>
      <c r="C44">
        <v>5</v>
      </c>
      <c r="D44">
        <v>15</v>
      </c>
      <c r="E44">
        <v>20</v>
      </c>
      <c r="F44" s="1">
        <v>20</v>
      </c>
      <c r="G44" s="4">
        <v>12.5</v>
      </c>
    </row>
    <row r="45" spans="1:7">
      <c r="A45" t="s">
        <v>7</v>
      </c>
      <c r="B45" s="7">
        <v>0.58819444444444424</v>
      </c>
      <c r="C45">
        <v>3</v>
      </c>
      <c r="D45">
        <v>7</v>
      </c>
      <c r="E45">
        <v>8.5</v>
      </c>
      <c r="F45" s="1">
        <v>8.5</v>
      </c>
      <c r="G45" s="4">
        <v>2</v>
      </c>
    </row>
    <row r="46" spans="1:7">
      <c r="A46" t="s">
        <v>7</v>
      </c>
      <c r="B46" s="7">
        <v>0.59791666666666643</v>
      </c>
      <c r="C46">
        <v>6</v>
      </c>
      <c r="D46">
        <v>14</v>
      </c>
      <c r="E46">
        <v>18</v>
      </c>
      <c r="F46" s="1">
        <v>18</v>
      </c>
      <c r="G46" s="4">
        <v>9</v>
      </c>
    </row>
    <row r="47" spans="1:7">
      <c r="A47" t="s">
        <v>7</v>
      </c>
      <c r="B47" s="7">
        <v>0.59791666666666643</v>
      </c>
      <c r="C47">
        <v>10</v>
      </c>
      <c r="D47">
        <v>14</v>
      </c>
      <c r="E47">
        <v>19.5</v>
      </c>
      <c r="F47" s="1">
        <v>19.5</v>
      </c>
      <c r="G47" s="4">
        <v>5</v>
      </c>
    </row>
    <row r="48" spans="1:7">
      <c r="A48" t="s">
        <v>7</v>
      </c>
      <c r="B48" s="7">
        <v>0.59791666666666643</v>
      </c>
      <c r="C48">
        <v>3</v>
      </c>
      <c r="D48">
        <v>7</v>
      </c>
      <c r="E48">
        <v>8.5</v>
      </c>
      <c r="F48" s="1">
        <v>8.5</v>
      </c>
      <c r="G48" s="4">
        <v>2</v>
      </c>
    </row>
    <row r="49" spans="1:7">
      <c r="A49" t="s">
        <v>7</v>
      </c>
      <c r="B49" s="7">
        <v>0.59791666666666643</v>
      </c>
      <c r="C49">
        <v>9</v>
      </c>
      <c r="D49">
        <v>14</v>
      </c>
      <c r="E49">
        <v>17</v>
      </c>
      <c r="F49" s="1">
        <v>17</v>
      </c>
      <c r="G49" s="4">
        <v>12.6</v>
      </c>
    </row>
    <row r="50" spans="1:7">
      <c r="A50" t="s">
        <v>7</v>
      </c>
      <c r="B50" s="7">
        <v>0.59791666666666643</v>
      </c>
      <c r="C50">
        <v>5</v>
      </c>
      <c r="D50">
        <v>15</v>
      </c>
      <c r="E50">
        <v>20</v>
      </c>
      <c r="F50" s="1">
        <v>20</v>
      </c>
      <c r="G50" s="4">
        <v>12.5</v>
      </c>
    </row>
    <row r="51" spans="1:7">
      <c r="A51" t="s">
        <v>7</v>
      </c>
      <c r="B51" s="7">
        <v>0.59791666666666643</v>
      </c>
      <c r="C51">
        <v>9</v>
      </c>
      <c r="D51">
        <v>14</v>
      </c>
      <c r="E51">
        <v>17</v>
      </c>
      <c r="F51" s="1">
        <v>17</v>
      </c>
      <c r="G51" s="4">
        <v>12.6</v>
      </c>
    </row>
    <row r="52" spans="1:7">
      <c r="A52" t="s">
        <v>7</v>
      </c>
      <c r="B52" s="7">
        <v>0.60208333333333308</v>
      </c>
      <c r="C52">
        <v>8</v>
      </c>
      <c r="D52">
        <v>15</v>
      </c>
      <c r="E52">
        <v>19</v>
      </c>
      <c r="F52" s="1">
        <v>19</v>
      </c>
      <c r="G52" s="4">
        <v>7.5</v>
      </c>
    </row>
    <row r="53" spans="1:7">
      <c r="A53" t="s">
        <v>7</v>
      </c>
      <c r="B53" s="7">
        <v>0.60208333333333308</v>
      </c>
      <c r="C53">
        <v>2</v>
      </c>
      <c r="D53">
        <v>16</v>
      </c>
      <c r="E53">
        <v>19</v>
      </c>
      <c r="F53" s="1">
        <v>19</v>
      </c>
      <c r="G53" s="4">
        <v>13.8</v>
      </c>
    </row>
    <row r="54" spans="1:7">
      <c r="A54" t="s">
        <v>7</v>
      </c>
      <c r="B54" s="7">
        <v>0.60694444444444418</v>
      </c>
      <c r="C54">
        <v>5</v>
      </c>
      <c r="D54">
        <v>15</v>
      </c>
      <c r="E54">
        <v>20</v>
      </c>
      <c r="F54" s="1">
        <v>20</v>
      </c>
      <c r="G54" s="4">
        <v>12.5</v>
      </c>
    </row>
    <row r="55" spans="1:7">
      <c r="A55" t="s">
        <v>7</v>
      </c>
      <c r="B55" s="7">
        <v>0.60694444444444418</v>
      </c>
      <c r="C55">
        <v>7</v>
      </c>
      <c r="D55">
        <v>16</v>
      </c>
      <c r="E55">
        <v>20</v>
      </c>
      <c r="F55" s="1">
        <v>20</v>
      </c>
      <c r="G55" s="4">
        <v>9.65</v>
      </c>
    </row>
    <row r="56" spans="1:7">
      <c r="A56" t="s">
        <v>7</v>
      </c>
      <c r="B56" s="7">
        <v>0.61458333333333304</v>
      </c>
      <c r="C56">
        <v>10</v>
      </c>
      <c r="D56">
        <v>14</v>
      </c>
      <c r="E56">
        <v>19.5</v>
      </c>
      <c r="F56" s="1">
        <v>19.5</v>
      </c>
      <c r="G56" s="4">
        <v>5</v>
      </c>
    </row>
    <row r="57" spans="1:7">
      <c r="A57" t="s">
        <v>7</v>
      </c>
      <c r="B57" s="7">
        <v>0.61666666666666636</v>
      </c>
      <c r="C57">
        <v>11</v>
      </c>
      <c r="D57">
        <v>10</v>
      </c>
      <c r="E57">
        <v>14</v>
      </c>
      <c r="F57" s="1">
        <v>14</v>
      </c>
      <c r="G57" s="4">
        <v>1.45</v>
      </c>
    </row>
    <row r="58" spans="1:7">
      <c r="A58" t="s">
        <v>7</v>
      </c>
      <c r="B58" s="7">
        <v>0.61666666666666636</v>
      </c>
      <c r="C58">
        <v>8</v>
      </c>
      <c r="D58">
        <v>15</v>
      </c>
      <c r="E58">
        <v>19</v>
      </c>
      <c r="F58" s="1">
        <v>19</v>
      </c>
      <c r="G58" s="4">
        <v>7.5</v>
      </c>
    </row>
    <row r="59" spans="1:7">
      <c r="A59" t="s">
        <v>7</v>
      </c>
      <c r="B59" s="7">
        <v>0.62430555555555522</v>
      </c>
      <c r="C59">
        <v>11</v>
      </c>
      <c r="D59">
        <v>10</v>
      </c>
      <c r="E59">
        <v>14</v>
      </c>
      <c r="F59" s="1">
        <v>14</v>
      </c>
      <c r="G59" s="4">
        <v>1.45</v>
      </c>
    </row>
    <row r="60" spans="1:7">
      <c r="A60" t="s">
        <v>7</v>
      </c>
      <c r="B60" s="7">
        <v>0.62569444444444411</v>
      </c>
      <c r="C60">
        <v>7</v>
      </c>
      <c r="D60">
        <v>16</v>
      </c>
      <c r="E60">
        <v>20</v>
      </c>
      <c r="F60" s="1">
        <v>20</v>
      </c>
      <c r="G60" s="4">
        <v>9.65</v>
      </c>
    </row>
    <row r="61" spans="1:7">
      <c r="A61" t="s">
        <v>7</v>
      </c>
      <c r="B61" s="7">
        <v>0.62569444444444411</v>
      </c>
      <c r="C61">
        <v>10</v>
      </c>
      <c r="D61">
        <v>14</v>
      </c>
      <c r="E61">
        <v>19.5</v>
      </c>
      <c r="F61" s="1">
        <v>19.5</v>
      </c>
      <c r="G61" s="4">
        <v>5</v>
      </c>
    </row>
    <row r="62" spans="1:7">
      <c r="A62" t="s">
        <v>7</v>
      </c>
      <c r="B62" s="7">
        <v>0.63194444444444409</v>
      </c>
      <c r="C62">
        <v>10</v>
      </c>
      <c r="D62">
        <v>14</v>
      </c>
      <c r="E62">
        <v>19.5</v>
      </c>
      <c r="F62" s="1">
        <v>19.5</v>
      </c>
      <c r="G62" s="4">
        <v>5</v>
      </c>
    </row>
    <row r="63" spans="1:7">
      <c r="A63" t="s">
        <v>7</v>
      </c>
      <c r="B63" s="7">
        <v>0.63819444444444406</v>
      </c>
      <c r="C63">
        <v>5</v>
      </c>
      <c r="D63">
        <v>15</v>
      </c>
      <c r="E63">
        <v>20</v>
      </c>
      <c r="F63" s="1">
        <v>20</v>
      </c>
      <c r="G63" s="4">
        <v>12.5</v>
      </c>
    </row>
    <row r="64" spans="1:7">
      <c r="A64" t="s">
        <v>7</v>
      </c>
      <c r="B64" s="7">
        <v>0.63819444444444406</v>
      </c>
      <c r="C64">
        <v>2</v>
      </c>
      <c r="D64">
        <v>16</v>
      </c>
      <c r="E64">
        <v>19</v>
      </c>
      <c r="F64" s="1">
        <v>19</v>
      </c>
      <c r="G64" s="4">
        <v>13.8</v>
      </c>
    </row>
    <row r="65" spans="1:7">
      <c r="A65" t="s">
        <v>7</v>
      </c>
      <c r="B65" s="7">
        <v>0.63819444444444406</v>
      </c>
      <c r="C65">
        <v>4</v>
      </c>
      <c r="D65">
        <v>14</v>
      </c>
      <c r="E65">
        <v>16</v>
      </c>
      <c r="F65" s="1">
        <v>16</v>
      </c>
      <c r="G65" s="4">
        <v>8.8000000000000007</v>
      </c>
    </row>
    <row r="66" spans="1:7">
      <c r="A66" t="s">
        <v>7</v>
      </c>
      <c r="B66" s="7">
        <v>0.63819444444444406</v>
      </c>
      <c r="C66">
        <v>2</v>
      </c>
      <c r="D66">
        <v>16</v>
      </c>
      <c r="E66">
        <v>19</v>
      </c>
      <c r="F66" s="1">
        <v>19</v>
      </c>
      <c r="G66" s="4">
        <v>13.8</v>
      </c>
    </row>
    <row r="67" spans="1:7">
      <c r="A67" t="s">
        <v>7</v>
      </c>
      <c r="B67" s="7">
        <v>0.63819444444444406</v>
      </c>
      <c r="C67">
        <v>10</v>
      </c>
      <c r="D67">
        <v>14</v>
      </c>
      <c r="E67">
        <v>19.5</v>
      </c>
      <c r="F67" s="1">
        <v>19.5</v>
      </c>
      <c r="G67" s="4">
        <v>5</v>
      </c>
    </row>
    <row r="68" spans="1:7">
      <c r="A68" t="s">
        <v>7</v>
      </c>
      <c r="B68" s="7">
        <v>0.63819444444444406</v>
      </c>
      <c r="C68">
        <v>1</v>
      </c>
      <c r="D68">
        <v>17</v>
      </c>
      <c r="E68">
        <v>23</v>
      </c>
      <c r="F68" s="1">
        <v>23</v>
      </c>
      <c r="G68" s="4">
        <v>18.75</v>
      </c>
    </row>
    <row r="69" spans="1:7">
      <c r="A69" t="s">
        <v>7</v>
      </c>
      <c r="B69" s="7">
        <v>0.64513888888888848</v>
      </c>
      <c r="C69">
        <v>2</v>
      </c>
      <c r="D69">
        <v>16</v>
      </c>
      <c r="E69">
        <v>19</v>
      </c>
      <c r="F69" s="1">
        <v>19</v>
      </c>
      <c r="G69" s="4">
        <v>13.8</v>
      </c>
    </row>
    <row r="70" spans="1:7">
      <c r="A70" t="s">
        <v>7</v>
      </c>
      <c r="B70" s="7">
        <v>0.65069444444444402</v>
      </c>
      <c r="C70">
        <v>2</v>
      </c>
      <c r="D70">
        <v>16</v>
      </c>
      <c r="E70">
        <v>19</v>
      </c>
      <c r="F70" s="1">
        <v>19</v>
      </c>
      <c r="G70" s="4">
        <v>13.8</v>
      </c>
    </row>
    <row r="71" spans="1:7">
      <c r="A71" t="s">
        <v>7</v>
      </c>
      <c r="B71" s="7">
        <v>0.65069444444444402</v>
      </c>
      <c r="C71">
        <v>7</v>
      </c>
      <c r="D71">
        <v>16</v>
      </c>
      <c r="E71">
        <v>20</v>
      </c>
      <c r="F71" s="1">
        <v>20</v>
      </c>
      <c r="G71" s="4">
        <v>9.65</v>
      </c>
    </row>
    <row r="72" spans="1:7">
      <c r="A72" t="s">
        <v>7</v>
      </c>
      <c r="B72" s="7">
        <v>0.65069444444444402</v>
      </c>
      <c r="C72">
        <v>7</v>
      </c>
      <c r="D72">
        <v>16</v>
      </c>
      <c r="E72">
        <v>20</v>
      </c>
      <c r="F72" s="1">
        <v>20</v>
      </c>
      <c r="G72" s="4">
        <v>9.65</v>
      </c>
    </row>
    <row r="73" spans="1:7">
      <c r="A73" t="s">
        <v>7</v>
      </c>
      <c r="B73" s="7">
        <v>0.65069444444444402</v>
      </c>
      <c r="C73">
        <v>9</v>
      </c>
      <c r="D73">
        <v>14</v>
      </c>
      <c r="E73">
        <v>17</v>
      </c>
      <c r="F73" s="1">
        <v>17</v>
      </c>
      <c r="G73" s="4">
        <v>12.6</v>
      </c>
    </row>
    <row r="74" spans="1:7">
      <c r="A74" t="s">
        <v>7</v>
      </c>
      <c r="B74" s="7">
        <v>0.65902777777777732</v>
      </c>
      <c r="C74">
        <v>6</v>
      </c>
      <c r="D74">
        <v>14</v>
      </c>
      <c r="E74">
        <v>18</v>
      </c>
      <c r="F74" s="1">
        <v>18</v>
      </c>
      <c r="G74" s="4">
        <v>9</v>
      </c>
    </row>
    <row r="75" spans="1:7">
      <c r="A75" t="s">
        <v>7</v>
      </c>
      <c r="B75" s="7">
        <v>0.65902777777777732</v>
      </c>
      <c r="C75">
        <v>4</v>
      </c>
      <c r="D75">
        <v>14</v>
      </c>
      <c r="E75">
        <v>16</v>
      </c>
      <c r="F75" s="1">
        <v>16</v>
      </c>
      <c r="G75" s="4">
        <v>8.8000000000000007</v>
      </c>
    </row>
    <row r="76" spans="1:7">
      <c r="A76" t="s">
        <v>7</v>
      </c>
      <c r="B76" s="7">
        <v>0.66874999999999951</v>
      </c>
      <c r="C76">
        <v>9</v>
      </c>
      <c r="D76">
        <v>14</v>
      </c>
      <c r="E76">
        <v>17</v>
      </c>
      <c r="F76" s="1">
        <v>17</v>
      </c>
      <c r="G76" s="4">
        <v>12.6</v>
      </c>
    </row>
    <row r="77" spans="1:7">
      <c r="A77" t="s">
        <v>7</v>
      </c>
      <c r="B77" s="7">
        <v>0.67569444444444393</v>
      </c>
      <c r="C77">
        <v>4</v>
      </c>
      <c r="D77">
        <v>14</v>
      </c>
      <c r="E77">
        <v>16</v>
      </c>
      <c r="F77" s="1">
        <v>16</v>
      </c>
      <c r="G77" s="4">
        <v>8.8000000000000007</v>
      </c>
    </row>
    <row r="78" spans="1:7">
      <c r="A78" t="s">
        <v>7</v>
      </c>
      <c r="B78" s="7">
        <v>0.68194444444444391</v>
      </c>
      <c r="C78">
        <v>4</v>
      </c>
      <c r="D78">
        <v>14</v>
      </c>
      <c r="E78">
        <v>16</v>
      </c>
      <c r="F78" s="1">
        <v>16</v>
      </c>
      <c r="G78" s="4">
        <v>8.8000000000000007</v>
      </c>
    </row>
    <row r="79" spans="1:7">
      <c r="A79" t="s">
        <v>7</v>
      </c>
      <c r="B79" s="7">
        <v>0.68819444444444389</v>
      </c>
      <c r="C79">
        <v>10</v>
      </c>
      <c r="D79">
        <v>14</v>
      </c>
      <c r="E79">
        <v>19.5</v>
      </c>
      <c r="F79" s="1">
        <v>19.5</v>
      </c>
      <c r="G79" s="4">
        <v>5</v>
      </c>
    </row>
    <row r="80" spans="1:7">
      <c r="A80" t="s">
        <v>7</v>
      </c>
      <c r="B80" s="7">
        <v>0.68819444444444389</v>
      </c>
      <c r="C80">
        <v>3</v>
      </c>
      <c r="D80">
        <v>7</v>
      </c>
      <c r="E80">
        <v>8.5</v>
      </c>
      <c r="F80" s="1">
        <v>8.5</v>
      </c>
      <c r="G80" s="4">
        <v>2</v>
      </c>
    </row>
    <row r="81" spans="1:7">
      <c r="A81" t="s">
        <v>7</v>
      </c>
      <c r="B81" s="7">
        <v>0.68819444444444389</v>
      </c>
      <c r="C81">
        <v>3</v>
      </c>
      <c r="D81">
        <v>7</v>
      </c>
      <c r="E81">
        <v>8.5</v>
      </c>
      <c r="F81" s="1">
        <v>8.5</v>
      </c>
      <c r="G81" s="4">
        <v>2</v>
      </c>
    </row>
    <row r="82" spans="1:7">
      <c r="A82" t="s">
        <v>7</v>
      </c>
      <c r="B82" s="7">
        <v>0.70486111111111049</v>
      </c>
      <c r="C82">
        <v>11</v>
      </c>
      <c r="D82">
        <v>10</v>
      </c>
      <c r="E82">
        <v>14</v>
      </c>
      <c r="F82" s="1">
        <v>14</v>
      </c>
      <c r="G82" s="4">
        <v>1.45</v>
      </c>
    </row>
    <row r="83" spans="1:7">
      <c r="A83" t="s">
        <v>7</v>
      </c>
      <c r="B83" s="7">
        <v>0.70486111111111049</v>
      </c>
      <c r="C83">
        <v>4</v>
      </c>
      <c r="D83">
        <v>14</v>
      </c>
      <c r="E83">
        <v>16</v>
      </c>
      <c r="F83" s="1">
        <v>16</v>
      </c>
      <c r="G83" s="4">
        <v>8.8000000000000007</v>
      </c>
    </row>
    <row r="84" spans="1:7">
      <c r="A84" t="s">
        <v>7</v>
      </c>
      <c r="B84" s="7">
        <v>0.71111111111111047</v>
      </c>
      <c r="C84">
        <v>7</v>
      </c>
      <c r="D84">
        <v>16</v>
      </c>
      <c r="E84">
        <v>20</v>
      </c>
      <c r="F84" s="1">
        <v>20</v>
      </c>
      <c r="G84" s="4">
        <v>9.65</v>
      </c>
    </row>
    <row r="85" spans="1:7">
      <c r="A85" t="s">
        <v>7</v>
      </c>
      <c r="B85" s="7">
        <v>0.71111111111111047</v>
      </c>
      <c r="C85">
        <v>10</v>
      </c>
      <c r="D85">
        <v>14</v>
      </c>
      <c r="E85">
        <v>19.5</v>
      </c>
      <c r="F85" s="1">
        <v>19.5</v>
      </c>
      <c r="G85" s="4">
        <v>5</v>
      </c>
    </row>
    <row r="86" spans="1:7">
      <c r="A86" t="s">
        <v>7</v>
      </c>
      <c r="B86" s="7">
        <v>0.71111111111111047</v>
      </c>
      <c r="C86">
        <v>2</v>
      </c>
      <c r="D86">
        <v>16</v>
      </c>
      <c r="E86">
        <v>19</v>
      </c>
      <c r="F86" s="1">
        <v>19</v>
      </c>
      <c r="G86" s="4">
        <v>13.8</v>
      </c>
    </row>
    <row r="87" spans="1:7">
      <c r="A87" t="s">
        <v>7</v>
      </c>
      <c r="B87" s="7">
        <v>0.71874999999999933</v>
      </c>
      <c r="C87">
        <v>11</v>
      </c>
      <c r="D87">
        <v>10</v>
      </c>
      <c r="E87">
        <v>14</v>
      </c>
      <c r="F87" s="1">
        <v>14</v>
      </c>
      <c r="G87" s="4">
        <v>1.45</v>
      </c>
    </row>
    <row r="88" spans="1:7">
      <c r="A88" t="s">
        <v>7</v>
      </c>
      <c r="B88" s="7">
        <v>0.71874999999999933</v>
      </c>
      <c r="C88">
        <v>5</v>
      </c>
      <c r="D88">
        <v>15</v>
      </c>
      <c r="E88">
        <v>20</v>
      </c>
      <c r="F88" s="1">
        <v>20</v>
      </c>
      <c r="G88" s="4">
        <v>12.5</v>
      </c>
    </row>
    <row r="89" spans="1:7">
      <c r="A89" t="s">
        <v>7</v>
      </c>
      <c r="B89" s="7">
        <v>0.72083333333333266</v>
      </c>
      <c r="C89">
        <v>11</v>
      </c>
      <c r="D89">
        <v>10</v>
      </c>
      <c r="E89">
        <v>14</v>
      </c>
      <c r="F89" s="1">
        <v>14</v>
      </c>
      <c r="G89" s="4">
        <v>1.45</v>
      </c>
    </row>
    <row r="90" spans="1:7">
      <c r="A90" t="s">
        <v>7</v>
      </c>
      <c r="B90" s="7">
        <v>0.73263888888888817</v>
      </c>
      <c r="C90">
        <v>3</v>
      </c>
      <c r="D90">
        <v>7</v>
      </c>
      <c r="E90">
        <v>8.5</v>
      </c>
      <c r="F90" s="1">
        <v>8.5</v>
      </c>
      <c r="G90" s="4">
        <v>2</v>
      </c>
    </row>
    <row r="91" spans="1:7">
      <c r="A91" t="s">
        <v>7</v>
      </c>
      <c r="B91" s="7">
        <v>0.73333333333333262</v>
      </c>
      <c r="C91">
        <v>8</v>
      </c>
      <c r="D91">
        <v>15</v>
      </c>
      <c r="E91">
        <v>19</v>
      </c>
      <c r="F91" s="1">
        <v>19</v>
      </c>
      <c r="G91" s="4">
        <v>7.5</v>
      </c>
    </row>
    <row r="92" spans="1:7">
      <c r="A92" t="s">
        <v>7</v>
      </c>
      <c r="B92" s="7">
        <v>0.73888888888888815</v>
      </c>
      <c r="C92">
        <v>5</v>
      </c>
      <c r="D92">
        <v>15</v>
      </c>
      <c r="E92">
        <v>20</v>
      </c>
      <c r="F92" s="1">
        <v>20</v>
      </c>
      <c r="G92" s="4">
        <v>12.5</v>
      </c>
    </row>
    <row r="93" spans="1:7">
      <c r="A93" t="s">
        <v>7</v>
      </c>
      <c r="B93" s="7">
        <v>0.73888888888888815</v>
      </c>
      <c r="C93">
        <v>2</v>
      </c>
      <c r="D93">
        <v>16</v>
      </c>
      <c r="E93">
        <v>19</v>
      </c>
      <c r="F93" s="1">
        <v>19</v>
      </c>
      <c r="G93" s="4">
        <v>13.8</v>
      </c>
    </row>
    <row r="94" spans="1:7">
      <c r="A94" t="s">
        <v>7</v>
      </c>
      <c r="B94" s="7">
        <v>0.73888888888888815</v>
      </c>
      <c r="C94">
        <v>8</v>
      </c>
      <c r="D94">
        <v>15</v>
      </c>
      <c r="E94">
        <v>19</v>
      </c>
      <c r="F94" s="1">
        <v>19</v>
      </c>
      <c r="G94" s="4">
        <v>7.5</v>
      </c>
    </row>
    <row r="95" spans="1:7">
      <c r="A95" t="s">
        <v>7</v>
      </c>
      <c r="B95" s="7">
        <v>0.74513888888888813</v>
      </c>
      <c r="C95">
        <v>2</v>
      </c>
      <c r="D95">
        <v>16</v>
      </c>
      <c r="E95">
        <v>19</v>
      </c>
      <c r="F95" s="1">
        <v>19</v>
      </c>
      <c r="G95" s="4">
        <v>13.8</v>
      </c>
    </row>
    <row r="96" spans="1:7">
      <c r="A96" t="s">
        <v>7</v>
      </c>
      <c r="B96" s="7">
        <v>0.75069444444444366</v>
      </c>
      <c r="C96">
        <v>4</v>
      </c>
      <c r="D96">
        <v>14</v>
      </c>
      <c r="E96">
        <v>16</v>
      </c>
      <c r="F96" s="1">
        <v>16</v>
      </c>
      <c r="G96" s="4">
        <v>8.8000000000000007</v>
      </c>
    </row>
    <row r="97" spans="1:7">
      <c r="A97" t="s">
        <v>7</v>
      </c>
      <c r="B97" s="7">
        <v>0.75416666666666587</v>
      </c>
      <c r="C97">
        <v>8</v>
      </c>
      <c r="D97">
        <v>15</v>
      </c>
      <c r="E97">
        <v>19</v>
      </c>
      <c r="F97" s="1">
        <v>19</v>
      </c>
      <c r="G97" s="4">
        <v>7.5</v>
      </c>
    </row>
    <row r="98" spans="1:7">
      <c r="A98" t="s">
        <v>7</v>
      </c>
      <c r="B98" s="7">
        <v>0.76388888888888806</v>
      </c>
      <c r="C98">
        <v>2</v>
      </c>
      <c r="D98">
        <v>16</v>
      </c>
      <c r="E98">
        <v>19</v>
      </c>
      <c r="F98" s="1">
        <v>19</v>
      </c>
      <c r="G98" s="4">
        <v>13.8</v>
      </c>
    </row>
    <row r="99" spans="1:7">
      <c r="A99" t="s">
        <v>7</v>
      </c>
      <c r="B99" s="7">
        <v>0.76388888888888806</v>
      </c>
      <c r="C99">
        <v>7</v>
      </c>
      <c r="D99">
        <v>16</v>
      </c>
      <c r="E99">
        <v>20</v>
      </c>
      <c r="F99" s="1">
        <v>20</v>
      </c>
      <c r="G99" s="4">
        <v>9.65</v>
      </c>
    </row>
    <row r="100" spans="1:7">
      <c r="A100" t="s">
        <v>7</v>
      </c>
      <c r="B100" s="7">
        <v>0.76874999999999916</v>
      </c>
      <c r="C100">
        <v>7</v>
      </c>
      <c r="D100">
        <v>16</v>
      </c>
      <c r="E100">
        <v>20</v>
      </c>
      <c r="F100" s="1">
        <v>20</v>
      </c>
      <c r="G100" s="4">
        <v>9.65</v>
      </c>
    </row>
    <row r="101" spans="1:7">
      <c r="A101" t="s">
        <v>7</v>
      </c>
      <c r="B101" s="7">
        <v>0.76874999999999916</v>
      </c>
      <c r="C101">
        <v>7</v>
      </c>
      <c r="D101">
        <v>16</v>
      </c>
      <c r="E101">
        <v>20</v>
      </c>
      <c r="F101" s="1">
        <v>20</v>
      </c>
      <c r="G101" s="4">
        <v>9.65</v>
      </c>
    </row>
    <row r="102" spans="1:7">
      <c r="A102" t="s">
        <v>7</v>
      </c>
      <c r="B102" s="7">
        <v>0.76874999999999916</v>
      </c>
      <c r="C102">
        <v>10</v>
      </c>
      <c r="D102">
        <v>14</v>
      </c>
      <c r="E102">
        <v>19.5</v>
      </c>
      <c r="F102" s="1">
        <v>19.5</v>
      </c>
      <c r="G102" s="4">
        <v>5</v>
      </c>
    </row>
    <row r="103" spans="1:7">
      <c r="A103" t="s">
        <v>7</v>
      </c>
      <c r="B103" s="7">
        <v>0.77152777777777692</v>
      </c>
      <c r="C103">
        <v>7</v>
      </c>
      <c r="D103">
        <v>16</v>
      </c>
      <c r="E103">
        <v>20</v>
      </c>
      <c r="F103" s="1">
        <v>20</v>
      </c>
      <c r="G103" s="4">
        <v>9.65</v>
      </c>
    </row>
    <row r="104" spans="1:7">
      <c r="A104" t="s">
        <v>7</v>
      </c>
      <c r="B104" s="7">
        <v>0.78055555555555467</v>
      </c>
      <c r="C104">
        <v>7</v>
      </c>
      <c r="D104">
        <v>16</v>
      </c>
      <c r="E104">
        <v>20</v>
      </c>
      <c r="F104" s="1">
        <v>20</v>
      </c>
      <c r="G104" s="4">
        <v>9.65</v>
      </c>
    </row>
    <row r="105" spans="1:7">
      <c r="A105" t="s">
        <v>7</v>
      </c>
      <c r="B105" s="7">
        <v>0.78055555555555467</v>
      </c>
      <c r="C105">
        <v>6</v>
      </c>
      <c r="D105">
        <v>14</v>
      </c>
      <c r="E105">
        <v>18</v>
      </c>
      <c r="F105" s="1">
        <v>18</v>
      </c>
      <c r="G105" s="4">
        <v>9</v>
      </c>
    </row>
    <row r="106" spans="1:7">
      <c r="A106" t="s">
        <v>7</v>
      </c>
      <c r="B106" s="7">
        <v>0.78958333333333242</v>
      </c>
      <c r="C106">
        <v>2</v>
      </c>
      <c r="D106">
        <v>16</v>
      </c>
      <c r="E106">
        <v>19</v>
      </c>
      <c r="F106" s="1">
        <v>19</v>
      </c>
      <c r="G106" s="4">
        <v>13.8</v>
      </c>
    </row>
    <row r="107" spans="1:7">
      <c r="A107" t="s">
        <v>7</v>
      </c>
      <c r="B107" s="7">
        <v>0.81527777777777677</v>
      </c>
      <c r="C107">
        <v>11</v>
      </c>
      <c r="D107">
        <v>10</v>
      </c>
      <c r="E107">
        <v>14</v>
      </c>
      <c r="F107" s="1">
        <v>14</v>
      </c>
      <c r="G107" s="4">
        <v>1.45</v>
      </c>
    </row>
    <row r="108" spans="1:7">
      <c r="A108" t="s">
        <v>7</v>
      </c>
      <c r="B108" s="7">
        <v>0.82152777777777675</v>
      </c>
      <c r="C108">
        <v>3</v>
      </c>
      <c r="D108">
        <v>7</v>
      </c>
      <c r="E108">
        <v>8.5</v>
      </c>
      <c r="F108" s="1">
        <v>8.5</v>
      </c>
      <c r="G108" s="4">
        <v>2</v>
      </c>
    </row>
    <row r="109" spans="1:7">
      <c r="A109" t="s">
        <v>7</v>
      </c>
      <c r="B109" s="7">
        <v>0.82152777777777675</v>
      </c>
      <c r="C109">
        <v>4</v>
      </c>
      <c r="D109">
        <v>14</v>
      </c>
      <c r="E109">
        <v>16</v>
      </c>
      <c r="F109" s="1">
        <v>16</v>
      </c>
      <c r="G109" s="4">
        <v>8.8000000000000007</v>
      </c>
    </row>
    <row r="110" spans="1:7">
      <c r="A110" t="s">
        <v>7</v>
      </c>
      <c r="B110" s="7">
        <v>0.82152777777777675</v>
      </c>
      <c r="C110">
        <v>4</v>
      </c>
      <c r="D110">
        <v>14</v>
      </c>
      <c r="E110">
        <v>16</v>
      </c>
      <c r="F110" s="1">
        <v>16</v>
      </c>
      <c r="G110" s="4">
        <v>8.8000000000000007</v>
      </c>
    </row>
    <row r="111" spans="1:7">
      <c r="A111" t="s">
        <v>7</v>
      </c>
      <c r="B111" s="7">
        <v>0.8256944444444434</v>
      </c>
      <c r="C111">
        <v>8</v>
      </c>
      <c r="D111">
        <v>15</v>
      </c>
      <c r="E111">
        <v>19</v>
      </c>
      <c r="F111" s="1">
        <v>19</v>
      </c>
      <c r="G111" s="4">
        <v>7.5</v>
      </c>
    </row>
    <row r="112" spans="1:7">
      <c r="A112" t="s">
        <v>7</v>
      </c>
      <c r="B112" s="7">
        <v>0.83541666666666559</v>
      </c>
      <c r="C112">
        <v>6</v>
      </c>
      <c r="D112">
        <v>14</v>
      </c>
      <c r="E112">
        <v>18</v>
      </c>
      <c r="F112" s="1">
        <v>18</v>
      </c>
      <c r="G112" s="4">
        <v>9</v>
      </c>
    </row>
    <row r="113" spans="1:7">
      <c r="A113" t="s">
        <v>7</v>
      </c>
      <c r="B113" s="7">
        <v>0.83541666666666559</v>
      </c>
      <c r="C113">
        <v>9</v>
      </c>
      <c r="D113">
        <v>14</v>
      </c>
      <c r="E113">
        <v>17</v>
      </c>
      <c r="F113" s="1">
        <v>17</v>
      </c>
      <c r="G113" s="4">
        <v>12.6</v>
      </c>
    </row>
    <row r="114" spans="1:7">
      <c r="A114" t="s">
        <v>7</v>
      </c>
      <c r="B114" s="7">
        <v>0.83541666666666559</v>
      </c>
      <c r="C114">
        <v>6</v>
      </c>
      <c r="D114">
        <v>14</v>
      </c>
      <c r="E114">
        <v>18</v>
      </c>
      <c r="F114" s="1">
        <v>18</v>
      </c>
      <c r="G114" s="4">
        <v>9</v>
      </c>
    </row>
    <row r="115" spans="1:7">
      <c r="A115" t="s">
        <v>7</v>
      </c>
      <c r="B115" s="7">
        <v>0.83541666666666559</v>
      </c>
      <c r="C115">
        <v>6</v>
      </c>
      <c r="D115">
        <v>14</v>
      </c>
      <c r="E115">
        <v>18</v>
      </c>
      <c r="F115" s="1">
        <v>18</v>
      </c>
      <c r="G115" s="4">
        <v>9</v>
      </c>
    </row>
    <row r="116" spans="1:7">
      <c r="A116" t="s">
        <v>7</v>
      </c>
      <c r="B116" s="7">
        <v>0.83541666666666559</v>
      </c>
      <c r="C116">
        <v>4</v>
      </c>
      <c r="D116">
        <v>14</v>
      </c>
      <c r="E116">
        <v>16</v>
      </c>
      <c r="F116" s="1">
        <v>16</v>
      </c>
      <c r="G116" s="4">
        <v>8.8000000000000007</v>
      </c>
    </row>
    <row r="117" spans="1:7">
      <c r="A117" t="s">
        <v>7</v>
      </c>
      <c r="B117" s="7">
        <v>0.83541666666666559</v>
      </c>
      <c r="C117">
        <v>6</v>
      </c>
      <c r="D117">
        <v>14</v>
      </c>
      <c r="E117">
        <v>18</v>
      </c>
      <c r="F117" s="1">
        <v>18</v>
      </c>
      <c r="G117" s="4">
        <v>9</v>
      </c>
    </row>
    <row r="118" spans="1:7">
      <c r="A118" t="s">
        <v>7</v>
      </c>
      <c r="B118" s="7">
        <v>0.83749999999999891</v>
      </c>
      <c r="C118">
        <v>1</v>
      </c>
      <c r="D118">
        <v>17</v>
      </c>
      <c r="E118">
        <v>23</v>
      </c>
      <c r="F118" s="1">
        <v>23</v>
      </c>
      <c r="G118" s="4">
        <v>18.75</v>
      </c>
    </row>
    <row r="119" spans="1:7">
      <c r="A119" t="s">
        <v>7</v>
      </c>
      <c r="B119" s="7">
        <v>0.83819444444444335</v>
      </c>
      <c r="C119">
        <v>7</v>
      </c>
      <c r="D119">
        <v>16</v>
      </c>
      <c r="E119">
        <v>20</v>
      </c>
      <c r="F119" s="1">
        <v>20</v>
      </c>
      <c r="G119" s="4">
        <v>9.65</v>
      </c>
    </row>
    <row r="120" spans="1:7">
      <c r="A120" t="s">
        <v>7</v>
      </c>
      <c r="B120" s="7">
        <v>0.83819444444444335</v>
      </c>
      <c r="C120">
        <v>9</v>
      </c>
      <c r="D120">
        <v>14</v>
      </c>
      <c r="E120">
        <v>17</v>
      </c>
      <c r="F120" s="1">
        <v>17</v>
      </c>
      <c r="G120" s="4">
        <v>12.6</v>
      </c>
    </row>
    <row r="121" spans="1:7">
      <c r="A121" t="s">
        <v>7</v>
      </c>
      <c r="B121" s="7">
        <v>0.83819444444444335</v>
      </c>
      <c r="C121">
        <v>7</v>
      </c>
      <c r="D121">
        <v>16</v>
      </c>
      <c r="E121">
        <v>20</v>
      </c>
      <c r="F121" s="1">
        <v>20</v>
      </c>
      <c r="G121" s="4">
        <v>9.65</v>
      </c>
    </row>
    <row r="122" spans="1:7">
      <c r="A122" t="s">
        <v>7</v>
      </c>
      <c r="B122" s="7">
        <v>0.83819444444444335</v>
      </c>
      <c r="C122">
        <v>6</v>
      </c>
      <c r="D122">
        <v>14</v>
      </c>
      <c r="E122">
        <v>18</v>
      </c>
      <c r="F122" s="1">
        <v>18</v>
      </c>
      <c r="G122" s="4">
        <v>9</v>
      </c>
    </row>
    <row r="123" spans="1:7">
      <c r="A123" t="s">
        <v>7</v>
      </c>
      <c r="B123" s="7">
        <v>0.83819444444444335</v>
      </c>
      <c r="C123">
        <v>2</v>
      </c>
      <c r="D123">
        <v>16</v>
      </c>
      <c r="E123">
        <v>19</v>
      </c>
      <c r="F123" s="1">
        <v>19</v>
      </c>
      <c r="G123" s="4">
        <v>13.8</v>
      </c>
    </row>
    <row r="124" spans="1:7">
      <c r="A124" t="s">
        <v>7</v>
      </c>
      <c r="B124" s="7">
        <v>0.83819444444444335</v>
      </c>
      <c r="C124">
        <v>1</v>
      </c>
      <c r="D124">
        <v>17</v>
      </c>
      <c r="E124">
        <v>23</v>
      </c>
      <c r="F124" s="1">
        <v>23</v>
      </c>
      <c r="G124" s="4">
        <v>18.75</v>
      </c>
    </row>
    <row r="125" spans="1:7">
      <c r="A125" t="s">
        <v>7</v>
      </c>
      <c r="B125" s="7">
        <v>0.83819444444444335</v>
      </c>
      <c r="C125">
        <v>9</v>
      </c>
      <c r="D125">
        <v>14</v>
      </c>
      <c r="E125">
        <v>17</v>
      </c>
      <c r="F125" s="1">
        <v>17</v>
      </c>
      <c r="G125" s="4">
        <v>12.6</v>
      </c>
    </row>
    <row r="126" spans="1:7">
      <c r="A126" t="s">
        <v>7</v>
      </c>
      <c r="B126" s="7">
        <v>0.83819444444444335</v>
      </c>
      <c r="C126">
        <v>4</v>
      </c>
      <c r="D126">
        <v>14</v>
      </c>
      <c r="E126">
        <v>16</v>
      </c>
      <c r="F126" s="1">
        <v>16</v>
      </c>
      <c r="G126" s="4">
        <v>8.8000000000000007</v>
      </c>
    </row>
    <row r="127" spans="1:7">
      <c r="A127" t="s">
        <v>7</v>
      </c>
      <c r="B127" s="7">
        <v>0.84861111111110998</v>
      </c>
      <c r="C127">
        <v>7</v>
      </c>
      <c r="D127">
        <v>16</v>
      </c>
      <c r="E127">
        <v>20</v>
      </c>
      <c r="F127" s="1">
        <v>20</v>
      </c>
      <c r="G127" s="4">
        <v>9.65</v>
      </c>
    </row>
    <row r="128" spans="1:7">
      <c r="A128" t="s">
        <v>7</v>
      </c>
      <c r="B128" s="7">
        <v>0.85416666666666552</v>
      </c>
      <c r="C128">
        <v>9</v>
      </c>
      <c r="D128">
        <v>14</v>
      </c>
      <c r="E128">
        <v>17</v>
      </c>
      <c r="F128" s="1">
        <v>17</v>
      </c>
      <c r="G128" s="4">
        <v>12.6</v>
      </c>
    </row>
    <row r="129" spans="1:7">
      <c r="A129" t="s">
        <v>7</v>
      </c>
      <c r="B129" s="7">
        <v>0.85416666666666552</v>
      </c>
      <c r="C129">
        <v>2</v>
      </c>
      <c r="D129">
        <v>16</v>
      </c>
      <c r="E129">
        <v>19</v>
      </c>
      <c r="F129" s="1">
        <v>19</v>
      </c>
      <c r="G129" s="4">
        <v>13.8</v>
      </c>
    </row>
    <row r="130" spans="1:7">
      <c r="A130" t="s">
        <v>7</v>
      </c>
      <c r="B130" s="7">
        <v>0.85763888888888773</v>
      </c>
      <c r="C130">
        <v>8</v>
      </c>
      <c r="D130">
        <v>15</v>
      </c>
      <c r="E130">
        <v>19</v>
      </c>
      <c r="F130" s="1">
        <v>19</v>
      </c>
      <c r="G130" s="4">
        <v>7.5</v>
      </c>
    </row>
    <row r="131" spans="1:7">
      <c r="A131" t="s">
        <v>7</v>
      </c>
      <c r="B131" s="7">
        <v>0.85763888888888773</v>
      </c>
      <c r="C131">
        <v>10</v>
      </c>
      <c r="D131">
        <v>14</v>
      </c>
      <c r="E131">
        <v>19.5</v>
      </c>
      <c r="F131" s="1">
        <v>19.5</v>
      </c>
      <c r="G131" s="4">
        <v>5</v>
      </c>
    </row>
    <row r="132" spans="1:7">
      <c r="A132" t="s">
        <v>7</v>
      </c>
      <c r="B132" s="7">
        <v>0.85972222222222106</v>
      </c>
      <c r="C132">
        <v>2</v>
      </c>
      <c r="D132">
        <v>16</v>
      </c>
      <c r="E132">
        <v>19</v>
      </c>
      <c r="F132" s="1">
        <v>19</v>
      </c>
      <c r="G132" s="4">
        <v>13.8</v>
      </c>
    </row>
    <row r="133" spans="1:7">
      <c r="A133" t="s">
        <v>7</v>
      </c>
      <c r="B133" s="7">
        <v>0.86319444444444327</v>
      </c>
      <c r="C133">
        <v>1</v>
      </c>
      <c r="D133">
        <v>17</v>
      </c>
      <c r="E133">
        <v>23</v>
      </c>
      <c r="F133" s="1">
        <v>23</v>
      </c>
      <c r="G133" s="4">
        <v>18.75</v>
      </c>
    </row>
    <row r="134" spans="1:7">
      <c r="A134" t="s">
        <v>7</v>
      </c>
      <c r="B134" s="7">
        <v>0.86319444444444327</v>
      </c>
      <c r="C134">
        <v>7</v>
      </c>
      <c r="D134">
        <v>16</v>
      </c>
      <c r="E134">
        <v>20</v>
      </c>
      <c r="F134" s="1">
        <v>20</v>
      </c>
      <c r="G134" s="4">
        <v>9.65</v>
      </c>
    </row>
    <row r="135" spans="1:7">
      <c r="A135" t="s">
        <v>7</v>
      </c>
      <c r="B135" s="7">
        <v>0.86319444444444327</v>
      </c>
      <c r="C135">
        <v>8</v>
      </c>
      <c r="D135">
        <v>15</v>
      </c>
      <c r="E135">
        <v>19</v>
      </c>
      <c r="F135" s="1">
        <v>19</v>
      </c>
      <c r="G135" s="4">
        <v>7.5</v>
      </c>
    </row>
    <row r="136" spans="1:7">
      <c r="A136" t="s">
        <v>7</v>
      </c>
      <c r="B136" s="7">
        <v>0.86319444444444327</v>
      </c>
      <c r="C136">
        <v>3</v>
      </c>
      <c r="D136">
        <v>7</v>
      </c>
      <c r="E136">
        <v>8.5</v>
      </c>
      <c r="F136" s="1">
        <v>8.5</v>
      </c>
      <c r="G136" s="4">
        <v>2</v>
      </c>
    </row>
    <row r="137" spans="1:7">
      <c r="A137" t="s">
        <v>7</v>
      </c>
      <c r="B137" s="7">
        <v>0.87361111111110989</v>
      </c>
      <c r="C137">
        <v>5</v>
      </c>
      <c r="D137">
        <v>15</v>
      </c>
      <c r="E137">
        <v>20</v>
      </c>
      <c r="F137" s="1">
        <v>20</v>
      </c>
      <c r="G137" s="4">
        <v>12.5</v>
      </c>
    </row>
    <row r="138" spans="1:7">
      <c r="A138" t="s">
        <v>7</v>
      </c>
      <c r="B138" s="7">
        <v>0.87361111111110989</v>
      </c>
      <c r="C138">
        <v>4</v>
      </c>
      <c r="D138">
        <v>14</v>
      </c>
      <c r="E138">
        <v>16</v>
      </c>
      <c r="F138" s="1">
        <v>16</v>
      </c>
      <c r="G138" s="4">
        <v>8.8000000000000007</v>
      </c>
    </row>
    <row r="139" spans="1:7">
      <c r="A139" t="s">
        <v>7</v>
      </c>
      <c r="B139" s="7">
        <v>0.87361111111110989</v>
      </c>
      <c r="C139">
        <v>1</v>
      </c>
      <c r="D139">
        <v>17</v>
      </c>
      <c r="E139">
        <v>23</v>
      </c>
      <c r="F139" s="1">
        <v>23</v>
      </c>
      <c r="G139" s="4">
        <v>18.75</v>
      </c>
    </row>
    <row r="140" spans="1:7">
      <c r="A140" t="s">
        <v>7</v>
      </c>
      <c r="B140" s="7">
        <v>0.87361111111110989</v>
      </c>
      <c r="C140">
        <v>2</v>
      </c>
      <c r="D140">
        <v>16</v>
      </c>
      <c r="E140">
        <v>19</v>
      </c>
      <c r="F140" s="1">
        <v>19</v>
      </c>
      <c r="G140" s="4">
        <v>13.8</v>
      </c>
    </row>
    <row r="141" spans="1:7">
      <c r="A141" t="s">
        <v>7</v>
      </c>
      <c r="B141" s="7">
        <v>0.87777777777777655</v>
      </c>
      <c r="C141">
        <v>6</v>
      </c>
      <c r="D141">
        <v>14</v>
      </c>
      <c r="E141">
        <v>18</v>
      </c>
      <c r="F141" s="1">
        <v>18</v>
      </c>
      <c r="G141" s="4">
        <v>9</v>
      </c>
    </row>
    <row r="142" spans="1:7">
      <c r="A142" t="s">
        <v>7</v>
      </c>
      <c r="B142" s="7">
        <v>0.87777777777777655</v>
      </c>
      <c r="C142">
        <v>4</v>
      </c>
      <c r="D142">
        <v>14</v>
      </c>
      <c r="E142">
        <v>16</v>
      </c>
      <c r="F142" s="1">
        <v>16</v>
      </c>
      <c r="G142" s="4">
        <v>8.8000000000000007</v>
      </c>
    </row>
    <row r="143" spans="1:7">
      <c r="A143" t="s">
        <v>7</v>
      </c>
      <c r="B143" s="7">
        <v>0.87777777777777655</v>
      </c>
      <c r="C143">
        <v>4</v>
      </c>
      <c r="D143">
        <v>14</v>
      </c>
      <c r="E143">
        <v>16</v>
      </c>
      <c r="F143" s="1">
        <v>16</v>
      </c>
      <c r="G143" s="4">
        <v>8.8000000000000007</v>
      </c>
    </row>
    <row r="144" spans="1:7">
      <c r="A144" t="s">
        <v>7</v>
      </c>
      <c r="B144" s="7">
        <v>0.8819444444444432</v>
      </c>
      <c r="C144">
        <v>8</v>
      </c>
      <c r="D144">
        <v>15</v>
      </c>
      <c r="E144">
        <v>19</v>
      </c>
      <c r="F144" s="1">
        <v>19</v>
      </c>
      <c r="G144" s="4">
        <v>7.5</v>
      </c>
    </row>
    <row r="145" spans="1:7">
      <c r="A145" t="s">
        <v>7</v>
      </c>
      <c r="B145" s="7">
        <v>0.8819444444444432</v>
      </c>
      <c r="C145">
        <v>8</v>
      </c>
      <c r="D145">
        <v>15</v>
      </c>
      <c r="E145">
        <v>19</v>
      </c>
      <c r="F145" s="1">
        <v>19</v>
      </c>
      <c r="G145" s="4">
        <v>7.5</v>
      </c>
    </row>
    <row r="146" spans="1:7">
      <c r="A146" t="s">
        <v>7</v>
      </c>
      <c r="B146" s="7">
        <v>0.8902777777777765</v>
      </c>
      <c r="C146">
        <v>2</v>
      </c>
      <c r="D146">
        <v>16</v>
      </c>
      <c r="E146">
        <v>19</v>
      </c>
      <c r="F146" s="1">
        <v>19</v>
      </c>
      <c r="G146" s="4">
        <v>13.8</v>
      </c>
    </row>
    <row r="147" spans="1:7">
      <c r="A147" t="s">
        <v>7</v>
      </c>
      <c r="B147" s="7">
        <v>0.90763888888888755</v>
      </c>
      <c r="C147">
        <v>6</v>
      </c>
      <c r="D147">
        <v>14</v>
      </c>
      <c r="E147">
        <v>18</v>
      </c>
      <c r="F147" s="1">
        <v>18</v>
      </c>
      <c r="G147" s="4">
        <v>9</v>
      </c>
    </row>
    <row r="148" spans="1:7">
      <c r="A148" t="s">
        <v>7</v>
      </c>
      <c r="B148" s="7">
        <v>0.91597222222222086</v>
      </c>
      <c r="C148">
        <v>7</v>
      </c>
      <c r="D148">
        <v>16</v>
      </c>
      <c r="E148">
        <v>20</v>
      </c>
      <c r="F148" s="1">
        <v>20</v>
      </c>
      <c r="G148" s="4">
        <v>9.65</v>
      </c>
    </row>
    <row r="149" spans="1:7">
      <c r="A149" t="s">
        <v>7</v>
      </c>
      <c r="B149" s="7">
        <v>0.91597222222222086</v>
      </c>
      <c r="C149">
        <v>10</v>
      </c>
      <c r="D149">
        <v>14</v>
      </c>
      <c r="E149">
        <v>19.5</v>
      </c>
      <c r="F149" s="1">
        <v>19.5</v>
      </c>
      <c r="G149" s="4">
        <v>5</v>
      </c>
    </row>
    <row r="150" spans="1:7">
      <c r="A150" t="s">
        <v>7</v>
      </c>
      <c r="B150" s="7">
        <v>0.91597222222222086</v>
      </c>
      <c r="C150">
        <v>8</v>
      </c>
      <c r="D150">
        <v>15</v>
      </c>
      <c r="E150">
        <v>19</v>
      </c>
      <c r="F150" s="1">
        <v>19</v>
      </c>
      <c r="G150" s="4">
        <v>7.5</v>
      </c>
    </row>
    <row r="151" spans="1:7">
      <c r="A151" t="s">
        <v>7</v>
      </c>
      <c r="B151" s="7">
        <v>0.91597222222222086</v>
      </c>
      <c r="C151">
        <v>11</v>
      </c>
      <c r="D151">
        <v>10</v>
      </c>
      <c r="E151">
        <v>14</v>
      </c>
      <c r="F151" s="1">
        <v>14</v>
      </c>
      <c r="G151" s="4">
        <v>1.45</v>
      </c>
    </row>
    <row r="152" spans="1:7">
      <c r="A152" t="s">
        <v>7</v>
      </c>
      <c r="B152" s="7">
        <v>0.92013888888888751</v>
      </c>
      <c r="C152">
        <v>1</v>
      </c>
      <c r="D152">
        <v>17</v>
      </c>
      <c r="E152">
        <v>23</v>
      </c>
      <c r="F152" s="1">
        <v>23</v>
      </c>
      <c r="G152" s="4">
        <v>18.75</v>
      </c>
    </row>
    <row r="153" spans="1:7">
      <c r="A153" t="s">
        <v>7</v>
      </c>
      <c r="B153" s="7">
        <v>0.92013888888888751</v>
      </c>
      <c r="C153">
        <v>2</v>
      </c>
      <c r="D153">
        <v>16</v>
      </c>
      <c r="E153">
        <v>19</v>
      </c>
      <c r="F153" s="1">
        <v>19</v>
      </c>
      <c r="G153" s="4">
        <v>13.8</v>
      </c>
    </row>
    <row r="154" spans="1:7">
      <c r="A154" t="s">
        <v>7</v>
      </c>
      <c r="B154" s="7">
        <v>0.92013888888888751</v>
      </c>
      <c r="C154">
        <v>2</v>
      </c>
      <c r="D154">
        <v>16</v>
      </c>
      <c r="E154">
        <v>19</v>
      </c>
      <c r="F154" s="1">
        <v>19</v>
      </c>
      <c r="G154" s="4">
        <v>13.8</v>
      </c>
    </row>
    <row r="155" spans="1:7">
      <c r="A155" t="s">
        <v>7</v>
      </c>
      <c r="B155" s="7">
        <v>0.92916666666666525</v>
      </c>
      <c r="C155">
        <v>1</v>
      </c>
      <c r="D155">
        <v>17</v>
      </c>
      <c r="E155">
        <v>23</v>
      </c>
      <c r="F155" s="1">
        <v>23</v>
      </c>
      <c r="G155" s="4">
        <v>18.75</v>
      </c>
    </row>
    <row r="156" spans="1:7">
      <c r="A156" t="s">
        <v>7</v>
      </c>
      <c r="B156" s="7">
        <v>0.93263888888888746</v>
      </c>
      <c r="C156">
        <v>5</v>
      </c>
      <c r="D156">
        <v>15</v>
      </c>
      <c r="E156">
        <v>20</v>
      </c>
      <c r="F156" s="1">
        <v>20</v>
      </c>
      <c r="G156" s="4">
        <v>12.5</v>
      </c>
    </row>
    <row r="157" spans="1:7">
      <c r="A157" t="s">
        <v>7</v>
      </c>
      <c r="B157" s="7">
        <v>0.94236111111110965</v>
      </c>
      <c r="C157">
        <v>9</v>
      </c>
      <c r="D157">
        <v>14</v>
      </c>
      <c r="E157">
        <v>17</v>
      </c>
      <c r="F157" s="1">
        <v>17</v>
      </c>
      <c r="G157" s="4">
        <v>12.6</v>
      </c>
    </row>
    <row r="158" spans="1:7">
      <c r="A158" t="s">
        <v>7</v>
      </c>
      <c r="B158" s="7">
        <v>0.94236111111110965</v>
      </c>
      <c r="C158">
        <v>3</v>
      </c>
      <c r="D158">
        <v>7</v>
      </c>
      <c r="E158">
        <v>8.5</v>
      </c>
      <c r="F158" s="1">
        <v>8.5</v>
      </c>
      <c r="G158" s="4">
        <v>2</v>
      </c>
    </row>
    <row r="159" spans="1:7">
      <c r="A159" t="s">
        <v>7</v>
      </c>
      <c r="B159" s="7">
        <v>0.94236111111110965</v>
      </c>
      <c r="C159">
        <v>5</v>
      </c>
      <c r="D159">
        <v>15</v>
      </c>
      <c r="E159">
        <v>20</v>
      </c>
      <c r="F159" s="1">
        <v>20</v>
      </c>
      <c r="G159" s="4">
        <v>12.5</v>
      </c>
    </row>
    <row r="160" spans="1:7">
      <c r="A160" t="s">
        <v>7</v>
      </c>
      <c r="B160" s="7">
        <v>0.9465277777777763</v>
      </c>
      <c r="C160">
        <v>3</v>
      </c>
      <c r="D160">
        <v>7</v>
      </c>
      <c r="E160">
        <v>8.5</v>
      </c>
      <c r="F160" s="1">
        <v>8.5</v>
      </c>
      <c r="G160" s="4">
        <v>2</v>
      </c>
    </row>
    <row r="161" spans="1:7">
      <c r="A161" t="s">
        <v>7</v>
      </c>
      <c r="B161" s="7">
        <v>0.9465277777777763</v>
      </c>
      <c r="C161">
        <v>9</v>
      </c>
      <c r="D161">
        <v>14</v>
      </c>
      <c r="E161">
        <v>17</v>
      </c>
      <c r="F161" s="1">
        <v>17</v>
      </c>
      <c r="G161" s="4">
        <v>12.6</v>
      </c>
    </row>
    <row r="162" spans="1:7">
      <c r="A162" t="s">
        <v>7</v>
      </c>
      <c r="B162" s="7">
        <v>0.9465277777777763</v>
      </c>
      <c r="C162">
        <v>1</v>
      </c>
      <c r="D162">
        <v>17</v>
      </c>
      <c r="E162">
        <v>23</v>
      </c>
      <c r="F162" s="1">
        <v>23</v>
      </c>
      <c r="G162" s="4">
        <v>18.75</v>
      </c>
    </row>
    <row r="163" spans="1:7">
      <c r="A163" t="s">
        <v>7</v>
      </c>
      <c r="B163" s="7">
        <v>0.9513888888888874</v>
      </c>
      <c r="C163">
        <v>7</v>
      </c>
      <c r="D163">
        <v>16</v>
      </c>
      <c r="E163">
        <v>20</v>
      </c>
      <c r="F163" s="1">
        <v>20</v>
      </c>
      <c r="G163" s="4">
        <v>9.65</v>
      </c>
    </row>
    <row r="164" spans="1:7">
      <c r="A164" t="s">
        <v>8</v>
      </c>
      <c r="B164" s="7">
        <v>0.46180555555555558</v>
      </c>
      <c r="C164">
        <v>10</v>
      </c>
      <c r="D164">
        <v>14</v>
      </c>
      <c r="E164">
        <v>19.5</v>
      </c>
      <c r="F164" s="1">
        <v>14</v>
      </c>
      <c r="G164" s="4">
        <v>5</v>
      </c>
    </row>
    <row r="165" spans="1:7">
      <c r="A165" t="s">
        <v>8</v>
      </c>
      <c r="B165" s="7">
        <v>0.46875</v>
      </c>
      <c r="C165">
        <v>11</v>
      </c>
      <c r="D165">
        <v>10</v>
      </c>
      <c r="E165">
        <v>14</v>
      </c>
      <c r="F165" s="1">
        <v>10</v>
      </c>
      <c r="G165" s="4">
        <v>1.45</v>
      </c>
    </row>
    <row r="166" spans="1:7">
      <c r="A166" t="s">
        <v>8</v>
      </c>
      <c r="B166" s="7">
        <v>0.47847222222222224</v>
      </c>
      <c r="C166">
        <v>6</v>
      </c>
      <c r="D166">
        <v>14</v>
      </c>
      <c r="E166">
        <v>18</v>
      </c>
      <c r="F166" s="1">
        <v>14</v>
      </c>
      <c r="G166" s="4">
        <v>9</v>
      </c>
    </row>
    <row r="167" spans="1:7">
      <c r="A167" t="s">
        <v>8</v>
      </c>
      <c r="B167" s="7">
        <v>0.47847222222222224</v>
      </c>
      <c r="C167">
        <v>11</v>
      </c>
      <c r="D167">
        <v>10</v>
      </c>
      <c r="E167">
        <v>14</v>
      </c>
      <c r="F167" s="1">
        <v>10</v>
      </c>
      <c r="G167" s="4">
        <v>1.45</v>
      </c>
    </row>
    <row r="168" spans="1:7">
      <c r="A168" t="s">
        <v>8</v>
      </c>
      <c r="B168" s="7">
        <v>0.4826388888888889</v>
      </c>
      <c r="C168">
        <v>2</v>
      </c>
      <c r="D168">
        <v>16</v>
      </c>
      <c r="E168">
        <v>19</v>
      </c>
      <c r="F168" s="1">
        <v>16</v>
      </c>
      <c r="G168" s="4">
        <v>13.8</v>
      </c>
    </row>
    <row r="169" spans="1:7">
      <c r="A169" t="s">
        <v>8</v>
      </c>
      <c r="B169" s="7">
        <v>0.4826388888888889</v>
      </c>
      <c r="C169">
        <v>9</v>
      </c>
      <c r="D169">
        <v>14</v>
      </c>
      <c r="E169">
        <v>17</v>
      </c>
      <c r="F169" s="1">
        <v>14</v>
      </c>
      <c r="G169" s="4">
        <v>12.6</v>
      </c>
    </row>
    <row r="170" spans="1:7">
      <c r="A170" t="s">
        <v>8</v>
      </c>
      <c r="B170" s="7">
        <v>0.4826388888888889</v>
      </c>
      <c r="C170">
        <v>1</v>
      </c>
      <c r="D170">
        <v>17</v>
      </c>
      <c r="E170">
        <v>23</v>
      </c>
      <c r="F170" s="1">
        <v>17</v>
      </c>
      <c r="G170" s="4">
        <v>18.75</v>
      </c>
    </row>
    <row r="171" spans="1:7">
      <c r="A171" t="s">
        <v>8</v>
      </c>
      <c r="B171" s="7">
        <v>0.48680555555555555</v>
      </c>
      <c r="C171">
        <v>10</v>
      </c>
      <c r="D171">
        <v>14</v>
      </c>
      <c r="E171">
        <v>19.5</v>
      </c>
      <c r="F171" s="1">
        <v>14</v>
      </c>
      <c r="G171" s="4">
        <v>5</v>
      </c>
    </row>
    <row r="172" spans="1:7">
      <c r="A172" t="s">
        <v>8</v>
      </c>
      <c r="B172" s="7">
        <v>0.48680555555555555</v>
      </c>
      <c r="C172">
        <v>5</v>
      </c>
      <c r="D172">
        <v>15</v>
      </c>
      <c r="E172">
        <v>20</v>
      </c>
      <c r="F172" s="1">
        <v>15</v>
      </c>
      <c r="G172" s="4">
        <v>12.5</v>
      </c>
    </row>
    <row r="173" spans="1:7">
      <c r="A173" t="s">
        <v>8</v>
      </c>
      <c r="B173" s="7">
        <v>0.48958333333333331</v>
      </c>
      <c r="C173">
        <v>6</v>
      </c>
      <c r="D173">
        <v>14</v>
      </c>
      <c r="E173">
        <v>18</v>
      </c>
      <c r="F173" s="1">
        <v>14</v>
      </c>
      <c r="G173" s="4">
        <v>9</v>
      </c>
    </row>
    <row r="174" spans="1:7">
      <c r="A174" t="s">
        <v>8</v>
      </c>
      <c r="B174" s="7">
        <v>0.49930555555555556</v>
      </c>
      <c r="C174">
        <v>4</v>
      </c>
      <c r="D174">
        <v>14</v>
      </c>
      <c r="E174">
        <v>16</v>
      </c>
      <c r="F174" s="1">
        <v>14</v>
      </c>
      <c r="G174" s="4">
        <v>8.8000000000000007</v>
      </c>
    </row>
    <row r="175" spans="1:7">
      <c r="A175" t="s">
        <v>8</v>
      </c>
      <c r="B175" s="7">
        <v>0.50763888888888886</v>
      </c>
      <c r="C175">
        <v>6</v>
      </c>
      <c r="D175">
        <v>14</v>
      </c>
      <c r="E175">
        <v>18</v>
      </c>
      <c r="F175" s="1">
        <v>14</v>
      </c>
      <c r="G175" s="4">
        <v>9</v>
      </c>
    </row>
    <row r="176" spans="1:7">
      <c r="A176" t="s">
        <v>8</v>
      </c>
      <c r="B176" s="7">
        <v>0.50763888888888886</v>
      </c>
      <c r="C176">
        <v>2</v>
      </c>
      <c r="D176">
        <v>16</v>
      </c>
      <c r="E176">
        <v>19</v>
      </c>
      <c r="F176" s="1">
        <v>16</v>
      </c>
      <c r="G176" s="4">
        <v>13.8</v>
      </c>
    </row>
    <row r="177" spans="1:7">
      <c r="A177" t="s">
        <v>8</v>
      </c>
      <c r="B177" s="7">
        <v>0.50763888888888886</v>
      </c>
      <c r="C177">
        <v>11</v>
      </c>
      <c r="D177">
        <v>10</v>
      </c>
      <c r="E177">
        <v>14</v>
      </c>
      <c r="F177" s="1">
        <v>10</v>
      </c>
      <c r="G177" s="4">
        <v>1.45</v>
      </c>
    </row>
    <row r="178" spans="1:7">
      <c r="A178" t="s">
        <v>8</v>
      </c>
      <c r="B178" s="7">
        <v>0.51180555555555551</v>
      </c>
      <c r="C178">
        <v>7</v>
      </c>
      <c r="D178">
        <v>16</v>
      </c>
      <c r="E178">
        <v>20</v>
      </c>
      <c r="F178" s="1">
        <v>16</v>
      </c>
      <c r="G178" s="4">
        <v>9.65</v>
      </c>
    </row>
    <row r="179" spans="1:7">
      <c r="A179" t="s">
        <v>8</v>
      </c>
      <c r="B179" s="7">
        <v>0.51874999999999993</v>
      </c>
      <c r="C179">
        <v>11</v>
      </c>
      <c r="D179">
        <v>10</v>
      </c>
      <c r="E179">
        <v>14</v>
      </c>
      <c r="F179" s="1">
        <v>10</v>
      </c>
      <c r="G179" s="4">
        <v>1.45</v>
      </c>
    </row>
    <row r="180" spans="1:7">
      <c r="A180" t="s">
        <v>8</v>
      </c>
      <c r="B180" s="7">
        <v>0.52499999999999991</v>
      </c>
      <c r="C180">
        <v>1</v>
      </c>
      <c r="D180">
        <v>17</v>
      </c>
      <c r="E180">
        <v>23</v>
      </c>
      <c r="F180" s="1">
        <v>17</v>
      </c>
      <c r="G180" s="4">
        <v>18.75</v>
      </c>
    </row>
    <row r="181" spans="1:7">
      <c r="A181" t="s">
        <v>8</v>
      </c>
      <c r="B181" s="7">
        <v>0.52499999999999991</v>
      </c>
      <c r="C181">
        <v>5</v>
      </c>
      <c r="D181">
        <v>15</v>
      </c>
      <c r="E181">
        <v>20</v>
      </c>
      <c r="F181" s="1">
        <v>15</v>
      </c>
      <c r="G181" s="4">
        <v>12.5</v>
      </c>
    </row>
    <row r="182" spans="1:7">
      <c r="A182" t="s">
        <v>8</v>
      </c>
      <c r="B182" s="7">
        <v>0.53958333333333319</v>
      </c>
      <c r="C182">
        <v>3</v>
      </c>
      <c r="D182">
        <v>7</v>
      </c>
      <c r="E182">
        <v>8.5</v>
      </c>
      <c r="F182" s="1">
        <v>7</v>
      </c>
      <c r="G182" s="4">
        <v>2</v>
      </c>
    </row>
    <row r="183" spans="1:7">
      <c r="A183" t="s">
        <v>8</v>
      </c>
      <c r="B183" s="7">
        <v>0.53958333333333319</v>
      </c>
      <c r="C183">
        <v>4</v>
      </c>
      <c r="D183">
        <v>14</v>
      </c>
      <c r="E183">
        <v>16</v>
      </c>
      <c r="F183" s="1">
        <v>14</v>
      </c>
      <c r="G183" s="4">
        <v>8.8000000000000007</v>
      </c>
    </row>
    <row r="184" spans="1:7">
      <c r="A184" t="s">
        <v>8</v>
      </c>
      <c r="B184" s="7">
        <v>0.53958333333333319</v>
      </c>
      <c r="C184">
        <v>6</v>
      </c>
      <c r="D184">
        <v>14</v>
      </c>
      <c r="E184">
        <v>18</v>
      </c>
      <c r="F184" s="1">
        <v>14</v>
      </c>
      <c r="G184" s="4">
        <v>9</v>
      </c>
    </row>
    <row r="185" spans="1:7">
      <c r="A185" t="s">
        <v>8</v>
      </c>
      <c r="B185" s="7">
        <v>0.53958333333333319</v>
      </c>
      <c r="C185">
        <v>6</v>
      </c>
      <c r="D185">
        <v>14</v>
      </c>
      <c r="E185">
        <v>18</v>
      </c>
      <c r="F185" s="1">
        <v>14</v>
      </c>
      <c r="G185" s="4">
        <v>9</v>
      </c>
    </row>
    <row r="186" spans="1:7">
      <c r="A186" t="s">
        <v>8</v>
      </c>
      <c r="B186" s="7">
        <v>0.5562499999999998</v>
      </c>
      <c r="C186">
        <v>3</v>
      </c>
      <c r="D186">
        <v>7</v>
      </c>
      <c r="E186">
        <v>8.5</v>
      </c>
      <c r="F186" s="1">
        <v>7</v>
      </c>
      <c r="G186" s="4">
        <v>2</v>
      </c>
    </row>
    <row r="187" spans="1:7">
      <c r="A187" t="s">
        <v>8</v>
      </c>
      <c r="B187" s="7">
        <v>0.56736111111111087</v>
      </c>
      <c r="C187">
        <v>8</v>
      </c>
      <c r="D187">
        <v>15</v>
      </c>
      <c r="E187">
        <v>19</v>
      </c>
      <c r="F187" s="1">
        <v>15</v>
      </c>
      <c r="G187" s="4">
        <v>7.5</v>
      </c>
    </row>
    <row r="188" spans="1:7">
      <c r="A188" t="s">
        <v>8</v>
      </c>
      <c r="B188" s="7">
        <v>0.56736111111111087</v>
      </c>
      <c r="C188">
        <v>2</v>
      </c>
      <c r="D188">
        <v>16</v>
      </c>
      <c r="E188">
        <v>19</v>
      </c>
      <c r="F188" s="1">
        <v>16</v>
      </c>
      <c r="G188" s="4">
        <v>13.8</v>
      </c>
    </row>
    <row r="189" spans="1:7">
      <c r="A189" t="s">
        <v>8</v>
      </c>
      <c r="B189" s="7">
        <v>0.57361111111111085</v>
      </c>
      <c r="C189">
        <v>2</v>
      </c>
      <c r="D189">
        <v>16</v>
      </c>
      <c r="E189">
        <v>19</v>
      </c>
      <c r="F189" s="1">
        <v>16</v>
      </c>
      <c r="G189" s="4">
        <v>13.8</v>
      </c>
    </row>
    <row r="190" spans="1:7">
      <c r="A190" t="s">
        <v>8</v>
      </c>
      <c r="B190" s="7">
        <v>0.57499999999999973</v>
      </c>
      <c r="C190">
        <v>10</v>
      </c>
      <c r="D190">
        <v>14</v>
      </c>
      <c r="E190">
        <v>19.5</v>
      </c>
      <c r="F190" s="1">
        <v>14</v>
      </c>
      <c r="G190" s="4">
        <v>5</v>
      </c>
    </row>
    <row r="191" spans="1:7">
      <c r="A191" t="s">
        <v>8</v>
      </c>
      <c r="B191" s="7">
        <v>0.58124999999999971</v>
      </c>
      <c r="C191">
        <v>8</v>
      </c>
      <c r="D191">
        <v>15</v>
      </c>
      <c r="E191">
        <v>19</v>
      </c>
      <c r="F191" s="1">
        <v>15</v>
      </c>
      <c r="G191" s="4">
        <v>7.5</v>
      </c>
    </row>
    <row r="192" spans="1:7">
      <c r="A192" t="s">
        <v>8</v>
      </c>
      <c r="B192" s="7">
        <v>0.58124999999999971</v>
      </c>
      <c r="C192">
        <v>8</v>
      </c>
      <c r="D192">
        <v>15</v>
      </c>
      <c r="E192">
        <v>19</v>
      </c>
      <c r="F192" s="1">
        <v>15</v>
      </c>
      <c r="G192" s="4">
        <v>7.5</v>
      </c>
    </row>
    <row r="193" spans="1:7">
      <c r="A193" t="s">
        <v>8</v>
      </c>
      <c r="B193" s="7">
        <v>0.5909722222222219</v>
      </c>
      <c r="C193">
        <v>2</v>
      </c>
      <c r="D193">
        <v>16</v>
      </c>
      <c r="E193">
        <v>19</v>
      </c>
      <c r="F193" s="1">
        <v>19</v>
      </c>
      <c r="G193" s="4">
        <v>13.8</v>
      </c>
    </row>
    <row r="194" spans="1:7">
      <c r="A194" t="s">
        <v>8</v>
      </c>
      <c r="B194" s="7">
        <v>0.60069444444444409</v>
      </c>
      <c r="C194">
        <v>3</v>
      </c>
      <c r="D194">
        <v>7</v>
      </c>
      <c r="E194">
        <v>8.5</v>
      </c>
      <c r="F194" s="1">
        <v>8.5</v>
      </c>
      <c r="G194" s="4">
        <v>2</v>
      </c>
    </row>
    <row r="195" spans="1:7">
      <c r="A195" t="s">
        <v>8</v>
      </c>
      <c r="B195" s="7">
        <v>0.60069444444444409</v>
      </c>
      <c r="C195">
        <v>7</v>
      </c>
      <c r="D195">
        <v>16</v>
      </c>
      <c r="E195">
        <v>20</v>
      </c>
      <c r="F195" s="1">
        <v>20</v>
      </c>
      <c r="G195" s="4">
        <v>9.65</v>
      </c>
    </row>
    <row r="196" spans="1:7">
      <c r="A196" t="s">
        <v>8</v>
      </c>
      <c r="B196" s="7">
        <v>0.60694444444444406</v>
      </c>
      <c r="C196">
        <v>3</v>
      </c>
      <c r="D196">
        <v>7</v>
      </c>
      <c r="E196">
        <v>8.5</v>
      </c>
      <c r="F196" s="1">
        <v>8.5</v>
      </c>
      <c r="G196" s="4">
        <v>2</v>
      </c>
    </row>
    <row r="197" spans="1:7">
      <c r="A197" t="s">
        <v>8</v>
      </c>
      <c r="B197" s="7">
        <v>0.60694444444444406</v>
      </c>
      <c r="C197">
        <v>4</v>
      </c>
      <c r="D197">
        <v>14</v>
      </c>
      <c r="E197">
        <v>16</v>
      </c>
      <c r="F197" s="1">
        <v>16</v>
      </c>
      <c r="G197" s="4">
        <v>8.8000000000000007</v>
      </c>
    </row>
    <row r="198" spans="1:7">
      <c r="A198" t="s">
        <v>8</v>
      </c>
      <c r="B198" s="7">
        <v>0.60694444444444406</v>
      </c>
      <c r="C198">
        <v>6</v>
      </c>
      <c r="D198">
        <v>14</v>
      </c>
      <c r="E198">
        <v>18</v>
      </c>
      <c r="F198" s="1">
        <v>18</v>
      </c>
      <c r="G198" s="4">
        <v>9</v>
      </c>
    </row>
    <row r="199" spans="1:7">
      <c r="A199" t="s">
        <v>8</v>
      </c>
      <c r="B199" s="7">
        <v>0.60694444444444406</v>
      </c>
      <c r="C199">
        <v>2</v>
      </c>
      <c r="D199">
        <v>16</v>
      </c>
      <c r="E199">
        <v>19</v>
      </c>
      <c r="F199" s="1">
        <v>19</v>
      </c>
      <c r="G199" s="4">
        <v>13.8</v>
      </c>
    </row>
    <row r="200" spans="1:7">
      <c r="A200" t="s">
        <v>8</v>
      </c>
      <c r="B200" s="7">
        <v>0.60694444444444406</v>
      </c>
      <c r="C200">
        <v>10</v>
      </c>
      <c r="D200">
        <v>14</v>
      </c>
      <c r="E200">
        <v>19.5</v>
      </c>
      <c r="F200" s="1">
        <v>19.5</v>
      </c>
      <c r="G200" s="4">
        <v>5</v>
      </c>
    </row>
    <row r="201" spans="1:7">
      <c r="A201" t="s">
        <v>8</v>
      </c>
      <c r="B201" s="7">
        <v>0.60694444444444406</v>
      </c>
      <c r="C201">
        <v>4</v>
      </c>
      <c r="D201">
        <v>14</v>
      </c>
      <c r="E201">
        <v>16</v>
      </c>
      <c r="F201" s="1">
        <v>16</v>
      </c>
      <c r="G201" s="4">
        <v>8.8000000000000007</v>
      </c>
    </row>
    <row r="202" spans="1:7">
      <c r="A202" t="s">
        <v>8</v>
      </c>
      <c r="B202" s="7">
        <v>0.6124999999999996</v>
      </c>
      <c r="C202">
        <v>3</v>
      </c>
      <c r="D202">
        <v>7</v>
      </c>
      <c r="E202">
        <v>8.5</v>
      </c>
      <c r="F202" s="1">
        <v>8.5</v>
      </c>
      <c r="G202" s="4">
        <v>2</v>
      </c>
    </row>
    <row r="203" spans="1:7">
      <c r="A203" t="s">
        <v>8</v>
      </c>
      <c r="B203" s="7">
        <v>0.63680555555555507</v>
      </c>
      <c r="C203">
        <v>6</v>
      </c>
      <c r="D203">
        <v>14</v>
      </c>
      <c r="E203">
        <v>18</v>
      </c>
      <c r="F203" s="1">
        <v>18</v>
      </c>
      <c r="G203" s="4">
        <v>9</v>
      </c>
    </row>
    <row r="204" spans="1:7">
      <c r="A204" t="s">
        <v>8</v>
      </c>
      <c r="B204" s="7">
        <v>0.63680555555555507</v>
      </c>
      <c r="C204">
        <v>11</v>
      </c>
      <c r="D204">
        <v>10</v>
      </c>
      <c r="E204">
        <v>14</v>
      </c>
      <c r="F204" s="1">
        <v>14</v>
      </c>
      <c r="G204" s="4">
        <v>1.45</v>
      </c>
    </row>
    <row r="205" spans="1:7">
      <c r="A205" t="s">
        <v>8</v>
      </c>
      <c r="B205" s="7">
        <v>0.63680555555555507</v>
      </c>
      <c r="C205">
        <v>9</v>
      </c>
      <c r="D205">
        <v>14</v>
      </c>
      <c r="E205">
        <v>17</v>
      </c>
      <c r="F205" s="1">
        <v>17</v>
      </c>
      <c r="G205" s="4">
        <v>12.6</v>
      </c>
    </row>
    <row r="206" spans="1:7">
      <c r="A206" t="s">
        <v>8</v>
      </c>
      <c r="B206" s="7">
        <v>0.64513888888888837</v>
      </c>
      <c r="C206">
        <v>4</v>
      </c>
      <c r="D206">
        <v>14</v>
      </c>
      <c r="E206">
        <v>16</v>
      </c>
      <c r="F206" s="1">
        <v>16</v>
      </c>
      <c r="G206" s="4">
        <v>8.8000000000000007</v>
      </c>
    </row>
    <row r="207" spans="1:7">
      <c r="A207" t="s">
        <v>8</v>
      </c>
      <c r="B207" s="7">
        <v>0.64513888888888837</v>
      </c>
      <c r="C207">
        <v>4</v>
      </c>
      <c r="D207">
        <v>14</v>
      </c>
      <c r="E207">
        <v>16</v>
      </c>
      <c r="F207" s="1">
        <v>16</v>
      </c>
      <c r="G207" s="4">
        <v>8.8000000000000007</v>
      </c>
    </row>
    <row r="208" spans="1:7">
      <c r="A208" t="s">
        <v>8</v>
      </c>
      <c r="B208" s="7">
        <v>0.64513888888888837</v>
      </c>
      <c r="C208">
        <v>5</v>
      </c>
      <c r="D208">
        <v>15</v>
      </c>
      <c r="E208">
        <v>20</v>
      </c>
      <c r="F208" s="1">
        <v>20</v>
      </c>
      <c r="G208" s="4">
        <v>12.5</v>
      </c>
    </row>
    <row r="209" spans="1:7">
      <c r="A209" t="s">
        <v>8</v>
      </c>
      <c r="B209" s="7">
        <v>0.64513888888888837</v>
      </c>
      <c r="C209">
        <v>3</v>
      </c>
      <c r="D209">
        <v>7</v>
      </c>
      <c r="E209">
        <v>8.5</v>
      </c>
      <c r="F209" s="1">
        <v>8.5</v>
      </c>
      <c r="G209" s="4">
        <v>2</v>
      </c>
    </row>
    <row r="210" spans="1:7">
      <c r="A210" t="s">
        <v>8</v>
      </c>
      <c r="B210" s="7">
        <v>0.64513888888888837</v>
      </c>
      <c r="C210">
        <v>8</v>
      </c>
      <c r="D210">
        <v>15</v>
      </c>
      <c r="E210">
        <v>19</v>
      </c>
      <c r="F210" s="1">
        <v>19</v>
      </c>
      <c r="G210" s="4">
        <v>7.5</v>
      </c>
    </row>
    <row r="211" spans="1:7">
      <c r="A211" t="s">
        <v>8</v>
      </c>
      <c r="B211" s="7">
        <v>0.64513888888888837</v>
      </c>
      <c r="C211">
        <v>1</v>
      </c>
      <c r="D211">
        <v>17</v>
      </c>
      <c r="E211">
        <v>23</v>
      </c>
      <c r="F211" s="1">
        <v>23</v>
      </c>
      <c r="G211" s="4">
        <v>18.75</v>
      </c>
    </row>
    <row r="212" spans="1:7">
      <c r="A212" t="s">
        <v>8</v>
      </c>
      <c r="B212" s="7">
        <v>0.64513888888888837</v>
      </c>
      <c r="C212">
        <v>10</v>
      </c>
      <c r="D212">
        <v>14</v>
      </c>
      <c r="E212">
        <v>19.5</v>
      </c>
      <c r="F212" s="1">
        <v>19.5</v>
      </c>
      <c r="G212" s="4">
        <v>5</v>
      </c>
    </row>
    <row r="213" spans="1:7">
      <c r="A213" t="s">
        <v>8</v>
      </c>
      <c r="B213" s="7">
        <v>0.64513888888888837</v>
      </c>
      <c r="C213">
        <v>3</v>
      </c>
      <c r="D213">
        <v>7</v>
      </c>
      <c r="E213">
        <v>8.5</v>
      </c>
      <c r="F213" s="1">
        <v>8.5</v>
      </c>
      <c r="G213" s="4">
        <v>2</v>
      </c>
    </row>
    <row r="214" spans="1:7">
      <c r="A214" t="s">
        <v>8</v>
      </c>
      <c r="B214" s="7">
        <v>0.64513888888888837</v>
      </c>
      <c r="C214">
        <v>11</v>
      </c>
      <c r="D214">
        <v>10</v>
      </c>
      <c r="E214">
        <v>14</v>
      </c>
      <c r="F214" s="1">
        <v>14</v>
      </c>
      <c r="G214" s="4">
        <v>1.45</v>
      </c>
    </row>
    <row r="215" spans="1:7">
      <c r="A215" t="s">
        <v>8</v>
      </c>
      <c r="B215" s="7">
        <v>0.64513888888888837</v>
      </c>
      <c r="C215">
        <v>11</v>
      </c>
      <c r="D215">
        <v>10</v>
      </c>
      <c r="E215">
        <v>14</v>
      </c>
      <c r="F215" s="1">
        <v>14</v>
      </c>
      <c r="G215" s="4">
        <v>1.45</v>
      </c>
    </row>
    <row r="216" spans="1:7">
      <c r="A216" t="s">
        <v>8</v>
      </c>
      <c r="B216" s="7">
        <v>0.64583333333333282</v>
      </c>
      <c r="C216">
        <v>5</v>
      </c>
      <c r="D216">
        <v>15</v>
      </c>
      <c r="E216">
        <v>20</v>
      </c>
      <c r="F216" s="1">
        <v>20</v>
      </c>
      <c r="G216" s="4">
        <v>12.5</v>
      </c>
    </row>
    <row r="217" spans="1:7">
      <c r="A217" t="s">
        <v>8</v>
      </c>
      <c r="B217" s="7">
        <v>0.65486111111111056</v>
      </c>
      <c r="C217">
        <v>10</v>
      </c>
      <c r="D217">
        <v>14</v>
      </c>
      <c r="E217">
        <v>19.5</v>
      </c>
      <c r="F217" s="1">
        <v>19.5</v>
      </c>
      <c r="G217" s="4">
        <v>5</v>
      </c>
    </row>
    <row r="218" spans="1:7">
      <c r="A218" t="s">
        <v>8</v>
      </c>
      <c r="B218" s="7">
        <v>0.66458333333333275</v>
      </c>
      <c r="C218">
        <v>5</v>
      </c>
      <c r="D218">
        <v>15</v>
      </c>
      <c r="E218">
        <v>20</v>
      </c>
      <c r="F218" s="1">
        <v>20</v>
      </c>
      <c r="G218" s="4">
        <v>12.5</v>
      </c>
    </row>
    <row r="219" spans="1:7">
      <c r="A219" t="s">
        <v>8</v>
      </c>
      <c r="B219" s="7">
        <v>0.67430555555555494</v>
      </c>
      <c r="C219">
        <v>4</v>
      </c>
      <c r="D219">
        <v>14</v>
      </c>
      <c r="E219">
        <v>16</v>
      </c>
      <c r="F219" s="1">
        <v>16</v>
      </c>
      <c r="G219" s="4">
        <v>8.8000000000000007</v>
      </c>
    </row>
    <row r="220" spans="1:7">
      <c r="A220" t="s">
        <v>8</v>
      </c>
      <c r="B220" s="7">
        <v>0.68333333333333268</v>
      </c>
      <c r="C220">
        <v>3</v>
      </c>
      <c r="D220">
        <v>7</v>
      </c>
      <c r="E220">
        <v>8.5</v>
      </c>
      <c r="F220" s="1">
        <v>8.5</v>
      </c>
      <c r="G220" s="4">
        <v>2</v>
      </c>
    </row>
    <row r="221" spans="1:7">
      <c r="A221" t="s">
        <v>8</v>
      </c>
      <c r="B221" s="7">
        <v>0.68333333333333268</v>
      </c>
      <c r="C221">
        <v>6</v>
      </c>
      <c r="D221">
        <v>14</v>
      </c>
      <c r="E221">
        <v>18</v>
      </c>
      <c r="F221" s="1">
        <v>18</v>
      </c>
      <c r="G221" s="4">
        <v>9</v>
      </c>
    </row>
    <row r="222" spans="1:7">
      <c r="A222" t="s">
        <v>8</v>
      </c>
      <c r="B222" s="7">
        <v>0.68402777777777712</v>
      </c>
      <c r="C222">
        <v>7</v>
      </c>
      <c r="D222">
        <v>16</v>
      </c>
      <c r="E222">
        <v>20</v>
      </c>
      <c r="F222" s="1">
        <v>20</v>
      </c>
      <c r="G222" s="4">
        <v>9.65</v>
      </c>
    </row>
    <row r="223" spans="1:7">
      <c r="A223" t="s">
        <v>8</v>
      </c>
      <c r="B223" s="7">
        <v>0.69305555555555487</v>
      </c>
      <c r="C223">
        <v>1</v>
      </c>
      <c r="D223">
        <v>17</v>
      </c>
      <c r="E223">
        <v>23</v>
      </c>
      <c r="F223" s="1">
        <v>23</v>
      </c>
      <c r="G223" s="4">
        <v>18.75</v>
      </c>
    </row>
    <row r="224" spans="1:7">
      <c r="A224" t="s">
        <v>8</v>
      </c>
      <c r="B224" s="7">
        <v>0.69305555555555487</v>
      </c>
      <c r="C224">
        <v>4</v>
      </c>
      <c r="D224">
        <v>14</v>
      </c>
      <c r="E224">
        <v>16</v>
      </c>
      <c r="F224" s="1">
        <v>16</v>
      </c>
      <c r="G224" s="4">
        <v>8.8000000000000007</v>
      </c>
    </row>
    <row r="225" spans="1:7">
      <c r="A225" t="s">
        <v>8</v>
      </c>
      <c r="B225" s="7">
        <v>0.69305555555555487</v>
      </c>
      <c r="C225">
        <v>9</v>
      </c>
      <c r="D225">
        <v>14</v>
      </c>
      <c r="E225">
        <v>17</v>
      </c>
      <c r="F225" s="1">
        <v>17</v>
      </c>
      <c r="G225" s="4">
        <v>12.6</v>
      </c>
    </row>
    <row r="226" spans="1:7">
      <c r="A226" t="s">
        <v>8</v>
      </c>
      <c r="B226" s="7">
        <v>0.7034722222222215</v>
      </c>
      <c r="C226">
        <v>9</v>
      </c>
      <c r="D226">
        <v>14</v>
      </c>
      <c r="E226">
        <v>17</v>
      </c>
      <c r="F226" s="1">
        <v>17</v>
      </c>
      <c r="G226" s="4">
        <v>12.6</v>
      </c>
    </row>
    <row r="227" spans="1:7">
      <c r="A227" t="s">
        <v>8</v>
      </c>
      <c r="B227" s="7">
        <v>0.70833333333333259</v>
      </c>
      <c r="C227">
        <v>10</v>
      </c>
      <c r="D227">
        <v>14</v>
      </c>
      <c r="E227">
        <v>19.5</v>
      </c>
      <c r="F227" s="1">
        <v>19.5</v>
      </c>
      <c r="G227" s="4">
        <v>5</v>
      </c>
    </row>
    <row r="228" spans="1:7">
      <c r="A228" t="s">
        <v>8</v>
      </c>
      <c r="B228" s="7">
        <v>0.70833333333333259</v>
      </c>
      <c r="C228">
        <v>1</v>
      </c>
      <c r="D228">
        <v>17</v>
      </c>
      <c r="E228">
        <v>23</v>
      </c>
      <c r="F228" s="1">
        <v>23</v>
      </c>
      <c r="G228" s="4">
        <v>18.75</v>
      </c>
    </row>
    <row r="229" spans="1:7">
      <c r="A229" t="s">
        <v>8</v>
      </c>
      <c r="B229" s="7">
        <v>0.71736111111111034</v>
      </c>
      <c r="C229">
        <v>4</v>
      </c>
      <c r="D229">
        <v>14</v>
      </c>
      <c r="E229">
        <v>16</v>
      </c>
      <c r="F229" s="1">
        <v>16</v>
      </c>
      <c r="G229" s="4">
        <v>8.8000000000000007</v>
      </c>
    </row>
    <row r="230" spans="1:7">
      <c r="A230" t="s">
        <v>8</v>
      </c>
      <c r="B230" s="7">
        <v>0.71736111111111034</v>
      </c>
      <c r="C230">
        <v>3</v>
      </c>
      <c r="D230">
        <v>7</v>
      </c>
      <c r="E230">
        <v>8.5</v>
      </c>
      <c r="F230" s="1">
        <v>8.5</v>
      </c>
      <c r="G230" s="4">
        <v>2</v>
      </c>
    </row>
    <row r="231" spans="1:7">
      <c r="A231" t="s">
        <v>8</v>
      </c>
      <c r="B231" s="7">
        <v>0.71944444444444366</v>
      </c>
      <c r="C231">
        <v>10</v>
      </c>
      <c r="D231">
        <v>14</v>
      </c>
      <c r="E231">
        <v>19.5</v>
      </c>
      <c r="F231" s="1">
        <v>19.5</v>
      </c>
      <c r="G231" s="4">
        <v>5</v>
      </c>
    </row>
    <row r="232" spans="1:7">
      <c r="A232" t="s">
        <v>8</v>
      </c>
      <c r="B232" s="7">
        <v>0.72569444444444364</v>
      </c>
      <c r="C232">
        <v>2</v>
      </c>
      <c r="D232">
        <v>16</v>
      </c>
      <c r="E232">
        <v>19</v>
      </c>
      <c r="F232" s="1">
        <v>19</v>
      </c>
      <c r="G232" s="4">
        <v>13.8</v>
      </c>
    </row>
    <row r="233" spans="1:7">
      <c r="A233" t="s">
        <v>8</v>
      </c>
      <c r="B233" s="7">
        <v>0.73194444444444362</v>
      </c>
      <c r="C233">
        <v>8</v>
      </c>
      <c r="D233">
        <v>15</v>
      </c>
      <c r="E233">
        <v>19</v>
      </c>
      <c r="F233" s="1">
        <v>19</v>
      </c>
      <c r="G233" s="4">
        <v>7.5</v>
      </c>
    </row>
    <row r="234" spans="1:7">
      <c r="A234" t="s">
        <v>8</v>
      </c>
      <c r="B234" s="7">
        <v>0.73749999999999916</v>
      </c>
      <c r="C234">
        <v>7</v>
      </c>
      <c r="D234">
        <v>16</v>
      </c>
      <c r="E234">
        <v>20</v>
      </c>
      <c r="F234" s="1">
        <v>20</v>
      </c>
      <c r="G234" s="4">
        <v>9.65</v>
      </c>
    </row>
    <row r="235" spans="1:7">
      <c r="A235" t="s">
        <v>8</v>
      </c>
      <c r="B235" s="7">
        <v>0.74722222222222134</v>
      </c>
      <c r="C235">
        <v>9</v>
      </c>
      <c r="D235">
        <v>14</v>
      </c>
      <c r="E235">
        <v>17</v>
      </c>
      <c r="F235" s="1">
        <v>17</v>
      </c>
      <c r="G235" s="4">
        <v>12.6</v>
      </c>
    </row>
    <row r="236" spans="1:7">
      <c r="A236" t="s">
        <v>8</v>
      </c>
      <c r="B236" s="7">
        <v>0.76249999999999907</v>
      </c>
      <c r="C236">
        <v>2</v>
      </c>
      <c r="D236">
        <v>16</v>
      </c>
      <c r="E236">
        <v>19</v>
      </c>
      <c r="F236" s="1">
        <v>19</v>
      </c>
      <c r="G236" s="4">
        <v>13.8</v>
      </c>
    </row>
    <row r="237" spans="1:7">
      <c r="A237" t="s">
        <v>8</v>
      </c>
      <c r="B237" s="7">
        <v>0.76874999999999905</v>
      </c>
      <c r="C237">
        <v>8</v>
      </c>
      <c r="D237">
        <v>15</v>
      </c>
      <c r="E237">
        <v>19</v>
      </c>
      <c r="F237" s="1">
        <v>19</v>
      </c>
      <c r="G237" s="4">
        <v>7.5</v>
      </c>
    </row>
    <row r="238" spans="1:7">
      <c r="A238" t="s">
        <v>8</v>
      </c>
      <c r="B238" s="7">
        <v>0.77777777777777679</v>
      </c>
      <c r="C238">
        <v>3</v>
      </c>
      <c r="D238">
        <v>7</v>
      </c>
      <c r="E238">
        <v>8.5</v>
      </c>
      <c r="F238" s="1">
        <v>8.5</v>
      </c>
      <c r="G238" s="4">
        <v>2</v>
      </c>
    </row>
    <row r="239" spans="1:7">
      <c r="A239" t="s">
        <v>8</v>
      </c>
      <c r="B239" s="7">
        <v>0.77916666666666567</v>
      </c>
      <c r="C239">
        <v>2</v>
      </c>
      <c r="D239">
        <v>16</v>
      </c>
      <c r="E239">
        <v>19</v>
      </c>
      <c r="F239" s="1">
        <v>19</v>
      </c>
      <c r="G239" s="4">
        <v>13.8</v>
      </c>
    </row>
    <row r="240" spans="1:7">
      <c r="A240" t="s">
        <v>8</v>
      </c>
      <c r="B240" s="7">
        <v>0.7895833333333323</v>
      </c>
      <c r="C240">
        <v>10</v>
      </c>
      <c r="D240">
        <v>14</v>
      </c>
      <c r="E240">
        <v>19.5</v>
      </c>
      <c r="F240" s="1">
        <v>19.5</v>
      </c>
      <c r="G240" s="4">
        <v>5</v>
      </c>
    </row>
    <row r="241" spans="1:7">
      <c r="A241" t="s">
        <v>8</v>
      </c>
      <c r="B241" s="7">
        <v>0.80555555555555447</v>
      </c>
      <c r="C241">
        <v>2</v>
      </c>
      <c r="D241">
        <v>16</v>
      </c>
      <c r="E241">
        <v>19</v>
      </c>
      <c r="F241" s="1">
        <v>19</v>
      </c>
      <c r="G241" s="4">
        <v>13.8</v>
      </c>
    </row>
    <row r="242" spans="1:7">
      <c r="A242" t="s">
        <v>8</v>
      </c>
      <c r="B242" s="7">
        <v>0.80555555555555447</v>
      </c>
      <c r="C242">
        <v>5</v>
      </c>
      <c r="D242">
        <v>15</v>
      </c>
      <c r="E242">
        <v>20</v>
      </c>
      <c r="F242" s="1">
        <v>20</v>
      </c>
      <c r="G242" s="4">
        <v>12.5</v>
      </c>
    </row>
    <row r="243" spans="1:7">
      <c r="A243" t="s">
        <v>8</v>
      </c>
      <c r="B243" s="7">
        <v>0.80555555555555447</v>
      </c>
      <c r="C243">
        <v>4</v>
      </c>
      <c r="D243">
        <v>14</v>
      </c>
      <c r="E243">
        <v>16</v>
      </c>
      <c r="F243" s="1">
        <v>16</v>
      </c>
      <c r="G243" s="4">
        <v>8.8000000000000007</v>
      </c>
    </row>
    <row r="244" spans="1:7">
      <c r="A244" t="s">
        <v>8</v>
      </c>
      <c r="B244" s="7">
        <v>0.80624999999999891</v>
      </c>
      <c r="C244">
        <v>2</v>
      </c>
      <c r="D244">
        <v>16</v>
      </c>
      <c r="E244">
        <v>19</v>
      </c>
      <c r="F244" s="1">
        <v>19</v>
      </c>
      <c r="G244" s="4">
        <v>13.8</v>
      </c>
    </row>
    <row r="245" spans="1:7">
      <c r="A245" t="s">
        <v>8</v>
      </c>
      <c r="B245" s="7">
        <v>0.81319444444444333</v>
      </c>
      <c r="C245">
        <v>3</v>
      </c>
      <c r="D245">
        <v>7</v>
      </c>
      <c r="E245">
        <v>8.5</v>
      </c>
      <c r="F245" s="1">
        <v>8.5</v>
      </c>
      <c r="G245" s="4">
        <v>2</v>
      </c>
    </row>
    <row r="246" spans="1:7">
      <c r="A246" t="s">
        <v>8</v>
      </c>
      <c r="B246" s="7">
        <v>0.81319444444444333</v>
      </c>
      <c r="C246">
        <v>10</v>
      </c>
      <c r="D246">
        <v>14</v>
      </c>
      <c r="E246">
        <v>19.5</v>
      </c>
      <c r="F246" s="1">
        <v>19.5</v>
      </c>
      <c r="G246" s="4">
        <v>5</v>
      </c>
    </row>
    <row r="247" spans="1:7">
      <c r="A247" t="s">
        <v>8</v>
      </c>
      <c r="B247" s="7">
        <v>0.81527777777777666</v>
      </c>
      <c r="C247">
        <v>2</v>
      </c>
      <c r="D247">
        <v>16</v>
      </c>
      <c r="E247">
        <v>19</v>
      </c>
      <c r="F247" s="1">
        <v>19</v>
      </c>
      <c r="G247" s="4">
        <v>13.8</v>
      </c>
    </row>
    <row r="248" spans="1:7">
      <c r="A248" t="s">
        <v>8</v>
      </c>
      <c r="B248" s="7">
        <v>0.82152777777777664</v>
      </c>
      <c r="C248">
        <v>8</v>
      </c>
      <c r="D248">
        <v>15</v>
      </c>
      <c r="E248">
        <v>19</v>
      </c>
      <c r="F248" s="1">
        <v>19</v>
      </c>
      <c r="G248" s="4">
        <v>7.5</v>
      </c>
    </row>
    <row r="249" spans="1:7">
      <c r="A249" t="s">
        <v>8</v>
      </c>
      <c r="B249" s="7">
        <v>0.82152777777777664</v>
      </c>
      <c r="C249">
        <v>5</v>
      </c>
      <c r="D249">
        <v>15</v>
      </c>
      <c r="E249">
        <v>20</v>
      </c>
      <c r="F249" s="1">
        <v>20</v>
      </c>
      <c r="G249" s="4">
        <v>12.5</v>
      </c>
    </row>
    <row r="250" spans="1:7">
      <c r="A250" t="s">
        <v>8</v>
      </c>
      <c r="B250" s="7">
        <v>0.82152777777777664</v>
      </c>
      <c r="C250">
        <v>10</v>
      </c>
      <c r="D250">
        <v>14</v>
      </c>
      <c r="E250">
        <v>19.5</v>
      </c>
      <c r="F250" s="1">
        <v>19.5</v>
      </c>
      <c r="G250" s="4">
        <v>5</v>
      </c>
    </row>
    <row r="251" spans="1:7">
      <c r="A251" t="s">
        <v>8</v>
      </c>
      <c r="B251" s="7">
        <v>0.83055555555555438</v>
      </c>
      <c r="C251">
        <v>1</v>
      </c>
      <c r="D251">
        <v>17</v>
      </c>
      <c r="E251">
        <v>23</v>
      </c>
      <c r="F251" s="1">
        <v>23</v>
      </c>
      <c r="G251" s="4">
        <v>18.75</v>
      </c>
    </row>
    <row r="252" spans="1:7">
      <c r="A252" t="s">
        <v>8</v>
      </c>
      <c r="B252" s="7">
        <v>0.83055555555555438</v>
      </c>
      <c r="C252">
        <v>4</v>
      </c>
      <c r="D252">
        <v>14</v>
      </c>
      <c r="E252">
        <v>16</v>
      </c>
      <c r="F252" s="1">
        <v>16</v>
      </c>
      <c r="G252" s="4">
        <v>8.8000000000000007</v>
      </c>
    </row>
    <row r="253" spans="1:7">
      <c r="A253" t="s">
        <v>8</v>
      </c>
      <c r="B253" s="7">
        <v>0.8374999999999988</v>
      </c>
      <c r="C253">
        <v>3</v>
      </c>
      <c r="D253">
        <v>7</v>
      </c>
      <c r="E253">
        <v>8.5</v>
      </c>
      <c r="F253" s="1">
        <v>8.5</v>
      </c>
      <c r="G253" s="4">
        <v>2</v>
      </c>
    </row>
    <row r="254" spans="1:7">
      <c r="A254" t="s">
        <v>8</v>
      </c>
      <c r="B254" s="7">
        <v>0.84722222222222099</v>
      </c>
      <c r="C254">
        <v>4</v>
      </c>
      <c r="D254">
        <v>14</v>
      </c>
      <c r="E254">
        <v>16</v>
      </c>
      <c r="F254" s="1">
        <v>16</v>
      </c>
      <c r="G254" s="4">
        <v>8.8000000000000007</v>
      </c>
    </row>
    <row r="255" spans="1:7">
      <c r="A255" t="s">
        <v>8</v>
      </c>
      <c r="B255" s="7">
        <v>0.8506944444444432</v>
      </c>
      <c r="C255">
        <v>3</v>
      </c>
      <c r="D255">
        <v>7</v>
      </c>
      <c r="E255">
        <v>8.5</v>
      </c>
      <c r="F255" s="1">
        <v>8.5</v>
      </c>
      <c r="G255" s="4">
        <v>2</v>
      </c>
    </row>
    <row r="256" spans="1:7">
      <c r="A256" t="s">
        <v>8</v>
      </c>
      <c r="B256" s="7">
        <v>0.8506944444444432</v>
      </c>
      <c r="C256">
        <v>5</v>
      </c>
      <c r="D256">
        <v>15</v>
      </c>
      <c r="E256">
        <v>20</v>
      </c>
      <c r="F256" s="1">
        <v>20</v>
      </c>
      <c r="G256" s="4">
        <v>12.5</v>
      </c>
    </row>
    <row r="257" spans="1:7">
      <c r="A257" t="s">
        <v>8</v>
      </c>
      <c r="B257" s="7">
        <v>0.85833333333333206</v>
      </c>
      <c r="C257">
        <v>3</v>
      </c>
      <c r="D257">
        <v>7</v>
      </c>
      <c r="E257">
        <v>8.5</v>
      </c>
      <c r="F257" s="1">
        <v>8.5</v>
      </c>
      <c r="G257" s="4">
        <v>2</v>
      </c>
    </row>
    <row r="258" spans="1:7">
      <c r="A258" t="s">
        <v>8</v>
      </c>
      <c r="B258" s="7">
        <v>0.86041666666666539</v>
      </c>
      <c r="C258">
        <v>5</v>
      </c>
      <c r="D258">
        <v>15</v>
      </c>
      <c r="E258">
        <v>20</v>
      </c>
      <c r="F258" s="1">
        <v>20</v>
      </c>
      <c r="G258" s="4">
        <v>12.5</v>
      </c>
    </row>
    <row r="259" spans="1:7">
      <c r="A259" t="s">
        <v>8</v>
      </c>
      <c r="B259" s="7">
        <v>0.86041666666666539</v>
      </c>
      <c r="C259">
        <v>8</v>
      </c>
      <c r="D259">
        <v>15</v>
      </c>
      <c r="E259">
        <v>19</v>
      </c>
      <c r="F259" s="1">
        <v>19</v>
      </c>
      <c r="G259" s="4">
        <v>7.5</v>
      </c>
    </row>
    <row r="260" spans="1:7">
      <c r="A260" t="s">
        <v>8</v>
      </c>
      <c r="B260" s="7">
        <v>0.86319444444444315</v>
      </c>
      <c r="C260">
        <v>1</v>
      </c>
      <c r="D260">
        <v>17</v>
      </c>
      <c r="E260">
        <v>23</v>
      </c>
      <c r="F260" s="1">
        <v>23</v>
      </c>
      <c r="G260" s="4">
        <v>18.75</v>
      </c>
    </row>
    <row r="261" spans="1:7">
      <c r="A261" t="s">
        <v>8</v>
      </c>
      <c r="B261" s="7">
        <v>0.87152777777777646</v>
      </c>
      <c r="C261">
        <v>1</v>
      </c>
      <c r="D261">
        <v>17</v>
      </c>
      <c r="E261">
        <v>23</v>
      </c>
      <c r="F261" s="1">
        <v>23</v>
      </c>
      <c r="G261" s="4">
        <v>18.75</v>
      </c>
    </row>
    <row r="262" spans="1:7">
      <c r="A262" t="s">
        <v>8</v>
      </c>
      <c r="B262" s="7">
        <v>0.87430555555555423</v>
      </c>
      <c r="C262">
        <v>7</v>
      </c>
      <c r="D262">
        <v>16</v>
      </c>
      <c r="E262">
        <v>20</v>
      </c>
      <c r="F262" s="1">
        <v>20</v>
      </c>
      <c r="G262" s="4">
        <v>9.65</v>
      </c>
    </row>
    <row r="263" spans="1:7">
      <c r="A263" t="s">
        <v>8</v>
      </c>
      <c r="B263" s="7">
        <v>0.87986111111110976</v>
      </c>
      <c r="C263">
        <v>4</v>
      </c>
      <c r="D263">
        <v>14</v>
      </c>
      <c r="E263">
        <v>16</v>
      </c>
      <c r="F263" s="1">
        <v>16</v>
      </c>
      <c r="G263" s="4">
        <v>8.8000000000000007</v>
      </c>
    </row>
    <row r="264" spans="1:7">
      <c r="A264" t="s">
        <v>8</v>
      </c>
      <c r="B264" s="7">
        <v>0.87986111111110976</v>
      </c>
      <c r="C264">
        <v>3</v>
      </c>
      <c r="D264">
        <v>7</v>
      </c>
      <c r="E264">
        <v>8.5</v>
      </c>
      <c r="F264" s="1">
        <v>8.5</v>
      </c>
      <c r="G264" s="4">
        <v>2</v>
      </c>
    </row>
    <row r="265" spans="1:7">
      <c r="A265" t="s">
        <v>8</v>
      </c>
      <c r="B265" s="7">
        <v>0.88611111111110974</v>
      </c>
      <c r="C265">
        <v>8</v>
      </c>
      <c r="D265">
        <v>15</v>
      </c>
      <c r="E265">
        <v>19</v>
      </c>
      <c r="F265" s="1">
        <v>19</v>
      </c>
      <c r="G265" s="4">
        <v>7.5</v>
      </c>
    </row>
    <row r="266" spans="1:7">
      <c r="A266" t="s">
        <v>8</v>
      </c>
      <c r="B266" s="7">
        <v>0.88611111111110974</v>
      </c>
      <c r="C266">
        <v>8</v>
      </c>
      <c r="D266">
        <v>15</v>
      </c>
      <c r="E266">
        <v>19</v>
      </c>
      <c r="F266" s="1">
        <v>19</v>
      </c>
      <c r="G266" s="4">
        <v>7.5</v>
      </c>
    </row>
    <row r="267" spans="1:7">
      <c r="A267" t="s">
        <v>8</v>
      </c>
      <c r="B267" s="7">
        <v>0.89583333333333193</v>
      </c>
      <c r="C267">
        <v>2</v>
      </c>
      <c r="D267">
        <v>16</v>
      </c>
      <c r="E267">
        <v>19</v>
      </c>
      <c r="F267" s="1">
        <v>19</v>
      </c>
      <c r="G267" s="4">
        <v>13.8</v>
      </c>
    </row>
    <row r="268" spans="1:7">
      <c r="A268" t="s">
        <v>8</v>
      </c>
      <c r="B268" s="7">
        <v>0.90138888888888746</v>
      </c>
      <c r="C268">
        <v>2</v>
      </c>
      <c r="D268">
        <v>16</v>
      </c>
      <c r="E268">
        <v>19</v>
      </c>
      <c r="F268" s="1">
        <v>19</v>
      </c>
      <c r="G268" s="4">
        <v>13.8</v>
      </c>
    </row>
    <row r="269" spans="1:7">
      <c r="A269" t="s">
        <v>8</v>
      </c>
      <c r="B269" s="7">
        <v>0.906944444444443</v>
      </c>
      <c r="C269">
        <v>6</v>
      </c>
      <c r="D269">
        <v>14</v>
      </c>
      <c r="E269">
        <v>18</v>
      </c>
      <c r="F269" s="1">
        <v>18</v>
      </c>
      <c r="G269" s="4">
        <v>9</v>
      </c>
    </row>
    <row r="270" spans="1:7">
      <c r="A270" t="s">
        <v>8</v>
      </c>
      <c r="B270" s="7">
        <v>0.91249999999999853</v>
      </c>
      <c r="C270">
        <v>7</v>
      </c>
      <c r="D270">
        <v>16</v>
      </c>
      <c r="E270">
        <v>20</v>
      </c>
      <c r="F270" s="1">
        <v>20</v>
      </c>
      <c r="G270" s="4">
        <v>9.65</v>
      </c>
    </row>
    <row r="271" spans="1:7">
      <c r="A271" t="s">
        <v>8</v>
      </c>
      <c r="B271" s="7">
        <v>0.91249999999999853</v>
      </c>
      <c r="C271">
        <v>8</v>
      </c>
      <c r="D271">
        <v>15</v>
      </c>
      <c r="E271">
        <v>19</v>
      </c>
      <c r="F271" s="1">
        <v>19</v>
      </c>
      <c r="G271" s="4">
        <v>7.5</v>
      </c>
    </row>
    <row r="272" spans="1:7">
      <c r="A272" t="s">
        <v>8</v>
      </c>
      <c r="B272" s="7">
        <v>0.91249999999999853</v>
      </c>
      <c r="C272">
        <v>10</v>
      </c>
      <c r="D272">
        <v>14</v>
      </c>
      <c r="E272">
        <v>19.5</v>
      </c>
      <c r="F272" s="1">
        <v>19.5</v>
      </c>
      <c r="G272" s="4">
        <v>5</v>
      </c>
    </row>
    <row r="273" spans="1:7">
      <c r="A273" t="s">
        <v>8</v>
      </c>
      <c r="B273" s="7">
        <v>0.92291666666666516</v>
      </c>
      <c r="C273">
        <v>2</v>
      </c>
      <c r="D273">
        <v>16</v>
      </c>
      <c r="E273">
        <v>19</v>
      </c>
      <c r="F273" s="1">
        <v>19</v>
      </c>
      <c r="G273" s="4">
        <v>13.8</v>
      </c>
    </row>
    <row r="274" spans="1:7">
      <c r="A274" t="s">
        <v>8</v>
      </c>
      <c r="B274" s="7">
        <v>0.92291666666666516</v>
      </c>
      <c r="C274">
        <v>9</v>
      </c>
      <c r="D274">
        <v>14</v>
      </c>
      <c r="E274">
        <v>17</v>
      </c>
      <c r="F274" s="1">
        <v>17</v>
      </c>
      <c r="G274" s="4">
        <v>12.6</v>
      </c>
    </row>
    <row r="275" spans="1:7">
      <c r="A275" t="s">
        <v>8</v>
      </c>
      <c r="B275" s="7">
        <v>0.92291666666666516</v>
      </c>
      <c r="C275">
        <v>6</v>
      </c>
      <c r="D275">
        <v>14</v>
      </c>
      <c r="E275">
        <v>18</v>
      </c>
      <c r="F275" s="1">
        <v>18</v>
      </c>
      <c r="G275" s="4">
        <v>9</v>
      </c>
    </row>
    <row r="276" spans="1:7">
      <c r="A276" t="s">
        <v>8</v>
      </c>
      <c r="B276" s="7">
        <v>0.92291666666666516</v>
      </c>
      <c r="C276">
        <v>7</v>
      </c>
      <c r="D276">
        <v>16</v>
      </c>
      <c r="E276">
        <v>20</v>
      </c>
      <c r="F276" s="1">
        <v>20</v>
      </c>
      <c r="G276" s="4">
        <v>9.65</v>
      </c>
    </row>
    <row r="277" spans="1:7">
      <c r="A277" t="s">
        <v>8</v>
      </c>
      <c r="B277" s="7">
        <v>0.92499999999999849</v>
      </c>
      <c r="C277">
        <v>3</v>
      </c>
      <c r="D277">
        <v>7</v>
      </c>
      <c r="E277">
        <v>8.5</v>
      </c>
      <c r="F277" s="1">
        <v>8.5</v>
      </c>
      <c r="G277" s="4">
        <v>2</v>
      </c>
    </row>
    <row r="278" spans="1:7">
      <c r="A278" t="s">
        <v>8</v>
      </c>
      <c r="B278" s="7">
        <v>0.92499999999999849</v>
      </c>
      <c r="C278">
        <v>10</v>
      </c>
      <c r="D278">
        <v>14</v>
      </c>
      <c r="E278">
        <v>19.5</v>
      </c>
      <c r="F278" s="1">
        <v>19.5</v>
      </c>
      <c r="G278" s="4">
        <v>5</v>
      </c>
    </row>
    <row r="279" spans="1:7">
      <c r="A279" t="s">
        <v>8</v>
      </c>
      <c r="B279" s="7">
        <v>0.92499999999999849</v>
      </c>
      <c r="C279">
        <v>7</v>
      </c>
      <c r="D279">
        <v>16</v>
      </c>
      <c r="E279">
        <v>20</v>
      </c>
      <c r="F279" s="1">
        <v>20</v>
      </c>
      <c r="G279" s="4">
        <v>9.65</v>
      </c>
    </row>
    <row r="280" spans="1:7">
      <c r="A280" t="s">
        <v>8</v>
      </c>
      <c r="B280" s="7">
        <v>0.92569444444444293</v>
      </c>
      <c r="C280">
        <v>6</v>
      </c>
      <c r="D280">
        <v>14</v>
      </c>
      <c r="E280">
        <v>18</v>
      </c>
      <c r="F280" s="1">
        <v>18</v>
      </c>
      <c r="G280" s="4">
        <v>9</v>
      </c>
    </row>
    <row r="281" spans="1:7">
      <c r="A281" t="s">
        <v>8</v>
      </c>
      <c r="B281" s="7">
        <v>0.93194444444444291</v>
      </c>
      <c r="C281">
        <v>5</v>
      </c>
      <c r="D281">
        <v>15</v>
      </c>
      <c r="E281">
        <v>20</v>
      </c>
      <c r="F281" s="1">
        <v>20</v>
      </c>
      <c r="G281" s="4">
        <v>12.5</v>
      </c>
    </row>
    <row r="282" spans="1:7">
      <c r="A282" t="s">
        <v>8</v>
      </c>
      <c r="B282" s="7">
        <v>0.93194444444444291</v>
      </c>
      <c r="C282">
        <v>6</v>
      </c>
      <c r="D282">
        <v>14</v>
      </c>
      <c r="E282">
        <v>18</v>
      </c>
      <c r="F282" s="1">
        <v>18</v>
      </c>
      <c r="G282" s="4">
        <v>9</v>
      </c>
    </row>
    <row r="283" spans="1:7">
      <c r="A283" t="s">
        <v>8</v>
      </c>
      <c r="B283" s="7">
        <v>0.93958333333333177</v>
      </c>
      <c r="C283">
        <v>11</v>
      </c>
      <c r="D283">
        <v>10</v>
      </c>
      <c r="E283">
        <v>14</v>
      </c>
      <c r="F283" s="1">
        <v>14</v>
      </c>
      <c r="G283" s="4">
        <v>1.45</v>
      </c>
    </row>
    <row r="284" spans="1:7">
      <c r="A284" t="s">
        <v>8</v>
      </c>
      <c r="B284" s="7">
        <v>0.93958333333333177</v>
      </c>
      <c r="C284">
        <v>8</v>
      </c>
      <c r="D284">
        <v>15</v>
      </c>
      <c r="E284">
        <v>19</v>
      </c>
      <c r="F284" s="1">
        <v>19</v>
      </c>
      <c r="G284" s="4">
        <v>7.5</v>
      </c>
    </row>
    <row r="285" spans="1:7">
      <c r="A285" t="s">
        <v>8</v>
      </c>
      <c r="B285" s="7">
        <v>0.94930555555555396</v>
      </c>
      <c r="C285">
        <v>2</v>
      </c>
      <c r="D285">
        <v>16</v>
      </c>
      <c r="E285">
        <v>19</v>
      </c>
      <c r="F285" s="1">
        <v>19</v>
      </c>
      <c r="G285" s="4">
        <v>13.8</v>
      </c>
    </row>
    <row r="286" spans="1:7">
      <c r="A286" t="s">
        <v>8</v>
      </c>
      <c r="B286" s="7">
        <v>0.94930555555555396</v>
      </c>
      <c r="C286">
        <v>9</v>
      </c>
      <c r="D286">
        <v>14</v>
      </c>
      <c r="E286">
        <v>17</v>
      </c>
      <c r="F286" s="1">
        <v>17</v>
      </c>
      <c r="G286" s="4">
        <v>12.6</v>
      </c>
    </row>
    <row r="287" spans="1:7">
      <c r="A287" t="s">
        <v>8</v>
      </c>
      <c r="B287" s="7">
        <v>0.95555555555555394</v>
      </c>
      <c r="C287">
        <v>6</v>
      </c>
      <c r="D287">
        <v>14</v>
      </c>
      <c r="E287">
        <v>18</v>
      </c>
      <c r="F287" s="1">
        <v>18</v>
      </c>
      <c r="G287" s="4">
        <v>9</v>
      </c>
    </row>
    <row r="288" spans="1:7">
      <c r="A288" t="s">
        <v>9</v>
      </c>
      <c r="B288" s="7">
        <v>0.47222222222222227</v>
      </c>
      <c r="C288">
        <v>3</v>
      </c>
      <c r="D288">
        <v>7</v>
      </c>
      <c r="E288">
        <v>8.5</v>
      </c>
      <c r="F288" s="1">
        <v>7</v>
      </c>
      <c r="G288" s="4">
        <v>2</v>
      </c>
    </row>
    <row r="289" spans="1:7">
      <c r="A289" t="s">
        <v>9</v>
      </c>
      <c r="B289" s="7">
        <v>0.47222222222222227</v>
      </c>
      <c r="C289">
        <v>1</v>
      </c>
      <c r="D289">
        <v>17</v>
      </c>
      <c r="E289">
        <v>23</v>
      </c>
      <c r="F289" s="1">
        <v>17</v>
      </c>
      <c r="G289" s="4">
        <v>18.75</v>
      </c>
    </row>
    <row r="290" spans="1:7">
      <c r="A290" t="s">
        <v>9</v>
      </c>
      <c r="B290" s="7">
        <v>0.47222222222222227</v>
      </c>
      <c r="C290">
        <v>9</v>
      </c>
      <c r="D290">
        <v>14</v>
      </c>
      <c r="E290">
        <v>17</v>
      </c>
      <c r="F290" s="1">
        <v>14</v>
      </c>
      <c r="G290" s="4">
        <v>12.6</v>
      </c>
    </row>
    <row r="291" spans="1:7">
      <c r="A291" t="s">
        <v>9</v>
      </c>
      <c r="B291" s="7">
        <v>0.48125000000000007</v>
      </c>
      <c r="C291">
        <v>11</v>
      </c>
      <c r="D291">
        <v>10</v>
      </c>
      <c r="E291">
        <v>14</v>
      </c>
      <c r="F291" s="1">
        <v>10</v>
      </c>
      <c r="G291" s="4">
        <v>1.45</v>
      </c>
    </row>
    <row r="292" spans="1:7">
      <c r="A292" t="s">
        <v>9</v>
      </c>
      <c r="B292" s="7">
        <v>0.49027777777777787</v>
      </c>
      <c r="C292">
        <v>4</v>
      </c>
      <c r="D292">
        <v>14</v>
      </c>
      <c r="E292">
        <v>16</v>
      </c>
      <c r="F292" s="1">
        <v>14</v>
      </c>
      <c r="G292" s="4">
        <v>8.8000000000000007</v>
      </c>
    </row>
    <row r="293" spans="1:7">
      <c r="A293" t="s">
        <v>9</v>
      </c>
      <c r="B293" s="7">
        <v>0.49027777777777787</v>
      </c>
      <c r="C293">
        <v>8</v>
      </c>
      <c r="D293">
        <v>15</v>
      </c>
      <c r="E293">
        <v>19</v>
      </c>
      <c r="F293" s="1">
        <v>15</v>
      </c>
      <c r="G293" s="4">
        <v>7.5</v>
      </c>
    </row>
    <row r="294" spans="1:7">
      <c r="A294" t="s">
        <v>9</v>
      </c>
      <c r="B294" s="7">
        <v>0.49513888888888896</v>
      </c>
      <c r="C294">
        <v>10</v>
      </c>
      <c r="D294">
        <v>14</v>
      </c>
      <c r="E294">
        <v>19.5</v>
      </c>
      <c r="F294" s="1">
        <v>14</v>
      </c>
      <c r="G294" s="4">
        <v>5</v>
      </c>
    </row>
    <row r="295" spans="1:7">
      <c r="A295" t="s">
        <v>9</v>
      </c>
      <c r="B295" s="7">
        <v>0.50347222222222232</v>
      </c>
      <c r="C295">
        <v>3</v>
      </c>
      <c r="D295">
        <v>7</v>
      </c>
      <c r="E295">
        <v>8.5</v>
      </c>
      <c r="F295" s="1">
        <v>7</v>
      </c>
      <c r="G295" s="4">
        <v>2</v>
      </c>
    </row>
    <row r="296" spans="1:7">
      <c r="A296" t="s">
        <v>9</v>
      </c>
      <c r="B296" s="7">
        <v>0.50763888888888897</v>
      </c>
      <c r="C296">
        <v>1</v>
      </c>
      <c r="D296">
        <v>17</v>
      </c>
      <c r="E296">
        <v>23</v>
      </c>
      <c r="F296" s="1">
        <v>17</v>
      </c>
      <c r="G296" s="4">
        <v>18.75</v>
      </c>
    </row>
    <row r="297" spans="1:7">
      <c r="A297" t="s">
        <v>9</v>
      </c>
      <c r="B297" s="7">
        <v>0.50763888888888897</v>
      </c>
      <c r="C297">
        <v>7</v>
      </c>
      <c r="D297">
        <v>16</v>
      </c>
      <c r="E297">
        <v>20</v>
      </c>
      <c r="F297" s="1">
        <v>16</v>
      </c>
      <c r="G297" s="4">
        <v>9.65</v>
      </c>
    </row>
    <row r="298" spans="1:7">
      <c r="A298" t="s">
        <v>9</v>
      </c>
      <c r="B298" s="7">
        <v>0.52013888888888893</v>
      </c>
      <c r="C298">
        <v>4</v>
      </c>
      <c r="D298">
        <v>14</v>
      </c>
      <c r="E298">
        <v>16</v>
      </c>
      <c r="F298" s="1">
        <v>14</v>
      </c>
      <c r="G298" s="4">
        <v>8.8000000000000007</v>
      </c>
    </row>
    <row r="299" spans="1:7">
      <c r="A299" t="s">
        <v>9</v>
      </c>
      <c r="B299" s="7">
        <v>0.52916666666666667</v>
      </c>
      <c r="C299">
        <v>11</v>
      </c>
      <c r="D299">
        <v>10</v>
      </c>
      <c r="E299">
        <v>14</v>
      </c>
      <c r="F299" s="1">
        <v>10</v>
      </c>
      <c r="G299" s="4">
        <v>1.45</v>
      </c>
    </row>
    <row r="300" spans="1:7">
      <c r="A300" t="s">
        <v>9</v>
      </c>
      <c r="B300" s="7">
        <v>0.52916666666666667</v>
      </c>
      <c r="C300">
        <v>6</v>
      </c>
      <c r="D300">
        <v>14</v>
      </c>
      <c r="E300">
        <v>18</v>
      </c>
      <c r="F300" s="1">
        <v>14</v>
      </c>
      <c r="G300" s="4">
        <v>9</v>
      </c>
    </row>
    <row r="301" spans="1:7">
      <c r="A301" t="s">
        <v>9</v>
      </c>
      <c r="B301" s="7">
        <v>0.52916666666666667</v>
      </c>
      <c r="C301">
        <v>2</v>
      </c>
      <c r="D301">
        <v>16</v>
      </c>
      <c r="E301">
        <v>19</v>
      </c>
      <c r="F301" s="1">
        <v>16</v>
      </c>
      <c r="G301" s="4">
        <v>13.8</v>
      </c>
    </row>
    <row r="302" spans="1:7">
      <c r="A302" t="s">
        <v>9</v>
      </c>
      <c r="B302" s="7">
        <v>0.52916666666666667</v>
      </c>
      <c r="C302">
        <v>11</v>
      </c>
      <c r="D302">
        <v>10</v>
      </c>
      <c r="E302">
        <v>14</v>
      </c>
      <c r="F302" s="1">
        <v>10</v>
      </c>
      <c r="G302" s="4">
        <v>1.45</v>
      </c>
    </row>
    <row r="303" spans="1:7">
      <c r="A303" t="s">
        <v>9</v>
      </c>
      <c r="B303" s="7">
        <v>0.53888888888888886</v>
      </c>
      <c r="C303">
        <v>6</v>
      </c>
      <c r="D303">
        <v>14</v>
      </c>
      <c r="E303">
        <v>18</v>
      </c>
      <c r="F303" s="1">
        <v>14</v>
      </c>
      <c r="G303" s="4">
        <v>9</v>
      </c>
    </row>
    <row r="304" spans="1:7">
      <c r="A304" t="s">
        <v>9</v>
      </c>
      <c r="B304" s="7">
        <v>0.53888888888888886</v>
      </c>
      <c r="C304">
        <v>11</v>
      </c>
      <c r="D304">
        <v>10</v>
      </c>
      <c r="E304">
        <v>14</v>
      </c>
      <c r="F304" s="1">
        <v>10</v>
      </c>
      <c r="G304" s="4">
        <v>1.45</v>
      </c>
    </row>
    <row r="305" spans="1:7">
      <c r="A305" t="s">
        <v>9</v>
      </c>
      <c r="B305" s="7">
        <v>0.53888888888888886</v>
      </c>
      <c r="C305">
        <v>8</v>
      </c>
      <c r="D305">
        <v>15</v>
      </c>
      <c r="E305">
        <v>19</v>
      </c>
      <c r="F305" s="1">
        <v>15</v>
      </c>
      <c r="G305" s="4">
        <v>7.5</v>
      </c>
    </row>
    <row r="306" spans="1:7">
      <c r="A306" t="s">
        <v>9</v>
      </c>
      <c r="B306" s="7">
        <v>0.54791666666666661</v>
      </c>
      <c r="C306">
        <v>3</v>
      </c>
      <c r="D306">
        <v>7</v>
      </c>
      <c r="E306">
        <v>8.5</v>
      </c>
      <c r="F306" s="1">
        <v>7</v>
      </c>
      <c r="G306" s="4">
        <v>2</v>
      </c>
    </row>
    <row r="307" spans="1:7">
      <c r="A307" t="s">
        <v>9</v>
      </c>
      <c r="B307" s="7">
        <v>0.54791666666666661</v>
      </c>
      <c r="C307">
        <v>1</v>
      </c>
      <c r="D307">
        <v>17</v>
      </c>
      <c r="E307">
        <v>23</v>
      </c>
      <c r="F307" s="1">
        <v>17</v>
      </c>
      <c r="G307" s="4">
        <v>18.75</v>
      </c>
    </row>
    <row r="308" spans="1:7">
      <c r="A308" t="s">
        <v>9</v>
      </c>
      <c r="B308" s="7">
        <v>0.54791666666666661</v>
      </c>
      <c r="C308">
        <v>7</v>
      </c>
      <c r="D308">
        <v>16</v>
      </c>
      <c r="E308">
        <v>20</v>
      </c>
      <c r="F308" s="1">
        <v>16</v>
      </c>
      <c r="G308" s="4">
        <v>9.65</v>
      </c>
    </row>
    <row r="309" spans="1:7">
      <c r="A309" t="s">
        <v>9</v>
      </c>
      <c r="B309" s="7">
        <v>0.55347222222222214</v>
      </c>
      <c r="C309">
        <v>5</v>
      </c>
      <c r="D309">
        <v>15</v>
      </c>
      <c r="E309">
        <v>20</v>
      </c>
      <c r="F309" s="1">
        <v>15</v>
      </c>
      <c r="G309" s="4">
        <v>12.5</v>
      </c>
    </row>
    <row r="310" spans="1:7">
      <c r="A310" t="s">
        <v>9</v>
      </c>
      <c r="B310" s="7">
        <v>0.56319444444444433</v>
      </c>
      <c r="C310">
        <v>2</v>
      </c>
      <c r="D310">
        <v>16</v>
      </c>
      <c r="E310">
        <v>19</v>
      </c>
      <c r="F310" s="1">
        <v>16</v>
      </c>
      <c r="G310" s="4">
        <v>13.8</v>
      </c>
    </row>
    <row r="311" spans="1:7">
      <c r="A311" t="s">
        <v>9</v>
      </c>
      <c r="B311" s="7">
        <v>0.56319444444444433</v>
      </c>
      <c r="C311">
        <v>2</v>
      </c>
      <c r="D311">
        <v>16</v>
      </c>
      <c r="E311">
        <v>19</v>
      </c>
      <c r="F311" s="1">
        <v>16</v>
      </c>
      <c r="G311" s="4">
        <v>13.8</v>
      </c>
    </row>
    <row r="312" spans="1:7">
      <c r="A312" t="s">
        <v>9</v>
      </c>
      <c r="B312" s="7">
        <v>0.57847222222222205</v>
      </c>
      <c r="C312">
        <v>10</v>
      </c>
      <c r="D312">
        <v>14</v>
      </c>
      <c r="E312">
        <v>19.5</v>
      </c>
      <c r="F312" s="1">
        <v>14</v>
      </c>
      <c r="G312" s="4">
        <v>5</v>
      </c>
    </row>
    <row r="313" spans="1:7">
      <c r="A313" t="s">
        <v>9</v>
      </c>
      <c r="B313" s="7">
        <v>0.59027777777777757</v>
      </c>
      <c r="C313">
        <v>1</v>
      </c>
      <c r="D313">
        <v>17</v>
      </c>
      <c r="E313">
        <v>23</v>
      </c>
      <c r="F313" s="1">
        <v>23</v>
      </c>
      <c r="G313" s="4">
        <v>18.75</v>
      </c>
    </row>
    <row r="314" spans="1:7">
      <c r="A314" t="s">
        <v>9</v>
      </c>
      <c r="B314" s="7">
        <v>0.59166666666666645</v>
      </c>
      <c r="C314">
        <v>2</v>
      </c>
      <c r="D314">
        <v>16</v>
      </c>
      <c r="E314">
        <v>19</v>
      </c>
      <c r="F314" s="1">
        <v>19</v>
      </c>
      <c r="G314" s="4">
        <v>13.8</v>
      </c>
    </row>
    <row r="315" spans="1:7">
      <c r="A315" t="s">
        <v>9</v>
      </c>
      <c r="B315" s="7">
        <v>0.59791666666666643</v>
      </c>
      <c r="C315">
        <v>9</v>
      </c>
      <c r="D315">
        <v>14</v>
      </c>
      <c r="E315">
        <v>17</v>
      </c>
      <c r="F315" s="1">
        <v>17</v>
      </c>
      <c r="G315" s="4">
        <v>12.6</v>
      </c>
    </row>
    <row r="316" spans="1:7">
      <c r="A316" t="s">
        <v>9</v>
      </c>
      <c r="B316" s="7">
        <v>0.60138888888888864</v>
      </c>
      <c r="C316">
        <v>3</v>
      </c>
      <c r="D316">
        <v>7</v>
      </c>
      <c r="E316">
        <v>8.5</v>
      </c>
      <c r="F316" s="1">
        <v>8.5</v>
      </c>
      <c r="G316" s="4">
        <v>2</v>
      </c>
    </row>
    <row r="317" spans="1:7">
      <c r="A317" t="s">
        <v>9</v>
      </c>
      <c r="B317" s="7">
        <v>0.60138888888888864</v>
      </c>
      <c r="C317">
        <v>10</v>
      </c>
      <c r="D317">
        <v>14</v>
      </c>
      <c r="E317">
        <v>19.5</v>
      </c>
      <c r="F317" s="1">
        <v>19.5</v>
      </c>
      <c r="G317" s="4">
        <v>5</v>
      </c>
    </row>
    <row r="318" spans="1:7">
      <c r="A318" t="s">
        <v>9</v>
      </c>
      <c r="B318" s="7">
        <v>0.60763888888888862</v>
      </c>
      <c r="C318">
        <v>6</v>
      </c>
      <c r="D318">
        <v>14</v>
      </c>
      <c r="E318">
        <v>18</v>
      </c>
      <c r="F318" s="1">
        <v>18</v>
      </c>
      <c r="G318" s="4">
        <v>9</v>
      </c>
    </row>
    <row r="319" spans="1:7">
      <c r="A319" t="s">
        <v>9</v>
      </c>
      <c r="B319" s="7">
        <v>0.61597222222222192</v>
      </c>
      <c r="C319">
        <v>7</v>
      </c>
      <c r="D319">
        <v>16</v>
      </c>
      <c r="E319">
        <v>20</v>
      </c>
      <c r="F319" s="1">
        <v>20</v>
      </c>
      <c r="G319" s="4">
        <v>9.65</v>
      </c>
    </row>
    <row r="320" spans="1:7">
      <c r="A320" t="s">
        <v>9</v>
      </c>
      <c r="B320" s="7">
        <v>0.61597222222222192</v>
      </c>
      <c r="C320">
        <v>3</v>
      </c>
      <c r="D320">
        <v>7</v>
      </c>
      <c r="E320">
        <v>8.5</v>
      </c>
      <c r="F320" s="1">
        <v>8.5</v>
      </c>
      <c r="G320" s="4">
        <v>2</v>
      </c>
    </row>
    <row r="321" spans="1:7">
      <c r="A321" t="s">
        <v>9</v>
      </c>
      <c r="B321" s="7">
        <v>0.61597222222222192</v>
      </c>
      <c r="C321">
        <v>5</v>
      </c>
      <c r="D321">
        <v>15</v>
      </c>
      <c r="E321">
        <v>20</v>
      </c>
      <c r="F321" s="1">
        <v>20</v>
      </c>
      <c r="G321" s="4">
        <v>12.5</v>
      </c>
    </row>
    <row r="322" spans="1:7">
      <c r="A322" t="s">
        <v>9</v>
      </c>
      <c r="B322" s="7">
        <v>0.61597222222222192</v>
      </c>
      <c r="C322">
        <v>4</v>
      </c>
      <c r="D322">
        <v>14</v>
      </c>
      <c r="E322">
        <v>16</v>
      </c>
      <c r="F322" s="1">
        <v>16</v>
      </c>
      <c r="G322" s="4">
        <v>8.8000000000000007</v>
      </c>
    </row>
    <row r="323" spans="1:7">
      <c r="A323" t="s">
        <v>9</v>
      </c>
      <c r="B323" s="7">
        <v>0.61597222222222192</v>
      </c>
      <c r="C323">
        <v>3</v>
      </c>
      <c r="D323">
        <v>7</v>
      </c>
      <c r="E323">
        <v>8.5</v>
      </c>
      <c r="F323" s="1">
        <v>8.5</v>
      </c>
      <c r="G323" s="4">
        <v>2</v>
      </c>
    </row>
    <row r="324" spans="1:7">
      <c r="A324" t="s">
        <v>9</v>
      </c>
      <c r="B324" s="7">
        <v>0.61597222222222192</v>
      </c>
      <c r="C324">
        <v>5</v>
      </c>
      <c r="D324">
        <v>15</v>
      </c>
      <c r="E324">
        <v>20</v>
      </c>
      <c r="F324" s="1">
        <v>20</v>
      </c>
      <c r="G324" s="4">
        <v>12.5</v>
      </c>
    </row>
    <row r="325" spans="1:7">
      <c r="A325" t="s">
        <v>9</v>
      </c>
      <c r="B325" s="7">
        <v>0.62499999999999967</v>
      </c>
      <c r="C325">
        <v>6</v>
      </c>
      <c r="D325">
        <v>14</v>
      </c>
      <c r="E325">
        <v>18</v>
      </c>
      <c r="F325" s="1">
        <v>18</v>
      </c>
      <c r="G325" s="4">
        <v>9</v>
      </c>
    </row>
    <row r="326" spans="1:7">
      <c r="A326" t="s">
        <v>9</v>
      </c>
      <c r="B326" s="7">
        <v>0.62499999999999967</v>
      </c>
      <c r="C326">
        <v>5</v>
      </c>
      <c r="D326">
        <v>15</v>
      </c>
      <c r="E326">
        <v>20</v>
      </c>
      <c r="F326" s="1">
        <v>20</v>
      </c>
      <c r="G326" s="4">
        <v>12.5</v>
      </c>
    </row>
    <row r="327" spans="1:7">
      <c r="A327" t="s">
        <v>9</v>
      </c>
      <c r="B327" s="7">
        <v>0.62916666666666632</v>
      </c>
      <c r="C327">
        <v>10</v>
      </c>
      <c r="D327">
        <v>14</v>
      </c>
      <c r="E327">
        <v>19.5</v>
      </c>
      <c r="F327" s="1">
        <v>19.5</v>
      </c>
      <c r="G327" s="4">
        <v>5</v>
      </c>
    </row>
    <row r="328" spans="1:7">
      <c r="A328" t="s">
        <v>9</v>
      </c>
      <c r="B328" s="7">
        <v>0.62916666666666632</v>
      </c>
      <c r="C328">
        <v>1</v>
      </c>
      <c r="D328">
        <v>17</v>
      </c>
      <c r="E328">
        <v>23</v>
      </c>
      <c r="F328" s="1">
        <v>23</v>
      </c>
      <c r="G328" s="4">
        <v>18.75</v>
      </c>
    </row>
    <row r="329" spans="1:7">
      <c r="A329" t="s">
        <v>9</v>
      </c>
      <c r="B329" s="7">
        <v>0.63124999999999964</v>
      </c>
      <c r="C329">
        <v>11</v>
      </c>
      <c r="D329">
        <v>10</v>
      </c>
      <c r="E329">
        <v>14</v>
      </c>
      <c r="F329" s="1">
        <v>14</v>
      </c>
      <c r="G329" s="4">
        <v>1.45</v>
      </c>
    </row>
    <row r="330" spans="1:7">
      <c r="A330" t="s">
        <v>9</v>
      </c>
      <c r="B330" s="7">
        <v>0.63124999999999964</v>
      </c>
      <c r="C330">
        <v>5</v>
      </c>
      <c r="D330">
        <v>15</v>
      </c>
      <c r="E330">
        <v>20</v>
      </c>
      <c r="F330" s="1">
        <v>20</v>
      </c>
      <c r="G330" s="4">
        <v>12.5</v>
      </c>
    </row>
    <row r="331" spans="1:7">
      <c r="A331" t="s">
        <v>9</v>
      </c>
      <c r="B331" s="7">
        <v>0.63680555555555518</v>
      </c>
      <c r="C331">
        <v>9</v>
      </c>
      <c r="D331">
        <v>14</v>
      </c>
      <c r="E331">
        <v>17</v>
      </c>
      <c r="F331" s="1">
        <v>17</v>
      </c>
      <c r="G331" s="4">
        <v>12.6</v>
      </c>
    </row>
    <row r="332" spans="1:7">
      <c r="A332" t="s">
        <v>9</v>
      </c>
      <c r="B332" s="7">
        <v>0.63819444444444406</v>
      </c>
      <c r="C332">
        <v>4</v>
      </c>
      <c r="D332">
        <v>14</v>
      </c>
      <c r="E332">
        <v>16</v>
      </c>
      <c r="F332" s="1">
        <v>16</v>
      </c>
      <c r="G332" s="4">
        <v>8.8000000000000007</v>
      </c>
    </row>
    <row r="333" spans="1:7">
      <c r="A333" t="s">
        <v>9</v>
      </c>
      <c r="B333" s="7">
        <v>0.63888888888888851</v>
      </c>
      <c r="C333">
        <v>8</v>
      </c>
      <c r="D333">
        <v>15</v>
      </c>
      <c r="E333">
        <v>19</v>
      </c>
      <c r="F333" s="1">
        <v>19</v>
      </c>
      <c r="G333" s="4">
        <v>7.5</v>
      </c>
    </row>
    <row r="334" spans="1:7">
      <c r="A334" t="s">
        <v>9</v>
      </c>
      <c r="B334" s="7">
        <v>0.64999999999999958</v>
      </c>
      <c r="C334">
        <v>2</v>
      </c>
      <c r="D334">
        <v>16</v>
      </c>
      <c r="E334">
        <v>19</v>
      </c>
      <c r="F334" s="1">
        <v>19</v>
      </c>
      <c r="G334" s="4">
        <v>13.8</v>
      </c>
    </row>
    <row r="335" spans="1:7">
      <c r="A335" t="s">
        <v>9</v>
      </c>
      <c r="B335" s="7">
        <v>0.64999999999999958</v>
      </c>
      <c r="C335">
        <v>8</v>
      </c>
      <c r="D335">
        <v>15</v>
      </c>
      <c r="E335">
        <v>19</v>
      </c>
      <c r="F335" s="1">
        <v>19</v>
      </c>
      <c r="G335" s="4">
        <v>7.5</v>
      </c>
    </row>
    <row r="336" spans="1:7">
      <c r="A336" t="s">
        <v>9</v>
      </c>
      <c r="B336" s="7">
        <v>0.65416666666666623</v>
      </c>
      <c r="C336">
        <v>8</v>
      </c>
      <c r="D336">
        <v>15</v>
      </c>
      <c r="E336">
        <v>19</v>
      </c>
      <c r="F336" s="1">
        <v>19</v>
      </c>
      <c r="G336" s="4">
        <v>7.5</v>
      </c>
    </row>
    <row r="337" spans="1:7">
      <c r="A337" t="s">
        <v>9</v>
      </c>
      <c r="B337" s="7">
        <v>0.65416666666666623</v>
      </c>
      <c r="C337">
        <v>7</v>
      </c>
      <c r="D337">
        <v>16</v>
      </c>
      <c r="E337">
        <v>20</v>
      </c>
      <c r="F337" s="1">
        <v>20</v>
      </c>
      <c r="G337" s="4">
        <v>9.65</v>
      </c>
    </row>
    <row r="338" spans="1:7">
      <c r="A338" t="s">
        <v>9</v>
      </c>
      <c r="B338" s="7">
        <v>0.65486111111111067</v>
      </c>
      <c r="C338">
        <v>1</v>
      </c>
      <c r="D338">
        <v>17</v>
      </c>
      <c r="E338">
        <v>23</v>
      </c>
      <c r="F338" s="1">
        <v>23</v>
      </c>
      <c r="G338" s="4">
        <v>18.75</v>
      </c>
    </row>
    <row r="339" spans="1:7">
      <c r="A339" t="s">
        <v>9</v>
      </c>
      <c r="B339" s="7">
        <v>0.65833333333333288</v>
      </c>
      <c r="C339">
        <v>9</v>
      </c>
      <c r="D339">
        <v>14</v>
      </c>
      <c r="E339">
        <v>17</v>
      </c>
      <c r="F339" s="1">
        <v>17</v>
      </c>
      <c r="G339" s="4">
        <v>12.6</v>
      </c>
    </row>
    <row r="340" spans="1:7">
      <c r="A340" t="s">
        <v>9</v>
      </c>
      <c r="B340" s="7">
        <v>0.65833333333333288</v>
      </c>
      <c r="C340">
        <v>8</v>
      </c>
      <c r="D340">
        <v>15</v>
      </c>
      <c r="E340">
        <v>19</v>
      </c>
      <c r="F340" s="1">
        <v>19</v>
      </c>
      <c r="G340" s="4">
        <v>7.5</v>
      </c>
    </row>
    <row r="341" spans="1:7">
      <c r="A341" t="s">
        <v>9</v>
      </c>
      <c r="B341" s="7">
        <v>0.66805555555555507</v>
      </c>
      <c r="C341">
        <v>2</v>
      </c>
      <c r="D341">
        <v>16</v>
      </c>
      <c r="E341">
        <v>19</v>
      </c>
      <c r="F341" s="1">
        <v>19</v>
      </c>
      <c r="G341" s="4">
        <v>13.8</v>
      </c>
    </row>
    <row r="342" spans="1:7">
      <c r="A342" t="s">
        <v>9</v>
      </c>
      <c r="B342" s="7">
        <v>0.66805555555555507</v>
      </c>
      <c r="C342">
        <v>11</v>
      </c>
      <c r="D342">
        <v>10</v>
      </c>
      <c r="E342">
        <v>14</v>
      </c>
      <c r="F342" s="1">
        <v>14</v>
      </c>
      <c r="G342" s="4">
        <v>1.45</v>
      </c>
    </row>
    <row r="343" spans="1:7">
      <c r="A343" t="s">
        <v>9</v>
      </c>
      <c r="B343" s="7">
        <v>0.66805555555555507</v>
      </c>
      <c r="C343">
        <v>9</v>
      </c>
      <c r="D343">
        <v>14</v>
      </c>
      <c r="E343">
        <v>17</v>
      </c>
      <c r="F343" s="1">
        <v>17</v>
      </c>
      <c r="G343" s="4">
        <v>12.6</v>
      </c>
    </row>
    <row r="344" spans="1:7">
      <c r="A344" t="s">
        <v>9</v>
      </c>
      <c r="B344" s="7">
        <v>0.66805555555555507</v>
      </c>
      <c r="C344">
        <v>6</v>
      </c>
      <c r="D344">
        <v>14</v>
      </c>
      <c r="E344">
        <v>18</v>
      </c>
      <c r="F344" s="1">
        <v>18</v>
      </c>
      <c r="G344" s="4">
        <v>9</v>
      </c>
    </row>
    <row r="345" spans="1:7">
      <c r="A345" t="s">
        <v>9</v>
      </c>
      <c r="B345" s="7">
        <v>0.67499999999999949</v>
      </c>
      <c r="C345">
        <v>7</v>
      </c>
      <c r="D345">
        <v>16</v>
      </c>
      <c r="E345">
        <v>20</v>
      </c>
      <c r="F345" s="1">
        <v>20</v>
      </c>
      <c r="G345" s="4">
        <v>9.65</v>
      </c>
    </row>
    <row r="346" spans="1:7">
      <c r="A346" t="s">
        <v>9</v>
      </c>
      <c r="B346" s="7">
        <v>0.6784722222222217</v>
      </c>
      <c r="C346">
        <v>8</v>
      </c>
      <c r="D346">
        <v>15</v>
      </c>
      <c r="E346">
        <v>19</v>
      </c>
      <c r="F346" s="1">
        <v>19</v>
      </c>
      <c r="G346" s="4">
        <v>7.5</v>
      </c>
    </row>
    <row r="347" spans="1:7">
      <c r="A347" t="s">
        <v>9</v>
      </c>
      <c r="B347" s="7">
        <v>0.68124999999999947</v>
      </c>
      <c r="C347">
        <v>5</v>
      </c>
      <c r="D347">
        <v>15</v>
      </c>
      <c r="E347">
        <v>20</v>
      </c>
      <c r="F347" s="1">
        <v>20</v>
      </c>
      <c r="G347" s="4">
        <v>12.5</v>
      </c>
    </row>
    <row r="348" spans="1:7">
      <c r="A348" t="s">
        <v>9</v>
      </c>
      <c r="B348" s="7">
        <v>0.68263888888888835</v>
      </c>
      <c r="C348">
        <v>1</v>
      </c>
      <c r="D348">
        <v>17</v>
      </c>
      <c r="E348">
        <v>23</v>
      </c>
      <c r="F348" s="1">
        <v>23</v>
      </c>
      <c r="G348" s="4">
        <v>18.75</v>
      </c>
    </row>
    <row r="349" spans="1:7">
      <c r="A349" t="s">
        <v>9</v>
      </c>
      <c r="B349" s="7">
        <v>0.69027777777777721</v>
      </c>
      <c r="C349">
        <v>7</v>
      </c>
      <c r="D349">
        <v>16</v>
      </c>
      <c r="E349">
        <v>20</v>
      </c>
      <c r="F349" s="1">
        <v>20</v>
      </c>
      <c r="G349" s="4">
        <v>9.65</v>
      </c>
    </row>
    <row r="350" spans="1:7">
      <c r="A350" t="s">
        <v>9</v>
      </c>
      <c r="B350" s="7">
        <v>0.69027777777777721</v>
      </c>
      <c r="C350">
        <v>8</v>
      </c>
      <c r="D350">
        <v>15</v>
      </c>
      <c r="E350">
        <v>19</v>
      </c>
      <c r="F350" s="1">
        <v>19</v>
      </c>
      <c r="G350" s="4">
        <v>7.5</v>
      </c>
    </row>
    <row r="351" spans="1:7">
      <c r="A351" t="s">
        <v>9</v>
      </c>
      <c r="B351" s="7">
        <v>0.69027777777777721</v>
      </c>
      <c r="C351">
        <v>8</v>
      </c>
      <c r="D351">
        <v>15</v>
      </c>
      <c r="E351">
        <v>19</v>
      </c>
      <c r="F351" s="1">
        <v>19</v>
      </c>
      <c r="G351" s="4">
        <v>7.5</v>
      </c>
    </row>
    <row r="352" spans="1:7">
      <c r="A352" t="s">
        <v>9</v>
      </c>
      <c r="B352" s="7">
        <v>0.69027777777777721</v>
      </c>
      <c r="C352">
        <v>10</v>
      </c>
      <c r="D352">
        <v>14</v>
      </c>
      <c r="E352">
        <v>19.5</v>
      </c>
      <c r="F352" s="1">
        <v>19.5</v>
      </c>
      <c r="G352" s="4">
        <v>5</v>
      </c>
    </row>
    <row r="353" spans="1:7">
      <c r="A353" t="s">
        <v>9</v>
      </c>
      <c r="B353" s="7">
        <v>0.69374999999999942</v>
      </c>
      <c r="C353">
        <v>10</v>
      </c>
      <c r="D353">
        <v>14</v>
      </c>
      <c r="E353">
        <v>19.5</v>
      </c>
      <c r="F353" s="1">
        <v>19.5</v>
      </c>
      <c r="G353" s="4">
        <v>5</v>
      </c>
    </row>
    <row r="354" spans="1:7">
      <c r="A354" t="s">
        <v>9</v>
      </c>
      <c r="B354" s="7">
        <v>0.69374999999999942</v>
      </c>
      <c r="C354">
        <v>8</v>
      </c>
      <c r="D354">
        <v>15</v>
      </c>
      <c r="E354">
        <v>19</v>
      </c>
      <c r="F354" s="1">
        <v>19</v>
      </c>
      <c r="G354" s="4">
        <v>7.5</v>
      </c>
    </row>
    <row r="355" spans="1:7">
      <c r="A355" t="s">
        <v>9</v>
      </c>
      <c r="B355" s="7">
        <v>0.70277777777777717</v>
      </c>
      <c r="C355">
        <v>4</v>
      </c>
      <c r="D355">
        <v>14</v>
      </c>
      <c r="E355">
        <v>16</v>
      </c>
      <c r="F355" s="1">
        <v>16</v>
      </c>
      <c r="G355" s="4">
        <v>8.8000000000000007</v>
      </c>
    </row>
    <row r="356" spans="1:7">
      <c r="A356" t="s">
        <v>9</v>
      </c>
      <c r="B356" s="7">
        <v>0.70277777777777717</v>
      </c>
      <c r="C356">
        <v>11</v>
      </c>
      <c r="D356">
        <v>10</v>
      </c>
      <c r="E356">
        <v>14</v>
      </c>
      <c r="F356" s="1">
        <v>14</v>
      </c>
      <c r="G356" s="4">
        <v>1.45</v>
      </c>
    </row>
    <row r="357" spans="1:7">
      <c r="A357" t="s">
        <v>9</v>
      </c>
      <c r="B357" s="7">
        <v>0.70277777777777717</v>
      </c>
      <c r="C357">
        <v>7</v>
      </c>
      <c r="D357">
        <v>16</v>
      </c>
      <c r="E357">
        <v>20</v>
      </c>
      <c r="F357" s="1">
        <v>20</v>
      </c>
      <c r="G357" s="4">
        <v>9.65</v>
      </c>
    </row>
    <row r="358" spans="1:7">
      <c r="A358" t="s">
        <v>9</v>
      </c>
      <c r="B358" s="7">
        <v>0.70277777777777717</v>
      </c>
      <c r="C358">
        <v>11</v>
      </c>
      <c r="D358">
        <v>10</v>
      </c>
      <c r="E358">
        <v>14</v>
      </c>
      <c r="F358" s="1">
        <v>14</v>
      </c>
      <c r="G358" s="4">
        <v>1.45</v>
      </c>
    </row>
    <row r="359" spans="1:7">
      <c r="A359" t="s">
        <v>9</v>
      </c>
      <c r="B359" s="7">
        <v>0.70416666666666605</v>
      </c>
      <c r="C359">
        <v>3</v>
      </c>
      <c r="D359">
        <v>7</v>
      </c>
      <c r="E359">
        <v>8.5</v>
      </c>
      <c r="F359" s="1">
        <v>8.5</v>
      </c>
      <c r="G359" s="4">
        <v>2</v>
      </c>
    </row>
    <row r="360" spans="1:7">
      <c r="A360" t="s">
        <v>9</v>
      </c>
      <c r="B360" s="7">
        <v>0.70416666666666605</v>
      </c>
      <c r="C360">
        <v>2</v>
      </c>
      <c r="D360">
        <v>16</v>
      </c>
      <c r="E360">
        <v>19</v>
      </c>
      <c r="F360" s="1">
        <v>19</v>
      </c>
      <c r="G360" s="4">
        <v>13.8</v>
      </c>
    </row>
    <row r="361" spans="1:7">
      <c r="A361" t="s">
        <v>9</v>
      </c>
      <c r="B361" s="7">
        <v>0.70416666666666605</v>
      </c>
      <c r="C361">
        <v>6</v>
      </c>
      <c r="D361">
        <v>14</v>
      </c>
      <c r="E361">
        <v>18</v>
      </c>
      <c r="F361" s="1">
        <v>18</v>
      </c>
      <c r="G361" s="4">
        <v>9</v>
      </c>
    </row>
    <row r="362" spans="1:7">
      <c r="A362" t="s">
        <v>9</v>
      </c>
      <c r="B362" s="7">
        <v>0.71458333333333268</v>
      </c>
      <c r="C362">
        <v>3</v>
      </c>
      <c r="D362">
        <v>7</v>
      </c>
      <c r="E362">
        <v>8.5</v>
      </c>
      <c r="F362" s="1">
        <v>8.5</v>
      </c>
      <c r="G362" s="4">
        <v>2</v>
      </c>
    </row>
    <row r="363" spans="1:7">
      <c r="A363" t="s">
        <v>9</v>
      </c>
      <c r="B363" s="7">
        <v>0.71458333333333268</v>
      </c>
      <c r="C363">
        <v>7</v>
      </c>
      <c r="D363">
        <v>16</v>
      </c>
      <c r="E363">
        <v>20</v>
      </c>
      <c r="F363" s="1">
        <v>20</v>
      </c>
      <c r="G363" s="4">
        <v>9.65</v>
      </c>
    </row>
    <row r="364" spans="1:7">
      <c r="A364" t="s">
        <v>9</v>
      </c>
      <c r="B364" s="7">
        <v>0.71458333333333268</v>
      </c>
      <c r="C364">
        <v>9</v>
      </c>
      <c r="D364">
        <v>14</v>
      </c>
      <c r="E364">
        <v>17</v>
      </c>
      <c r="F364" s="1">
        <v>17</v>
      </c>
      <c r="G364" s="4">
        <v>12.6</v>
      </c>
    </row>
    <row r="365" spans="1:7">
      <c r="A365" t="s">
        <v>9</v>
      </c>
      <c r="B365" s="7">
        <v>0.71458333333333268</v>
      </c>
      <c r="C365">
        <v>11</v>
      </c>
      <c r="D365">
        <v>10</v>
      </c>
      <c r="E365">
        <v>14</v>
      </c>
      <c r="F365" s="1">
        <v>14</v>
      </c>
      <c r="G365" s="4">
        <v>1.45</v>
      </c>
    </row>
    <row r="366" spans="1:7">
      <c r="A366" t="s">
        <v>9</v>
      </c>
      <c r="B366" s="7">
        <v>0.71458333333333268</v>
      </c>
      <c r="C366">
        <v>8</v>
      </c>
      <c r="D366">
        <v>15</v>
      </c>
      <c r="E366">
        <v>19</v>
      </c>
      <c r="F366" s="1">
        <v>19</v>
      </c>
      <c r="G366" s="4">
        <v>7.5</v>
      </c>
    </row>
    <row r="367" spans="1:7">
      <c r="A367" t="s">
        <v>9</v>
      </c>
      <c r="B367" s="7">
        <v>0.72361111111111043</v>
      </c>
      <c r="C367">
        <v>8</v>
      </c>
      <c r="D367">
        <v>15</v>
      </c>
      <c r="E367">
        <v>19</v>
      </c>
      <c r="F367" s="1">
        <v>19</v>
      </c>
      <c r="G367" s="4">
        <v>7.5</v>
      </c>
    </row>
    <row r="368" spans="1:7">
      <c r="A368" t="s">
        <v>9</v>
      </c>
      <c r="B368" s="7">
        <v>0.72986111111111041</v>
      </c>
      <c r="C368">
        <v>2</v>
      </c>
      <c r="D368">
        <v>16</v>
      </c>
      <c r="E368">
        <v>19</v>
      </c>
      <c r="F368" s="1">
        <v>19</v>
      </c>
      <c r="G368" s="4">
        <v>13.8</v>
      </c>
    </row>
    <row r="369" spans="1:7">
      <c r="A369" t="s">
        <v>9</v>
      </c>
      <c r="B369" s="7">
        <v>0.73333333333333262</v>
      </c>
      <c r="C369">
        <v>9</v>
      </c>
      <c r="D369">
        <v>14</v>
      </c>
      <c r="E369">
        <v>17</v>
      </c>
      <c r="F369" s="1">
        <v>17</v>
      </c>
      <c r="G369" s="4">
        <v>12.6</v>
      </c>
    </row>
    <row r="370" spans="1:7">
      <c r="A370" t="s">
        <v>9</v>
      </c>
      <c r="B370" s="7">
        <v>0.73680555555555483</v>
      </c>
      <c r="C370">
        <v>1</v>
      </c>
      <c r="D370">
        <v>17</v>
      </c>
      <c r="E370">
        <v>23</v>
      </c>
      <c r="F370" s="1">
        <v>23</v>
      </c>
      <c r="G370" s="4">
        <v>18.75</v>
      </c>
    </row>
    <row r="371" spans="1:7">
      <c r="A371" t="s">
        <v>9</v>
      </c>
      <c r="B371" s="7">
        <v>0.73680555555555483</v>
      </c>
      <c r="C371">
        <v>2</v>
      </c>
      <c r="D371">
        <v>16</v>
      </c>
      <c r="E371">
        <v>19</v>
      </c>
      <c r="F371" s="1">
        <v>19</v>
      </c>
      <c r="G371" s="4">
        <v>13.8</v>
      </c>
    </row>
    <row r="372" spans="1:7">
      <c r="A372" t="s">
        <v>9</v>
      </c>
      <c r="B372" s="7">
        <v>0.73680555555555483</v>
      </c>
      <c r="C372">
        <v>1</v>
      </c>
      <c r="D372">
        <v>17</v>
      </c>
      <c r="E372">
        <v>23</v>
      </c>
      <c r="F372" s="1">
        <v>23</v>
      </c>
      <c r="G372" s="4">
        <v>18.75</v>
      </c>
    </row>
    <row r="373" spans="1:7">
      <c r="A373" t="s">
        <v>9</v>
      </c>
      <c r="B373" s="7">
        <v>0.73819444444444371</v>
      </c>
      <c r="C373">
        <v>4</v>
      </c>
      <c r="D373">
        <v>14</v>
      </c>
      <c r="E373">
        <v>16</v>
      </c>
      <c r="F373" s="1">
        <v>16</v>
      </c>
      <c r="G373" s="4">
        <v>8.8000000000000007</v>
      </c>
    </row>
    <row r="374" spans="1:7">
      <c r="A374" t="s">
        <v>9</v>
      </c>
      <c r="B374" s="7">
        <v>0.74861111111111034</v>
      </c>
      <c r="C374">
        <v>7</v>
      </c>
      <c r="D374">
        <v>16</v>
      </c>
      <c r="E374">
        <v>20</v>
      </c>
      <c r="F374" s="1">
        <v>20</v>
      </c>
      <c r="G374" s="4">
        <v>9.65</v>
      </c>
    </row>
    <row r="375" spans="1:7">
      <c r="A375" t="s">
        <v>9</v>
      </c>
      <c r="B375" s="7">
        <v>0.74861111111111034</v>
      </c>
      <c r="C375">
        <v>10</v>
      </c>
      <c r="D375">
        <v>14</v>
      </c>
      <c r="E375">
        <v>19.5</v>
      </c>
      <c r="F375" s="1">
        <v>19.5</v>
      </c>
      <c r="G375" s="4">
        <v>5</v>
      </c>
    </row>
    <row r="376" spans="1:7">
      <c r="A376" t="s">
        <v>9</v>
      </c>
      <c r="B376" s="7">
        <v>0.74861111111111034</v>
      </c>
      <c r="C376">
        <v>5</v>
      </c>
      <c r="D376">
        <v>15</v>
      </c>
      <c r="E376">
        <v>20</v>
      </c>
      <c r="F376" s="1">
        <v>20</v>
      </c>
      <c r="G376" s="4">
        <v>12.5</v>
      </c>
    </row>
    <row r="377" spans="1:7">
      <c r="A377" t="s">
        <v>9</v>
      </c>
      <c r="B377" s="7">
        <v>0.7562499999999992</v>
      </c>
      <c r="C377">
        <v>5</v>
      </c>
      <c r="D377">
        <v>15</v>
      </c>
      <c r="E377">
        <v>20</v>
      </c>
      <c r="F377" s="1">
        <v>20</v>
      </c>
      <c r="G377" s="4">
        <v>12.5</v>
      </c>
    </row>
    <row r="378" spans="1:7">
      <c r="A378" t="s">
        <v>9</v>
      </c>
      <c r="B378" s="7">
        <v>0.76249999999999918</v>
      </c>
      <c r="C378">
        <v>1</v>
      </c>
      <c r="D378">
        <v>17</v>
      </c>
      <c r="E378">
        <v>23</v>
      </c>
      <c r="F378" s="1">
        <v>23</v>
      </c>
      <c r="G378" s="4">
        <v>18.75</v>
      </c>
    </row>
    <row r="379" spans="1:7">
      <c r="A379" t="s">
        <v>9</v>
      </c>
      <c r="B379" s="7">
        <v>0.76249999999999918</v>
      </c>
      <c r="C379">
        <v>4</v>
      </c>
      <c r="D379">
        <v>14</v>
      </c>
      <c r="E379">
        <v>16</v>
      </c>
      <c r="F379" s="1">
        <v>16</v>
      </c>
      <c r="G379" s="4">
        <v>8.8000000000000007</v>
      </c>
    </row>
    <row r="380" spans="1:7">
      <c r="A380" t="s">
        <v>9</v>
      </c>
      <c r="B380" s="7">
        <v>0.76249999999999918</v>
      </c>
      <c r="C380">
        <v>11</v>
      </c>
      <c r="D380">
        <v>10</v>
      </c>
      <c r="E380">
        <v>14</v>
      </c>
      <c r="F380" s="1">
        <v>14</v>
      </c>
      <c r="G380" s="4">
        <v>1.45</v>
      </c>
    </row>
    <row r="381" spans="1:7">
      <c r="A381" t="s">
        <v>9</v>
      </c>
      <c r="B381" s="7">
        <v>0.77222222222222137</v>
      </c>
      <c r="C381">
        <v>1</v>
      </c>
      <c r="D381">
        <v>17</v>
      </c>
      <c r="E381">
        <v>23</v>
      </c>
      <c r="F381" s="1">
        <v>23</v>
      </c>
      <c r="G381" s="4">
        <v>18.75</v>
      </c>
    </row>
    <row r="382" spans="1:7">
      <c r="A382" t="s">
        <v>9</v>
      </c>
      <c r="B382" s="7">
        <v>0.77499999999999913</v>
      </c>
      <c r="C382">
        <v>7</v>
      </c>
      <c r="D382">
        <v>16</v>
      </c>
      <c r="E382">
        <v>20</v>
      </c>
      <c r="F382" s="1">
        <v>20</v>
      </c>
      <c r="G382" s="4">
        <v>9.65</v>
      </c>
    </row>
    <row r="383" spans="1:7">
      <c r="A383" t="s">
        <v>9</v>
      </c>
      <c r="B383" s="7">
        <v>0.77499999999999913</v>
      </c>
      <c r="C383">
        <v>2</v>
      </c>
      <c r="D383">
        <v>16</v>
      </c>
      <c r="E383">
        <v>19</v>
      </c>
      <c r="F383" s="1">
        <v>19</v>
      </c>
      <c r="G383" s="4">
        <v>13.8</v>
      </c>
    </row>
    <row r="384" spans="1:7">
      <c r="A384" t="s">
        <v>9</v>
      </c>
      <c r="B384" s="7">
        <v>0.77499999999999913</v>
      </c>
      <c r="C384">
        <v>4</v>
      </c>
      <c r="D384">
        <v>14</v>
      </c>
      <c r="E384">
        <v>16</v>
      </c>
      <c r="F384" s="1">
        <v>16</v>
      </c>
      <c r="G384" s="4">
        <v>8.8000000000000007</v>
      </c>
    </row>
    <row r="385" spans="1:7">
      <c r="A385" t="s">
        <v>9</v>
      </c>
      <c r="B385" s="7">
        <v>0.77499999999999913</v>
      </c>
      <c r="C385">
        <v>10</v>
      </c>
      <c r="D385">
        <v>14</v>
      </c>
      <c r="E385">
        <v>19.5</v>
      </c>
      <c r="F385" s="1">
        <v>19.5</v>
      </c>
      <c r="G385" s="4">
        <v>5</v>
      </c>
    </row>
    <row r="386" spans="1:7">
      <c r="A386" t="s">
        <v>9</v>
      </c>
      <c r="B386" s="7">
        <v>0.77499999999999913</v>
      </c>
      <c r="C386">
        <v>7</v>
      </c>
      <c r="D386">
        <v>16</v>
      </c>
      <c r="E386">
        <v>20</v>
      </c>
      <c r="F386" s="1">
        <v>20</v>
      </c>
      <c r="G386" s="4">
        <v>9.65</v>
      </c>
    </row>
    <row r="387" spans="1:7">
      <c r="A387" t="s">
        <v>9</v>
      </c>
      <c r="B387" s="7">
        <v>0.77499999999999913</v>
      </c>
      <c r="C387">
        <v>7</v>
      </c>
      <c r="D387">
        <v>16</v>
      </c>
      <c r="E387">
        <v>20</v>
      </c>
      <c r="F387" s="1">
        <v>20</v>
      </c>
      <c r="G387" s="4">
        <v>9.65</v>
      </c>
    </row>
    <row r="388" spans="1:7">
      <c r="A388" t="s">
        <v>9</v>
      </c>
      <c r="B388" s="7">
        <v>0.77499999999999913</v>
      </c>
      <c r="C388">
        <v>4</v>
      </c>
      <c r="D388">
        <v>14</v>
      </c>
      <c r="E388">
        <v>16</v>
      </c>
      <c r="F388" s="1">
        <v>16</v>
      </c>
      <c r="G388" s="4">
        <v>8.8000000000000007</v>
      </c>
    </row>
    <row r="389" spans="1:7">
      <c r="A389" t="s">
        <v>9</v>
      </c>
      <c r="B389" s="7">
        <v>0.77499999999999913</v>
      </c>
      <c r="C389">
        <v>7</v>
      </c>
      <c r="D389">
        <v>16</v>
      </c>
      <c r="E389">
        <v>20</v>
      </c>
      <c r="F389" s="1">
        <v>20</v>
      </c>
      <c r="G389" s="4">
        <v>9.65</v>
      </c>
    </row>
    <row r="390" spans="1:7">
      <c r="A390" t="s">
        <v>9</v>
      </c>
      <c r="B390" s="7">
        <v>0.77499999999999913</v>
      </c>
      <c r="C390">
        <v>3</v>
      </c>
      <c r="D390">
        <v>7</v>
      </c>
      <c r="E390">
        <v>8.5</v>
      </c>
      <c r="F390" s="1">
        <v>8.5</v>
      </c>
      <c r="G390" s="4">
        <v>2</v>
      </c>
    </row>
    <row r="391" spans="1:7">
      <c r="A391" t="s">
        <v>9</v>
      </c>
      <c r="B391" s="7">
        <v>0.77638888888888802</v>
      </c>
      <c r="C391">
        <v>10</v>
      </c>
      <c r="D391">
        <v>14</v>
      </c>
      <c r="E391">
        <v>19.5</v>
      </c>
      <c r="F391" s="1">
        <v>19.5</v>
      </c>
      <c r="G391" s="4">
        <v>5</v>
      </c>
    </row>
    <row r="392" spans="1:7">
      <c r="A392" t="s">
        <v>9</v>
      </c>
      <c r="B392" s="7">
        <v>0.77638888888888802</v>
      </c>
      <c r="C392">
        <v>9</v>
      </c>
      <c r="D392">
        <v>14</v>
      </c>
      <c r="E392">
        <v>17</v>
      </c>
      <c r="F392" s="1">
        <v>17</v>
      </c>
      <c r="G392" s="4">
        <v>12.6</v>
      </c>
    </row>
    <row r="393" spans="1:7">
      <c r="A393" t="s">
        <v>9</v>
      </c>
      <c r="B393" s="7">
        <v>0.78194444444444355</v>
      </c>
      <c r="C393">
        <v>6</v>
      </c>
      <c r="D393">
        <v>14</v>
      </c>
      <c r="E393">
        <v>18</v>
      </c>
      <c r="F393" s="1">
        <v>18</v>
      </c>
      <c r="G393" s="4">
        <v>9</v>
      </c>
    </row>
    <row r="394" spans="1:7">
      <c r="A394" t="s">
        <v>9</v>
      </c>
      <c r="B394" s="7">
        <v>0.78680555555555465</v>
      </c>
      <c r="C394">
        <v>10</v>
      </c>
      <c r="D394">
        <v>14</v>
      </c>
      <c r="E394">
        <v>19.5</v>
      </c>
      <c r="F394" s="1">
        <v>19.5</v>
      </c>
      <c r="G394" s="4">
        <v>5</v>
      </c>
    </row>
    <row r="395" spans="1:7">
      <c r="A395" t="s">
        <v>9</v>
      </c>
      <c r="B395" s="7">
        <v>0.7909722222222213</v>
      </c>
      <c r="C395">
        <v>6</v>
      </c>
      <c r="D395">
        <v>14</v>
      </c>
      <c r="E395">
        <v>18</v>
      </c>
      <c r="F395" s="1">
        <v>18</v>
      </c>
      <c r="G395" s="4">
        <v>9</v>
      </c>
    </row>
    <row r="396" spans="1:7">
      <c r="A396" t="s">
        <v>9</v>
      </c>
      <c r="B396" s="7">
        <v>0.7909722222222213</v>
      </c>
      <c r="C396">
        <v>7</v>
      </c>
      <c r="D396">
        <v>16</v>
      </c>
      <c r="E396">
        <v>20</v>
      </c>
      <c r="F396" s="1">
        <v>20</v>
      </c>
      <c r="G396" s="4">
        <v>9.65</v>
      </c>
    </row>
    <row r="397" spans="1:7">
      <c r="A397" t="s">
        <v>9</v>
      </c>
      <c r="B397" s="7">
        <v>0.7909722222222213</v>
      </c>
      <c r="C397">
        <v>2</v>
      </c>
      <c r="D397">
        <v>16</v>
      </c>
      <c r="E397">
        <v>19</v>
      </c>
      <c r="F397" s="1">
        <v>19</v>
      </c>
      <c r="G397" s="4">
        <v>13.8</v>
      </c>
    </row>
    <row r="398" spans="1:7">
      <c r="A398" t="s">
        <v>9</v>
      </c>
      <c r="B398" s="7">
        <v>0.7909722222222213</v>
      </c>
      <c r="C398">
        <v>1</v>
      </c>
      <c r="D398">
        <v>17</v>
      </c>
      <c r="E398">
        <v>23</v>
      </c>
      <c r="F398" s="1">
        <v>23</v>
      </c>
      <c r="G398" s="4">
        <v>18.75</v>
      </c>
    </row>
    <row r="399" spans="1:7">
      <c r="A399" t="s">
        <v>9</v>
      </c>
      <c r="B399" s="7">
        <v>0.7909722222222213</v>
      </c>
      <c r="C399">
        <v>1</v>
      </c>
      <c r="D399">
        <v>17</v>
      </c>
      <c r="E399">
        <v>23</v>
      </c>
      <c r="F399" s="1">
        <v>23</v>
      </c>
      <c r="G399" s="4">
        <v>18.75</v>
      </c>
    </row>
    <row r="400" spans="1:7">
      <c r="A400" t="s">
        <v>9</v>
      </c>
      <c r="B400" s="7">
        <v>0.79444444444444351</v>
      </c>
      <c r="C400">
        <v>8</v>
      </c>
      <c r="D400">
        <v>15</v>
      </c>
      <c r="E400">
        <v>19</v>
      </c>
      <c r="F400" s="1">
        <v>19</v>
      </c>
      <c r="G400" s="4">
        <v>7.5</v>
      </c>
    </row>
    <row r="401" spans="1:7">
      <c r="A401" t="s">
        <v>9</v>
      </c>
      <c r="B401" s="7">
        <v>0.79444444444444351</v>
      </c>
      <c r="C401">
        <v>1</v>
      </c>
      <c r="D401">
        <v>17</v>
      </c>
      <c r="E401">
        <v>23</v>
      </c>
      <c r="F401" s="1">
        <v>23</v>
      </c>
      <c r="G401" s="4">
        <v>18.75</v>
      </c>
    </row>
    <row r="402" spans="1:7">
      <c r="A402" t="s">
        <v>9</v>
      </c>
      <c r="B402" s="7">
        <v>0.80486111111111014</v>
      </c>
      <c r="C402">
        <v>1</v>
      </c>
      <c r="D402">
        <v>17</v>
      </c>
      <c r="E402">
        <v>23</v>
      </c>
      <c r="F402" s="1">
        <v>23</v>
      </c>
      <c r="G402" s="4">
        <v>18.75</v>
      </c>
    </row>
    <row r="403" spans="1:7">
      <c r="A403" t="s">
        <v>9</v>
      </c>
      <c r="B403" s="7">
        <v>0.81388888888888788</v>
      </c>
      <c r="C403">
        <v>5</v>
      </c>
      <c r="D403">
        <v>15</v>
      </c>
      <c r="E403">
        <v>20</v>
      </c>
      <c r="F403" s="1">
        <v>20</v>
      </c>
      <c r="G403" s="4">
        <v>12.5</v>
      </c>
    </row>
    <row r="404" spans="1:7">
      <c r="A404" t="s">
        <v>9</v>
      </c>
      <c r="B404" s="7">
        <v>0.81388888888888788</v>
      </c>
      <c r="C404">
        <v>5</v>
      </c>
      <c r="D404">
        <v>15</v>
      </c>
      <c r="E404">
        <v>20</v>
      </c>
      <c r="F404" s="1">
        <v>20</v>
      </c>
      <c r="G404" s="4">
        <v>12.5</v>
      </c>
    </row>
    <row r="405" spans="1:7">
      <c r="A405" t="s">
        <v>9</v>
      </c>
      <c r="B405" s="7">
        <v>0.81666666666666565</v>
      </c>
      <c r="C405">
        <v>4</v>
      </c>
      <c r="D405">
        <v>14</v>
      </c>
      <c r="E405">
        <v>16</v>
      </c>
      <c r="F405" s="1">
        <v>16</v>
      </c>
      <c r="G405" s="4">
        <v>8.8000000000000007</v>
      </c>
    </row>
    <row r="406" spans="1:7">
      <c r="A406" t="s">
        <v>9</v>
      </c>
      <c r="B406" s="7">
        <v>0.82430555555555451</v>
      </c>
      <c r="C406">
        <v>10</v>
      </c>
      <c r="D406">
        <v>14</v>
      </c>
      <c r="E406">
        <v>19.5</v>
      </c>
      <c r="F406" s="1">
        <v>19.5</v>
      </c>
      <c r="G406" s="4">
        <v>5</v>
      </c>
    </row>
    <row r="407" spans="1:7">
      <c r="A407" t="s">
        <v>9</v>
      </c>
      <c r="B407" s="7">
        <v>0.82777777777777672</v>
      </c>
      <c r="C407">
        <v>3</v>
      </c>
      <c r="D407">
        <v>7</v>
      </c>
      <c r="E407">
        <v>8.5</v>
      </c>
      <c r="F407" s="1">
        <v>8.5</v>
      </c>
      <c r="G407" s="4">
        <v>2</v>
      </c>
    </row>
    <row r="408" spans="1:7">
      <c r="A408" t="s">
        <v>9</v>
      </c>
      <c r="B408" s="7">
        <v>0.82777777777777672</v>
      </c>
      <c r="C408">
        <v>10</v>
      </c>
      <c r="D408">
        <v>14</v>
      </c>
      <c r="E408">
        <v>19.5</v>
      </c>
      <c r="F408" s="1">
        <v>19.5</v>
      </c>
      <c r="G408" s="4">
        <v>5</v>
      </c>
    </row>
    <row r="409" spans="1:7">
      <c r="A409" t="s">
        <v>9</v>
      </c>
      <c r="B409" s="7">
        <v>0.82777777777777672</v>
      </c>
      <c r="C409">
        <v>4</v>
      </c>
      <c r="D409">
        <v>14</v>
      </c>
      <c r="E409">
        <v>16</v>
      </c>
      <c r="F409" s="1">
        <v>16</v>
      </c>
      <c r="G409" s="4">
        <v>8.8000000000000007</v>
      </c>
    </row>
    <row r="410" spans="1:7">
      <c r="A410" t="s">
        <v>9</v>
      </c>
      <c r="B410" s="7">
        <v>0.83749999999999891</v>
      </c>
      <c r="C410">
        <v>3</v>
      </c>
      <c r="D410">
        <v>7</v>
      </c>
      <c r="E410">
        <v>8.5</v>
      </c>
      <c r="F410" s="1">
        <v>8.5</v>
      </c>
      <c r="G410" s="4">
        <v>2</v>
      </c>
    </row>
    <row r="411" spans="1:7">
      <c r="A411" t="s">
        <v>9</v>
      </c>
      <c r="B411" s="7">
        <v>0.83749999999999891</v>
      </c>
      <c r="C411">
        <v>4</v>
      </c>
      <c r="D411">
        <v>14</v>
      </c>
      <c r="E411">
        <v>16</v>
      </c>
      <c r="F411" s="1">
        <v>16</v>
      </c>
      <c r="G411" s="4">
        <v>8.8000000000000007</v>
      </c>
    </row>
    <row r="412" spans="1:7">
      <c r="A412" t="s">
        <v>9</v>
      </c>
      <c r="B412" s="7">
        <v>0.83749999999999891</v>
      </c>
      <c r="C412">
        <v>7</v>
      </c>
      <c r="D412">
        <v>16</v>
      </c>
      <c r="E412">
        <v>20</v>
      </c>
      <c r="F412" s="1">
        <v>20</v>
      </c>
      <c r="G412" s="4">
        <v>9.65</v>
      </c>
    </row>
    <row r="413" spans="1:7">
      <c r="A413" t="s">
        <v>9</v>
      </c>
      <c r="B413" s="7">
        <v>0.84166666666666556</v>
      </c>
      <c r="C413">
        <v>8</v>
      </c>
      <c r="D413">
        <v>15</v>
      </c>
      <c r="E413">
        <v>19</v>
      </c>
      <c r="F413" s="1">
        <v>19</v>
      </c>
      <c r="G413" s="4">
        <v>7.5</v>
      </c>
    </row>
    <row r="414" spans="1:7">
      <c r="A414" t="s">
        <v>9</v>
      </c>
      <c r="B414" s="7">
        <v>0.84166666666666556</v>
      </c>
      <c r="C414">
        <v>3</v>
      </c>
      <c r="D414">
        <v>7</v>
      </c>
      <c r="E414">
        <v>8.5</v>
      </c>
      <c r="F414" s="1">
        <v>8.5</v>
      </c>
      <c r="G414" s="4">
        <v>2</v>
      </c>
    </row>
    <row r="415" spans="1:7">
      <c r="A415" t="s">
        <v>9</v>
      </c>
      <c r="B415" s="7">
        <v>0.84444444444444333</v>
      </c>
      <c r="C415">
        <v>10</v>
      </c>
      <c r="D415">
        <v>14</v>
      </c>
      <c r="E415">
        <v>19.5</v>
      </c>
      <c r="F415" s="1">
        <v>19.5</v>
      </c>
      <c r="G415" s="4">
        <v>5</v>
      </c>
    </row>
    <row r="416" spans="1:7">
      <c r="A416" t="s">
        <v>9</v>
      </c>
      <c r="B416" s="7">
        <v>0.85208333333333219</v>
      </c>
      <c r="C416">
        <v>6</v>
      </c>
      <c r="D416">
        <v>14</v>
      </c>
      <c r="E416">
        <v>18</v>
      </c>
      <c r="F416" s="1">
        <v>18</v>
      </c>
      <c r="G416" s="4">
        <v>9</v>
      </c>
    </row>
    <row r="417" spans="1:7">
      <c r="A417" t="s">
        <v>9</v>
      </c>
      <c r="B417" s="7">
        <v>0.85208333333333219</v>
      </c>
      <c r="C417">
        <v>9</v>
      </c>
      <c r="D417">
        <v>14</v>
      </c>
      <c r="E417">
        <v>17</v>
      </c>
      <c r="F417" s="1">
        <v>17</v>
      </c>
      <c r="G417" s="4">
        <v>12.6</v>
      </c>
    </row>
    <row r="418" spans="1:7">
      <c r="A418" t="s">
        <v>9</v>
      </c>
      <c r="B418" s="7">
        <v>0.86180555555555438</v>
      </c>
      <c r="C418">
        <v>8</v>
      </c>
      <c r="D418">
        <v>15</v>
      </c>
      <c r="E418">
        <v>19</v>
      </c>
      <c r="F418" s="1">
        <v>19</v>
      </c>
      <c r="G418" s="4">
        <v>7.5</v>
      </c>
    </row>
    <row r="419" spans="1:7">
      <c r="A419" t="s">
        <v>9</v>
      </c>
      <c r="B419" s="7">
        <v>0.86180555555555438</v>
      </c>
      <c r="C419">
        <v>8</v>
      </c>
      <c r="D419">
        <v>15</v>
      </c>
      <c r="E419">
        <v>19</v>
      </c>
      <c r="F419" s="1">
        <v>19</v>
      </c>
      <c r="G419" s="4">
        <v>7.5</v>
      </c>
    </row>
    <row r="420" spans="1:7">
      <c r="A420" t="s">
        <v>9</v>
      </c>
      <c r="B420" s="7">
        <v>0.87083333333333213</v>
      </c>
      <c r="C420">
        <v>5</v>
      </c>
      <c r="D420">
        <v>15</v>
      </c>
      <c r="E420">
        <v>20</v>
      </c>
      <c r="F420" s="1">
        <v>20</v>
      </c>
      <c r="G420" s="4">
        <v>12.5</v>
      </c>
    </row>
    <row r="421" spans="1:7">
      <c r="A421" t="s">
        <v>9</v>
      </c>
      <c r="B421" s="7">
        <v>0.87499999999999878</v>
      </c>
      <c r="C421">
        <v>5</v>
      </c>
      <c r="D421">
        <v>15</v>
      </c>
      <c r="E421">
        <v>20</v>
      </c>
      <c r="F421" s="1">
        <v>20</v>
      </c>
      <c r="G421" s="4">
        <v>12.5</v>
      </c>
    </row>
    <row r="422" spans="1:7">
      <c r="A422" t="s">
        <v>9</v>
      </c>
      <c r="B422" s="7">
        <v>0.88402777777777652</v>
      </c>
      <c r="C422">
        <v>11</v>
      </c>
      <c r="D422">
        <v>10</v>
      </c>
      <c r="E422">
        <v>14</v>
      </c>
      <c r="F422" s="1">
        <v>14</v>
      </c>
      <c r="G422" s="4">
        <v>1.45</v>
      </c>
    </row>
    <row r="423" spans="1:7">
      <c r="A423" t="s">
        <v>9</v>
      </c>
      <c r="B423" s="7">
        <v>0.88402777777777652</v>
      </c>
      <c r="C423">
        <v>8</v>
      </c>
      <c r="D423">
        <v>15</v>
      </c>
      <c r="E423">
        <v>19</v>
      </c>
      <c r="F423" s="1">
        <v>19</v>
      </c>
      <c r="G423" s="4">
        <v>7.5</v>
      </c>
    </row>
    <row r="424" spans="1:7">
      <c r="A424" t="s">
        <v>9</v>
      </c>
      <c r="B424" s="7">
        <v>0.88402777777777652</v>
      </c>
      <c r="C424">
        <v>8</v>
      </c>
      <c r="D424">
        <v>15</v>
      </c>
      <c r="E424">
        <v>19</v>
      </c>
      <c r="F424" s="1">
        <v>19</v>
      </c>
      <c r="G424" s="4">
        <v>7.5</v>
      </c>
    </row>
    <row r="425" spans="1:7">
      <c r="A425" t="s">
        <v>9</v>
      </c>
      <c r="B425" s="7">
        <v>0.88819444444444318</v>
      </c>
      <c r="C425">
        <v>6</v>
      </c>
      <c r="D425">
        <v>14</v>
      </c>
      <c r="E425">
        <v>18</v>
      </c>
      <c r="F425" s="1">
        <v>18</v>
      </c>
      <c r="G425" s="4">
        <v>9</v>
      </c>
    </row>
    <row r="426" spans="1:7">
      <c r="A426" t="s">
        <v>9</v>
      </c>
      <c r="B426" s="7">
        <v>0.88819444444444318</v>
      </c>
      <c r="C426">
        <v>10</v>
      </c>
      <c r="D426">
        <v>14</v>
      </c>
      <c r="E426">
        <v>19.5</v>
      </c>
      <c r="F426" s="1">
        <v>19.5</v>
      </c>
      <c r="G426" s="4">
        <v>5</v>
      </c>
    </row>
    <row r="427" spans="1:7">
      <c r="A427" t="s">
        <v>9</v>
      </c>
      <c r="B427" s="7">
        <v>0.89861111111110981</v>
      </c>
      <c r="C427">
        <v>10</v>
      </c>
      <c r="D427">
        <v>14</v>
      </c>
      <c r="E427">
        <v>19.5</v>
      </c>
      <c r="F427" s="1">
        <v>19.5</v>
      </c>
      <c r="G427" s="4">
        <v>5</v>
      </c>
    </row>
    <row r="428" spans="1:7">
      <c r="A428" t="s">
        <v>9</v>
      </c>
      <c r="B428" s="7">
        <v>0.90555555555555423</v>
      </c>
      <c r="C428">
        <v>8</v>
      </c>
      <c r="D428">
        <v>15</v>
      </c>
      <c r="E428">
        <v>19</v>
      </c>
      <c r="F428" s="1">
        <v>19</v>
      </c>
      <c r="G428" s="4">
        <v>7.5</v>
      </c>
    </row>
    <row r="429" spans="1:7">
      <c r="A429" t="s">
        <v>9</v>
      </c>
      <c r="B429" s="7">
        <v>0.90555555555555423</v>
      </c>
      <c r="C429">
        <v>1</v>
      </c>
      <c r="D429">
        <v>17</v>
      </c>
      <c r="E429">
        <v>23</v>
      </c>
      <c r="F429" s="1">
        <v>23</v>
      </c>
      <c r="G429" s="4">
        <v>18.75</v>
      </c>
    </row>
    <row r="430" spans="1:7">
      <c r="A430" t="s">
        <v>9</v>
      </c>
      <c r="B430" s="7">
        <v>0.90555555555555423</v>
      </c>
      <c r="C430">
        <v>6</v>
      </c>
      <c r="D430">
        <v>14</v>
      </c>
      <c r="E430">
        <v>18</v>
      </c>
      <c r="F430" s="1">
        <v>18</v>
      </c>
      <c r="G430" s="4">
        <v>9</v>
      </c>
    </row>
    <row r="431" spans="1:7">
      <c r="A431" t="s">
        <v>9</v>
      </c>
      <c r="B431" s="7">
        <v>0.90763888888888755</v>
      </c>
      <c r="C431">
        <v>6</v>
      </c>
      <c r="D431">
        <v>14</v>
      </c>
      <c r="E431">
        <v>18</v>
      </c>
      <c r="F431" s="1">
        <v>18</v>
      </c>
      <c r="G431" s="4">
        <v>9</v>
      </c>
    </row>
    <row r="432" spans="1:7">
      <c r="A432" t="s">
        <v>9</v>
      </c>
      <c r="B432" s="7">
        <v>0.90763888888888755</v>
      </c>
      <c r="C432">
        <v>2</v>
      </c>
      <c r="D432">
        <v>16</v>
      </c>
      <c r="E432">
        <v>19</v>
      </c>
      <c r="F432" s="1">
        <v>19</v>
      </c>
      <c r="G432" s="4">
        <v>13.8</v>
      </c>
    </row>
    <row r="433" spans="1:7">
      <c r="A433" t="s">
        <v>9</v>
      </c>
      <c r="B433" s="7">
        <v>0.9118055555555542</v>
      </c>
      <c r="C433">
        <v>2</v>
      </c>
      <c r="D433">
        <v>16</v>
      </c>
      <c r="E433">
        <v>19</v>
      </c>
      <c r="F433" s="1">
        <v>19</v>
      </c>
      <c r="G433" s="4">
        <v>13.8</v>
      </c>
    </row>
    <row r="434" spans="1:7">
      <c r="A434" t="s">
        <v>9</v>
      </c>
      <c r="B434" s="7">
        <v>0.9118055555555542</v>
      </c>
      <c r="C434">
        <v>2</v>
      </c>
      <c r="D434">
        <v>16</v>
      </c>
      <c r="E434">
        <v>19</v>
      </c>
      <c r="F434" s="1">
        <v>19</v>
      </c>
      <c r="G434" s="4">
        <v>13.8</v>
      </c>
    </row>
    <row r="435" spans="1:7">
      <c r="A435" t="s">
        <v>9</v>
      </c>
      <c r="B435" s="7">
        <v>0.9118055555555542</v>
      </c>
      <c r="C435">
        <v>2</v>
      </c>
      <c r="D435">
        <v>16</v>
      </c>
      <c r="E435">
        <v>19</v>
      </c>
      <c r="F435" s="1">
        <v>19</v>
      </c>
      <c r="G435" s="4">
        <v>13.8</v>
      </c>
    </row>
    <row r="436" spans="1:7">
      <c r="A436" t="s">
        <v>9</v>
      </c>
      <c r="B436" s="7">
        <v>0.92013888888888751</v>
      </c>
      <c r="C436">
        <v>9</v>
      </c>
      <c r="D436">
        <v>14</v>
      </c>
      <c r="E436">
        <v>17</v>
      </c>
      <c r="F436" s="1">
        <v>17</v>
      </c>
      <c r="G436" s="4">
        <v>12.6</v>
      </c>
    </row>
    <row r="437" spans="1:7">
      <c r="A437" t="s">
        <v>9</v>
      </c>
      <c r="B437" s="7">
        <v>0.92847222222222081</v>
      </c>
      <c r="C437">
        <v>6</v>
      </c>
      <c r="D437">
        <v>14</v>
      </c>
      <c r="E437">
        <v>18</v>
      </c>
      <c r="F437" s="1">
        <v>18</v>
      </c>
      <c r="G437" s="4">
        <v>9</v>
      </c>
    </row>
    <row r="438" spans="1:7">
      <c r="A438" t="s">
        <v>9</v>
      </c>
      <c r="B438" s="7">
        <v>0.92847222222222081</v>
      </c>
      <c r="C438">
        <v>3</v>
      </c>
      <c r="D438">
        <v>7</v>
      </c>
      <c r="E438">
        <v>8.5</v>
      </c>
      <c r="F438" s="1">
        <v>8.5</v>
      </c>
      <c r="G438" s="4">
        <v>2</v>
      </c>
    </row>
    <row r="439" spans="1:7">
      <c r="A439" t="s">
        <v>9</v>
      </c>
      <c r="B439" s="7">
        <v>0.92847222222222081</v>
      </c>
      <c r="C439">
        <v>7</v>
      </c>
      <c r="D439">
        <v>16</v>
      </c>
      <c r="E439">
        <v>20</v>
      </c>
      <c r="F439" s="1">
        <v>20</v>
      </c>
      <c r="G439" s="4">
        <v>9.65</v>
      </c>
    </row>
    <row r="440" spans="1:7">
      <c r="A440" t="s">
        <v>9</v>
      </c>
      <c r="B440" s="7">
        <v>0.93402777777777635</v>
      </c>
      <c r="C440">
        <v>3</v>
      </c>
      <c r="D440">
        <v>7</v>
      </c>
      <c r="E440">
        <v>8.5</v>
      </c>
      <c r="F440" s="1">
        <v>8.5</v>
      </c>
      <c r="G440" s="4">
        <v>2</v>
      </c>
    </row>
    <row r="441" spans="1:7">
      <c r="A441" t="s">
        <v>9</v>
      </c>
      <c r="B441" s="7">
        <v>0.93611111111110967</v>
      </c>
      <c r="C441">
        <v>4</v>
      </c>
      <c r="D441">
        <v>14</v>
      </c>
      <c r="E441">
        <v>16</v>
      </c>
      <c r="F441" s="1">
        <v>16</v>
      </c>
      <c r="G441" s="4">
        <v>8.8000000000000007</v>
      </c>
    </row>
    <row r="442" spans="1:7">
      <c r="A442" t="s">
        <v>9</v>
      </c>
      <c r="B442" s="7">
        <v>0.93611111111110967</v>
      </c>
      <c r="C442">
        <v>1</v>
      </c>
      <c r="D442">
        <v>17</v>
      </c>
      <c r="E442">
        <v>23</v>
      </c>
      <c r="F442" s="1">
        <v>23</v>
      </c>
      <c r="G442" s="4">
        <v>18.75</v>
      </c>
    </row>
    <row r="443" spans="1:7">
      <c r="A443" t="s">
        <v>9</v>
      </c>
      <c r="B443" s="7">
        <v>0.93611111111110967</v>
      </c>
      <c r="C443">
        <v>1</v>
      </c>
      <c r="D443">
        <v>17</v>
      </c>
      <c r="E443">
        <v>23</v>
      </c>
      <c r="F443" s="1">
        <v>23</v>
      </c>
      <c r="G443" s="4">
        <v>18.75</v>
      </c>
    </row>
    <row r="444" spans="1:7">
      <c r="A444" t="s">
        <v>9</v>
      </c>
      <c r="B444" s="7">
        <v>0.938194444444443</v>
      </c>
      <c r="C444">
        <v>11</v>
      </c>
      <c r="D444">
        <v>10</v>
      </c>
      <c r="E444">
        <v>14</v>
      </c>
      <c r="F444" s="1">
        <v>14</v>
      </c>
      <c r="G444" s="4">
        <v>1.45</v>
      </c>
    </row>
    <row r="445" spans="1:7">
      <c r="A445" t="s">
        <v>9</v>
      </c>
      <c r="B445" s="7">
        <v>0.94583333333333186</v>
      </c>
      <c r="C445">
        <v>4</v>
      </c>
      <c r="D445">
        <v>14</v>
      </c>
      <c r="E445">
        <v>16</v>
      </c>
      <c r="F445" s="1">
        <v>16</v>
      </c>
      <c r="G445" s="4">
        <v>8.8000000000000007</v>
      </c>
    </row>
    <row r="446" spans="1:7">
      <c r="A446" t="s">
        <v>9</v>
      </c>
      <c r="B446" s="7">
        <v>0.94791666666666519</v>
      </c>
      <c r="C446">
        <v>7</v>
      </c>
      <c r="D446">
        <v>16</v>
      </c>
      <c r="E446">
        <v>20</v>
      </c>
      <c r="F446" s="1">
        <v>20</v>
      </c>
      <c r="G446" s="4">
        <v>9.65</v>
      </c>
    </row>
    <row r="447" spans="1:7">
      <c r="A447" t="s">
        <v>9</v>
      </c>
      <c r="B447" s="7">
        <v>0.94999999999999851</v>
      </c>
      <c r="C447">
        <v>4</v>
      </c>
      <c r="D447">
        <v>14</v>
      </c>
      <c r="E447">
        <v>16</v>
      </c>
      <c r="F447" s="1">
        <v>16</v>
      </c>
      <c r="G447" s="4">
        <v>8.8000000000000007</v>
      </c>
    </row>
    <row r="448" spans="1:7">
      <c r="A448" t="s">
        <v>9</v>
      </c>
      <c r="B448" s="7">
        <v>0.94999999999999851</v>
      </c>
      <c r="C448">
        <v>5</v>
      </c>
      <c r="D448">
        <v>15</v>
      </c>
      <c r="E448">
        <v>20</v>
      </c>
      <c r="F448" s="1">
        <v>20</v>
      </c>
      <c r="G448" s="4">
        <v>12.5</v>
      </c>
    </row>
    <row r="449" spans="1:7">
      <c r="A449" t="s">
        <v>9</v>
      </c>
      <c r="B449" s="7">
        <v>0.95277777777777628</v>
      </c>
      <c r="C449">
        <v>9</v>
      </c>
      <c r="D449">
        <v>14</v>
      </c>
      <c r="E449">
        <v>17</v>
      </c>
      <c r="F449" s="1">
        <v>17</v>
      </c>
      <c r="G449" s="4">
        <v>12.6</v>
      </c>
    </row>
    <row r="450" spans="1:7">
      <c r="A450" t="s">
        <v>9</v>
      </c>
      <c r="B450" s="7">
        <v>0.95277777777777628</v>
      </c>
      <c r="C450">
        <v>7</v>
      </c>
      <c r="D450">
        <v>16</v>
      </c>
      <c r="E450">
        <v>20</v>
      </c>
      <c r="F450" s="1">
        <v>20</v>
      </c>
      <c r="G450" s="4">
        <v>9.65</v>
      </c>
    </row>
    <row r="451" spans="1:7">
      <c r="A451" t="s">
        <v>9</v>
      </c>
      <c r="B451" s="7">
        <v>0.95277777777777628</v>
      </c>
      <c r="C451">
        <v>3</v>
      </c>
      <c r="D451">
        <v>7</v>
      </c>
      <c r="E451">
        <v>8.5</v>
      </c>
      <c r="F451" s="1">
        <v>8.5</v>
      </c>
      <c r="G451" s="4">
        <v>2</v>
      </c>
    </row>
    <row r="452" spans="1:7">
      <c r="A452" t="s">
        <v>9</v>
      </c>
      <c r="B452" s="7">
        <v>0.95277777777777628</v>
      </c>
      <c r="C452">
        <v>10</v>
      </c>
      <c r="D452">
        <v>14</v>
      </c>
      <c r="E452">
        <v>19.5</v>
      </c>
      <c r="F452" s="1">
        <v>19.5</v>
      </c>
      <c r="G452" s="4">
        <v>5</v>
      </c>
    </row>
    <row r="453" spans="1:7">
      <c r="A453" t="s">
        <v>9</v>
      </c>
      <c r="B453" s="7">
        <v>0.95277777777777628</v>
      </c>
      <c r="C453">
        <v>2</v>
      </c>
      <c r="D453">
        <v>16</v>
      </c>
      <c r="E453">
        <v>19</v>
      </c>
      <c r="F453" s="1">
        <v>19</v>
      </c>
      <c r="G453" s="4">
        <v>13.8</v>
      </c>
    </row>
    <row r="454" spans="1:7">
      <c r="A454" t="s">
        <v>9</v>
      </c>
      <c r="B454" s="7">
        <v>0.95277777777777628</v>
      </c>
      <c r="C454">
        <v>7</v>
      </c>
      <c r="D454">
        <v>16</v>
      </c>
      <c r="E454">
        <v>20</v>
      </c>
      <c r="F454" s="1">
        <v>20</v>
      </c>
      <c r="G454" s="4">
        <v>9.65</v>
      </c>
    </row>
    <row r="455" spans="1:7">
      <c r="A455" t="s">
        <v>9</v>
      </c>
      <c r="B455" s="7">
        <v>0.95902777777777626</v>
      </c>
      <c r="C455">
        <v>3</v>
      </c>
      <c r="D455">
        <v>7</v>
      </c>
      <c r="E455">
        <v>8.5</v>
      </c>
      <c r="F455" s="1">
        <v>8.5</v>
      </c>
      <c r="G455" s="4">
        <v>2</v>
      </c>
    </row>
    <row r="456" spans="1:7">
      <c r="A456" t="s">
        <v>9</v>
      </c>
      <c r="B456" s="7">
        <v>0.95902777777777626</v>
      </c>
      <c r="C456">
        <v>10</v>
      </c>
      <c r="D456">
        <v>14</v>
      </c>
      <c r="E456">
        <v>19.5</v>
      </c>
      <c r="F456" s="1">
        <v>19.5</v>
      </c>
      <c r="G456" s="4">
        <v>5</v>
      </c>
    </row>
    <row r="457" spans="1:7">
      <c r="A457" t="s">
        <v>9</v>
      </c>
      <c r="B457" s="7">
        <v>0.95902777777777626</v>
      </c>
      <c r="C457">
        <v>3</v>
      </c>
      <c r="D457">
        <v>7</v>
      </c>
      <c r="E457">
        <v>8.5</v>
      </c>
      <c r="F457" s="1">
        <v>8.5</v>
      </c>
      <c r="G457" s="4">
        <v>2</v>
      </c>
    </row>
    <row r="458" spans="1:7">
      <c r="A458" t="s">
        <v>10</v>
      </c>
      <c r="B458" s="7">
        <v>0.46736111111111112</v>
      </c>
      <c r="C458">
        <v>1</v>
      </c>
      <c r="D458">
        <v>17</v>
      </c>
      <c r="E458">
        <v>23</v>
      </c>
      <c r="F458" s="1">
        <v>17</v>
      </c>
      <c r="G458" s="4">
        <v>18.75</v>
      </c>
    </row>
    <row r="459" spans="1:7">
      <c r="A459" t="s">
        <v>10</v>
      </c>
      <c r="B459" s="7">
        <v>0.46736111111111112</v>
      </c>
      <c r="C459">
        <v>6</v>
      </c>
      <c r="D459">
        <v>14</v>
      </c>
      <c r="E459">
        <v>18</v>
      </c>
      <c r="F459" s="1">
        <v>14</v>
      </c>
      <c r="G459" s="4">
        <v>9</v>
      </c>
    </row>
    <row r="460" spans="1:7">
      <c r="A460" t="s">
        <v>10</v>
      </c>
      <c r="B460" s="7">
        <v>0.46736111111111112</v>
      </c>
      <c r="C460">
        <v>9</v>
      </c>
      <c r="D460">
        <v>14</v>
      </c>
      <c r="E460">
        <v>17</v>
      </c>
      <c r="F460" s="1">
        <v>14</v>
      </c>
      <c r="G460" s="4">
        <v>12.6</v>
      </c>
    </row>
    <row r="461" spans="1:7">
      <c r="A461" t="s">
        <v>10</v>
      </c>
      <c r="B461" s="7">
        <v>0.48888888888888882</v>
      </c>
      <c r="C461">
        <v>10</v>
      </c>
      <c r="D461">
        <v>14</v>
      </c>
      <c r="E461">
        <v>19.5</v>
      </c>
      <c r="F461" s="1">
        <v>14</v>
      </c>
      <c r="G461" s="4">
        <v>5</v>
      </c>
    </row>
    <row r="462" spans="1:7">
      <c r="A462" t="s">
        <v>10</v>
      </c>
      <c r="B462" s="7">
        <v>0.48888888888888882</v>
      </c>
      <c r="C462">
        <v>6</v>
      </c>
      <c r="D462">
        <v>14</v>
      </c>
      <c r="E462">
        <v>18</v>
      </c>
      <c r="F462" s="1">
        <v>14</v>
      </c>
      <c r="G462" s="4">
        <v>9</v>
      </c>
    </row>
    <row r="463" spans="1:7">
      <c r="A463" t="s">
        <v>10</v>
      </c>
      <c r="B463" s="7">
        <v>0.48888888888888882</v>
      </c>
      <c r="C463">
        <v>9</v>
      </c>
      <c r="D463">
        <v>14</v>
      </c>
      <c r="E463">
        <v>17</v>
      </c>
      <c r="F463" s="1">
        <v>14</v>
      </c>
      <c r="G463" s="4">
        <v>12.6</v>
      </c>
    </row>
    <row r="464" spans="1:7">
      <c r="A464" t="s">
        <v>10</v>
      </c>
      <c r="B464" s="7">
        <v>0.48888888888888882</v>
      </c>
      <c r="C464">
        <v>2</v>
      </c>
      <c r="D464">
        <v>16</v>
      </c>
      <c r="E464">
        <v>19</v>
      </c>
      <c r="F464" s="1">
        <v>16</v>
      </c>
      <c r="G464" s="4">
        <v>13.8</v>
      </c>
    </row>
    <row r="465" spans="1:7">
      <c r="A465" t="s">
        <v>10</v>
      </c>
      <c r="B465" s="7">
        <v>0.48888888888888882</v>
      </c>
      <c r="C465">
        <v>11</v>
      </c>
      <c r="D465">
        <v>10</v>
      </c>
      <c r="E465">
        <v>14</v>
      </c>
      <c r="F465" s="1">
        <v>10</v>
      </c>
      <c r="G465" s="4">
        <v>1.45</v>
      </c>
    </row>
    <row r="466" spans="1:7">
      <c r="A466" t="s">
        <v>10</v>
      </c>
      <c r="B466" s="7">
        <v>0.48888888888888882</v>
      </c>
      <c r="C466">
        <v>6</v>
      </c>
      <c r="D466">
        <v>14</v>
      </c>
      <c r="E466">
        <v>18</v>
      </c>
      <c r="F466" s="1">
        <v>14</v>
      </c>
      <c r="G466" s="4">
        <v>9</v>
      </c>
    </row>
    <row r="467" spans="1:7">
      <c r="A467" t="s">
        <v>10</v>
      </c>
      <c r="B467" s="7">
        <v>0.49861111111111106</v>
      </c>
      <c r="C467">
        <v>4</v>
      </c>
      <c r="D467">
        <v>14</v>
      </c>
      <c r="E467">
        <v>16</v>
      </c>
      <c r="F467" s="1">
        <v>14</v>
      </c>
      <c r="G467" s="4">
        <v>8.8000000000000007</v>
      </c>
    </row>
    <row r="468" spans="1:7">
      <c r="A468" t="s">
        <v>10</v>
      </c>
      <c r="B468" s="7">
        <v>0.49861111111111106</v>
      </c>
      <c r="C468">
        <v>6</v>
      </c>
      <c r="D468">
        <v>14</v>
      </c>
      <c r="E468">
        <v>18</v>
      </c>
      <c r="F468" s="1">
        <v>14</v>
      </c>
      <c r="G468" s="4">
        <v>9</v>
      </c>
    </row>
    <row r="469" spans="1:7">
      <c r="A469" t="s">
        <v>10</v>
      </c>
      <c r="B469" s="7">
        <v>0.5131944444444444</v>
      </c>
      <c r="C469">
        <v>10</v>
      </c>
      <c r="D469">
        <v>14</v>
      </c>
      <c r="E469">
        <v>19.5</v>
      </c>
      <c r="F469" s="1">
        <v>14</v>
      </c>
      <c r="G469" s="4">
        <v>5</v>
      </c>
    </row>
    <row r="470" spans="1:7">
      <c r="A470" t="s">
        <v>10</v>
      </c>
      <c r="B470" s="7">
        <v>0.5131944444444444</v>
      </c>
      <c r="C470">
        <v>10</v>
      </c>
      <c r="D470">
        <v>14</v>
      </c>
      <c r="E470">
        <v>19.5</v>
      </c>
      <c r="F470" s="1">
        <v>14</v>
      </c>
      <c r="G470" s="4">
        <v>5</v>
      </c>
    </row>
    <row r="471" spans="1:7">
      <c r="A471" t="s">
        <v>10</v>
      </c>
      <c r="B471" s="7">
        <v>0.5131944444444444</v>
      </c>
      <c r="C471">
        <v>6</v>
      </c>
      <c r="D471">
        <v>14</v>
      </c>
      <c r="E471">
        <v>18</v>
      </c>
      <c r="F471" s="1">
        <v>14</v>
      </c>
      <c r="G471" s="4">
        <v>9</v>
      </c>
    </row>
    <row r="472" spans="1:7">
      <c r="A472" t="s">
        <v>10</v>
      </c>
      <c r="B472" s="7">
        <v>0.52361111111111103</v>
      </c>
      <c r="C472">
        <v>2</v>
      </c>
      <c r="D472">
        <v>16</v>
      </c>
      <c r="E472">
        <v>19</v>
      </c>
      <c r="F472" s="1">
        <v>16</v>
      </c>
      <c r="G472" s="4">
        <v>13.8</v>
      </c>
    </row>
    <row r="473" spans="1:7">
      <c r="A473" t="s">
        <v>10</v>
      </c>
      <c r="B473" s="7">
        <v>0.52499999999999991</v>
      </c>
      <c r="C473">
        <v>3</v>
      </c>
      <c r="D473">
        <v>7</v>
      </c>
      <c r="E473">
        <v>8.5</v>
      </c>
      <c r="F473" s="1">
        <v>7</v>
      </c>
      <c r="G473" s="4">
        <v>2</v>
      </c>
    </row>
    <row r="474" spans="1:7">
      <c r="A474" t="s">
        <v>10</v>
      </c>
      <c r="B474" s="7">
        <v>0.52499999999999991</v>
      </c>
      <c r="C474">
        <v>11</v>
      </c>
      <c r="D474">
        <v>10</v>
      </c>
      <c r="E474">
        <v>14</v>
      </c>
      <c r="F474" s="1">
        <v>10</v>
      </c>
      <c r="G474" s="4">
        <v>1.45</v>
      </c>
    </row>
    <row r="475" spans="1:7">
      <c r="A475" t="s">
        <v>10</v>
      </c>
      <c r="B475" s="7">
        <v>0.52499999999999991</v>
      </c>
      <c r="C475">
        <v>2</v>
      </c>
      <c r="D475">
        <v>16</v>
      </c>
      <c r="E475">
        <v>19</v>
      </c>
      <c r="F475" s="1">
        <v>16</v>
      </c>
      <c r="G475" s="4">
        <v>13.8</v>
      </c>
    </row>
    <row r="476" spans="1:7">
      <c r="A476" t="s">
        <v>10</v>
      </c>
      <c r="B476" s="7">
        <v>0.52499999999999991</v>
      </c>
      <c r="C476">
        <v>6</v>
      </c>
      <c r="D476">
        <v>14</v>
      </c>
      <c r="E476">
        <v>18</v>
      </c>
      <c r="F476" s="1">
        <v>14</v>
      </c>
      <c r="G476" s="4">
        <v>9</v>
      </c>
    </row>
    <row r="477" spans="1:7">
      <c r="A477" t="s">
        <v>10</v>
      </c>
      <c r="B477" s="7">
        <v>0.52986111111111101</v>
      </c>
      <c r="C477">
        <v>2</v>
      </c>
      <c r="D477">
        <v>16</v>
      </c>
      <c r="E477">
        <v>19</v>
      </c>
      <c r="F477" s="1">
        <v>16</v>
      </c>
      <c r="G477" s="4">
        <v>13.8</v>
      </c>
    </row>
    <row r="478" spans="1:7">
      <c r="A478" t="s">
        <v>10</v>
      </c>
      <c r="B478" s="7">
        <v>0.52986111111111101</v>
      </c>
      <c r="C478">
        <v>10</v>
      </c>
      <c r="D478">
        <v>14</v>
      </c>
      <c r="E478">
        <v>19.5</v>
      </c>
      <c r="F478" s="1">
        <v>14</v>
      </c>
      <c r="G478" s="4">
        <v>5</v>
      </c>
    </row>
    <row r="479" spans="1:7">
      <c r="A479" t="s">
        <v>10</v>
      </c>
      <c r="B479" s="7">
        <v>0.53611111111111098</v>
      </c>
      <c r="C479">
        <v>9</v>
      </c>
      <c r="D479">
        <v>14</v>
      </c>
      <c r="E479">
        <v>17</v>
      </c>
      <c r="F479" s="1">
        <v>14</v>
      </c>
      <c r="G479" s="4">
        <v>12.6</v>
      </c>
    </row>
    <row r="480" spans="1:7">
      <c r="A480" t="s">
        <v>10</v>
      </c>
      <c r="B480" s="7">
        <v>0.54374999999999984</v>
      </c>
      <c r="C480">
        <v>3</v>
      </c>
      <c r="D480">
        <v>7</v>
      </c>
      <c r="E480">
        <v>8.5</v>
      </c>
      <c r="F480" s="1">
        <v>7</v>
      </c>
      <c r="G480" s="4">
        <v>2</v>
      </c>
    </row>
    <row r="481" spans="1:7">
      <c r="A481" t="s">
        <v>10</v>
      </c>
      <c r="B481" s="7">
        <v>0.54374999999999984</v>
      </c>
      <c r="C481">
        <v>11</v>
      </c>
      <c r="D481">
        <v>10</v>
      </c>
      <c r="E481">
        <v>14</v>
      </c>
      <c r="F481" s="1">
        <v>10</v>
      </c>
      <c r="G481" s="4">
        <v>1.45</v>
      </c>
    </row>
    <row r="482" spans="1:7">
      <c r="A482" t="s">
        <v>10</v>
      </c>
      <c r="B482" s="7">
        <v>0.54930555555555538</v>
      </c>
      <c r="C482">
        <v>5</v>
      </c>
      <c r="D482">
        <v>15</v>
      </c>
      <c r="E482">
        <v>20</v>
      </c>
      <c r="F482" s="1">
        <v>15</v>
      </c>
      <c r="G482" s="4">
        <v>12.5</v>
      </c>
    </row>
    <row r="483" spans="1:7">
      <c r="A483" t="s">
        <v>10</v>
      </c>
      <c r="B483" s="7">
        <v>0.54930555555555538</v>
      </c>
      <c r="C483">
        <v>11</v>
      </c>
      <c r="D483">
        <v>10</v>
      </c>
      <c r="E483">
        <v>14</v>
      </c>
      <c r="F483" s="1">
        <v>10</v>
      </c>
      <c r="G483" s="4">
        <v>1.45</v>
      </c>
    </row>
    <row r="484" spans="1:7">
      <c r="A484" t="s">
        <v>10</v>
      </c>
      <c r="B484" s="7">
        <v>0.55763888888888868</v>
      </c>
      <c r="C484">
        <v>6</v>
      </c>
      <c r="D484">
        <v>14</v>
      </c>
      <c r="E484">
        <v>18</v>
      </c>
      <c r="F484" s="1">
        <v>14</v>
      </c>
      <c r="G484" s="4">
        <v>9</v>
      </c>
    </row>
    <row r="485" spans="1:7">
      <c r="A485" t="s">
        <v>10</v>
      </c>
      <c r="B485" s="7">
        <v>0.56666666666666643</v>
      </c>
      <c r="C485">
        <v>6</v>
      </c>
      <c r="D485">
        <v>14</v>
      </c>
      <c r="E485">
        <v>18</v>
      </c>
      <c r="F485" s="1">
        <v>14</v>
      </c>
      <c r="G485" s="4">
        <v>9</v>
      </c>
    </row>
    <row r="486" spans="1:7">
      <c r="A486" t="s">
        <v>10</v>
      </c>
      <c r="B486" s="7">
        <v>0.56666666666666643</v>
      </c>
      <c r="C486">
        <v>9</v>
      </c>
      <c r="D486">
        <v>14</v>
      </c>
      <c r="E486">
        <v>17</v>
      </c>
      <c r="F486" s="1">
        <v>14</v>
      </c>
      <c r="G486" s="4">
        <v>12.6</v>
      </c>
    </row>
    <row r="487" spans="1:7">
      <c r="A487" t="s">
        <v>10</v>
      </c>
      <c r="B487" s="7">
        <v>0.57847222222222194</v>
      </c>
      <c r="C487">
        <v>4</v>
      </c>
      <c r="D487">
        <v>14</v>
      </c>
      <c r="E487">
        <v>16</v>
      </c>
      <c r="F487" s="1">
        <v>14</v>
      </c>
      <c r="G487" s="4">
        <v>8.8000000000000007</v>
      </c>
    </row>
    <row r="488" spans="1:7">
      <c r="A488" t="s">
        <v>10</v>
      </c>
      <c r="B488" s="7">
        <v>0.57847222222222194</v>
      </c>
      <c r="C488">
        <v>3</v>
      </c>
      <c r="D488">
        <v>7</v>
      </c>
      <c r="E488">
        <v>8.5</v>
      </c>
      <c r="F488" s="1">
        <v>7</v>
      </c>
      <c r="G488" s="4">
        <v>2</v>
      </c>
    </row>
    <row r="489" spans="1:7">
      <c r="A489" t="s">
        <v>10</v>
      </c>
      <c r="B489" s="7">
        <v>0.57847222222222194</v>
      </c>
      <c r="C489">
        <v>2</v>
      </c>
      <c r="D489">
        <v>16</v>
      </c>
      <c r="E489">
        <v>19</v>
      </c>
      <c r="F489" s="1">
        <v>16</v>
      </c>
      <c r="G489" s="4">
        <v>13.8</v>
      </c>
    </row>
    <row r="490" spans="1:7">
      <c r="A490" t="s">
        <v>10</v>
      </c>
      <c r="B490" s="7">
        <v>0.57847222222222194</v>
      </c>
      <c r="C490">
        <v>3</v>
      </c>
      <c r="D490">
        <v>7</v>
      </c>
      <c r="E490">
        <v>8.5</v>
      </c>
      <c r="F490" s="1">
        <v>7</v>
      </c>
      <c r="G490" s="4">
        <v>2</v>
      </c>
    </row>
    <row r="491" spans="1:7">
      <c r="A491" t="s">
        <v>10</v>
      </c>
      <c r="B491" s="7">
        <v>0.58194444444444415</v>
      </c>
      <c r="C491">
        <v>3</v>
      </c>
      <c r="D491">
        <v>7</v>
      </c>
      <c r="E491">
        <v>8.5</v>
      </c>
      <c r="F491" s="1">
        <v>7</v>
      </c>
      <c r="G491" s="4">
        <v>2</v>
      </c>
    </row>
    <row r="492" spans="1:7">
      <c r="A492" t="s">
        <v>10</v>
      </c>
      <c r="B492" s="7">
        <v>0.58472222222222192</v>
      </c>
      <c r="C492">
        <v>11</v>
      </c>
      <c r="D492">
        <v>10</v>
      </c>
      <c r="E492">
        <v>14</v>
      </c>
      <c r="F492" s="1">
        <v>14</v>
      </c>
      <c r="G492" s="4">
        <v>1.45</v>
      </c>
    </row>
    <row r="493" spans="1:7">
      <c r="A493" t="s">
        <v>10</v>
      </c>
      <c r="B493" s="7">
        <v>0.58472222222222192</v>
      </c>
      <c r="C493">
        <v>10</v>
      </c>
      <c r="D493">
        <v>14</v>
      </c>
      <c r="E493">
        <v>19.5</v>
      </c>
      <c r="F493" s="1">
        <v>19.5</v>
      </c>
      <c r="G493" s="4">
        <v>5</v>
      </c>
    </row>
    <row r="494" spans="1:7">
      <c r="A494" t="s">
        <v>10</v>
      </c>
      <c r="B494" s="7">
        <v>0.59444444444444411</v>
      </c>
      <c r="C494">
        <v>3</v>
      </c>
      <c r="D494">
        <v>7</v>
      </c>
      <c r="E494">
        <v>8.5</v>
      </c>
      <c r="F494" s="1">
        <v>8.5</v>
      </c>
      <c r="G494" s="4">
        <v>2</v>
      </c>
    </row>
    <row r="495" spans="1:7">
      <c r="A495" t="s">
        <v>10</v>
      </c>
      <c r="B495" s="7">
        <v>0.60486111111111074</v>
      </c>
      <c r="C495">
        <v>7</v>
      </c>
      <c r="D495">
        <v>16</v>
      </c>
      <c r="E495">
        <v>20</v>
      </c>
      <c r="F495" s="1">
        <v>20</v>
      </c>
      <c r="G495" s="4">
        <v>9.65</v>
      </c>
    </row>
    <row r="496" spans="1:7">
      <c r="A496" t="s">
        <v>10</v>
      </c>
      <c r="B496" s="7">
        <v>0.60486111111111074</v>
      </c>
      <c r="C496">
        <v>3</v>
      </c>
      <c r="D496">
        <v>7</v>
      </c>
      <c r="E496">
        <v>8.5</v>
      </c>
      <c r="F496" s="1">
        <v>8.5</v>
      </c>
      <c r="G496" s="4">
        <v>2</v>
      </c>
    </row>
    <row r="497" spans="1:7">
      <c r="A497" t="s">
        <v>10</v>
      </c>
      <c r="B497" s="7">
        <v>0.61458333333333293</v>
      </c>
      <c r="C497">
        <v>6</v>
      </c>
      <c r="D497">
        <v>14</v>
      </c>
      <c r="E497">
        <v>18</v>
      </c>
      <c r="F497" s="1">
        <v>18</v>
      </c>
      <c r="G497" s="4">
        <v>9</v>
      </c>
    </row>
    <row r="498" spans="1:7">
      <c r="A498" t="s">
        <v>10</v>
      </c>
      <c r="B498" s="7">
        <v>0.61458333333333293</v>
      </c>
      <c r="C498">
        <v>5</v>
      </c>
      <c r="D498">
        <v>15</v>
      </c>
      <c r="E498">
        <v>20</v>
      </c>
      <c r="F498" s="1">
        <v>20</v>
      </c>
      <c r="G498" s="4">
        <v>12.5</v>
      </c>
    </row>
    <row r="499" spans="1:7">
      <c r="A499" t="s">
        <v>10</v>
      </c>
      <c r="B499" s="7">
        <v>0.62361111111111067</v>
      </c>
      <c r="C499">
        <v>5</v>
      </c>
      <c r="D499">
        <v>15</v>
      </c>
      <c r="E499">
        <v>20</v>
      </c>
      <c r="F499" s="1">
        <v>20</v>
      </c>
      <c r="G499" s="4">
        <v>12.5</v>
      </c>
    </row>
    <row r="500" spans="1:7">
      <c r="A500" t="s">
        <v>10</v>
      </c>
      <c r="B500" s="7">
        <v>0.62361111111111067</v>
      </c>
      <c r="C500">
        <v>6</v>
      </c>
      <c r="D500">
        <v>14</v>
      </c>
      <c r="E500">
        <v>18</v>
      </c>
      <c r="F500" s="1">
        <v>18</v>
      </c>
      <c r="G500" s="4">
        <v>9</v>
      </c>
    </row>
    <row r="501" spans="1:7">
      <c r="A501" t="s">
        <v>10</v>
      </c>
      <c r="B501" s="7">
        <v>0.62361111111111067</v>
      </c>
      <c r="C501">
        <v>9</v>
      </c>
      <c r="D501">
        <v>14</v>
      </c>
      <c r="E501">
        <v>17</v>
      </c>
      <c r="F501" s="1">
        <v>17</v>
      </c>
      <c r="G501" s="4">
        <v>12.6</v>
      </c>
    </row>
    <row r="502" spans="1:7">
      <c r="A502" t="s">
        <v>10</v>
      </c>
      <c r="B502" s="7">
        <v>0.62361111111111067</v>
      </c>
      <c r="C502">
        <v>5</v>
      </c>
      <c r="D502">
        <v>15</v>
      </c>
      <c r="E502">
        <v>20</v>
      </c>
      <c r="F502" s="1">
        <v>20</v>
      </c>
      <c r="G502" s="4">
        <v>12.5</v>
      </c>
    </row>
    <row r="503" spans="1:7">
      <c r="A503" t="s">
        <v>10</v>
      </c>
      <c r="B503" s="7">
        <v>0.62361111111111067</v>
      </c>
      <c r="C503">
        <v>10</v>
      </c>
      <c r="D503">
        <v>14</v>
      </c>
      <c r="E503">
        <v>19.5</v>
      </c>
      <c r="F503" s="1">
        <v>19.5</v>
      </c>
      <c r="G503" s="4">
        <v>5</v>
      </c>
    </row>
    <row r="504" spans="1:7">
      <c r="A504" t="s">
        <v>10</v>
      </c>
      <c r="B504" s="7">
        <v>0.62430555555555511</v>
      </c>
      <c r="C504">
        <v>11</v>
      </c>
      <c r="D504">
        <v>10</v>
      </c>
      <c r="E504">
        <v>14</v>
      </c>
      <c r="F504" s="1">
        <v>14</v>
      </c>
      <c r="G504" s="4">
        <v>1.45</v>
      </c>
    </row>
    <row r="505" spans="1:7">
      <c r="A505" t="s">
        <v>10</v>
      </c>
      <c r="B505" s="7">
        <v>0.62430555555555511</v>
      </c>
      <c r="C505">
        <v>6</v>
      </c>
      <c r="D505">
        <v>14</v>
      </c>
      <c r="E505">
        <v>18</v>
      </c>
      <c r="F505" s="1">
        <v>18</v>
      </c>
      <c r="G505" s="4">
        <v>9</v>
      </c>
    </row>
    <row r="506" spans="1:7">
      <c r="A506" t="s">
        <v>10</v>
      </c>
      <c r="B506" s="7">
        <v>0.62430555555555511</v>
      </c>
      <c r="C506">
        <v>8</v>
      </c>
      <c r="D506">
        <v>15</v>
      </c>
      <c r="E506">
        <v>19</v>
      </c>
      <c r="F506" s="1">
        <v>19</v>
      </c>
      <c r="G506" s="4">
        <v>7.5</v>
      </c>
    </row>
    <row r="507" spans="1:7">
      <c r="A507" t="s">
        <v>10</v>
      </c>
      <c r="B507" s="7">
        <v>0.62499999999999956</v>
      </c>
      <c r="C507">
        <v>5</v>
      </c>
      <c r="D507">
        <v>15</v>
      </c>
      <c r="E507">
        <v>20</v>
      </c>
      <c r="F507" s="1">
        <v>20</v>
      </c>
      <c r="G507" s="4">
        <v>12.5</v>
      </c>
    </row>
    <row r="508" spans="1:7">
      <c r="A508" t="s">
        <v>10</v>
      </c>
      <c r="B508" s="7">
        <v>0.62499999999999956</v>
      </c>
      <c r="C508">
        <v>7</v>
      </c>
      <c r="D508">
        <v>16</v>
      </c>
      <c r="E508">
        <v>20</v>
      </c>
      <c r="F508" s="1">
        <v>20</v>
      </c>
      <c r="G508" s="4">
        <v>9.65</v>
      </c>
    </row>
    <row r="509" spans="1:7">
      <c r="A509" t="s">
        <v>10</v>
      </c>
      <c r="B509" s="7">
        <v>0.62777777777777732</v>
      </c>
      <c r="C509">
        <v>2</v>
      </c>
      <c r="D509">
        <v>16</v>
      </c>
      <c r="E509">
        <v>19</v>
      </c>
      <c r="F509" s="1">
        <v>19</v>
      </c>
      <c r="G509" s="4">
        <v>13.8</v>
      </c>
    </row>
    <row r="510" spans="1:7">
      <c r="A510" t="s">
        <v>10</v>
      </c>
      <c r="B510" s="7">
        <v>0.62777777777777732</v>
      </c>
      <c r="C510">
        <v>5</v>
      </c>
      <c r="D510">
        <v>15</v>
      </c>
      <c r="E510">
        <v>20</v>
      </c>
      <c r="F510" s="1">
        <v>20</v>
      </c>
      <c r="G510" s="4">
        <v>12.5</v>
      </c>
    </row>
    <row r="511" spans="1:7">
      <c r="A511" t="s">
        <v>10</v>
      </c>
      <c r="B511" s="7">
        <v>0.62777777777777732</v>
      </c>
      <c r="C511">
        <v>7</v>
      </c>
      <c r="D511">
        <v>16</v>
      </c>
      <c r="E511">
        <v>20</v>
      </c>
      <c r="F511" s="1">
        <v>20</v>
      </c>
      <c r="G511" s="4">
        <v>9.65</v>
      </c>
    </row>
    <row r="512" spans="1:7">
      <c r="A512" t="s">
        <v>10</v>
      </c>
      <c r="B512" s="7">
        <v>0.62777777777777732</v>
      </c>
      <c r="C512">
        <v>4</v>
      </c>
      <c r="D512">
        <v>14</v>
      </c>
      <c r="E512">
        <v>16</v>
      </c>
      <c r="F512" s="1">
        <v>16</v>
      </c>
      <c r="G512" s="4">
        <v>8.8000000000000007</v>
      </c>
    </row>
    <row r="513" spans="1:7">
      <c r="A513" t="s">
        <v>10</v>
      </c>
      <c r="B513" s="7">
        <v>0.62777777777777732</v>
      </c>
      <c r="C513">
        <v>2</v>
      </c>
      <c r="D513">
        <v>16</v>
      </c>
      <c r="E513">
        <v>19</v>
      </c>
      <c r="F513" s="1">
        <v>19</v>
      </c>
      <c r="G513" s="4">
        <v>13.8</v>
      </c>
    </row>
    <row r="514" spans="1:7">
      <c r="A514" t="s">
        <v>10</v>
      </c>
      <c r="B514" s="7">
        <v>0.63194444444444398</v>
      </c>
      <c r="C514">
        <v>5</v>
      </c>
      <c r="D514">
        <v>15</v>
      </c>
      <c r="E514">
        <v>20</v>
      </c>
      <c r="F514" s="1">
        <v>20</v>
      </c>
      <c r="G514" s="4">
        <v>12.5</v>
      </c>
    </row>
    <row r="515" spans="1:7">
      <c r="A515" t="s">
        <v>10</v>
      </c>
      <c r="B515" s="7">
        <v>0.63194444444444398</v>
      </c>
      <c r="C515">
        <v>6</v>
      </c>
      <c r="D515">
        <v>14</v>
      </c>
      <c r="E515">
        <v>18</v>
      </c>
      <c r="F515" s="1">
        <v>18</v>
      </c>
      <c r="G515" s="4">
        <v>9</v>
      </c>
    </row>
    <row r="516" spans="1:7">
      <c r="A516" t="s">
        <v>10</v>
      </c>
      <c r="B516" s="7">
        <v>0.64097222222222172</v>
      </c>
      <c r="C516">
        <v>7</v>
      </c>
      <c r="D516">
        <v>16</v>
      </c>
      <c r="E516">
        <v>20</v>
      </c>
      <c r="F516" s="1">
        <v>20</v>
      </c>
      <c r="G516" s="4">
        <v>9.65</v>
      </c>
    </row>
    <row r="517" spans="1:7">
      <c r="A517" t="s">
        <v>10</v>
      </c>
      <c r="B517" s="7">
        <v>0.64097222222222172</v>
      </c>
      <c r="C517">
        <v>3</v>
      </c>
      <c r="D517">
        <v>7</v>
      </c>
      <c r="E517">
        <v>8.5</v>
      </c>
      <c r="F517" s="1">
        <v>8.5</v>
      </c>
      <c r="G517" s="4">
        <v>2</v>
      </c>
    </row>
    <row r="518" spans="1:7">
      <c r="A518" t="s">
        <v>10</v>
      </c>
      <c r="B518" s="7">
        <v>0.64097222222222172</v>
      </c>
      <c r="C518">
        <v>6</v>
      </c>
      <c r="D518">
        <v>14</v>
      </c>
      <c r="E518">
        <v>18</v>
      </c>
      <c r="F518" s="1">
        <v>18</v>
      </c>
      <c r="G518" s="4">
        <v>9</v>
      </c>
    </row>
    <row r="519" spans="1:7">
      <c r="A519" t="s">
        <v>10</v>
      </c>
      <c r="B519" s="7">
        <v>0.64097222222222172</v>
      </c>
      <c r="C519">
        <v>7</v>
      </c>
      <c r="D519">
        <v>16</v>
      </c>
      <c r="E519">
        <v>20</v>
      </c>
      <c r="F519" s="1">
        <v>20</v>
      </c>
      <c r="G519" s="4">
        <v>9.65</v>
      </c>
    </row>
    <row r="520" spans="1:7">
      <c r="A520" t="s">
        <v>10</v>
      </c>
      <c r="B520" s="7">
        <v>0.64097222222222172</v>
      </c>
      <c r="C520">
        <v>11</v>
      </c>
      <c r="D520">
        <v>10</v>
      </c>
      <c r="E520">
        <v>14</v>
      </c>
      <c r="F520" s="1">
        <v>14</v>
      </c>
      <c r="G520" s="4">
        <v>1.45</v>
      </c>
    </row>
    <row r="521" spans="1:7">
      <c r="A521" t="s">
        <v>10</v>
      </c>
      <c r="B521" s="7">
        <v>0.64236111111111061</v>
      </c>
      <c r="C521">
        <v>10</v>
      </c>
      <c r="D521">
        <v>14</v>
      </c>
      <c r="E521">
        <v>19.5</v>
      </c>
      <c r="F521" s="1">
        <v>19.5</v>
      </c>
      <c r="G521" s="4">
        <v>5</v>
      </c>
    </row>
    <row r="522" spans="1:7">
      <c r="A522" t="s">
        <v>10</v>
      </c>
      <c r="B522" s="7">
        <v>0.64305555555555505</v>
      </c>
      <c r="C522">
        <v>8</v>
      </c>
      <c r="D522">
        <v>15</v>
      </c>
      <c r="E522">
        <v>19</v>
      </c>
      <c r="F522" s="1">
        <v>19</v>
      </c>
      <c r="G522" s="4">
        <v>7.5</v>
      </c>
    </row>
    <row r="523" spans="1:7">
      <c r="A523" t="s">
        <v>10</v>
      </c>
      <c r="B523" s="7">
        <v>0.64374999999999949</v>
      </c>
      <c r="C523">
        <v>10</v>
      </c>
      <c r="D523">
        <v>14</v>
      </c>
      <c r="E523">
        <v>19.5</v>
      </c>
      <c r="F523" s="1">
        <v>19.5</v>
      </c>
      <c r="G523" s="4">
        <v>5</v>
      </c>
    </row>
    <row r="524" spans="1:7">
      <c r="A524" t="s">
        <v>10</v>
      </c>
      <c r="B524" s="7">
        <v>0.65069444444444391</v>
      </c>
      <c r="C524">
        <v>3</v>
      </c>
      <c r="D524">
        <v>7</v>
      </c>
      <c r="E524">
        <v>8.5</v>
      </c>
      <c r="F524" s="1">
        <v>8.5</v>
      </c>
      <c r="G524" s="4">
        <v>2</v>
      </c>
    </row>
    <row r="525" spans="1:7">
      <c r="A525" t="s">
        <v>10</v>
      </c>
      <c r="B525" s="7">
        <v>0.65069444444444391</v>
      </c>
      <c r="C525">
        <v>1</v>
      </c>
      <c r="D525">
        <v>17</v>
      </c>
      <c r="E525">
        <v>23</v>
      </c>
      <c r="F525" s="1">
        <v>23</v>
      </c>
      <c r="G525" s="4">
        <v>18.75</v>
      </c>
    </row>
    <row r="526" spans="1:7">
      <c r="A526" t="s">
        <v>10</v>
      </c>
      <c r="B526" s="7">
        <v>0.65069444444444391</v>
      </c>
      <c r="C526">
        <v>5</v>
      </c>
      <c r="D526">
        <v>15</v>
      </c>
      <c r="E526">
        <v>20</v>
      </c>
      <c r="F526" s="1">
        <v>20</v>
      </c>
      <c r="G526" s="4">
        <v>12.5</v>
      </c>
    </row>
    <row r="527" spans="1:7">
      <c r="A527" t="s">
        <v>10</v>
      </c>
      <c r="B527" s="7">
        <v>0.65069444444444391</v>
      </c>
      <c r="C527">
        <v>7</v>
      </c>
      <c r="D527">
        <v>16</v>
      </c>
      <c r="E527">
        <v>20</v>
      </c>
      <c r="F527" s="1">
        <v>20</v>
      </c>
      <c r="G527" s="4">
        <v>9.65</v>
      </c>
    </row>
    <row r="528" spans="1:7">
      <c r="A528" t="s">
        <v>10</v>
      </c>
      <c r="B528" s="7">
        <v>0.65763888888888833</v>
      </c>
      <c r="C528">
        <v>6</v>
      </c>
      <c r="D528">
        <v>14</v>
      </c>
      <c r="E528">
        <v>18</v>
      </c>
      <c r="F528" s="1">
        <v>18</v>
      </c>
      <c r="G528" s="4">
        <v>9</v>
      </c>
    </row>
    <row r="529" spans="1:7">
      <c r="A529" t="s">
        <v>10</v>
      </c>
      <c r="B529" s="7">
        <v>0.66597222222222163</v>
      </c>
      <c r="C529">
        <v>6</v>
      </c>
      <c r="D529">
        <v>14</v>
      </c>
      <c r="E529">
        <v>18</v>
      </c>
      <c r="F529" s="1">
        <v>18</v>
      </c>
      <c r="G529" s="4">
        <v>9</v>
      </c>
    </row>
    <row r="530" spans="1:7">
      <c r="A530" t="s">
        <v>10</v>
      </c>
      <c r="B530" s="7">
        <v>0.66597222222222163</v>
      </c>
      <c r="C530">
        <v>9</v>
      </c>
      <c r="D530">
        <v>14</v>
      </c>
      <c r="E530">
        <v>17</v>
      </c>
      <c r="F530" s="1">
        <v>17</v>
      </c>
      <c r="G530" s="4">
        <v>12.6</v>
      </c>
    </row>
    <row r="531" spans="1:7">
      <c r="A531" t="s">
        <v>10</v>
      </c>
      <c r="B531" s="7">
        <v>0.66597222222222163</v>
      </c>
      <c r="C531">
        <v>4</v>
      </c>
      <c r="D531">
        <v>14</v>
      </c>
      <c r="E531">
        <v>16</v>
      </c>
      <c r="F531" s="1">
        <v>16</v>
      </c>
      <c r="G531" s="4">
        <v>8.8000000000000007</v>
      </c>
    </row>
    <row r="532" spans="1:7">
      <c r="A532" t="s">
        <v>10</v>
      </c>
      <c r="B532" s="7">
        <v>0.66597222222222163</v>
      </c>
      <c r="C532">
        <v>1</v>
      </c>
      <c r="D532">
        <v>17</v>
      </c>
      <c r="E532">
        <v>23</v>
      </c>
      <c r="F532" s="1">
        <v>23</v>
      </c>
      <c r="G532" s="4">
        <v>18.75</v>
      </c>
    </row>
    <row r="533" spans="1:7">
      <c r="A533" t="s">
        <v>10</v>
      </c>
      <c r="B533" s="7">
        <v>0.66597222222222163</v>
      </c>
      <c r="C533">
        <v>7</v>
      </c>
      <c r="D533">
        <v>16</v>
      </c>
      <c r="E533">
        <v>20</v>
      </c>
      <c r="F533" s="1">
        <v>20</v>
      </c>
      <c r="G533" s="4">
        <v>9.65</v>
      </c>
    </row>
    <row r="534" spans="1:7">
      <c r="A534" t="s">
        <v>10</v>
      </c>
      <c r="B534" s="7">
        <v>0.66597222222222163</v>
      </c>
      <c r="C534">
        <v>4</v>
      </c>
      <c r="D534">
        <v>14</v>
      </c>
      <c r="E534">
        <v>16</v>
      </c>
      <c r="F534" s="1">
        <v>16</v>
      </c>
      <c r="G534" s="4">
        <v>8.8000000000000007</v>
      </c>
    </row>
    <row r="535" spans="1:7">
      <c r="A535" t="s">
        <v>10</v>
      </c>
      <c r="B535" s="7">
        <v>0.66597222222222163</v>
      </c>
      <c r="C535">
        <v>5</v>
      </c>
      <c r="D535">
        <v>15</v>
      </c>
      <c r="E535">
        <v>20</v>
      </c>
      <c r="F535" s="1">
        <v>20</v>
      </c>
      <c r="G535" s="4">
        <v>12.5</v>
      </c>
    </row>
    <row r="536" spans="1:7">
      <c r="A536" t="s">
        <v>10</v>
      </c>
      <c r="B536" s="7">
        <v>0.66597222222222163</v>
      </c>
      <c r="C536">
        <v>4</v>
      </c>
      <c r="D536">
        <v>14</v>
      </c>
      <c r="E536">
        <v>16</v>
      </c>
      <c r="F536" s="1">
        <v>16</v>
      </c>
      <c r="G536" s="4">
        <v>8.8000000000000007</v>
      </c>
    </row>
    <row r="537" spans="1:7">
      <c r="A537" t="s">
        <v>10</v>
      </c>
      <c r="B537" s="7">
        <v>0.66597222222222163</v>
      </c>
      <c r="C537">
        <v>10</v>
      </c>
      <c r="D537">
        <v>14</v>
      </c>
      <c r="E537">
        <v>19.5</v>
      </c>
      <c r="F537" s="1">
        <v>19.5</v>
      </c>
      <c r="G537" s="4">
        <v>5</v>
      </c>
    </row>
    <row r="538" spans="1:7">
      <c r="A538" t="s">
        <v>10</v>
      </c>
      <c r="B538" s="7">
        <v>0.66597222222222163</v>
      </c>
      <c r="C538">
        <v>5</v>
      </c>
      <c r="D538">
        <v>15</v>
      </c>
      <c r="E538">
        <v>20</v>
      </c>
      <c r="F538" s="1">
        <v>20</v>
      </c>
      <c r="G538" s="4">
        <v>12.5</v>
      </c>
    </row>
    <row r="539" spans="1:7">
      <c r="A539" t="s">
        <v>10</v>
      </c>
      <c r="B539" s="7">
        <v>0.66597222222222163</v>
      </c>
      <c r="C539">
        <v>8</v>
      </c>
      <c r="D539">
        <v>15</v>
      </c>
      <c r="E539">
        <v>19</v>
      </c>
      <c r="F539" s="1">
        <v>19</v>
      </c>
      <c r="G539" s="4">
        <v>7.5</v>
      </c>
    </row>
    <row r="540" spans="1:7">
      <c r="A540" t="s">
        <v>10</v>
      </c>
      <c r="B540" s="7">
        <v>0.66736111111111052</v>
      </c>
      <c r="C540">
        <v>7</v>
      </c>
      <c r="D540">
        <v>16</v>
      </c>
      <c r="E540">
        <v>20</v>
      </c>
      <c r="F540" s="1">
        <v>20</v>
      </c>
      <c r="G540" s="4">
        <v>9.65</v>
      </c>
    </row>
    <row r="541" spans="1:7">
      <c r="A541" t="s">
        <v>10</v>
      </c>
      <c r="B541" s="7">
        <v>0.6687499999999994</v>
      </c>
      <c r="C541">
        <v>8</v>
      </c>
      <c r="D541">
        <v>15</v>
      </c>
      <c r="E541">
        <v>19</v>
      </c>
      <c r="F541" s="1">
        <v>19</v>
      </c>
      <c r="G541" s="4">
        <v>7.5</v>
      </c>
    </row>
    <row r="542" spans="1:7">
      <c r="A542" t="s">
        <v>10</v>
      </c>
      <c r="B542" s="7">
        <v>0.6687499999999994</v>
      </c>
      <c r="C542">
        <v>8</v>
      </c>
      <c r="D542">
        <v>15</v>
      </c>
      <c r="E542">
        <v>19</v>
      </c>
      <c r="F542" s="1">
        <v>19</v>
      </c>
      <c r="G542" s="4">
        <v>7.5</v>
      </c>
    </row>
    <row r="543" spans="1:7">
      <c r="A543" t="s">
        <v>10</v>
      </c>
      <c r="B543" s="7">
        <v>0.67777777777777715</v>
      </c>
      <c r="C543">
        <v>6</v>
      </c>
      <c r="D543">
        <v>14</v>
      </c>
      <c r="E543">
        <v>18</v>
      </c>
      <c r="F543" s="1">
        <v>18</v>
      </c>
      <c r="G543" s="4">
        <v>9</v>
      </c>
    </row>
    <row r="544" spans="1:7">
      <c r="A544" t="s">
        <v>10</v>
      </c>
      <c r="B544" s="7">
        <v>0.67777777777777715</v>
      </c>
      <c r="C544">
        <v>10</v>
      </c>
      <c r="D544">
        <v>14</v>
      </c>
      <c r="E544">
        <v>19.5</v>
      </c>
      <c r="F544" s="1">
        <v>19.5</v>
      </c>
      <c r="G544" s="4">
        <v>5</v>
      </c>
    </row>
    <row r="545" spans="1:7">
      <c r="A545" t="s">
        <v>10</v>
      </c>
      <c r="B545" s="7">
        <v>0.67777777777777715</v>
      </c>
      <c r="C545">
        <v>7</v>
      </c>
      <c r="D545">
        <v>16</v>
      </c>
      <c r="E545">
        <v>20</v>
      </c>
      <c r="F545" s="1">
        <v>20</v>
      </c>
      <c r="G545" s="4">
        <v>9.65</v>
      </c>
    </row>
    <row r="546" spans="1:7">
      <c r="A546" t="s">
        <v>10</v>
      </c>
      <c r="B546" s="7">
        <v>0.67777777777777715</v>
      </c>
      <c r="C546">
        <v>8</v>
      </c>
      <c r="D546">
        <v>15</v>
      </c>
      <c r="E546">
        <v>19</v>
      </c>
      <c r="F546" s="1">
        <v>19</v>
      </c>
      <c r="G546" s="4">
        <v>7.5</v>
      </c>
    </row>
    <row r="547" spans="1:7">
      <c r="A547" t="s">
        <v>10</v>
      </c>
      <c r="B547" s="7">
        <v>0.67777777777777715</v>
      </c>
      <c r="C547">
        <v>2</v>
      </c>
      <c r="D547">
        <v>16</v>
      </c>
      <c r="E547">
        <v>19</v>
      </c>
      <c r="F547" s="1">
        <v>19</v>
      </c>
      <c r="G547" s="4">
        <v>13.8</v>
      </c>
    </row>
    <row r="548" spans="1:7">
      <c r="A548" t="s">
        <v>10</v>
      </c>
      <c r="B548" s="7">
        <v>0.67777777777777715</v>
      </c>
      <c r="C548">
        <v>10</v>
      </c>
      <c r="D548">
        <v>14</v>
      </c>
      <c r="E548">
        <v>19.5</v>
      </c>
      <c r="F548" s="1">
        <v>19.5</v>
      </c>
      <c r="G548" s="4">
        <v>5</v>
      </c>
    </row>
    <row r="549" spans="1:7">
      <c r="A549" t="s">
        <v>10</v>
      </c>
      <c r="B549" s="7">
        <v>0.68819444444444378</v>
      </c>
      <c r="C549">
        <v>10</v>
      </c>
      <c r="D549">
        <v>14</v>
      </c>
      <c r="E549">
        <v>19.5</v>
      </c>
      <c r="F549" s="1">
        <v>19.5</v>
      </c>
      <c r="G549" s="4">
        <v>5</v>
      </c>
    </row>
    <row r="550" spans="1:7">
      <c r="A550" t="s">
        <v>10</v>
      </c>
      <c r="B550" s="7">
        <v>0.68819444444444378</v>
      </c>
      <c r="C550">
        <v>8</v>
      </c>
      <c r="D550">
        <v>15</v>
      </c>
      <c r="E550">
        <v>19</v>
      </c>
      <c r="F550" s="1">
        <v>19</v>
      </c>
      <c r="G550" s="4">
        <v>7.5</v>
      </c>
    </row>
    <row r="551" spans="1:7">
      <c r="A551" t="s">
        <v>10</v>
      </c>
      <c r="B551" s="7">
        <v>0.68819444444444378</v>
      </c>
      <c r="C551">
        <v>7</v>
      </c>
      <c r="D551">
        <v>16</v>
      </c>
      <c r="E551">
        <v>20</v>
      </c>
      <c r="F551" s="1">
        <v>20</v>
      </c>
      <c r="G551" s="4">
        <v>9.65</v>
      </c>
    </row>
    <row r="552" spans="1:7">
      <c r="A552" t="s">
        <v>10</v>
      </c>
      <c r="B552" s="7">
        <v>0.70277777777777706</v>
      </c>
      <c r="C552">
        <v>2</v>
      </c>
      <c r="D552">
        <v>16</v>
      </c>
      <c r="E552">
        <v>19</v>
      </c>
      <c r="F552" s="1">
        <v>19</v>
      </c>
      <c r="G552" s="4">
        <v>13.8</v>
      </c>
    </row>
    <row r="553" spans="1:7">
      <c r="A553" t="s">
        <v>10</v>
      </c>
      <c r="B553" s="7">
        <v>0.71111111111111036</v>
      </c>
      <c r="C553">
        <v>2</v>
      </c>
      <c r="D553">
        <v>16</v>
      </c>
      <c r="E553">
        <v>19</v>
      </c>
      <c r="F553" s="1">
        <v>19</v>
      </c>
      <c r="G553" s="4">
        <v>13.8</v>
      </c>
    </row>
    <row r="554" spans="1:7">
      <c r="A554" t="s">
        <v>10</v>
      </c>
      <c r="B554" s="7">
        <v>0.71111111111111036</v>
      </c>
      <c r="C554">
        <v>5</v>
      </c>
      <c r="D554">
        <v>15</v>
      </c>
      <c r="E554">
        <v>20</v>
      </c>
      <c r="F554" s="1">
        <v>20</v>
      </c>
      <c r="G554" s="4">
        <v>12.5</v>
      </c>
    </row>
    <row r="555" spans="1:7">
      <c r="A555" t="s">
        <v>10</v>
      </c>
      <c r="B555" s="7">
        <v>0.71111111111111036</v>
      </c>
      <c r="C555">
        <v>5</v>
      </c>
      <c r="D555">
        <v>15</v>
      </c>
      <c r="E555">
        <v>20</v>
      </c>
      <c r="F555" s="1">
        <v>20</v>
      </c>
      <c r="G555" s="4">
        <v>12.5</v>
      </c>
    </row>
    <row r="556" spans="1:7">
      <c r="A556" t="s">
        <v>10</v>
      </c>
      <c r="B556" s="7">
        <v>0.71597222222222145</v>
      </c>
      <c r="C556">
        <v>2</v>
      </c>
      <c r="D556">
        <v>16</v>
      </c>
      <c r="E556">
        <v>19</v>
      </c>
      <c r="F556" s="1">
        <v>19</v>
      </c>
      <c r="G556" s="4">
        <v>13.8</v>
      </c>
    </row>
    <row r="557" spans="1:7">
      <c r="A557" t="s">
        <v>10</v>
      </c>
      <c r="B557" s="7">
        <v>0.71597222222222145</v>
      </c>
      <c r="C557">
        <v>11</v>
      </c>
      <c r="D557">
        <v>10</v>
      </c>
      <c r="E557">
        <v>14</v>
      </c>
      <c r="F557" s="1">
        <v>14</v>
      </c>
      <c r="G557" s="4">
        <v>1.45</v>
      </c>
    </row>
    <row r="558" spans="1:7">
      <c r="A558" t="s">
        <v>10</v>
      </c>
      <c r="B558" s="7">
        <v>0.72361111111111032</v>
      </c>
      <c r="C558">
        <v>3</v>
      </c>
      <c r="D558">
        <v>7</v>
      </c>
      <c r="E558">
        <v>8.5</v>
      </c>
      <c r="F558" s="1">
        <v>8.5</v>
      </c>
      <c r="G558" s="4">
        <v>2</v>
      </c>
    </row>
    <row r="559" spans="1:7">
      <c r="A559" t="s">
        <v>10</v>
      </c>
      <c r="B559" s="7">
        <v>0.73194444444444362</v>
      </c>
      <c r="C559">
        <v>10</v>
      </c>
      <c r="D559">
        <v>14</v>
      </c>
      <c r="E559">
        <v>19.5</v>
      </c>
      <c r="F559" s="1">
        <v>19.5</v>
      </c>
      <c r="G559" s="4">
        <v>5</v>
      </c>
    </row>
    <row r="560" spans="1:7">
      <c r="A560" t="s">
        <v>10</v>
      </c>
      <c r="B560" s="7">
        <v>0.73194444444444362</v>
      </c>
      <c r="C560">
        <v>3</v>
      </c>
      <c r="D560">
        <v>7</v>
      </c>
      <c r="E560">
        <v>8.5</v>
      </c>
      <c r="F560" s="1">
        <v>8.5</v>
      </c>
      <c r="G560" s="4">
        <v>2</v>
      </c>
    </row>
    <row r="561" spans="1:7">
      <c r="A561" t="s">
        <v>10</v>
      </c>
      <c r="B561" s="7">
        <v>0.73194444444444362</v>
      </c>
      <c r="C561">
        <v>3</v>
      </c>
      <c r="D561">
        <v>7</v>
      </c>
      <c r="E561">
        <v>8.5</v>
      </c>
      <c r="F561" s="1">
        <v>8.5</v>
      </c>
      <c r="G561" s="4">
        <v>2</v>
      </c>
    </row>
    <row r="562" spans="1:7">
      <c r="A562" t="s">
        <v>10</v>
      </c>
      <c r="B562" s="7">
        <v>0.73194444444444362</v>
      </c>
      <c r="C562">
        <v>4</v>
      </c>
      <c r="D562">
        <v>14</v>
      </c>
      <c r="E562">
        <v>16</v>
      </c>
      <c r="F562" s="1">
        <v>16</v>
      </c>
      <c r="G562" s="4">
        <v>8.8000000000000007</v>
      </c>
    </row>
    <row r="563" spans="1:7">
      <c r="A563" t="s">
        <v>10</v>
      </c>
      <c r="B563" s="7">
        <v>0.74236111111111025</v>
      </c>
      <c r="C563">
        <v>7</v>
      </c>
      <c r="D563">
        <v>16</v>
      </c>
      <c r="E563">
        <v>20</v>
      </c>
      <c r="F563" s="1">
        <v>20</v>
      </c>
      <c r="G563" s="4">
        <v>9.65</v>
      </c>
    </row>
    <row r="564" spans="1:7">
      <c r="A564" t="s">
        <v>10</v>
      </c>
      <c r="B564" s="7">
        <v>0.74236111111111025</v>
      </c>
      <c r="C564">
        <v>7</v>
      </c>
      <c r="D564">
        <v>16</v>
      </c>
      <c r="E564">
        <v>20</v>
      </c>
      <c r="F564" s="1">
        <v>20</v>
      </c>
      <c r="G564" s="4">
        <v>9.65</v>
      </c>
    </row>
    <row r="565" spans="1:7">
      <c r="A565" t="s">
        <v>10</v>
      </c>
      <c r="B565" s="7">
        <v>0.74305555555555469</v>
      </c>
      <c r="C565">
        <v>10</v>
      </c>
      <c r="D565">
        <v>14</v>
      </c>
      <c r="E565">
        <v>19.5</v>
      </c>
      <c r="F565" s="1">
        <v>19.5</v>
      </c>
      <c r="G565" s="4">
        <v>5</v>
      </c>
    </row>
    <row r="566" spans="1:7">
      <c r="A566" t="s">
        <v>10</v>
      </c>
      <c r="B566" s="7">
        <v>0.74999999999999911</v>
      </c>
      <c r="C566">
        <v>9</v>
      </c>
      <c r="D566">
        <v>14</v>
      </c>
      <c r="E566">
        <v>17</v>
      </c>
      <c r="F566" s="1">
        <v>17</v>
      </c>
      <c r="G566" s="4">
        <v>12.6</v>
      </c>
    </row>
    <row r="567" spans="1:7">
      <c r="A567" t="s">
        <v>10</v>
      </c>
      <c r="B567" s="7">
        <v>0.74999999999999911</v>
      </c>
      <c r="C567">
        <v>7</v>
      </c>
      <c r="D567">
        <v>16</v>
      </c>
      <c r="E567">
        <v>20</v>
      </c>
      <c r="F567" s="1">
        <v>20</v>
      </c>
      <c r="G567" s="4">
        <v>9.65</v>
      </c>
    </row>
    <row r="568" spans="1:7">
      <c r="A568" t="s">
        <v>10</v>
      </c>
      <c r="B568" s="7">
        <v>0.75902777777777686</v>
      </c>
      <c r="C568">
        <v>5</v>
      </c>
      <c r="D568">
        <v>15</v>
      </c>
      <c r="E568">
        <v>20</v>
      </c>
      <c r="F568" s="1">
        <v>20</v>
      </c>
      <c r="G568" s="4">
        <v>12.5</v>
      </c>
    </row>
    <row r="569" spans="1:7">
      <c r="A569" t="s">
        <v>10</v>
      </c>
      <c r="B569" s="7">
        <v>0.75902777777777686</v>
      </c>
      <c r="C569">
        <v>5</v>
      </c>
      <c r="D569">
        <v>15</v>
      </c>
      <c r="E569">
        <v>20</v>
      </c>
      <c r="F569" s="1">
        <v>20</v>
      </c>
      <c r="G569" s="4">
        <v>12.5</v>
      </c>
    </row>
    <row r="570" spans="1:7">
      <c r="A570" t="s">
        <v>10</v>
      </c>
      <c r="B570" s="7">
        <v>0.76666666666666572</v>
      </c>
      <c r="C570">
        <v>9</v>
      </c>
      <c r="D570">
        <v>14</v>
      </c>
      <c r="E570">
        <v>17</v>
      </c>
      <c r="F570" s="1">
        <v>17</v>
      </c>
      <c r="G570" s="4">
        <v>12.6</v>
      </c>
    </row>
    <row r="571" spans="1:7">
      <c r="A571" t="s">
        <v>10</v>
      </c>
      <c r="B571" s="7">
        <v>0.7680555555555546</v>
      </c>
      <c r="C571">
        <v>6</v>
      </c>
      <c r="D571">
        <v>14</v>
      </c>
      <c r="E571">
        <v>18</v>
      </c>
      <c r="F571" s="1">
        <v>18</v>
      </c>
      <c r="G571" s="4">
        <v>9</v>
      </c>
    </row>
    <row r="572" spans="1:7">
      <c r="A572" t="s">
        <v>10</v>
      </c>
      <c r="B572" s="7">
        <v>0.7680555555555546</v>
      </c>
      <c r="C572">
        <v>8</v>
      </c>
      <c r="D572">
        <v>15</v>
      </c>
      <c r="E572">
        <v>19</v>
      </c>
      <c r="F572" s="1">
        <v>19</v>
      </c>
      <c r="G572" s="4">
        <v>7.5</v>
      </c>
    </row>
    <row r="573" spans="1:7">
      <c r="A573" t="s">
        <v>10</v>
      </c>
      <c r="B573" s="7">
        <v>0.77708333333333235</v>
      </c>
      <c r="C573">
        <v>1</v>
      </c>
      <c r="D573">
        <v>17</v>
      </c>
      <c r="E573">
        <v>23</v>
      </c>
      <c r="F573" s="1">
        <v>23</v>
      </c>
      <c r="G573" s="4">
        <v>18.75</v>
      </c>
    </row>
    <row r="574" spans="1:7">
      <c r="A574" t="s">
        <v>10</v>
      </c>
      <c r="B574" s="7">
        <v>0.78472222222222121</v>
      </c>
      <c r="C574">
        <v>10</v>
      </c>
      <c r="D574">
        <v>14</v>
      </c>
      <c r="E574">
        <v>19.5</v>
      </c>
      <c r="F574" s="1">
        <v>19.5</v>
      </c>
      <c r="G574" s="4">
        <v>5</v>
      </c>
    </row>
    <row r="575" spans="1:7">
      <c r="A575" t="s">
        <v>10</v>
      </c>
      <c r="B575" s="7">
        <v>0.78611111111111009</v>
      </c>
      <c r="C575">
        <v>6</v>
      </c>
      <c r="D575">
        <v>14</v>
      </c>
      <c r="E575">
        <v>18</v>
      </c>
      <c r="F575" s="1">
        <v>18</v>
      </c>
      <c r="G575" s="4">
        <v>9</v>
      </c>
    </row>
    <row r="576" spans="1:7">
      <c r="A576" t="s">
        <v>10</v>
      </c>
      <c r="B576" s="7">
        <v>0.78680555555555454</v>
      </c>
      <c r="C576">
        <v>11</v>
      </c>
      <c r="D576">
        <v>10</v>
      </c>
      <c r="E576">
        <v>14</v>
      </c>
      <c r="F576" s="1">
        <v>14</v>
      </c>
      <c r="G576" s="4">
        <v>1.45</v>
      </c>
    </row>
    <row r="577" spans="1:7">
      <c r="A577" t="s">
        <v>10</v>
      </c>
      <c r="B577" s="7">
        <v>0.79513888888888784</v>
      </c>
      <c r="C577">
        <v>9</v>
      </c>
      <c r="D577">
        <v>14</v>
      </c>
      <c r="E577">
        <v>17</v>
      </c>
      <c r="F577" s="1">
        <v>17</v>
      </c>
      <c r="G577" s="4">
        <v>12.6</v>
      </c>
    </row>
    <row r="578" spans="1:7">
      <c r="A578" t="s">
        <v>10</v>
      </c>
      <c r="B578" s="7">
        <v>0.79513888888888784</v>
      </c>
      <c r="C578">
        <v>1</v>
      </c>
      <c r="D578">
        <v>17</v>
      </c>
      <c r="E578">
        <v>23</v>
      </c>
      <c r="F578" s="1">
        <v>23</v>
      </c>
      <c r="G578" s="4">
        <v>18.75</v>
      </c>
    </row>
    <row r="579" spans="1:7">
      <c r="A579" t="s">
        <v>10</v>
      </c>
      <c r="B579" s="7">
        <v>0.80069444444444338</v>
      </c>
      <c r="C579">
        <v>5</v>
      </c>
      <c r="D579">
        <v>15</v>
      </c>
      <c r="E579">
        <v>20</v>
      </c>
      <c r="F579" s="1">
        <v>20</v>
      </c>
      <c r="G579" s="4">
        <v>12.5</v>
      </c>
    </row>
    <row r="580" spans="1:7">
      <c r="A580" t="s">
        <v>10</v>
      </c>
      <c r="B580" s="7">
        <v>0.80069444444444338</v>
      </c>
      <c r="C580">
        <v>2</v>
      </c>
      <c r="D580">
        <v>16</v>
      </c>
      <c r="E580">
        <v>19</v>
      </c>
      <c r="F580" s="1">
        <v>19</v>
      </c>
      <c r="G580" s="4">
        <v>13.8</v>
      </c>
    </row>
    <row r="581" spans="1:7">
      <c r="A581" t="s">
        <v>10</v>
      </c>
      <c r="B581" s="7">
        <v>0.80902777777777668</v>
      </c>
      <c r="C581">
        <v>7</v>
      </c>
      <c r="D581">
        <v>16</v>
      </c>
      <c r="E581">
        <v>20</v>
      </c>
      <c r="F581" s="1">
        <v>20</v>
      </c>
      <c r="G581" s="4">
        <v>9.65</v>
      </c>
    </row>
    <row r="582" spans="1:7">
      <c r="A582" t="s">
        <v>10</v>
      </c>
      <c r="B582" s="7">
        <v>0.81041666666666556</v>
      </c>
      <c r="C582">
        <v>6</v>
      </c>
      <c r="D582">
        <v>14</v>
      </c>
      <c r="E582">
        <v>18</v>
      </c>
      <c r="F582" s="1">
        <v>18</v>
      </c>
      <c r="G582" s="4">
        <v>9</v>
      </c>
    </row>
    <row r="583" spans="1:7">
      <c r="A583" t="s">
        <v>10</v>
      </c>
      <c r="B583" s="7">
        <v>0.82083333333333219</v>
      </c>
      <c r="C583">
        <v>6</v>
      </c>
      <c r="D583">
        <v>14</v>
      </c>
      <c r="E583">
        <v>18</v>
      </c>
      <c r="F583" s="1">
        <v>18</v>
      </c>
      <c r="G583" s="4">
        <v>9</v>
      </c>
    </row>
    <row r="584" spans="1:7">
      <c r="A584" t="s">
        <v>10</v>
      </c>
      <c r="B584" s="7">
        <v>0.82291666666666552</v>
      </c>
      <c r="C584">
        <v>7</v>
      </c>
      <c r="D584">
        <v>16</v>
      </c>
      <c r="E584">
        <v>20</v>
      </c>
      <c r="F584" s="1">
        <v>20</v>
      </c>
      <c r="G584" s="4">
        <v>9.65</v>
      </c>
    </row>
    <row r="585" spans="1:7">
      <c r="A585" t="s">
        <v>10</v>
      </c>
      <c r="B585" s="7">
        <v>0.82291666666666552</v>
      </c>
      <c r="C585">
        <v>9</v>
      </c>
      <c r="D585">
        <v>14</v>
      </c>
      <c r="E585">
        <v>17</v>
      </c>
      <c r="F585" s="1">
        <v>17</v>
      </c>
      <c r="G585" s="4">
        <v>12.6</v>
      </c>
    </row>
    <row r="586" spans="1:7">
      <c r="A586" t="s">
        <v>10</v>
      </c>
      <c r="B586" s="7">
        <v>0.83124999999999882</v>
      </c>
      <c r="C586">
        <v>5</v>
      </c>
      <c r="D586">
        <v>15</v>
      </c>
      <c r="E586">
        <v>20</v>
      </c>
      <c r="F586" s="1">
        <v>20</v>
      </c>
      <c r="G586" s="4">
        <v>12.5</v>
      </c>
    </row>
    <row r="587" spans="1:7">
      <c r="A587" t="s">
        <v>10</v>
      </c>
      <c r="B587" s="7">
        <v>0.83124999999999882</v>
      </c>
      <c r="C587">
        <v>2</v>
      </c>
      <c r="D587">
        <v>16</v>
      </c>
      <c r="E587">
        <v>19</v>
      </c>
      <c r="F587" s="1">
        <v>19</v>
      </c>
      <c r="G587" s="4">
        <v>13.8</v>
      </c>
    </row>
    <row r="588" spans="1:7">
      <c r="A588" t="s">
        <v>10</v>
      </c>
      <c r="B588" s="7">
        <v>0.83194444444444327</v>
      </c>
      <c r="C588">
        <v>9</v>
      </c>
      <c r="D588">
        <v>14</v>
      </c>
      <c r="E588">
        <v>17</v>
      </c>
      <c r="F588" s="1">
        <v>17</v>
      </c>
      <c r="G588" s="4">
        <v>12.6</v>
      </c>
    </row>
    <row r="589" spans="1:7">
      <c r="A589" t="s">
        <v>10</v>
      </c>
      <c r="B589" s="7">
        <v>0.83263888888888771</v>
      </c>
      <c r="C589">
        <v>8</v>
      </c>
      <c r="D589">
        <v>15</v>
      </c>
      <c r="E589">
        <v>19</v>
      </c>
      <c r="F589" s="1">
        <v>19</v>
      </c>
      <c r="G589" s="4">
        <v>7.5</v>
      </c>
    </row>
    <row r="590" spans="1:7">
      <c r="A590" t="s">
        <v>10</v>
      </c>
      <c r="B590" s="7">
        <v>0.83541666666666548</v>
      </c>
      <c r="C590">
        <v>5</v>
      </c>
      <c r="D590">
        <v>15</v>
      </c>
      <c r="E590">
        <v>20</v>
      </c>
      <c r="F590" s="1">
        <v>20</v>
      </c>
      <c r="G590" s="4">
        <v>12.5</v>
      </c>
    </row>
    <row r="591" spans="1:7">
      <c r="A591" t="s">
        <v>10</v>
      </c>
      <c r="B591" s="7">
        <v>0.83958333333333213</v>
      </c>
      <c r="C591">
        <v>1</v>
      </c>
      <c r="D591">
        <v>17</v>
      </c>
      <c r="E591">
        <v>23</v>
      </c>
      <c r="F591" s="1">
        <v>23</v>
      </c>
      <c r="G591" s="4">
        <v>18.75</v>
      </c>
    </row>
    <row r="592" spans="1:7">
      <c r="A592" t="s">
        <v>10</v>
      </c>
      <c r="B592" s="7">
        <v>0.83958333333333213</v>
      </c>
      <c r="C592">
        <v>4</v>
      </c>
      <c r="D592">
        <v>14</v>
      </c>
      <c r="E592">
        <v>16</v>
      </c>
      <c r="F592" s="1">
        <v>16</v>
      </c>
      <c r="G592" s="4">
        <v>8.8000000000000007</v>
      </c>
    </row>
    <row r="593" spans="1:7">
      <c r="A593" t="s">
        <v>10</v>
      </c>
      <c r="B593" s="7">
        <v>0.83958333333333213</v>
      </c>
      <c r="C593">
        <v>1</v>
      </c>
      <c r="D593">
        <v>17</v>
      </c>
      <c r="E593">
        <v>23</v>
      </c>
      <c r="F593" s="1">
        <v>23</v>
      </c>
      <c r="G593" s="4">
        <v>18.75</v>
      </c>
    </row>
    <row r="594" spans="1:7">
      <c r="A594" t="s">
        <v>10</v>
      </c>
      <c r="B594" s="7">
        <v>0.83958333333333213</v>
      </c>
      <c r="C594">
        <v>7</v>
      </c>
      <c r="D594">
        <v>16</v>
      </c>
      <c r="E594">
        <v>20</v>
      </c>
      <c r="F594" s="1">
        <v>20</v>
      </c>
      <c r="G594" s="4">
        <v>9.65</v>
      </c>
    </row>
    <row r="595" spans="1:7">
      <c r="A595" t="s">
        <v>10</v>
      </c>
      <c r="B595" s="7">
        <v>0.8506944444444432</v>
      </c>
      <c r="C595">
        <v>1</v>
      </c>
      <c r="D595">
        <v>17</v>
      </c>
      <c r="E595">
        <v>23</v>
      </c>
      <c r="F595" s="1">
        <v>23</v>
      </c>
      <c r="G595" s="4">
        <v>18.75</v>
      </c>
    </row>
    <row r="596" spans="1:7">
      <c r="A596" t="s">
        <v>10</v>
      </c>
      <c r="B596" s="7">
        <v>0.8506944444444432</v>
      </c>
      <c r="C596">
        <v>7</v>
      </c>
      <c r="D596">
        <v>16</v>
      </c>
      <c r="E596">
        <v>20</v>
      </c>
      <c r="F596" s="1">
        <v>20</v>
      </c>
      <c r="G596" s="4">
        <v>9.65</v>
      </c>
    </row>
    <row r="597" spans="1:7">
      <c r="A597" t="s">
        <v>10</v>
      </c>
      <c r="B597" s="7">
        <v>0.8506944444444432</v>
      </c>
      <c r="C597">
        <v>4</v>
      </c>
      <c r="D597">
        <v>14</v>
      </c>
      <c r="E597">
        <v>16</v>
      </c>
      <c r="F597" s="1">
        <v>16</v>
      </c>
      <c r="G597" s="4">
        <v>8.8000000000000007</v>
      </c>
    </row>
    <row r="598" spans="1:7">
      <c r="A598" t="s">
        <v>10</v>
      </c>
      <c r="B598" s="7">
        <v>0.8506944444444432</v>
      </c>
      <c r="C598">
        <v>3</v>
      </c>
      <c r="D598">
        <v>7</v>
      </c>
      <c r="E598">
        <v>8.5</v>
      </c>
      <c r="F598" s="1">
        <v>8.5</v>
      </c>
      <c r="G598" s="4">
        <v>2</v>
      </c>
    </row>
    <row r="599" spans="1:7">
      <c r="A599" t="s">
        <v>10</v>
      </c>
      <c r="B599" s="7">
        <v>0.86111111111110983</v>
      </c>
      <c r="C599">
        <v>6</v>
      </c>
      <c r="D599">
        <v>14</v>
      </c>
      <c r="E599">
        <v>18</v>
      </c>
      <c r="F599" s="1">
        <v>18</v>
      </c>
      <c r="G599" s="4">
        <v>9</v>
      </c>
    </row>
    <row r="600" spans="1:7">
      <c r="A600" t="s">
        <v>10</v>
      </c>
      <c r="B600" s="7">
        <v>0.86111111111110983</v>
      </c>
      <c r="C600">
        <v>7</v>
      </c>
      <c r="D600">
        <v>16</v>
      </c>
      <c r="E600">
        <v>20</v>
      </c>
      <c r="F600" s="1">
        <v>20</v>
      </c>
      <c r="G600" s="4">
        <v>9.65</v>
      </c>
    </row>
    <row r="601" spans="1:7">
      <c r="A601" t="s">
        <v>10</v>
      </c>
      <c r="B601" s="7">
        <v>0.86597222222222092</v>
      </c>
      <c r="C601">
        <v>5</v>
      </c>
      <c r="D601">
        <v>15</v>
      </c>
      <c r="E601">
        <v>20</v>
      </c>
      <c r="F601" s="1">
        <v>20</v>
      </c>
      <c r="G601" s="4">
        <v>12.5</v>
      </c>
    </row>
    <row r="602" spans="1:7">
      <c r="A602" t="s">
        <v>10</v>
      </c>
      <c r="B602" s="7">
        <v>0.86666666666666536</v>
      </c>
      <c r="C602">
        <v>6</v>
      </c>
      <c r="D602">
        <v>14</v>
      </c>
      <c r="E602">
        <v>18</v>
      </c>
      <c r="F602" s="1">
        <v>18</v>
      </c>
      <c r="G602" s="4">
        <v>9</v>
      </c>
    </row>
    <row r="603" spans="1:7">
      <c r="A603" t="s">
        <v>10</v>
      </c>
      <c r="B603" s="7">
        <v>0.86666666666666536</v>
      </c>
      <c r="C603">
        <v>7</v>
      </c>
      <c r="D603">
        <v>16</v>
      </c>
      <c r="E603">
        <v>20</v>
      </c>
      <c r="F603" s="1">
        <v>20</v>
      </c>
      <c r="G603" s="4">
        <v>9.65</v>
      </c>
    </row>
    <row r="604" spans="1:7">
      <c r="A604" t="s">
        <v>10</v>
      </c>
      <c r="B604" s="7">
        <v>0.87430555555555423</v>
      </c>
      <c r="C604">
        <v>7</v>
      </c>
      <c r="D604">
        <v>16</v>
      </c>
      <c r="E604">
        <v>20</v>
      </c>
      <c r="F604" s="1">
        <v>20</v>
      </c>
      <c r="G604" s="4">
        <v>9.65</v>
      </c>
    </row>
    <row r="605" spans="1:7">
      <c r="A605" t="s">
        <v>10</v>
      </c>
      <c r="B605" s="7">
        <v>0.87430555555555423</v>
      </c>
      <c r="C605">
        <v>7</v>
      </c>
      <c r="D605">
        <v>16</v>
      </c>
      <c r="E605">
        <v>20</v>
      </c>
      <c r="F605" s="1">
        <v>20</v>
      </c>
      <c r="G605" s="4">
        <v>9.65</v>
      </c>
    </row>
    <row r="606" spans="1:7">
      <c r="A606" t="s">
        <v>10</v>
      </c>
      <c r="B606" s="7">
        <v>0.87430555555555423</v>
      </c>
      <c r="C606">
        <v>2</v>
      </c>
      <c r="D606">
        <v>16</v>
      </c>
      <c r="E606">
        <v>19</v>
      </c>
      <c r="F606" s="1">
        <v>19</v>
      </c>
      <c r="G606" s="4">
        <v>13.8</v>
      </c>
    </row>
    <row r="607" spans="1:7">
      <c r="A607" t="s">
        <v>10</v>
      </c>
      <c r="B607" s="7">
        <v>0.87430555555555423</v>
      </c>
      <c r="C607">
        <v>3</v>
      </c>
      <c r="D607">
        <v>7</v>
      </c>
      <c r="E607">
        <v>8.5</v>
      </c>
      <c r="F607" s="1">
        <v>8.5</v>
      </c>
      <c r="G607" s="4">
        <v>2</v>
      </c>
    </row>
    <row r="608" spans="1:7">
      <c r="A608" t="s">
        <v>10</v>
      </c>
      <c r="B608" s="7">
        <v>0.87569444444444311</v>
      </c>
      <c r="C608">
        <v>7</v>
      </c>
      <c r="D608">
        <v>16</v>
      </c>
      <c r="E608">
        <v>20</v>
      </c>
      <c r="F608" s="1">
        <v>20</v>
      </c>
      <c r="G608" s="4">
        <v>9.65</v>
      </c>
    </row>
    <row r="609" spans="1:7">
      <c r="A609" t="s">
        <v>10</v>
      </c>
      <c r="B609" s="7">
        <v>0.87986111111110976</v>
      </c>
      <c r="C609">
        <v>3</v>
      </c>
      <c r="D609">
        <v>7</v>
      </c>
      <c r="E609">
        <v>8.5</v>
      </c>
      <c r="F609" s="1">
        <v>8.5</v>
      </c>
      <c r="G609" s="4">
        <v>2</v>
      </c>
    </row>
    <row r="610" spans="1:7">
      <c r="A610" t="s">
        <v>10</v>
      </c>
      <c r="B610" s="7">
        <v>0.87986111111110976</v>
      </c>
      <c r="C610">
        <v>9</v>
      </c>
      <c r="D610">
        <v>14</v>
      </c>
      <c r="E610">
        <v>17</v>
      </c>
      <c r="F610" s="1">
        <v>17</v>
      </c>
      <c r="G610" s="4">
        <v>12.6</v>
      </c>
    </row>
    <row r="611" spans="1:7">
      <c r="A611" t="s">
        <v>10</v>
      </c>
      <c r="B611" s="7">
        <v>0.87986111111110976</v>
      </c>
      <c r="C611">
        <v>3</v>
      </c>
      <c r="D611">
        <v>7</v>
      </c>
      <c r="E611">
        <v>8.5</v>
      </c>
      <c r="F611" s="1">
        <v>8.5</v>
      </c>
      <c r="G611" s="4">
        <v>2</v>
      </c>
    </row>
    <row r="612" spans="1:7">
      <c r="A612" t="s">
        <v>10</v>
      </c>
      <c r="B612" s="7">
        <v>0.87986111111110976</v>
      </c>
      <c r="C612">
        <v>6</v>
      </c>
      <c r="D612">
        <v>14</v>
      </c>
      <c r="E612">
        <v>18</v>
      </c>
      <c r="F612" s="1">
        <v>18</v>
      </c>
      <c r="G612" s="4">
        <v>9</v>
      </c>
    </row>
    <row r="613" spans="1:7">
      <c r="A613" t="s">
        <v>10</v>
      </c>
      <c r="B613" s="7">
        <v>0.88124999999999865</v>
      </c>
      <c r="C613">
        <v>4</v>
      </c>
      <c r="D613">
        <v>14</v>
      </c>
      <c r="E613">
        <v>16</v>
      </c>
      <c r="F613" s="1">
        <v>16</v>
      </c>
      <c r="G613" s="4">
        <v>8.8000000000000007</v>
      </c>
    </row>
    <row r="614" spans="1:7">
      <c r="A614" t="s">
        <v>10</v>
      </c>
      <c r="B614" s="7">
        <v>0.88124999999999865</v>
      </c>
      <c r="C614">
        <v>10</v>
      </c>
      <c r="D614">
        <v>14</v>
      </c>
      <c r="E614">
        <v>19.5</v>
      </c>
      <c r="F614" s="1">
        <v>19.5</v>
      </c>
      <c r="G614" s="4">
        <v>5</v>
      </c>
    </row>
    <row r="615" spans="1:7">
      <c r="A615" t="s">
        <v>10</v>
      </c>
      <c r="B615" s="7">
        <v>0.88124999999999865</v>
      </c>
      <c r="C615">
        <v>1</v>
      </c>
      <c r="D615">
        <v>17</v>
      </c>
      <c r="E615">
        <v>23</v>
      </c>
      <c r="F615" s="1">
        <v>23</v>
      </c>
      <c r="G615" s="4">
        <v>18.75</v>
      </c>
    </row>
    <row r="616" spans="1:7">
      <c r="A616" t="s">
        <v>10</v>
      </c>
      <c r="B616" s="7">
        <v>0.88124999999999865</v>
      </c>
      <c r="C616">
        <v>4</v>
      </c>
      <c r="D616">
        <v>14</v>
      </c>
      <c r="E616">
        <v>16</v>
      </c>
      <c r="F616" s="1">
        <v>16</v>
      </c>
      <c r="G616" s="4">
        <v>8.8000000000000007</v>
      </c>
    </row>
    <row r="617" spans="1:7">
      <c r="A617" t="s">
        <v>10</v>
      </c>
      <c r="B617" s="7">
        <v>0.88124999999999865</v>
      </c>
      <c r="C617">
        <v>4</v>
      </c>
      <c r="D617">
        <v>14</v>
      </c>
      <c r="E617">
        <v>16</v>
      </c>
      <c r="F617" s="1">
        <v>16</v>
      </c>
      <c r="G617" s="4">
        <v>8.8000000000000007</v>
      </c>
    </row>
    <row r="618" spans="1:7">
      <c r="A618" t="s">
        <v>10</v>
      </c>
      <c r="B618" s="7">
        <v>0.88124999999999865</v>
      </c>
      <c r="C618">
        <v>5</v>
      </c>
      <c r="D618">
        <v>15</v>
      </c>
      <c r="E618">
        <v>20</v>
      </c>
      <c r="F618" s="1">
        <v>20</v>
      </c>
      <c r="G618" s="4">
        <v>12.5</v>
      </c>
    </row>
    <row r="619" spans="1:7">
      <c r="A619" t="s">
        <v>10</v>
      </c>
      <c r="B619" s="7">
        <v>0.88124999999999865</v>
      </c>
      <c r="C619">
        <v>3</v>
      </c>
      <c r="D619">
        <v>7</v>
      </c>
      <c r="E619">
        <v>8.5</v>
      </c>
      <c r="F619" s="1">
        <v>8.5</v>
      </c>
      <c r="G619" s="4">
        <v>2</v>
      </c>
    </row>
    <row r="620" spans="1:7">
      <c r="A620" t="s">
        <v>10</v>
      </c>
      <c r="B620" s="7">
        <v>0.88124999999999865</v>
      </c>
      <c r="C620">
        <v>11</v>
      </c>
      <c r="D620">
        <v>10</v>
      </c>
      <c r="E620">
        <v>14</v>
      </c>
      <c r="F620" s="1">
        <v>14</v>
      </c>
      <c r="G620" s="4">
        <v>1.45</v>
      </c>
    </row>
    <row r="621" spans="1:7">
      <c r="A621" t="s">
        <v>10</v>
      </c>
      <c r="B621" s="7">
        <v>0.89097222222222083</v>
      </c>
      <c r="C621">
        <v>7</v>
      </c>
      <c r="D621">
        <v>16</v>
      </c>
      <c r="E621">
        <v>20</v>
      </c>
      <c r="F621" s="1">
        <v>20</v>
      </c>
      <c r="G621" s="4">
        <v>9.65</v>
      </c>
    </row>
    <row r="622" spans="1:7">
      <c r="A622" t="s">
        <v>10</v>
      </c>
      <c r="B622" s="7">
        <v>0.89097222222222083</v>
      </c>
      <c r="C622">
        <v>2</v>
      </c>
      <c r="D622">
        <v>16</v>
      </c>
      <c r="E622">
        <v>19</v>
      </c>
      <c r="F622" s="1">
        <v>19</v>
      </c>
      <c r="G622" s="4">
        <v>13.8</v>
      </c>
    </row>
    <row r="623" spans="1:7">
      <c r="A623" t="s">
        <v>10</v>
      </c>
      <c r="B623" s="7">
        <v>0.89097222222222083</v>
      </c>
      <c r="C623">
        <v>10</v>
      </c>
      <c r="D623">
        <v>14</v>
      </c>
      <c r="E623">
        <v>19.5</v>
      </c>
      <c r="F623" s="1">
        <v>19.5</v>
      </c>
      <c r="G623" s="4">
        <v>5</v>
      </c>
    </row>
    <row r="624" spans="1:7">
      <c r="A624" t="s">
        <v>10</v>
      </c>
      <c r="B624" s="7">
        <v>0.89513888888888749</v>
      </c>
      <c r="C624">
        <v>6</v>
      </c>
      <c r="D624">
        <v>14</v>
      </c>
      <c r="E624">
        <v>18</v>
      </c>
      <c r="F624" s="1">
        <v>18</v>
      </c>
      <c r="G624" s="4">
        <v>9</v>
      </c>
    </row>
    <row r="625" spans="1:7">
      <c r="A625" t="s">
        <v>10</v>
      </c>
      <c r="B625" s="7">
        <v>0.89513888888888749</v>
      </c>
      <c r="C625">
        <v>1</v>
      </c>
      <c r="D625">
        <v>17</v>
      </c>
      <c r="E625">
        <v>23</v>
      </c>
      <c r="F625" s="1">
        <v>23</v>
      </c>
      <c r="G625" s="4">
        <v>18.75</v>
      </c>
    </row>
    <row r="626" spans="1:7">
      <c r="A626" t="s">
        <v>10</v>
      </c>
      <c r="B626" s="7">
        <v>0.89513888888888749</v>
      </c>
      <c r="C626">
        <v>2</v>
      </c>
      <c r="D626">
        <v>16</v>
      </c>
      <c r="E626">
        <v>19</v>
      </c>
      <c r="F626" s="1">
        <v>19</v>
      </c>
      <c r="G626" s="4">
        <v>13.8</v>
      </c>
    </row>
    <row r="627" spans="1:7">
      <c r="A627" t="s">
        <v>10</v>
      </c>
      <c r="B627" s="7">
        <v>0.90486111111110967</v>
      </c>
      <c r="C627">
        <v>2</v>
      </c>
      <c r="D627">
        <v>16</v>
      </c>
      <c r="E627">
        <v>19</v>
      </c>
      <c r="F627" s="1">
        <v>19</v>
      </c>
      <c r="G627" s="4">
        <v>13.8</v>
      </c>
    </row>
    <row r="628" spans="1:7">
      <c r="A628" t="s">
        <v>10</v>
      </c>
      <c r="B628" s="7">
        <v>0.90486111111110967</v>
      </c>
      <c r="C628">
        <v>3</v>
      </c>
      <c r="D628">
        <v>7</v>
      </c>
      <c r="E628">
        <v>8.5</v>
      </c>
      <c r="F628" s="1">
        <v>8.5</v>
      </c>
      <c r="G628" s="4">
        <v>2</v>
      </c>
    </row>
    <row r="629" spans="1:7">
      <c r="A629" t="s">
        <v>10</v>
      </c>
      <c r="B629" s="7">
        <v>0.90486111111110967</v>
      </c>
      <c r="C629">
        <v>8</v>
      </c>
      <c r="D629">
        <v>15</v>
      </c>
      <c r="E629">
        <v>19</v>
      </c>
      <c r="F629" s="1">
        <v>19</v>
      </c>
      <c r="G629" s="4">
        <v>7.5</v>
      </c>
    </row>
    <row r="630" spans="1:7">
      <c r="A630" t="s">
        <v>10</v>
      </c>
      <c r="B630" s="7">
        <v>0.90486111111110967</v>
      </c>
      <c r="C630">
        <v>2</v>
      </c>
      <c r="D630">
        <v>16</v>
      </c>
      <c r="E630">
        <v>19</v>
      </c>
      <c r="F630" s="1">
        <v>19</v>
      </c>
      <c r="G630" s="4">
        <v>13.8</v>
      </c>
    </row>
    <row r="631" spans="1:7">
      <c r="A631" t="s">
        <v>10</v>
      </c>
      <c r="B631" s="7">
        <v>0.90486111111110967</v>
      </c>
      <c r="C631">
        <v>9</v>
      </c>
      <c r="D631">
        <v>14</v>
      </c>
      <c r="E631">
        <v>17</v>
      </c>
      <c r="F631" s="1">
        <v>17</v>
      </c>
      <c r="G631" s="4">
        <v>12.6</v>
      </c>
    </row>
    <row r="632" spans="1:7">
      <c r="A632" t="s">
        <v>10</v>
      </c>
      <c r="B632" s="7">
        <v>0.91458333333333186</v>
      </c>
      <c r="C632">
        <v>4</v>
      </c>
      <c r="D632">
        <v>14</v>
      </c>
      <c r="E632">
        <v>16</v>
      </c>
      <c r="F632" s="1">
        <v>16</v>
      </c>
      <c r="G632" s="4">
        <v>8.8000000000000007</v>
      </c>
    </row>
    <row r="633" spans="1:7">
      <c r="A633" t="s">
        <v>10</v>
      </c>
      <c r="B633" s="7">
        <v>0.9152777777777763</v>
      </c>
      <c r="C633">
        <v>9</v>
      </c>
      <c r="D633">
        <v>14</v>
      </c>
      <c r="E633">
        <v>17</v>
      </c>
      <c r="F633" s="1">
        <v>17</v>
      </c>
      <c r="G633" s="4">
        <v>12.6</v>
      </c>
    </row>
    <row r="634" spans="1:7">
      <c r="A634" t="s">
        <v>10</v>
      </c>
      <c r="B634" s="7">
        <v>0.92569444444444293</v>
      </c>
      <c r="C634">
        <v>11</v>
      </c>
      <c r="D634">
        <v>10</v>
      </c>
      <c r="E634">
        <v>14</v>
      </c>
      <c r="F634" s="1">
        <v>14</v>
      </c>
      <c r="G634" s="4">
        <v>1.45</v>
      </c>
    </row>
    <row r="635" spans="1:7">
      <c r="A635" t="s">
        <v>10</v>
      </c>
      <c r="B635" s="7">
        <v>0.93611111111110956</v>
      </c>
      <c r="C635">
        <v>1</v>
      </c>
      <c r="D635">
        <v>17</v>
      </c>
      <c r="E635">
        <v>23</v>
      </c>
      <c r="F635" s="1">
        <v>23</v>
      </c>
      <c r="G635" s="4">
        <v>18.75</v>
      </c>
    </row>
    <row r="636" spans="1:7">
      <c r="A636" t="s">
        <v>10</v>
      </c>
      <c r="B636" s="7">
        <v>0.93611111111110956</v>
      </c>
      <c r="C636">
        <v>11</v>
      </c>
      <c r="D636">
        <v>10</v>
      </c>
      <c r="E636">
        <v>14</v>
      </c>
      <c r="F636" s="1">
        <v>14</v>
      </c>
      <c r="G636" s="4">
        <v>1.45</v>
      </c>
    </row>
    <row r="637" spans="1:7">
      <c r="A637" t="s">
        <v>10</v>
      </c>
      <c r="B637" s="7">
        <v>0.93611111111110956</v>
      </c>
      <c r="C637">
        <v>7</v>
      </c>
      <c r="D637">
        <v>16</v>
      </c>
      <c r="E637">
        <v>20</v>
      </c>
      <c r="F637" s="1">
        <v>20</v>
      </c>
      <c r="G637" s="4">
        <v>9.65</v>
      </c>
    </row>
    <row r="638" spans="1:7">
      <c r="A638" t="s">
        <v>10</v>
      </c>
      <c r="B638" s="7">
        <v>0.94097222222222066</v>
      </c>
      <c r="C638">
        <v>5</v>
      </c>
      <c r="D638">
        <v>15</v>
      </c>
      <c r="E638">
        <v>20</v>
      </c>
      <c r="F638" s="1">
        <v>20</v>
      </c>
      <c r="G638" s="4">
        <v>12.5</v>
      </c>
    </row>
    <row r="639" spans="1:7">
      <c r="A639" t="s">
        <v>10</v>
      </c>
      <c r="B639" s="7">
        <v>0.94097222222222066</v>
      </c>
      <c r="C639">
        <v>4</v>
      </c>
      <c r="D639">
        <v>14</v>
      </c>
      <c r="E639">
        <v>16</v>
      </c>
      <c r="F639" s="1">
        <v>16</v>
      </c>
      <c r="G639" s="4">
        <v>8.8000000000000007</v>
      </c>
    </row>
    <row r="640" spans="1:7">
      <c r="A640" t="s">
        <v>10</v>
      </c>
      <c r="B640" s="7">
        <v>0.94652777777777619</v>
      </c>
      <c r="C640">
        <v>8</v>
      </c>
      <c r="D640">
        <v>15</v>
      </c>
      <c r="E640">
        <v>19</v>
      </c>
      <c r="F640" s="1">
        <v>19</v>
      </c>
      <c r="G640" s="4">
        <v>7.5</v>
      </c>
    </row>
    <row r="641" spans="1:7">
      <c r="A641" t="s">
        <v>10</v>
      </c>
      <c r="B641" s="7">
        <v>0.94652777777777619</v>
      </c>
      <c r="C641">
        <v>9</v>
      </c>
      <c r="D641">
        <v>14</v>
      </c>
      <c r="E641">
        <v>17</v>
      </c>
      <c r="F641" s="1">
        <v>17</v>
      </c>
      <c r="G641" s="4">
        <v>12.6</v>
      </c>
    </row>
    <row r="642" spans="1:7">
      <c r="A642" t="s">
        <v>10</v>
      </c>
      <c r="B642" s="7">
        <v>0.94652777777777619</v>
      </c>
      <c r="C642">
        <v>3</v>
      </c>
      <c r="D642">
        <v>7</v>
      </c>
      <c r="E642">
        <v>8.5</v>
      </c>
      <c r="F642" s="1">
        <v>8.5</v>
      </c>
      <c r="G642" s="4">
        <v>2</v>
      </c>
    </row>
    <row r="643" spans="1:7">
      <c r="A643" t="s">
        <v>10</v>
      </c>
      <c r="B643" s="7">
        <v>0.94652777777777619</v>
      </c>
      <c r="C643">
        <v>2</v>
      </c>
      <c r="D643">
        <v>16</v>
      </c>
      <c r="E643">
        <v>19</v>
      </c>
      <c r="F643" s="1">
        <v>19</v>
      </c>
      <c r="G643" s="4">
        <v>13.8</v>
      </c>
    </row>
    <row r="644" spans="1:7">
      <c r="A644" t="s">
        <v>10</v>
      </c>
      <c r="B644" s="7">
        <v>0.94652777777777619</v>
      </c>
      <c r="C644">
        <v>8</v>
      </c>
      <c r="D644">
        <v>15</v>
      </c>
      <c r="E644">
        <v>19</v>
      </c>
      <c r="F644" s="1">
        <v>19</v>
      </c>
      <c r="G644" s="4">
        <v>7.5</v>
      </c>
    </row>
    <row r="645" spans="1:7">
      <c r="A645" t="s">
        <v>10</v>
      </c>
      <c r="B645" s="7">
        <v>0.94652777777777619</v>
      </c>
      <c r="C645">
        <v>9</v>
      </c>
      <c r="D645">
        <v>14</v>
      </c>
      <c r="E645">
        <v>17</v>
      </c>
      <c r="F645" s="1">
        <v>17</v>
      </c>
      <c r="G645" s="4">
        <v>12.6</v>
      </c>
    </row>
    <row r="646" spans="1:7">
      <c r="A646" t="s">
        <v>10</v>
      </c>
      <c r="B646" s="7">
        <v>0.94652777777777619</v>
      </c>
      <c r="C646">
        <v>10</v>
      </c>
      <c r="D646">
        <v>14</v>
      </c>
      <c r="E646">
        <v>19.5</v>
      </c>
      <c r="F646" s="1">
        <v>19.5</v>
      </c>
      <c r="G646" s="4">
        <v>5</v>
      </c>
    </row>
    <row r="647" spans="1:7">
      <c r="A647" t="s">
        <v>10</v>
      </c>
      <c r="B647" s="7">
        <v>0.94722222222222063</v>
      </c>
      <c r="C647">
        <v>1</v>
      </c>
      <c r="D647">
        <v>17</v>
      </c>
      <c r="E647">
        <v>23</v>
      </c>
      <c r="F647" s="1">
        <v>23</v>
      </c>
      <c r="G647" s="4">
        <v>18.75</v>
      </c>
    </row>
    <row r="648" spans="1:7">
      <c r="A648" t="s">
        <v>10</v>
      </c>
      <c r="B648" s="7">
        <v>0.95555555555555394</v>
      </c>
      <c r="C648">
        <v>10</v>
      </c>
      <c r="D648">
        <v>14</v>
      </c>
      <c r="E648">
        <v>19.5</v>
      </c>
      <c r="F648" s="1">
        <v>19.5</v>
      </c>
      <c r="G648" s="4">
        <v>5</v>
      </c>
    </row>
    <row r="649" spans="1:7">
      <c r="A649" t="s">
        <v>10</v>
      </c>
      <c r="B649" s="7">
        <v>0.95555555555555394</v>
      </c>
      <c r="C649">
        <v>10</v>
      </c>
      <c r="D649">
        <v>14</v>
      </c>
      <c r="E649">
        <v>19.5</v>
      </c>
      <c r="F649" s="1">
        <v>19.5</v>
      </c>
      <c r="G649" s="4">
        <v>5</v>
      </c>
    </row>
    <row r="650" spans="1:7">
      <c r="A650" t="s">
        <v>10</v>
      </c>
      <c r="B650" s="7">
        <v>0.95555555555555394</v>
      </c>
      <c r="C650">
        <v>10</v>
      </c>
      <c r="D650">
        <v>14</v>
      </c>
      <c r="E650">
        <v>19.5</v>
      </c>
      <c r="F650" s="1">
        <v>19.5</v>
      </c>
      <c r="G650" s="4">
        <v>5</v>
      </c>
    </row>
    <row r="651" spans="1:7">
      <c r="A651" t="s">
        <v>10</v>
      </c>
      <c r="B651" s="7">
        <v>0.95555555555555394</v>
      </c>
      <c r="C651">
        <v>5</v>
      </c>
      <c r="D651">
        <v>15</v>
      </c>
      <c r="E651">
        <v>20</v>
      </c>
      <c r="F651" s="1">
        <v>20</v>
      </c>
      <c r="G651" s="4">
        <v>12.5</v>
      </c>
    </row>
    <row r="652" spans="1:7">
      <c r="A652" t="s">
        <v>11</v>
      </c>
      <c r="B652" s="7">
        <v>0.4770833333333333</v>
      </c>
      <c r="C652">
        <v>8</v>
      </c>
      <c r="D652">
        <v>15</v>
      </c>
      <c r="E652">
        <v>19</v>
      </c>
      <c r="F652" s="1">
        <v>15</v>
      </c>
      <c r="G652" s="4">
        <v>7.5</v>
      </c>
    </row>
    <row r="653" spans="1:7">
      <c r="A653" t="s">
        <v>11</v>
      </c>
      <c r="B653" s="7">
        <v>0.4770833333333333</v>
      </c>
      <c r="C653">
        <v>7</v>
      </c>
      <c r="D653">
        <v>16</v>
      </c>
      <c r="E653">
        <v>20</v>
      </c>
      <c r="F653" s="1">
        <v>16</v>
      </c>
      <c r="G653" s="4">
        <v>9.65</v>
      </c>
    </row>
    <row r="654" spans="1:7">
      <c r="A654" t="s">
        <v>11</v>
      </c>
      <c r="B654" s="7">
        <v>0.4770833333333333</v>
      </c>
      <c r="C654">
        <v>8</v>
      </c>
      <c r="D654">
        <v>15</v>
      </c>
      <c r="E654">
        <v>19</v>
      </c>
      <c r="F654" s="1">
        <v>15</v>
      </c>
      <c r="G654" s="4">
        <v>7.5</v>
      </c>
    </row>
    <row r="655" spans="1:7">
      <c r="A655" t="s">
        <v>11</v>
      </c>
      <c r="B655" s="7">
        <v>0.4770833333333333</v>
      </c>
      <c r="C655">
        <v>8</v>
      </c>
      <c r="D655">
        <v>15</v>
      </c>
      <c r="E655">
        <v>19</v>
      </c>
      <c r="F655" s="1">
        <v>15</v>
      </c>
      <c r="G655" s="4">
        <v>7.5</v>
      </c>
    </row>
    <row r="656" spans="1:7">
      <c r="A656" t="s">
        <v>11</v>
      </c>
      <c r="B656" s="7">
        <v>0.4770833333333333</v>
      </c>
      <c r="C656">
        <v>9</v>
      </c>
      <c r="D656">
        <v>14</v>
      </c>
      <c r="E656">
        <v>17</v>
      </c>
      <c r="F656" s="1">
        <v>14</v>
      </c>
      <c r="G656" s="4">
        <v>12.6</v>
      </c>
    </row>
    <row r="657" spans="1:7">
      <c r="A657" t="s">
        <v>11</v>
      </c>
      <c r="B657" s="7">
        <v>0.4770833333333333</v>
      </c>
      <c r="C657">
        <v>3</v>
      </c>
      <c r="D657">
        <v>7</v>
      </c>
      <c r="E657">
        <v>8.5</v>
      </c>
      <c r="F657" s="1">
        <v>7</v>
      </c>
      <c r="G657" s="4">
        <v>2</v>
      </c>
    </row>
    <row r="658" spans="1:7">
      <c r="A658" t="s">
        <v>11</v>
      </c>
      <c r="B658" s="7">
        <v>0.4819444444444444</v>
      </c>
      <c r="C658">
        <v>1</v>
      </c>
      <c r="D658">
        <v>17</v>
      </c>
      <c r="E658">
        <v>23</v>
      </c>
      <c r="F658" s="1">
        <v>17</v>
      </c>
      <c r="G658" s="4">
        <v>18.75</v>
      </c>
    </row>
    <row r="659" spans="1:7">
      <c r="A659" t="s">
        <v>11</v>
      </c>
      <c r="B659" s="7">
        <v>0.48888888888888882</v>
      </c>
      <c r="C659">
        <v>3</v>
      </c>
      <c r="D659">
        <v>7</v>
      </c>
      <c r="E659">
        <v>8.5</v>
      </c>
      <c r="F659" s="1">
        <v>7</v>
      </c>
      <c r="G659" s="4">
        <v>2</v>
      </c>
    </row>
    <row r="660" spans="1:7">
      <c r="A660" t="s">
        <v>11</v>
      </c>
      <c r="B660" s="7">
        <v>0.49374999999999991</v>
      </c>
      <c r="C660">
        <v>4</v>
      </c>
      <c r="D660">
        <v>14</v>
      </c>
      <c r="E660">
        <v>16</v>
      </c>
      <c r="F660" s="1">
        <v>14</v>
      </c>
      <c r="G660" s="4">
        <v>8.8000000000000007</v>
      </c>
    </row>
    <row r="661" spans="1:7">
      <c r="A661" t="s">
        <v>11</v>
      </c>
      <c r="B661" s="7">
        <v>0.5034722222222221</v>
      </c>
      <c r="C661">
        <v>10</v>
      </c>
      <c r="D661">
        <v>14</v>
      </c>
      <c r="E661">
        <v>19.5</v>
      </c>
      <c r="F661" s="1">
        <v>14</v>
      </c>
      <c r="G661" s="4">
        <v>5</v>
      </c>
    </row>
    <row r="662" spans="1:7">
      <c r="A662" t="s">
        <v>11</v>
      </c>
      <c r="B662" s="7">
        <v>0.51319444444444429</v>
      </c>
      <c r="C662">
        <v>7</v>
      </c>
      <c r="D662">
        <v>16</v>
      </c>
      <c r="E662">
        <v>20</v>
      </c>
      <c r="F662" s="1">
        <v>16</v>
      </c>
      <c r="G662" s="4">
        <v>9.65</v>
      </c>
    </row>
    <row r="663" spans="1:7">
      <c r="A663" t="s">
        <v>11</v>
      </c>
      <c r="B663" s="7">
        <v>0.51319444444444429</v>
      </c>
      <c r="C663">
        <v>11</v>
      </c>
      <c r="D663">
        <v>10</v>
      </c>
      <c r="E663">
        <v>14</v>
      </c>
      <c r="F663" s="1">
        <v>10</v>
      </c>
      <c r="G663" s="4">
        <v>1.45</v>
      </c>
    </row>
    <row r="664" spans="1:7">
      <c r="A664" t="s">
        <v>11</v>
      </c>
      <c r="B664" s="7">
        <v>0.51597222222222205</v>
      </c>
      <c r="C664">
        <v>4</v>
      </c>
      <c r="D664">
        <v>14</v>
      </c>
      <c r="E664">
        <v>16</v>
      </c>
      <c r="F664" s="1">
        <v>14</v>
      </c>
      <c r="G664" s="4">
        <v>8.8000000000000007</v>
      </c>
    </row>
    <row r="665" spans="1:7">
      <c r="A665" t="s">
        <v>11</v>
      </c>
      <c r="B665" s="7">
        <v>0.51805555555555538</v>
      </c>
      <c r="C665">
        <v>8</v>
      </c>
      <c r="D665">
        <v>15</v>
      </c>
      <c r="E665">
        <v>19</v>
      </c>
      <c r="F665" s="1">
        <v>15</v>
      </c>
      <c r="G665" s="4">
        <v>7.5</v>
      </c>
    </row>
    <row r="666" spans="1:7">
      <c r="A666" t="s">
        <v>11</v>
      </c>
      <c r="B666" s="7">
        <v>0.51805555555555538</v>
      </c>
      <c r="C666">
        <v>1</v>
      </c>
      <c r="D666">
        <v>17</v>
      </c>
      <c r="E666">
        <v>23</v>
      </c>
      <c r="F666" s="1">
        <v>17</v>
      </c>
      <c r="G666" s="4">
        <v>18.75</v>
      </c>
    </row>
    <row r="667" spans="1:7">
      <c r="A667" t="s">
        <v>11</v>
      </c>
      <c r="B667" s="7">
        <v>0.52569444444444424</v>
      </c>
      <c r="C667">
        <v>2</v>
      </c>
      <c r="D667">
        <v>16</v>
      </c>
      <c r="E667">
        <v>19</v>
      </c>
      <c r="F667" s="1">
        <v>16</v>
      </c>
      <c r="G667" s="4">
        <v>13.8</v>
      </c>
    </row>
    <row r="668" spans="1:7">
      <c r="A668" t="s">
        <v>11</v>
      </c>
      <c r="B668" s="7">
        <v>0.52569444444444424</v>
      </c>
      <c r="C668">
        <v>3</v>
      </c>
      <c r="D668">
        <v>7</v>
      </c>
      <c r="E668">
        <v>8.5</v>
      </c>
      <c r="F668" s="1">
        <v>7</v>
      </c>
      <c r="G668" s="4">
        <v>2</v>
      </c>
    </row>
    <row r="669" spans="1:7">
      <c r="A669" t="s">
        <v>11</v>
      </c>
      <c r="B669" s="7">
        <v>0.52986111111111089</v>
      </c>
      <c r="C669">
        <v>2</v>
      </c>
      <c r="D669">
        <v>16</v>
      </c>
      <c r="E669">
        <v>19</v>
      </c>
      <c r="F669" s="1">
        <v>16</v>
      </c>
      <c r="G669" s="4">
        <v>13.8</v>
      </c>
    </row>
    <row r="670" spans="1:7">
      <c r="A670" t="s">
        <v>11</v>
      </c>
      <c r="B670" s="7">
        <v>0.52986111111111089</v>
      </c>
      <c r="C670">
        <v>2</v>
      </c>
      <c r="D670">
        <v>16</v>
      </c>
      <c r="E670">
        <v>19</v>
      </c>
      <c r="F670" s="1">
        <v>16</v>
      </c>
      <c r="G670" s="4">
        <v>13.8</v>
      </c>
    </row>
    <row r="671" spans="1:7">
      <c r="A671" t="s">
        <v>11</v>
      </c>
      <c r="B671" s="7">
        <v>0.53541666666666643</v>
      </c>
      <c r="C671">
        <v>4</v>
      </c>
      <c r="D671">
        <v>14</v>
      </c>
      <c r="E671">
        <v>16</v>
      </c>
      <c r="F671" s="1">
        <v>14</v>
      </c>
      <c r="G671" s="4">
        <v>8.8000000000000007</v>
      </c>
    </row>
    <row r="672" spans="1:7">
      <c r="A672" t="s">
        <v>11</v>
      </c>
      <c r="B672" s="7">
        <v>0.53541666666666643</v>
      </c>
      <c r="C672">
        <v>2</v>
      </c>
      <c r="D672">
        <v>16</v>
      </c>
      <c r="E672">
        <v>19</v>
      </c>
      <c r="F672" s="1">
        <v>16</v>
      </c>
      <c r="G672" s="4">
        <v>13.8</v>
      </c>
    </row>
    <row r="673" spans="1:7">
      <c r="A673" t="s">
        <v>11</v>
      </c>
      <c r="B673" s="7">
        <v>0.53680555555555531</v>
      </c>
      <c r="C673">
        <v>2</v>
      </c>
      <c r="D673">
        <v>16</v>
      </c>
      <c r="E673">
        <v>19</v>
      </c>
      <c r="F673" s="1">
        <v>16</v>
      </c>
      <c r="G673" s="4">
        <v>13.8</v>
      </c>
    </row>
    <row r="674" spans="1:7">
      <c r="A674" t="s">
        <v>11</v>
      </c>
      <c r="B674" s="7">
        <v>0.53680555555555531</v>
      </c>
      <c r="C674">
        <v>8</v>
      </c>
      <c r="D674">
        <v>15</v>
      </c>
      <c r="E674">
        <v>19</v>
      </c>
      <c r="F674" s="1">
        <v>15</v>
      </c>
      <c r="G674" s="4">
        <v>7.5</v>
      </c>
    </row>
    <row r="675" spans="1:7">
      <c r="A675" t="s">
        <v>11</v>
      </c>
      <c r="B675" s="7">
        <v>0.53680555555555531</v>
      </c>
      <c r="C675">
        <v>5</v>
      </c>
      <c r="D675">
        <v>15</v>
      </c>
      <c r="E675">
        <v>20</v>
      </c>
      <c r="F675" s="1">
        <v>15</v>
      </c>
      <c r="G675" s="4">
        <v>12.5</v>
      </c>
    </row>
    <row r="676" spans="1:7">
      <c r="A676" t="s">
        <v>11</v>
      </c>
      <c r="B676" s="7">
        <v>0.53680555555555531</v>
      </c>
      <c r="C676">
        <v>11</v>
      </c>
      <c r="D676">
        <v>10</v>
      </c>
      <c r="E676">
        <v>14</v>
      </c>
      <c r="F676" s="1">
        <v>10</v>
      </c>
      <c r="G676" s="4">
        <v>1.45</v>
      </c>
    </row>
    <row r="677" spans="1:7">
      <c r="A677" t="s">
        <v>11</v>
      </c>
      <c r="B677" s="7">
        <v>0.54166666666666641</v>
      </c>
      <c r="C677">
        <v>9</v>
      </c>
      <c r="D677">
        <v>14</v>
      </c>
      <c r="E677">
        <v>17</v>
      </c>
      <c r="F677" s="1">
        <v>14</v>
      </c>
      <c r="G677" s="4">
        <v>12.6</v>
      </c>
    </row>
    <row r="678" spans="1:7">
      <c r="A678" t="s">
        <v>11</v>
      </c>
      <c r="B678" s="7">
        <v>0.54791666666666639</v>
      </c>
      <c r="C678">
        <v>8</v>
      </c>
      <c r="D678">
        <v>15</v>
      </c>
      <c r="E678">
        <v>19</v>
      </c>
      <c r="F678" s="1">
        <v>15</v>
      </c>
      <c r="G678" s="4">
        <v>7.5</v>
      </c>
    </row>
    <row r="679" spans="1:7">
      <c r="A679" t="s">
        <v>11</v>
      </c>
      <c r="B679" s="7">
        <v>0.5597222222222219</v>
      </c>
      <c r="C679">
        <v>4</v>
      </c>
      <c r="D679">
        <v>14</v>
      </c>
      <c r="E679">
        <v>16</v>
      </c>
      <c r="F679" s="1">
        <v>14</v>
      </c>
      <c r="G679" s="4">
        <v>8.8000000000000007</v>
      </c>
    </row>
    <row r="680" spans="1:7">
      <c r="A680" t="s">
        <v>11</v>
      </c>
      <c r="B680" s="7">
        <v>0.5597222222222219</v>
      </c>
      <c r="C680">
        <v>11</v>
      </c>
      <c r="D680">
        <v>10</v>
      </c>
      <c r="E680">
        <v>14</v>
      </c>
      <c r="F680" s="1">
        <v>10</v>
      </c>
      <c r="G680" s="4">
        <v>1.45</v>
      </c>
    </row>
    <row r="681" spans="1:7">
      <c r="A681" t="s">
        <v>11</v>
      </c>
      <c r="B681" s="7">
        <v>0.56249999999999967</v>
      </c>
      <c r="C681">
        <v>7</v>
      </c>
      <c r="D681">
        <v>16</v>
      </c>
      <c r="E681">
        <v>20</v>
      </c>
      <c r="F681" s="1">
        <v>16</v>
      </c>
      <c r="G681" s="4">
        <v>9.65</v>
      </c>
    </row>
    <row r="682" spans="1:7">
      <c r="A682" t="s">
        <v>11</v>
      </c>
      <c r="B682" s="7">
        <v>0.56249999999999967</v>
      </c>
      <c r="C682">
        <v>1</v>
      </c>
      <c r="D682">
        <v>17</v>
      </c>
      <c r="E682">
        <v>23</v>
      </c>
      <c r="F682" s="1">
        <v>17</v>
      </c>
      <c r="G682" s="4">
        <v>18.75</v>
      </c>
    </row>
    <row r="683" spans="1:7">
      <c r="A683" t="s">
        <v>11</v>
      </c>
      <c r="B683" s="7">
        <v>0.56249999999999967</v>
      </c>
      <c r="C683">
        <v>1</v>
      </c>
      <c r="D683">
        <v>17</v>
      </c>
      <c r="E683">
        <v>23</v>
      </c>
      <c r="F683" s="1">
        <v>17</v>
      </c>
      <c r="G683" s="4">
        <v>18.75</v>
      </c>
    </row>
    <row r="684" spans="1:7">
      <c r="A684" t="s">
        <v>11</v>
      </c>
      <c r="B684" s="7">
        <v>0.5680555555555552</v>
      </c>
      <c r="C684">
        <v>11</v>
      </c>
      <c r="D684">
        <v>10</v>
      </c>
      <c r="E684">
        <v>14</v>
      </c>
      <c r="F684" s="1">
        <v>10</v>
      </c>
      <c r="G684" s="4">
        <v>1.45</v>
      </c>
    </row>
    <row r="685" spans="1:7">
      <c r="A685" t="s">
        <v>11</v>
      </c>
      <c r="B685" s="7">
        <v>0.58333333333333293</v>
      </c>
      <c r="C685">
        <v>9</v>
      </c>
      <c r="D685">
        <v>14</v>
      </c>
      <c r="E685">
        <v>17</v>
      </c>
      <c r="F685" s="1">
        <v>14</v>
      </c>
      <c r="G685" s="4">
        <v>12.6</v>
      </c>
    </row>
    <row r="686" spans="1:7">
      <c r="A686" t="s">
        <v>11</v>
      </c>
      <c r="B686" s="7">
        <v>0.58333333333333293</v>
      </c>
      <c r="C686">
        <v>6</v>
      </c>
      <c r="D686">
        <v>14</v>
      </c>
      <c r="E686">
        <v>18</v>
      </c>
      <c r="F686" s="1">
        <v>14</v>
      </c>
      <c r="G686" s="4">
        <v>9</v>
      </c>
    </row>
    <row r="687" spans="1:7">
      <c r="A687" t="s">
        <v>11</v>
      </c>
      <c r="B687" s="7">
        <v>0.58333333333333293</v>
      </c>
      <c r="C687">
        <v>7</v>
      </c>
      <c r="D687">
        <v>16</v>
      </c>
      <c r="E687">
        <v>20</v>
      </c>
      <c r="F687" s="1">
        <v>16</v>
      </c>
      <c r="G687" s="4">
        <v>9.65</v>
      </c>
    </row>
    <row r="688" spans="1:7">
      <c r="A688" t="s">
        <v>11</v>
      </c>
      <c r="B688" s="7">
        <v>0.58333333333333293</v>
      </c>
      <c r="C688">
        <v>4</v>
      </c>
      <c r="D688">
        <v>14</v>
      </c>
      <c r="E688">
        <v>16</v>
      </c>
      <c r="F688" s="1">
        <v>14</v>
      </c>
      <c r="G688" s="4">
        <v>8.8000000000000007</v>
      </c>
    </row>
    <row r="689" spans="1:7">
      <c r="A689" t="s">
        <v>11</v>
      </c>
      <c r="B689" s="7">
        <v>0.59166666666666623</v>
      </c>
      <c r="C689">
        <v>5</v>
      </c>
      <c r="D689">
        <v>15</v>
      </c>
      <c r="E689">
        <v>20</v>
      </c>
      <c r="F689" s="1">
        <v>20</v>
      </c>
      <c r="G689" s="4">
        <v>12.5</v>
      </c>
    </row>
    <row r="690" spans="1:7">
      <c r="A690" t="s">
        <v>11</v>
      </c>
      <c r="B690" s="7">
        <v>0.59722222222222177</v>
      </c>
      <c r="C690">
        <v>2</v>
      </c>
      <c r="D690">
        <v>16</v>
      </c>
      <c r="E690">
        <v>19</v>
      </c>
      <c r="F690" s="1">
        <v>19</v>
      </c>
      <c r="G690" s="4">
        <v>13.8</v>
      </c>
    </row>
    <row r="691" spans="1:7">
      <c r="A691" t="s">
        <v>11</v>
      </c>
      <c r="B691" s="7">
        <v>0.59722222222222177</v>
      </c>
      <c r="C691">
        <v>11</v>
      </c>
      <c r="D691">
        <v>10</v>
      </c>
      <c r="E691">
        <v>14</v>
      </c>
      <c r="F691" s="1">
        <v>14</v>
      </c>
      <c r="G691" s="4">
        <v>1.45</v>
      </c>
    </row>
    <row r="692" spans="1:7">
      <c r="A692" t="s">
        <v>11</v>
      </c>
      <c r="B692" s="7">
        <v>0.59722222222222177</v>
      </c>
      <c r="C692">
        <v>6</v>
      </c>
      <c r="D692">
        <v>14</v>
      </c>
      <c r="E692">
        <v>18</v>
      </c>
      <c r="F692" s="1">
        <v>18</v>
      </c>
      <c r="G692" s="4">
        <v>9</v>
      </c>
    </row>
    <row r="693" spans="1:7">
      <c r="A693" t="s">
        <v>11</v>
      </c>
      <c r="B693" s="7">
        <v>0.59722222222222177</v>
      </c>
      <c r="C693">
        <v>1</v>
      </c>
      <c r="D693">
        <v>17</v>
      </c>
      <c r="E693">
        <v>23</v>
      </c>
      <c r="F693" s="1">
        <v>23</v>
      </c>
      <c r="G693" s="4">
        <v>18.75</v>
      </c>
    </row>
    <row r="694" spans="1:7">
      <c r="A694" t="s">
        <v>11</v>
      </c>
      <c r="B694" s="7">
        <v>0.59722222222222177</v>
      </c>
      <c r="C694">
        <v>4</v>
      </c>
      <c r="D694">
        <v>14</v>
      </c>
      <c r="E694">
        <v>16</v>
      </c>
      <c r="F694" s="1">
        <v>16</v>
      </c>
      <c r="G694" s="4">
        <v>8.8000000000000007</v>
      </c>
    </row>
    <row r="695" spans="1:7">
      <c r="A695" t="s">
        <v>11</v>
      </c>
      <c r="B695" s="7">
        <v>0.59722222222222177</v>
      </c>
      <c r="C695">
        <v>5</v>
      </c>
      <c r="D695">
        <v>15</v>
      </c>
      <c r="E695">
        <v>20</v>
      </c>
      <c r="F695" s="1">
        <v>20</v>
      </c>
      <c r="G695" s="4">
        <v>12.5</v>
      </c>
    </row>
    <row r="696" spans="1:7">
      <c r="A696" t="s">
        <v>11</v>
      </c>
      <c r="B696" s="7">
        <v>0.59722222222222177</v>
      </c>
      <c r="C696">
        <v>4</v>
      </c>
      <c r="D696">
        <v>14</v>
      </c>
      <c r="E696">
        <v>16</v>
      </c>
      <c r="F696" s="1">
        <v>16</v>
      </c>
      <c r="G696" s="4">
        <v>8.8000000000000007</v>
      </c>
    </row>
    <row r="697" spans="1:7">
      <c r="A697" t="s">
        <v>11</v>
      </c>
      <c r="B697" s="7">
        <v>0.59722222222222177</v>
      </c>
      <c r="C697">
        <v>6</v>
      </c>
      <c r="D697">
        <v>14</v>
      </c>
      <c r="E697">
        <v>18</v>
      </c>
      <c r="F697" s="1">
        <v>18</v>
      </c>
      <c r="G697" s="4">
        <v>9</v>
      </c>
    </row>
    <row r="698" spans="1:7">
      <c r="A698" t="s">
        <v>11</v>
      </c>
      <c r="B698" s="7">
        <v>0.60138888888888842</v>
      </c>
      <c r="C698">
        <v>5</v>
      </c>
      <c r="D698">
        <v>15</v>
      </c>
      <c r="E698">
        <v>20</v>
      </c>
      <c r="F698" s="1">
        <v>20</v>
      </c>
      <c r="G698" s="4">
        <v>12.5</v>
      </c>
    </row>
    <row r="699" spans="1:7">
      <c r="A699" t="s">
        <v>11</v>
      </c>
      <c r="B699" s="7">
        <v>0.60833333333333284</v>
      </c>
      <c r="C699">
        <v>7</v>
      </c>
      <c r="D699">
        <v>16</v>
      </c>
      <c r="E699">
        <v>20</v>
      </c>
      <c r="F699" s="1">
        <v>20</v>
      </c>
      <c r="G699" s="4">
        <v>9.65</v>
      </c>
    </row>
    <row r="700" spans="1:7">
      <c r="A700" t="s">
        <v>11</v>
      </c>
      <c r="B700" s="7">
        <v>0.61458333333333282</v>
      </c>
      <c r="C700">
        <v>2</v>
      </c>
      <c r="D700">
        <v>16</v>
      </c>
      <c r="E700">
        <v>19</v>
      </c>
      <c r="F700" s="1">
        <v>19</v>
      </c>
      <c r="G700" s="4">
        <v>13.8</v>
      </c>
    </row>
    <row r="701" spans="1:7">
      <c r="A701" t="s">
        <v>11</v>
      </c>
      <c r="B701" s="7">
        <v>0.62083333333333279</v>
      </c>
      <c r="C701">
        <v>2</v>
      </c>
      <c r="D701">
        <v>16</v>
      </c>
      <c r="E701">
        <v>19</v>
      </c>
      <c r="F701" s="1">
        <v>19</v>
      </c>
      <c r="G701" s="4">
        <v>13.8</v>
      </c>
    </row>
    <row r="702" spans="1:7">
      <c r="A702" t="s">
        <v>11</v>
      </c>
      <c r="B702" s="7">
        <v>0.62361111111111056</v>
      </c>
      <c r="C702">
        <v>1</v>
      </c>
      <c r="D702">
        <v>17</v>
      </c>
      <c r="E702">
        <v>23</v>
      </c>
      <c r="F702" s="1">
        <v>23</v>
      </c>
      <c r="G702" s="4">
        <v>18.75</v>
      </c>
    </row>
    <row r="703" spans="1:7">
      <c r="A703" t="s">
        <v>11</v>
      </c>
      <c r="B703" s="7">
        <v>0.62569444444444389</v>
      </c>
      <c r="C703">
        <v>8</v>
      </c>
      <c r="D703">
        <v>15</v>
      </c>
      <c r="E703">
        <v>19</v>
      </c>
      <c r="F703" s="1">
        <v>19</v>
      </c>
      <c r="G703" s="4">
        <v>7.5</v>
      </c>
    </row>
    <row r="704" spans="1:7">
      <c r="A704" t="s">
        <v>11</v>
      </c>
      <c r="B704" s="7">
        <v>0.62569444444444389</v>
      </c>
      <c r="C704">
        <v>2</v>
      </c>
      <c r="D704">
        <v>16</v>
      </c>
      <c r="E704">
        <v>19</v>
      </c>
      <c r="F704" s="1">
        <v>19</v>
      </c>
      <c r="G704" s="4">
        <v>13.8</v>
      </c>
    </row>
    <row r="705" spans="1:7">
      <c r="A705" t="s">
        <v>11</v>
      </c>
      <c r="B705" s="7">
        <v>0.62638888888888833</v>
      </c>
      <c r="C705">
        <v>4</v>
      </c>
      <c r="D705">
        <v>14</v>
      </c>
      <c r="E705">
        <v>16</v>
      </c>
      <c r="F705" s="1">
        <v>16</v>
      </c>
      <c r="G705" s="4">
        <v>8.8000000000000007</v>
      </c>
    </row>
    <row r="706" spans="1:7">
      <c r="A706" t="s">
        <v>11</v>
      </c>
      <c r="B706" s="7">
        <v>0.62638888888888833</v>
      </c>
      <c r="C706">
        <v>5</v>
      </c>
      <c r="D706">
        <v>15</v>
      </c>
      <c r="E706">
        <v>20</v>
      </c>
      <c r="F706" s="1">
        <v>20</v>
      </c>
      <c r="G706" s="4">
        <v>12.5</v>
      </c>
    </row>
    <row r="707" spans="1:7">
      <c r="A707" t="s">
        <v>11</v>
      </c>
      <c r="B707" s="7">
        <v>0.63958333333333273</v>
      </c>
      <c r="C707">
        <v>7</v>
      </c>
      <c r="D707">
        <v>16</v>
      </c>
      <c r="E707">
        <v>20</v>
      </c>
      <c r="F707" s="1">
        <v>20</v>
      </c>
      <c r="G707" s="4">
        <v>9.65</v>
      </c>
    </row>
    <row r="708" spans="1:7">
      <c r="A708" t="s">
        <v>11</v>
      </c>
      <c r="B708" s="7">
        <v>0.6638888888888882</v>
      </c>
      <c r="C708">
        <v>4</v>
      </c>
      <c r="D708">
        <v>14</v>
      </c>
      <c r="E708">
        <v>16</v>
      </c>
      <c r="F708" s="1">
        <v>16</v>
      </c>
      <c r="G708" s="4">
        <v>8.8000000000000007</v>
      </c>
    </row>
    <row r="709" spans="1:7">
      <c r="A709" t="s">
        <v>11</v>
      </c>
      <c r="B709" s="7">
        <v>0.67361111111111038</v>
      </c>
      <c r="C709">
        <v>7</v>
      </c>
      <c r="D709">
        <v>16</v>
      </c>
      <c r="E709">
        <v>20</v>
      </c>
      <c r="F709" s="1">
        <v>20</v>
      </c>
      <c r="G709" s="4">
        <v>9.65</v>
      </c>
    </row>
    <row r="710" spans="1:7">
      <c r="A710" t="s">
        <v>11</v>
      </c>
      <c r="B710" s="7">
        <v>0.67638888888888815</v>
      </c>
      <c r="C710">
        <v>8</v>
      </c>
      <c r="D710">
        <v>15</v>
      </c>
      <c r="E710">
        <v>19</v>
      </c>
      <c r="F710" s="1">
        <v>19</v>
      </c>
      <c r="G710" s="4">
        <v>7.5</v>
      </c>
    </row>
    <row r="711" spans="1:7">
      <c r="A711" t="s">
        <v>11</v>
      </c>
      <c r="B711" s="7">
        <v>0.67638888888888815</v>
      </c>
      <c r="C711">
        <v>5</v>
      </c>
      <c r="D711">
        <v>15</v>
      </c>
      <c r="E711">
        <v>20</v>
      </c>
      <c r="F711" s="1">
        <v>20</v>
      </c>
      <c r="G711" s="4">
        <v>12.5</v>
      </c>
    </row>
    <row r="712" spans="1:7">
      <c r="A712" t="s">
        <v>11</v>
      </c>
      <c r="B712" s="7">
        <v>0.68124999999999925</v>
      </c>
      <c r="C712">
        <v>4</v>
      </c>
      <c r="D712">
        <v>14</v>
      </c>
      <c r="E712">
        <v>16</v>
      </c>
      <c r="F712" s="1">
        <v>16</v>
      </c>
      <c r="G712" s="4">
        <v>8.8000000000000007</v>
      </c>
    </row>
    <row r="713" spans="1:7">
      <c r="A713" t="s">
        <v>11</v>
      </c>
      <c r="B713" s="7">
        <v>0.68124999999999925</v>
      </c>
      <c r="C713">
        <v>4</v>
      </c>
      <c r="D713">
        <v>14</v>
      </c>
      <c r="E713">
        <v>16</v>
      </c>
      <c r="F713" s="1">
        <v>16</v>
      </c>
      <c r="G713" s="4">
        <v>8.8000000000000007</v>
      </c>
    </row>
    <row r="714" spans="1:7">
      <c r="A714" t="s">
        <v>11</v>
      </c>
      <c r="B714" s="7">
        <v>0.68124999999999925</v>
      </c>
      <c r="C714">
        <v>5</v>
      </c>
      <c r="D714">
        <v>15</v>
      </c>
      <c r="E714">
        <v>20</v>
      </c>
      <c r="F714" s="1">
        <v>20</v>
      </c>
      <c r="G714" s="4">
        <v>12.5</v>
      </c>
    </row>
    <row r="715" spans="1:7">
      <c r="A715" t="s">
        <v>11</v>
      </c>
      <c r="B715" s="7">
        <v>0.68124999999999925</v>
      </c>
      <c r="C715">
        <v>8</v>
      </c>
      <c r="D715">
        <v>15</v>
      </c>
      <c r="E715">
        <v>19</v>
      </c>
      <c r="F715" s="1">
        <v>19</v>
      </c>
      <c r="G715" s="4">
        <v>7.5</v>
      </c>
    </row>
    <row r="716" spans="1:7">
      <c r="A716" t="s">
        <v>11</v>
      </c>
      <c r="B716" s="7">
        <v>0.68819444444444366</v>
      </c>
      <c r="C716">
        <v>6</v>
      </c>
      <c r="D716">
        <v>14</v>
      </c>
      <c r="E716">
        <v>18</v>
      </c>
      <c r="F716" s="1">
        <v>18</v>
      </c>
      <c r="G716" s="4">
        <v>9</v>
      </c>
    </row>
    <row r="717" spans="1:7">
      <c r="A717" t="s">
        <v>11</v>
      </c>
      <c r="B717" s="7">
        <v>0.68819444444444366</v>
      </c>
      <c r="C717">
        <v>1</v>
      </c>
      <c r="D717">
        <v>17</v>
      </c>
      <c r="E717">
        <v>23</v>
      </c>
      <c r="F717" s="1">
        <v>23</v>
      </c>
      <c r="G717" s="4">
        <v>18.75</v>
      </c>
    </row>
    <row r="718" spans="1:7">
      <c r="A718" t="s">
        <v>11</v>
      </c>
      <c r="B718" s="7">
        <v>0.68819444444444366</v>
      </c>
      <c r="C718">
        <v>8</v>
      </c>
      <c r="D718">
        <v>15</v>
      </c>
      <c r="E718">
        <v>19</v>
      </c>
      <c r="F718" s="1">
        <v>19</v>
      </c>
      <c r="G718" s="4">
        <v>7.5</v>
      </c>
    </row>
    <row r="719" spans="1:7">
      <c r="A719" t="s">
        <v>11</v>
      </c>
      <c r="B719" s="7">
        <v>0.69305555555555476</v>
      </c>
      <c r="C719">
        <v>11</v>
      </c>
      <c r="D719">
        <v>10</v>
      </c>
      <c r="E719">
        <v>14</v>
      </c>
      <c r="F719" s="1">
        <v>14</v>
      </c>
      <c r="G719" s="4">
        <v>1.45</v>
      </c>
    </row>
    <row r="720" spans="1:7">
      <c r="A720" t="s">
        <v>11</v>
      </c>
      <c r="B720" s="7">
        <v>0.69513888888888808</v>
      </c>
      <c r="C720">
        <v>11</v>
      </c>
      <c r="D720">
        <v>10</v>
      </c>
      <c r="E720">
        <v>14</v>
      </c>
      <c r="F720" s="1">
        <v>14</v>
      </c>
      <c r="G720" s="4">
        <v>1.45</v>
      </c>
    </row>
    <row r="721" spans="1:7">
      <c r="A721" t="s">
        <v>11</v>
      </c>
      <c r="B721" s="7">
        <v>0.69513888888888808</v>
      </c>
      <c r="C721">
        <v>11</v>
      </c>
      <c r="D721">
        <v>10</v>
      </c>
      <c r="E721">
        <v>14</v>
      </c>
      <c r="F721" s="1">
        <v>14</v>
      </c>
      <c r="G721" s="4">
        <v>1.45</v>
      </c>
    </row>
    <row r="722" spans="1:7">
      <c r="A722" t="s">
        <v>11</v>
      </c>
      <c r="B722" s="7">
        <v>0.69513888888888808</v>
      </c>
      <c r="C722">
        <v>6</v>
      </c>
      <c r="D722">
        <v>14</v>
      </c>
      <c r="E722">
        <v>18</v>
      </c>
      <c r="F722" s="1">
        <v>18</v>
      </c>
      <c r="G722" s="4">
        <v>9</v>
      </c>
    </row>
    <row r="723" spans="1:7">
      <c r="A723" t="s">
        <v>11</v>
      </c>
      <c r="B723" s="7">
        <v>0.69583333333333253</v>
      </c>
      <c r="C723">
        <v>7</v>
      </c>
      <c r="D723">
        <v>16</v>
      </c>
      <c r="E723">
        <v>20</v>
      </c>
      <c r="F723" s="1">
        <v>20</v>
      </c>
      <c r="G723" s="4">
        <v>9.65</v>
      </c>
    </row>
    <row r="724" spans="1:7">
      <c r="A724" t="s">
        <v>11</v>
      </c>
      <c r="B724" s="7">
        <v>0.7020833333333325</v>
      </c>
      <c r="C724">
        <v>2</v>
      </c>
      <c r="D724">
        <v>16</v>
      </c>
      <c r="E724">
        <v>19</v>
      </c>
      <c r="F724" s="1">
        <v>19</v>
      </c>
      <c r="G724" s="4">
        <v>13.8</v>
      </c>
    </row>
    <row r="725" spans="1:7">
      <c r="A725" t="s">
        <v>11</v>
      </c>
      <c r="B725" s="7">
        <v>0.70555555555555471</v>
      </c>
      <c r="C725">
        <v>4</v>
      </c>
      <c r="D725">
        <v>14</v>
      </c>
      <c r="E725">
        <v>16</v>
      </c>
      <c r="F725" s="1">
        <v>16</v>
      </c>
      <c r="G725" s="4">
        <v>8.8000000000000007</v>
      </c>
    </row>
    <row r="726" spans="1:7">
      <c r="A726" t="s">
        <v>11</v>
      </c>
      <c r="B726" s="7">
        <v>0.70555555555555471</v>
      </c>
      <c r="C726">
        <v>9</v>
      </c>
      <c r="D726">
        <v>14</v>
      </c>
      <c r="E726">
        <v>17</v>
      </c>
      <c r="F726" s="1">
        <v>17</v>
      </c>
      <c r="G726" s="4">
        <v>12.6</v>
      </c>
    </row>
    <row r="727" spans="1:7">
      <c r="A727" t="s">
        <v>11</v>
      </c>
      <c r="B727" s="7">
        <v>0.7152777777777769</v>
      </c>
      <c r="C727">
        <v>8</v>
      </c>
      <c r="D727">
        <v>15</v>
      </c>
      <c r="E727">
        <v>19</v>
      </c>
      <c r="F727" s="1">
        <v>19</v>
      </c>
      <c r="G727" s="4">
        <v>7.5</v>
      </c>
    </row>
    <row r="728" spans="1:7">
      <c r="A728" t="s">
        <v>11</v>
      </c>
      <c r="B728" s="7">
        <v>0.7152777777777769</v>
      </c>
      <c r="C728">
        <v>7</v>
      </c>
      <c r="D728">
        <v>16</v>
      </c>
      <c r="E728">
        <v>20</v>
      </c>
      <c r="F728" s="1">
        <v>20</v>
      </c>
      <c r="G728" s="4">
        <v>9.65</v>
      </c>
    </row>
    <row r="729" spans="1:7">
      <c r="A729" t="s">
        <v>11</v>
      </c>
      <c r="B729" s="7">
        <v>0.7152777777777769</v>
      </c>
      <c r="C729">
        <v>5</v>
      </c>
      <c r="D729">
        <v>15</v>
      </c>
      <c r="E729">
        <v>20</v>
      </c>
      <c r="F729" s="1">
        <v>20</v>
      </c>
      <c r="G729" s="4">
        <v>12.5</v>
      </c>
    </row>
    <row r="730" spans="1:7">
      <c r="A730" t="s">
        <v>11</v>
      </c>
      <c r="B730" s="7">
        <v>0.71666666666666579</v>
      </c>
      <c r="C730">
        <v>8</v>
      </c>
      <c r="D730">
        <v>15</v>
      </c>
      <c r="E730">
        <v>19</v>
      </c>
      <c r="F730" s="1">
        <v>19</v>
      </c>
      <c r="G730" s="4">
        <v>7.5</v>
      </c>
    </row>
    <row r="731" spans="1:7">
      <c r="A731" t="s">
        <v>11</v>
      </c>
      <c r="B731" s="7">
        <v>0.71666666666666579</v>
      </c>
      <c r="C731">
        <v>1</v>
      </c>
      <c r="D731">
        <v>17</v>
      </c>
      <c r="E731">
        <v>23</v>
      </c>
      <c r="F731" s="1">
        <v>23</v>
      </c>
      <c r="G731" s="4">
        <v>18.75</v>
      </c>
    </row>
    <row r="732" spans="1:7">
      <c r="A732" t="s">
        <v>11</v>
      </c>
      <c r="B732" s="7">
        <v>0.71944444444444355</v>
      </c>
      <c r="C732">
        <v>2</v>
      </c>
      <c r="D732">
        <v>16</v>
      </c>
      <c r="E732">
        <v>19</v>
      </c>
      <c r="F732" s="1">
        <v>19</v>
      </c>
      <c r="G732" s="4">
        <v>13.8</v>
      </c>
    </row>
    <row r="733" spans="1:7">
      <c r="A733" t="s">
        <v>11</v>
      </c>
      <c r="B733" s="7">
        <v>0.71944444444444355</v>
      </c>
      <c r="C733">
        <v>4</v>
      </c>
      <c r="D733">
        <v>14</v>
      </c>
      <c r="E733">
        <v>16</v>
      </c>
      <c r="F733" s="1">
        <v>16</v>
      </c>
      <c r="G733" s="4">
        <v>8.8000000000000007</v>
      </c>
    </row>
    <row r="734" spans="1:7">
      <c r="A734" t="s">
        <v>11</v>
      </c>
      <c r="B734" s="7">
        <v>0.71944444444444355</v>
      </c>
      <c r="C734">
        <v>2</v>
      </c>
      <c r="D734">
        <v>16</v>
      </c>
      <c r="E734">
        <v>19</v>
      </c>
      <c r="F734" s="1">
        <v>19</v>
      </c>
      <c r="G734" s="4">
        <v>13.8</v>
      </c>
    </row>
    <row r="735" spans="1:7">
      <c r="A735" t="s">
        <v>11</v>
      </c>
      <c r="B735" s="7">
        <v>0.7381944444444436</v>
      </c>
      <c r="C735">
        <v>2</v>
      </c>
      <c r="D735">
        <v>16</v>
      </c>
      <c r="E735">
        <v>19</v>
      </c>
      <c r="F735" s="1">
        <v>19</v>
      </c>
      <c r="G735" s="4">
        <v>13.8</v>
      </c>
    </row>
    <row r="736" spans="1:7">
      <c r="A736" t="s">
        <v>11</v>
      </c>
      <c r="B736" s="7">
        <v>0.7381944444444436</v>
      </c>
      <c r="C736">
        <v>3</v>
      </c>
      <c r="D736">
        <v>7</v>
      </c>
      <c r="E736">
        <v>8.5</v>
      </c>
      <c r="F736" s="1">
        <v>8.5</v>
      </c>
      <c r="G736" s="4">
        <v>2</v>
      </c>
    </row>
    <row r="737" spans="1:7">
      <c r="A737" t="s">
        <v>11</v>
      </c>
      <c r="B737" s="7">
        <v>0.74166666666666581</v>
      </c>
      <c r="C737">
        <v>2</v>
      </c>
      <c r="D737">
        <v>16</v>
      </c>
      <c r="E737">
        <v>19</v>
      </c>
      <c r="F737" s="1">
        <v>19</v>
      </c>
      <c r="G737" s="4">
        <v>13.8</v>
      </c>
    </row>
    <row r="738" spans="1:7">
      <c r="A738" t="s">
        <v>11</v>
      </c>
      <c r="B738" s="7">
        <v>0.74166666666666581</v>
      </c>
      <c r="C738">
        <v>8</v>
      </c>
      <c r="D738">
        <v>15</v>
      </c>
      <c r="E738">
        <v>19</v>
      </c>
      <c r="F738" s="1">
        <v>19</v>
      </c>
      <c r="G738" s="4">
        <v>7.5</v>
      </c>
    </row>
    <row r="739" spans="1:7">
      <c r="A739" t="s">
        <v>11</v>
      </c>
      <c r="B739" s="7">
        <v>0.74166666666666581</v>
      </c>
      <c r="C739">
        <v>1</v>
      </c>
      <c r="D739">
        <v>17</v>
      </c>
      <c r="E739">
        <v>23</v>
      </c>
      <c r="F739" s="1">
        <v>23</v>
      </c>
      <c r="G739" s="4">
        <v>18.75</v>
      </c>
    </row>
    <row r="740" spans="1:7">
      <c r="A740" t="s">
        <v>11</v>
      </c>
      <c r="B740" s="7">
        <v>0.76111111111111018</v>
      </c>
      <c r="C740">
        <v>3</v>
      </c>
      <c r="D740">
        <v>7</v>
      </c>
      <c r="E740">
        <v>8.5</v>
      </c>
      <c r="F740" s="1">
        <v>8.5</v>
      </c>
      <c r="G740" s="4">
        <v>2</v>
      </c>
    </row>
    <row r="741" spans="1:7">
      <c r="A741" t="s">
        <v>11</v>
      </c>
      <c r="B741" s="7">
        <v>0.77361111111111014</v>
      </c>
      <c r="C741">
        <v>4</v>
      </c>
      <c r="D741">
        <v>14</v>
      </c>
      <c r="E741">
        <v>16</v>
      </c>
      <c r="F741" s="1">
        <v>16</v>
      </c>
      <c r="G741" s="4">
        <v>8.8000000000000007</v>
      </c>
    </row>
    <row r="742" spans="1:7">
      <c r="A742" t="s">
        <v>11</v>
      </c>
      <c r="B742" s="7">
        <v>0.78611111111111009</v>
      </c>
      <c r="C742">
        <v>7</v>
      </c>
      <c r="D742">
        <v>16</v>
      </c>
      <c r="E742">
        <v>20</v>
      </c>
      <c r="F742" s="1">
        <v>20</v>
      </c>
      <c r="G742" s="4">
        <v>9.65</v>
      </c>
    </row>
    <row r="743" spans="1:7">
      <c r="A743" t="s">
        <v>11</v>
      </c>
      <c r="B743" s="7">
        <v>0.78888888888888786</v>
      </c>
      <c r="C743">
        <v>1</v>
      </c>
      <c r="D743">
        <v>17</v>
      </c>
      <c r="E743">
        <v>23</v>
      </c>
      <c r="F743" s="1">
        <v>23</v>
      </c>
      <c r="G743" s="4">
        <v>18.75</v>
      </c>
    </row>
    <row r="744" spans="1:7">
      <c r="A744" t="s">
        <v>11</v>
      </c>
      <c r="B744" s="7">
        <v>0.7895833333333323</v>
      </c>
      <c r="C744">
        <v>7</v>
      </c>
      <c r="D744">
        <v>16</v>
      </c>
      <c r="E744">
        <v>20</v>
      </c>
      <c r="F744" s="1">
        <v>20</v>
      </c>
      <c r="G744" s="4">
        <v>9.65</v>
      </c>
    </row>
    <row r="745" spans="1:7">
      <c r="A745" t="s">
        <v>11</v>
      </c>
      <c r="B745" s="7">
        <v>0.82152777777777675</v>
      </c>
      <c r="C745">
        <v>8</v>
      </c>
      <c r="D745">
        <v>15</v>
      </c>
      <c r="E745">
        <v>19</v>
      </c>
      <c r="F745" s="1">
        <v>19</v>
      </c>
      <c r="G745" s="4">
        <v>7.5</v>
      </c>
    </row>
    <row r="746" spans="1:7">
      <c r="A746" t="s">
        <v>11</v>
      </c>
      <c r="B746" s="7">
        <v>0.82152777777777675</v>
      </c>
      <c r="C746">
        <v>9</v>
      </c>
      <c r="D746">
        <v>14</v>
      </c>
      <c r="E746">
        <v>17</v>
      </c>
      <c r="F746" s="1">
        <v>17</v>
      </c>
      <c r="G746" s="4">
        <v>12.6</v>
      </c>
    </row>
    <row r="747" spans="1:7">
      <c r="A747" t="s">
        <v>11</v>
      </c>
      <c r="B747" s="7">
        <v>0.83680555555555447</v>
      </c>
      <c r="C747">
        <v>11</v>
      </c>
      <c r="D747">
        <v>10</v>
      </c>
      <c r="E747">
        <v>14</v>
      </c>
      <c r="F747" s="1">
        <v>14</v>
      </c>
      <c r="G747" s="4">
        <v>1.45</v>
      </c>
    </row>
    <row r="748" spans="1:7">
      <c r="A748" t="s">
        <v>11</v>
      </c>
      <c r="B748" s="7">
        <v>0.84861111111110998</v>
      </c>
      <c r="C748">
        <v>2</v>
      </c>
      <c r="D748">
        <v>16</v>
      </c>
      <c r="E748">
        <v>19</v>
      </c>
      <c r="F748" s="1">
        <v>19</v>
      </c>
      <c r="G748" s="4">
        <v>13.8</v>
      </c>
    </row>
    <row r="749" spans="1:7">
      <c r="A749" t="s">
        <v>11</v>
      </c>
      <c r="B749" s="7">
        <v>0.8604166666666655</v>
      </c>
      <c r="C749">
        <v>1</v>
      </c>
      <c r="D749">
        <v>17</v>
      </c>
      <c r="E749">
        <v>23</v>
      </c>
      <c r="F749" s="1">
        <v>23</v>
      </c>
      <c r="G749" s="4">
        <v>18.75</v>
      </c>
    </row>
    <row r="750" spans="1:7">
      <c r="A750" t="s">
        <v>11</v>
      </c>
      <c r="B750" s="7">
        <v>0.8604166666666655</v>
      </c>
      <c r="C750">
        <v>7</v>
      </c>
      <c r="D750">
        <v>16</v>
      </c>
      <c r="E750">
        <v>20</v>
      </c>
      <c r="F750" s="1">
        <v>20</v>
      </c>
      <c r="G750" s="4">
        <v>9.65</v>
      </c>
    </row>
    <row r="751" spans="1:7">
      <c r="A751" t="s">
        <v>11</v>
      </c>
      <c r="B751" s="7">
        <v>0.87847222222222099</v>
      </c>
      <c r="C751">
        <v>7</v>
      </c>
      <c r="D751">
        <v>16</v>
      </c>
      <c r="E751">
        <v>20</v>
      </c>
      <c r="F751" s="1">
        <v>20</v>
      </c>
      <c r="G751" s="4">
        <v>9.65</v>
      </c>
    </row>
    <row r="752" spans="1:7">
      <c r="A752" t="s">
        <v>11</v>
      </c>
      <c r="B752" s="7">
        <v>0.87847222222222099</v>
      </c>
      <c r="C752">
        <v>1</v>
      </c>
      <c r="D752">
        <v>17</v>
      </c>
      <c r="E752">
        <v>23</v>
      </c>
      <c r="F752" s="1">
        <v>23</v>
      </c>
      <c r="G752" s="4">
        <v>18.75</v>
      </c>
    </row>
    <row r="753" spans="1:7">
      <c r="A753" t="s">
        <v>11</v>
      </c>
      <c r="B753" s="7">
        <v>0.8819444444444432</v>
      </c>
      <c r="C753">
        <v>9</v>
      </c>
      <c r="D753">
        <v>14</v>
      </c>
      <c r="E753">
        <v>17</v>
      </c>
      <c r="F753" s="1">
        <v>17</v>
      </c>
      <c r="G753" s="4">
        <v>12.6</v>
      </c>
    </row>
    <row r="754" spans="1:7">
      <c r="A754" t="s">
        <v>11</v>
      </c>
      <c r="B754" s="7">
        <v>0.89166666666666539</v>
      </c>
      <c r="C754">
        <v>11</v>
      </c>
      <c r="D754">
        <v>10</v>
      </c>
      <c r="E754">
        <v>14</v>
      </c>
      <c r="F754" s="1">
        <v>14</v>
      </c>
      <c r="G754" s="4">
        <v>1.45</v>
      </c>
    </row>
    <row r="755" spans="1:7">
      <c r="A755" t="s">
        <v>11</v>
      </c>
      <c r="B755" s="7">
        <v>0.89166666666666539</v>
      </c>
      <c r="C755">
        <v>2</v>
      </c>
      <c r="D755">
        <v>16</v>
      </c>
      <c r="E755">
        <v>19</v>
      </c>
      <c r="F755" s="1">
        <v>19</v>
      </c>
      <c r="G755" s="4">
        <v>13.8</v>
      </c>
    </row>
    <row r="756" spans="1:7">
      <c r="A756" t="s">
        <v>11</v>
      </c>
      <c r="B756" s="7">
        <v>0.89166666666666539</v>
      </c>
      <c r="C756">
        <v>2</v>
      </c>
      <c r="D756">
        <v>16</v>
      </c>
      <c r="E756">
        <v>19</v>
      </c>
      <c r="F756" s="1">
        <v>19</v>
      </c>
      <c r="G756" s="4">
        <v>13.8</v>
      </c>
    </row>
    <row r="757" spans="1:7">
      <c r="A757" t="s">
        <v>11</v>
      </c>
      <c r="B757" s="7">
        <v>0.89166666666666539</v>
      </c>
      <c r="C757">
        <v>1</v>
      </c>
      <c r="D757">
        <v>17</v>
      </c>
      <c r="E757">
        <v>23</v>
      </c>
      <c r="F757" s="1">
        <v>23</v>
      </c>
      <c r="G757" s="4">
        <v>18.75</v>
      </c>
    </row>
    <row r="758" spans="1:7">
      <c r="A758" t="s">
        <v>11</v>
      </c>
      <c r="B758" s="7">
        <v>0.89166666666666539</v>
      </c>
      <c r="C758">
        <v>8</v>
      </c>
      <c r="D758">
        <v>15</v>
      </c>
      <c r="E758">
        <v>19</v>
      </c>
      <c r="F758" s="1">
        <v>19</v>
      </c>
      <c r="G758" s="4">
        <v>7.5</v>
      </c>
    </row>
    <row r="759" spans="1:7">
      <c r="A759" t="s">
        <v>11</v>
      </c>
      <c r="B759" s="7">
        <v>0.90972222222222099</v>
      </c>
      <c r="C759">
        <v>8</v>
      </c>
      <c r="D759">
        <v>15</v>
      </c>
      <c r="E759">
        <v>19</v>
      </c>
      <c r="F759" s="1">
        <v>19</v>
      </c>
      <c r="G759" s="4">
        <v>7.5</v>
      </c>
    </row>
    <row r="760" spans="1:7">
      <c r="A760" t="s">
        <v>11</v>
      </c>
      <c r="B760" s="7">
        <v>0.91041666666666543</v>
      </c>
      <c r="C760">
        <v>5</v>
      </c>
      <c r="D760">
        <v>15</v>
      </c>
      <c r="E760">
        <v>20</v>
      </c>
      <c r="F760" s="1">
        <v>20</v>
      </c>
      <c r="G760" s="4">
        <v>12.5</v>
      </c>
    </row>
    <row r="761" spans="1:7">
      <c r="A761" t="s">
        <v>11</v>
      </c>
      <c r="B761" s="7">
        <v>0.91041666666666543</v>
      </c>
      <c r="C761">
        <v>8</v>
      </c>
      <c r="D761">
        <v>15</v>
      </c>
      <c r="E761">
        <v>19</v>
      </c>
      <c r="F761" s="1">
        <v>19</v>
      </c>
      <c r="G761" s="4">
        <v>7.5</v>
      </c>
    </row>
    <row r="762" spans="1:7">
      <c r="A762" t="s">
        <v>11</v>
      </c>
      <c r="B762" s="7">
        <v>0.9263888888888876</v>
      </c>
      <c r="C762">
        <v>4</v>
      </c>
      <c r="D762">
        <v>14</v>
      </c>
      <c r="E762">
        <v>16</v>
      </c>
      <c r="F762" s="1">
        <v>16</v>
      </c>
      <c r="G762" s="4">
        <v>8.8000000000000007</v>
      </c>
    </row>
    <row r="763" spans="1:7">
      <c r="A763" t="s">
        <v>11</v>
      </c>
      <c r="B763" s="7">
        <v>0.9444444444444432</v>
      </c>
      <c r="C763">
        <v>2</v>
      </c>
      <c r="D763">
        <v>16</v>
      </c>
      <c r="E763">
        <v>19</v>
      </c>
      <c r="F763" s="1">
        <v>19</v>
      </c>
      <c r="G763" s="4">
        <v>13.8</v>
      </c>
    </row>
    <row r="764" spans="1:7">
      <c r="A764" t="s">
        <v>11</v>
      </c>
      <c r="B764" s="7">
        <v>0.94722222222222097</v>
      </c>
      <c r="C764">
        <v>8</v>
      </c>
      <c r="D764">
        <v>15</v>
      </c>
      <c r="E764">
        <v>19</v>
      </c>
      <c r="F764" s="1">
        <v>19</v>
      </c>
      <c r="G764" s="4">
        <v>7.5</v>
      </c>
    </row>
    <row r="765" spans="1:7">
      <c r="A765" t="s">
        <v>11</v>
      </c>
      <c r="B765" s="7">
        <v>0.94722222222222097</v>
      </c>
      <c r="C765">
        <v>4</v>
      </c>
      <c r="D765">
        <v>14</v>
      </c>
      <c r="E765">
        <v>16</v>
      </c>
      <c r="F765" s="1">
        <v>16</v>
      </c>
      <c r="G765" s="4">
        <v>8.8000000000000007</v>
      </c>
    </row>
    <row r="766" spans="1:7">
      <c r="A766" t="s">
        <v>11</v>
      </c>
      <c r="B766" s="7">
        <v>0.94722222222222097</v>
      </c>
      <c r="C766">
        <v>6</v>
      </c>
      <c r="D766">
        <v>14</v>
      </c>
      <c r="E766">
        <v>18</v>
      </c>
      <c r="F766" s="1">
        <v>18</v>
      </c>
      <c r="G766" s="4">
        <v>9</v>
      </c>
    </row>
    <row r="767" spans="1:7">
      <c r="A767" t="s">
        <v>11</v>
      </c>
      <c r="B767" s="7">
        <v>0.94722222222222097</v>
      </c>
      <c r="C767">
        <v>7</v>
      </c>
      <c r="D767">
        <v>16</v>
      </c>
      <c r="E767">
        <v>20</v>
      </c>
      <c r="F767" s="1">
        <v>20</v>
      </c>
      <c r="G767" s="4">
        <v>9.65</v>
      </c>
    </row>
    <row r="768" spans="1:7">
      <c r="A768" t="s">
        <v>12</v>
      </c>
      <c r="B768" s="7">
        <v>0.4604166666666667</v>
      </c>
      <c r="C768">
        <v>3</v>
      </c>
      <c r="D768">
        <v>7</v>
      </c>
      <c r="E768">
        <v>8.5</v>
      </c>
      <c r="F768" s="1">
        <v>7</v>
      </c>
      <c r="G768" s="4">
        <v>2</v>
      </c>
    </row>
    <row r="769" spans="1:7">
      <c r="A769" t="s">
        <v>12</v>
      </c>
      <c r="B769" s="7">
        <v>0.46319444444444446</v>
      </c>
      <c r="C769">
        <v>9</v>
      </c>
      <c r="D769">
        <v>14</v>
      </c>
      <c r="E769">
        <v>17</v>
      </c>
      <c r="F769" s="1">
        <v>14</v>
      </c>
      <c r="G769" s="4">
        <v>12.6</v>
      </c>
    </row>
    <row r="770" spans="1:7">
      <c r="A770" t="s">
        <v>12</v>
      </c>
      <c r="B770" s="7">
        <v>0.47986111111111113</v>
      </c>
      <c r="C770">
        <v>7</v>
      </c>
      <c r="D770">
        <v>16</v>
      </c>
      <c r="E770">
        <v>20</v>
      </c>
      <c r="F770" s="1">
        <v>16</v>
      </c>
      <c r="G770" s="4">
        <v>9.65</v>
      </c>
    </row>
    <row r="771" spans="1:7">
      <c r="A771" t="s">
        <v>12</v>
      </c>
      <c r="B771" s="7">
        <v>0.49930555555555556</v>
      </c>
      <c r="C771">
        <v>10</v>
      </c>
      <c r="D771">
        <v>14</v>
      </c>
      <c r="E771">
        <v>19.5</v>
      </c>
      <c r="F771" s="1">
        <v>14</v>
      </c>
      <c r="G771" s="4">
        <v>5</v>
      </c>
    </row>
    <row r="772" spans="1:7">
      <c r="A772" t="s">
        <v>12</v>
      </c>
      <c r="B772" s="7">
        <v>0.51527777777777772</v>
      </c>
      <c r="C772">
        <v>5</v>
      </c>
      <c r="D772">
        <v>15</v>
      </c>
      <c r="E772">
        <v>20</v>
      </c>
      <c r="F772" s="1">
        <v>15</v>
      </c>
      <c r="G772" s="4">
        <v>12.5</v>
      </c>
    </row>
    <row r="773" spans="1:7">
      <c r="A773" t="s">
        <v>12</v>
      </c>
      <c r="B773" s="7">
        <v>0.5263888888888888</v>
      </c>
      <c r="C773">
        <v>7</v>
      </c>
      <c r="D773">
        <v>16</v>
      </c>
      <c r="E773">
        <v>20</v>
      </c>
      <c r="F773" s="1">
        <v>16</v>
      </c>
      <c r="G773" s="4">
        <v>9.65</v>
      </c>
    </row>
    <row r="774" spans="1:7">
      <c r="A774" t="s">
        <v>12</v>
      </c>
      <c r="B774" s="7">
        <v>0.5263888888888888</v>
      </c>
      <c r="C774">
        <v>6</v>
      </c>
      <c r="D774">
        <v>14</v>
      </c>
      <c r="E774">
        <v>18</v>
      </c>
      <c r="F774" s="1">
        <v>14</v>
      </c>
      <c r="G774" s="4">
        <v>9</v>
      </c>
    </row>
    <row r="775" spans="1:7">
      <c r="A775" t="s">
        <v>12</v>
      </c>
      <c r="B775" s="7">
        <v>0.5263888888888888</v>
      </c>
      <c r="C775">
        <v>2</v>
      </c>
      <c r="D775">
        <v>16</v>
      </c>
      <c r="E775">
        <v>19</v>
      </c>
      <c r="F775" s="1">
        <v>16</v>
      </c>
      <c r="G775" s="4">
        <v>13.8</v>
      </c>
    </row>
    <row r="776" spans="1:7">
      <c r="A776" t="s">
        <v>12</v>
      </c>
      <c r="B776" s="7">
        <v>0.5263888888888888</v>
      </c>
      <c r="C776">
        <v>11</v>
      </c>
      <c r="D776">
        <v>10</v>
      </c>
      <c r="E776">
        <v>14</v>
      </c>
      <c r="F776" s="1">
        <v>10</v>
      </c>
      <c r="G776" s="4">
        <v>1.45</v>
      </c>
    </row>
    <row r="777" spans="1:7">
      <c r="A777" t="s">
        <v>12</v>
      </c>
      <c r="B777" s="7">
        <v>0.5263888888888888</v>
      </c>
      <c r="C777">
        <v>11</v>
      </c>
      <c r="D777">
        <v>10</v>
      </c>
      <c r="E777">
        <v>14</v>
      </c>
      <c r="F777" s="1">
        <v>10</v>
      </c>
      <c r="G777" s="4">
        <v>1.45</v>
      </c>
    </row>
    <row r="778" spans="1:7">
      <c r="A778" t="s">
        <v>12</v>
      </c>
      <c r="B778" s="7">
        <v>0.52708333333333324</v>
      </c>
      <c r="C778">
        <v>5</v>
      </c>
      <c r="D778">
        <v>15</v>
      </c>
      <c r="E778">
        <v>20</v>
      </c>
      <c r="F778" s="1">
        <v>15</v>
      </c>
      <c r="G778" s="4">
        <v>12.5</v>
      </c>
    </row>
    <row r="779" spans="1:7">
      <c r="A779" t="s">
        <v>12</v>
      </c>
      <c r="B779" s="7">
        <v>0.5347222222222221</v>
      </c>
      <c r="C779">
        <v>1</v>
      </c>
      <c r="D779">
        <v>17</v>
      </c>
      <c r="E779">
        <v>23</v>
      </c>
      <c r="F779" s="1">
        <v>17</v>
      </c>
      <c r="G779" s="4">
        <v>18.75</v>
      </c>
    </row>
    <row r="780" spans="1:7">
      <c r="A780" t="s">
        <v>12</v>
      </c>
      <c r="B780" s="7">
        <v>0.5479166666666665</v>
      </c>
      <c r="C780">
        <v>11</v>
      </c>
      <c r="D780">
        <v>10</v>
      </c>
      <c r="E780">
        <v>14</v>
      </c>
      <c r="F780" s="1">
        <v>10</v>
      </c>
      <c r="G780" s="4">
        <v>1.45</v>
      </c>
    </row>
    <row r="781" spans="1:7">
      <c r="A781" t="s">
        <v>12</v>
      </c>
      <c r="B781" s="7">
        <v>0.57847222222222205</v>
      </c>
      <c r="C781">
        <v>7</v>
      </c>
      <c r="D781">
        <v>16</v>
      </c>
      <c r="E781">
        <v>20</v>
      </c>
      <c r="F781" s="1">
        <v>16</v>
      </c>
      <c r="G781" s="4">
        <v>9.65</v>
      </c>
    </row>
    <row r="782" spans="1:7">
      <c r="A782" t="s">
        <v>12</v>
      </c>
      <c r="B782" s="7">
        <v>0.58472222222222203</v>
      </c>
      <c r="C782">
        <v>4</v>
      </c>
      <c r="D782">
        <v>14</v>
      </c>
      <c r="E782">
        <v>16</v>
      </c>
      <c r="F782" s="1">
        <v>16</v>
      </c>
      <c r="G782" s="4">
        <v>8.8000000000000007</v>
      </c>
    </row>
    <row r="783" spans="1:7">
      <c r="A783" t="s">
        <v>12</v>
      </c>
      <c r="B783" s="7">
        <v>0.61111111111111094</v>
      </c>
      <c r="C783">
        <v>7</v>
      </c>
      <c r="D783">
        <v>16</v>
      </c>
      <c r="E783">
        <v>20</v>
      </c>
      <c r="F783" s="1">
        <v>20</v>
      </c>
      <c r="G783" s="4">
        <v>9.65</v>
      </c>
    </row>
    <row r="784" spans="1:7">
      <c r="A784" t="s">
        <v>12</v>
      </c>
      <c r="B784" s="7">
        <v>0.61111111111111094</v>
      </c>
      <c r="C784">
        <v>10</v>
      </c>
      <c r="D784">
        <v>14</v>
      </c>
      <c r="E784">
        <v>19.5</v>
      </c>
      <c r="F784" s="1">
        <v>19.5</v>
      </c>
      <c r="G784" s="4">
        <v>5</v>
      </c>
    </row>
    <row r="785" spans="1:7">
      <c r="A785" t="s">
        <v>12</v>
      </c>
      <c r="B785" s="7">
        <v>0.62083333333333313</v>
      </c>
      <c r="C785">
        <v>11</v>
      </c>
      <c r="D785">
        <v>10</v>
      </c>
      <c r="E785">
        <v>14</v>
      </c>
      <c r="F785" s="1">
        <v>14</v>
      </c>
      <c r="G785" s="4">
        <v>1.45</v>
      </c>
    </row>
    <row r="786" spans="1:7">
      <c r="A786" t="s">
        <v>12</v>
      </c>
      <c r="B786" s="7">
        <v>0.62083333333333313</v>
      </c>
      <c r="C786">
        <v>7</v>
      </c>
      <c r="D786">
        <v>16</v>
      </c>
      <c r="E786">
        <v>20</v>
      </c>
      <c r="F786" s="1">
        <v>20</v>
      </c>
      <c r="G786" s="4">
        <v>9.65</v>
      </c>
    </row>
    <row r="787" spans="1:7">
      <c r="A787" t="s">
        <v>12</v>
      </c>
      <c r="B787" s="7">
        <v>0.6270833333333331</v>
      </c>
      <c r="C787">
        <v>9</v>
      </c>
      <c r="D787">
        <v>14</v>
      </c>
      <c r="E787">
        <v>17</v>
      </c>
      <c r="F787" s="1">
        <v>17</v>
      </c>
      <c r="G787" s="4">
        <v>12.6</v>
      </c>
    </row>
    <row r="788" spans="1:7">
      <c r="A788" t="s">
        <v>12</v>
      </c>
      <c r="B788" s="7">
        <v>0.6270833333333331</v>
      </c>
      <c r="C788">
        <v>4</v>
      </c>
      <c r="D788">
        <v>14</v>
      </c>
      <c r="E788">
        <v>16</v>
      </c>
      <c r="F788" s="1">
        <v>16</v>
      </c>
      <c r="G788" s="4">
        <v>8.8000000000000007</v>
      </c>
    </row>
    <row r="789" spans="1:7">
      <c r="A789" t="s">
        <v>12</v>
      </c>
      <c r="B789" s="7">
        <v>0.6270833333333331</v>
      </c>
      <c r="C789">
        <v>1</v>
      </c>
      <c r="D789">
        <v>17</v>
      </c>
      <c r="E789">
        <v>23</v>
      </c>
      <c r="F789" s="1">
        <v>23</v>
      </c>
      <c r="G789" s="4">
        <v>18.75</v>
      </c>
    </row>
    <row r="790" spans="1:7">
      <c r="A790" t="s">
        <v>12</v>
      </c>
      <c r="B790" s="7">
        <v>0.6270833333333331</v>
      </c>
      <c r="C790">
        <v>7</v>
      </c>
      <c r="D790">
        <v>16</v>
      </c>
      <c r="E790">
        <v>20</v>
      </c>
      <c r="F790" s="1">
        <v>20</v>
      </c>
      <c r="G790" s="4">
        <v>9.65</v>
      </c>
    </row>
    <row r="791" spans="1:7">
      <c r="A791" t="s">
        <v>12</v>
      </c>
      <c r="B791" s="7">
        <v>0.62916666666666643</v>
      </c>
      <c r="C791">
        <v>11</v>
      </c>
      <c r="D791">
        <v>10</v>
      </c>
      <c r="E791">
        <v>14</v>
      </c>
      <c r="F791" s="1">
        <v>14</v>
      </c>
      <c r="G791" s="4">
        <v>1.45</v>
      </c>
    </row>
    <row r="792" spans="1:7">
      <c r="A792" t="s">
        <v>12</v>
      </c>
      <c r="B792" s="7">
        <v>0.6402777777777775</v>
      </c>
      <c r="C792">
        <v>11</v>
      </c>
      <c r="D792">
        <v>10</v>
      </c>
      <c r="E792">
        <v>14</v>
      </c>
      <c r="F792" s="1">
        <v>14</v>
      </c>
      <c r="G792" s="4">
        <v>1.45</v>
      </c>
    </row>
    <row r="793" spans="1:7">
      <c r="A793" t="s">
        <v>12</v>
      </c>
      <c r="B793" s="7">
        <v>0.65138888888888857</v>
      </c>
      <c r="C793">
        <v>3</v>
      </c>
      <c r="D793">
        <v>7</v>
      </c>
      <c r="E793">
        <v>8.5</v>
      </c>
      <c r="F793" s="1">
        <v>8.5</v>
      </c>
      <c r="G793" s="4">
        <v>2</v>
      </c>
    </row>
    <row r="794" spans="1:7">
      <c r="A794" t="s">
        <v>12</v>
      </c>
      <c r="B794" s="7">
        <v>0.65138888888888857</v>
      </c>
      <c r="C794">
        <v>7</v>
      </c>
      <c r="D794">
        <v>16</v>
      </c>
      <c r="E794">
        <v>20</v>
      </c>
      <c r="F794" s="1">
        <v>20</v>
      </c>
      <c r="G794" s="4">
        <v>9.65</v>
      </c>
    </row>
    <row r="795" spans="1:7">
      <c r="A795" t="s">
        <v>12</v>
      </c>
      <c r="B795" s="7">
        <v>0.66249999999999964</v>
      </c>
      <c r="C795">
        <v>2</v>
      </c>
      <c r="D795">
        <v>16</v>
      </c>
      <c r="E795">
        <v>19</v>
      </c>
      <c r="F795" s="1">
        <v>19</v>
      </c>
      <c r="G795" s="4">
        <v>13.8</v>
      </c>
    </row>
    <row r="796" spans="1:7">
      <c r="A796" t="s">
        <v>12</v>
      </c>
      <c r="B796" s="7">
        <v>0.66527777777777741</v>
      </c>
      <c r="C796">
        <v>1</v>
      </c>
      <c r="D796">
        <v>17</v>
      </c>
      <c r="E796">
        <v>23</v>
      </c>
      <c r="F796" s="1">
        <v>23</v>
      </c>
      <c r="G796" s="4">
        <v>18.75</v>
      </c>
    </row>
    <row r="797" spans="1:7">
      <c r="A797" t="s">
        <v>12</v>
      </c>
      <c r="B797" s="7">
        <v>0.66527777777777741</v>
      </c>
      <c r="C797">
        <v>5</v>
      </c>
      <c r="D797">
        <v>15</v>
      </c>
      <c r="E797">
        <v>20</v>
      </c>
      <c r="F797" s="1">
        <v>20</v>
      </c>
      <c r="G797" s="4">
        <v>12.5</v>
      </c>
    </row>
    <row r="798" spans="1:7">
      <c r="A798" t="s">
        <v>12</v>
      </c>
      <c r="B798" s="7">
        <v>0.6979166666666663</v>
      </c>
      <c r="C798">
        <v>2</v>
      </c>
      <c r="D798">
        <v>16</v>
      </c>
      <c r="E798">
        <v>19</v>
      </c>
      <c r="F798" s="1">
        <v>19</v>
      </c>
      <c r="G798" s="4">
        <v>13.8</v>
      </c>
    </row>
    <row r="799" spans="1:7">
      <c r="A799" t="s">
        <v>12</v>
      </c>
      <c r="B799" s="7">
        <v>0.70347222222222183</v>
      </c>
      <c r="C799">
        <v>2</v>
      </c>
      <c r="D799">
        <v>16</v>
      </c>
      <c r="E799">
        <v>19</v>
      </c>
      <c r="F799" s="1">
        <v>19</v>
      </c>
      <c r="G799" s="4">
        <v>13.8</v>
      </c>
    </row>
    <row r="800" spans="1:7">
      <c r="A800" t="s">
        <v>12</v>
      </c>
      <c r="B800" s="7">
        <v>0.71249999999999958</v>
      </c>
      <c r="C800">
        <v>10</v>
      </c>
      <c r="D800">
        <v>14</v>
      </c>
      <c r="E800">
        <v>19.5</v>
      </c>
      <c r="F800" s="1">
        <v>19.5</v>
      </c>
      <c r="G800" s="4">
        <v>5</v>
      </c>
    </row>
    <row r="801" spans="1:7">
      <c r="A801" t="s">
        <v>12</v>
      </c>
      <c r="B801" s="7">
        <v>0.71249999999999958</v>
      </c>
      <c r="C801">
        <v>2</v>
      </c>
      <c r="D801">
        <v>16</v>
      </c>
      <c r="E801">
        <v>19</v>
      </c>
      <c r="F801" s="1">
        <v>19</v>
      </c>
      <c r="G801" s="4">
        <v>13.8</v>
      </c>
    </row>
    <row r="802" spans="1:7">
      <c r="A802" t="s">
        <v>12</v>
      </c>
      <c r="B802" s="7">
        <v>0.71249999999999958</v>
      </c>
      <c r="C802">
        <v>2</v>
      </c>
      <c r="D802">
        <v>16</v>
      </c>
      <c r="E802">
        <v>19</v>
      </c>
      <c r="F802" s="1">
        <v>19</v>
      </c>
      <c r="G802" s="4">
        <v>13.8</v>
      </c>
    </row>
    <row r="803" spans="1:7">
      <c r="A803" t="s">
        <v>12</v>
      </c>
      <c r="B803" s="7">
        <v>0.71736111111111067</v>
      </c>
      <c r="C803">
        <v>7</v>
      </c>
      <c r="D803">
        <v>16</v>
      </c>
      <c r="E803">
        <v>20</v>
      </c>
      <c r="F803" s="1">
        <v>20</v>
      </c>
      <c r="G803" s="4">
        <v>9.65</v>
      </c>
    </row>
    <row r="804" spans="1:7">
      <c r="A804" t="s">
        <v>12</v>
      </c>
      <c r="B804" s="7">
        <v>0.71736111111111067</v>
      </c>
      <c r="C804">
        <v>5</v>
      </c>
      <c r="D804">
        <v>15</v>
      </c>
      <c r="E804">
        <v>20</v>
      </c>
      <c r="F804" s="1">
        <v>20</v>
      </c>
      <c r="G804" s="4">
        <v>12.5</v>
      </c>
    </row>
    <row r="805" spans="1:7">
      <c r="A805" t="s">
        <v>12</v>
      </c>
      <c r="B805" s="7">
        <v>0.71736111111111067</v>
      </c>
      <c r="C805">
        <v>5</v>
      </c>
      <c r="D805">
        <v>15</v>
      </c>
      <c r="E805">
        <v>20</v>
      </c>
      <c r="F805" s="1">
        <v>20</v>
      </c>
      <c r="G805" s="4">
        <v>12.5</v>
      </c>
    </row>
    <row r="806" spans="1:7">
      <c r="A806" t="s">
        <v>12</v>
      </c>
      <c r="B806" s="7">
        <v>0.75624999999999964</v>
      </c>
      <c r="C806">
        <v>2</v>
      </c>
      <c r="D806">
        <v>16</v>
      </c>
      <c r="E806">
        <v>19</v>
      </c>
      <c r="F806" s="1">
        <v>19</v>
      </c>
      <c r="G806" s="4">
        <v>13.8</v>
      </c>
    </row>
    <row r="807" spans="1:7">
      <c r="A807" t="s">
        <v>12</v>
      </c>
      <c r="B807" s="7">
        <v>0.75624999999999964</v>
      </c>
      <c r="C807">
        <v>3</v>
      </c>
      <c r="D807">
        <v>7</v>
      </c>
      <c r="E807">
        <v>8.5</v>
      </c>
      <c r="F807" s="1">
        <v>8.5</v>
      </c>
      <c r="G807" s="4">
        <v>2</v>
      </c>
    </row>
    <row r="808" spans="1:7">
      <c r="A808" t="s">
        <v>12</v>
      </c>
      <c r="B808" s="7">
        <v>0.75624999999999964</v>
      </c>
      <c r="C808">
        <v>7</v>
      </c>
      <c r="D808">
        <v>16</v>
      </c>
      <c r="E808">
        <v>20</v>
      </c>
      <c r="F808" s="1">
        <v>20</v>
      </c>
      <c r="G808" s="4">
        <v>9.65</v>
      </c>
    </row>
    <row r="809" spans="1:7">
      <c r="A809" t="s">
        <v>12</v>
      </c>
      <c r="B809" s="7">
        <v>0.7604166666666663</v>
      </c>
      <c r="C809">
        <v>1</v>
      </c>
      <c r="D809">
        <v>17</v>
      </c>
      <c r="E809">
        <v>23</v>
      </c>
      <c r="F809" s="1">
        <v>23</v>
      </c>
      <c r="G809" s="4">
        <v>18.75</v>
      </c>
    </row>
    <row r="810" spans="1:7">
      <c r="A810" t="s">
        <v>12</v>
      </c>
      <c r="B810" s="7">
        <v>0.77291666666666625</v>
      </c>
      <c r="C810">
        <v>10</v>
      </c>
      <c r="D810">
        <v>14</v>
      </c>
      <c r="E810">
        <v>19.5</v>
      </c>
      <c r="F810" s="1">
        <v>19.5</v>
      </c>
      <c r="G810" s="4">
        <v>5</v>
      </c>
    </row>
    <row r="811" spans="1:7">
      <c r="A811" t="s">
        <v>12</v>
      </c>
      <c r="B811" s="7">
        <v>0.77291666666666625</v>
      </c>
      <c r="C811">
        <v>6</v>
      </c>
      <c r="D811">
        <v>14</v>
      </c>
      <c r="E811">
        <v>18</v>
      </c>
      <c r="F811" s="1">
        <v>18</v>
      </c>
      <c r="G811" s="4">
        <v>9</v>
      </c>
    </row>
    <row r="812" spans="1:7">
      <c r="A812" t="s">
        <v>12</v>
      </c>
      <c r="B812" s="7">
        <v>0.78888888888888853</v>
      </c>
      <c r="C812">
        <v>6</v>
      </c>
      <c r="D812">
        <v>14</v>
      </c>
      <c r="E812">
        <v>18</v>
      </c>
      <c r="F812" s="1">
        <v>18</v>
      </c>
      <c r="G812" s="4">
        <v>9</v>
      </c>
    </row>
    <row r="813" spans="1:7">
      <c r="A813" t="s">
        <v>12</v>
      </c>
      <c r="B813" s="7">
        <v>0.79513888888888851</v>
      </c>
      <c r="C813">
        <v>2</v>
      </c>
      <c r="D813">
        <v>16</v>
      </c>
      <c r="E813">
        <v>19</v>
      </c>
      <c r="F813" s="1">
        <v>19</v>
      </c>
      <c r="G813" s="4">
        <v>13.8</v>
      </c>
    </row>
    <row r="814" spans="1:7">
      <c r="A814" t="s">
        <v>12</v>
      </c>
      <c r="B814" s="7">
        <v>0.80555555555555514</v>
      </c>
      <c r="C814">
        <v>3</v>
      </c>
      <c r="D814">
        <v>7</v>
      </c>
      <c r="E814">
        <v>8.5</v>
      </c>
      <c r="F814" s="1">
        <v>8.5</v>
      </c>
      <c r="G814" s="4">
        <v>2</v>
      </c>
    </row>
    <row r="815" spans="1:7">
      <c r="A815" t="s">
        <v>12</v>
      </c>
      <c r="B815" s="7">
        <v>0.81041666666666623</v>
      </c>
      <c r="C815">
        <v>6</v>
      </c>
      <c r="D815">
        <v>14</v>
      </c>
      <c r="E815">
        <v>18</v>
      </c>
      <c r="F815" s="1">
        <v>18</v>
      </c>
      <c r="G815" s="4">
        <v>9</v>
      </c>
    </row>
    <row r="816" spans="1:7">
      <c r="A816" t="s">
        <v>12</v>
      </c>
      <c r="B816" s="7">
        <v>0.81041666666666623</v>
      </c>
      <c r="C816">
        <v>2</v>
      </c>
      <c r="D816">
        <v>16</v>
      </c>
      <c r="E816">
        <v>19</v>
      </c>
      <c r="F816" s="1">
        <v>19</v>
      </c>
      <c r="G816" s="4">
        <v>13.8</v>
      </c>
    </row>
    <row r="817" spans="1:7">
      <c r="A817" t="s">
        <v>12</v>
      </c>
      <c r="B817" s="7">
        <v>0.82847222222222183</v>
      </c>
      <c r="C817">
        <v>7</v>
      </c>
      <c r="D817">
        <v>16</v>
      </c>
      <c r="E817">
        <v>20</v>
      </c>
      <c r="F817" s="1">
        <v>20</v>
      </c>
      <c r="G817" s="4">
        <v>9.65</v>
      </c>
    </row>
    <row r="818" spans="1:7">
      <c r="A818" t="s">
        <v>12</v>
      </c>
      <c r="B818" s="7">
        <v>0.83263888888888848</v>
      </c>
      <c r="C818">
        <v>8</v>
      </c>
      <c r="D818">
        <v>15</v>
      </c>
      <c r="E818">
        <v>19</v>
      </c>
      <c r="F818" s="1">
        <v>19</v>
      </c>
      <c r="G818" s="4">
        <v>7.5</v>
      </c>
    </row>
    <row r="819" spans="1:7">
      <c r="A819" t="s">
        <v>12</v>
      </c>
      <c r="B819" s="7">
        <v>0.83263888888888848</v>
      </c>
      <c r="C819">
        <v>6</v>
      </c>
      <c r="D819">
        <v>14</v>
      </c>
      <c r="E819">
        <v>18</v>
      </c>
      <c r="F819" s="1">
        <v>18</v>
      </c>
      <c r="G819" s="4">
        <v>9</v>
      </c>
    </row>
    <row r="820" spans="1:7">
      <c r="A820" t="s">
        <v>12</v>
      </c>
      <c r="B820" s="7">
        <v>0.83263888888888848</v>
      </c>
      <c r="C820">
        <v>11</v>
      </c>
      <c r="D820">
        <v>10</v>
      </c>
      <c r="E820">
        <v>14</v>
      </c>
      <c r="F820" s="1">
        <v>14</v>
      </c>
      <c r="G820" s="4">
        <v>1.45</v>
      </c>
    </row>
    <row r="821" spans="1:7">
      <c r="A821" t="s">
        <v>12</v>
      </c>
      <c r="B821" s="7">
        <v>0.84097222222222179</v>
      </c>
      <c r="C821">
        <v>5</v>
      </c>
      <c r="D821">
        <v>15</v>
      </c>
      <c r="E821">
        <v>20</v>
      </c>
      <c r="F821" s="1">
        <v>20</v>
      </c>
      <c r="G821" s="4">
        <v>12.5</v>
      </c>
    </row>
    <row r="822" spans="1:7">
      <c r="A822" t="s">
        <v>12</v>
      </c>
      <c r="B822" s="7">
        <v>0.84374999999999956</v>
      </c>
      <c r="C822">
        <v>2</v>
      </c>
      <c r="D822">
        <v>16</v>
      </c>
      <c r="E822">
        <v>19</v>
      </c>
      <c r="F822" s="1">
        <v>19</v>
      </c>
      <c r="G822" s="4">
        <v>13.8</v>
      </c>
    </row>
    <row r="823" spans="1:7">
      <c r="A823" t="s">
        <v>12</v>
      </c>
      <c r="B823" s="7">
        <v>0.84374999999999956</v>
      </c>
      <c r="C823">
        <v>3</v>
      </c>
      <c r="D823">
        <v>7</v>
      </c>
      <c r="E823">
        <v>8.5</v>
      </c>
      <c r="F823" s="1">
        <v>8.5</v>
      </c>
      <c r="G823" s="4">
        <v>2</v>
      </c>
    </row>
    <row r="824" spans="1:7">
      <c r="A824" t="s">
        <v>12</v>
      </c>
      <c r="B824" s="7">
        <v>0.85347222222222174</v>
      </c>
      <c r="C824">
        <v>1</v>
      </c>
      <c r="D824">
        <v>17</v>
      </c>
      <c r="E824">
        <v>23</v>
      </c>
      <c r="F824" s="1">
        <v>23</v>
      </c>
      <c r="G824" s="4">
        <v>18.75</v>
      </c>
    </row>
    <row r="825" spans="1:7">
      <c r="A825" t="s">
        <v>12</v>
      </c>
      <c r="B825" s="7">
        <v>0.87361111111111067</v>
      </c>
      <c r="C825">
        <v>3</v>
      </c>
      <c r="D825">
        <v>7</v>
      </c>
      <c r="E825">
        <v>8.5</v>
      </c>
      <c r="F825" s="1">
        <v>8.5</v>
      </c>
      <c r="G825" s="4">
        <v>2</v>
      </c>
    </row>
    <row r="826" spans="1:7">
      <c r="A826" t="s">
        <v>12</v>
      </c>
      <c r="B826" s="7">
        <v>0.87361111111111067</v>
      </c>
      <c r="C826">
        <v>3</v>
      </c>
      <c r="D826">
        <v>7</v>
      </c>
      <c r="E826">
        <v>8.5</v>
      </c>
      <c r="F826" s="1">
        <v>8.5</v>
      </c>
      <c r="G826" s="4">
        <v>2</v>
      </c>
    </row>
    <row r="827" spans="1:7">
      <c r="A827" t="s">
        <v>12</v>
      </c>
      <c r="B827" s="7">
        <v>0.87361111111111067</v>
      </c>
      <c r="C827">
        <v>5</v>
      </c>
      <c r="D827">
        <v>15</v>
      </c>
      <c r="E827">
        <v>20</v>
      </c>
      <c r="F827" s="1">
        <v>20</v>
      </c>
      <c r="G827" s="4">
        <v>12.5</v>
      </c>
    </row>
    <row r="828" spans="1:7">
      <c r="A828" t="s">
        <v>12</v>
      </c>
      <c r="B828" s="7">
        <v>0.88680555555555507</v>
      </c>
      <c r="C828">
        <v>1</v>
      </c>
      <c r="D828">
        <v>17</v>
      </c>
      <c r="E828">
        <v>23</v>
      </c>
      <c r="F828" s="1">
        <v>23</v>
      </c>
      <c r="G828" s="4">
        <v>18.75</v>
      </c>
    </row>
    <row r="829" spans="1:7">
      <c r="A829" t="s">
        <v>12</v>
      </c>
      <c r="B829" s="7">
        <v>0.88680555555555507</v>
      </c>
      <c r="C829">
        <v>7</v>
      </c>
      <c r="D829">
        <v>16</v>
      </c>
      <c r="E829">
        <v>20</v>
      </c>
      <c r="F829" s="1">
        <v>20</v>
      </c>
      <c r="G829" s="4">
        <v>9.65</v>
      </c>
    </row>
    <row r="830" spans="1:7">
      <c r="A830" t="s">
        <v>12</v>
      </c>
      <c r="B830" s="7">
        <v>0.90763888888888833</v>
      </c>
      <c r="C830">
        <v>2</v>
      </c>
      <c r="D830">
        <v>16</v>
      </c>
      <c r="E830">
        <v>19</v>
      </c>
      <c r="F830" s="1">
        <v>19</v>
      </c>
      <c r="G830" s="4">
        <v>13.8</v>
      </c>
    </row>
    <row r="831" spans="1:7">
      <c r="A831" t="s">
        <v>12</v>
      </c>
      <c r="B831" s="7">
        <v>0.90972222222222165</v>
      </c>
      <c r="C831">
        <v>1</v>
      </c>
      <c r="D831">
        <v>17</v>
      </c>
      <c r="E831">
        <v>23</v>
      </c>
      <c r="F831" s="1">
        <v>23</v>
      </c>
      <c r="G831" s="4">
        <v>18.75</v>
      </c>
    </row>
    <row r="832" spans="1:7">
      <c r="A832" t="s">
        <v>12</v>
      </c>
      <c r="B832" s="7">
        <v>0.90972222222222165</v>
      </c>
      <c r="C832">
        <v>6</v>
      </c>
      <c r="D832">
        <v>14</v>
      </c>
      <c r="E832">
        <v>18</v>
      </c>
      <c r="F832" s="1">
        <v>18</v>
      </c>
      <c r="G832" s="4">
        <v>9</v>
      </c>
    </row>
    <row r="833" spans="1:7">
      <c r="A833" t="s">
        <v>12</v>
      </c>
      <c r="B833" s="7">
        <v>0.90972222222222165</v>
      </c>
      <c r="C833">
        <v>7</v>
      </c>
      <c r="D833">
        <v>16</v>
      </c>
      <c r="E833">
        <v>20</v>
      </c>
      <c r="F833" s="1">
        <v>20</v>
      </c>
      <c r="G833" s="4">
        <v>9.65</v>
      </c>
    </row>
    <row r="834" spans="1:7">
      <c r="A834" t="s">
        <v>12</v>
      </c>
      <c r="B834" s="7">
        <v>0.90972222222222165</v>
      </c>
      <c r="C834">
        <v>3</v>
      </c>
      <c r="D834">
        <v>7</v>
      </c>
      <c r="E834">
        <v>8.5</v>
      </c>
      <c r="F834" s="1">
        <v>8.5</v>
      </c>
      <c r="G834" s="4">
        <v>2</v>
      </c>
    </row>
    <row r="835" spans="1:7">
      <c r="A835" t="s">
        <v>12</v>
      </c>
      <c r="B835" s="7">
        <v>0.90972222222222165</v>
      </c>
      <c r="C835">
        <v>7</v>
      </c>
      <c r="D835">
        <v>16</v>
      </c>
      <c r="E835">
        <v>20</v>
      </c>
      <c r="F835" s="1">
        <v>20</v>
      </c>
      <c r="G835" s="4">
        <v>9.65</v>
      </c>
    </row>
    <row r="836" spans="1:7">
      <c r="A836" t="s">
        <v>12</v>
      </c>
      <c r="B836" s="7">
        <v>0.90972222222222165</v>
      </c>
      <c r="C836">
        <v>10</v>
      </c>
      <c r="D836">
        <v>14</v>
      </c>
      <c r="E836">
        <v>19.5</v>
      </c>
      <c r="F836" s="1">
        <v>19.5</v>
      </c>
      <c r="G836" s="4">
        <v>5</v>
      </c>
    </row>
    <row r="837" spans="1:7">
      <c r="A837" t="s">
        <v>12</v>
      </c>
      <c r="B837" s="7">
        <v>0.92013888888888828</v>
      </c>
      <c r="C837">
        <v>7</v>
      </c>
      <c r="D837">
        <v>16</v>
      </c>
      <c r="E837">
        <v>20</v>
      </c>
      <c r="F837" s="1">
        <v>20</v>
      </c>
      <c r="G837" s="4">
        <v>9.65</v>
      </c>
    </row>
    <row r="838" spans="1:7">
      <c r="A838" t="s">
        <v>12</v>
      </c>
      <c r="B838" s="7">
        <v>0.94097222222222165</v>
      </c>
      <c r="C838">
        <v>5</v>
      </c>
      <c r="D838">
        <v>15</v>
      </c>
      <c r="E838">
        <v>20</v>
      </c>
      <c r="F838" s="1">
        <v>20</v>
      </c>
      <c r="G838" s="4">
        <v>12.5</v>
      </c>
    </row>
    <row r="839" spans="1:7">
      <c r="A839" t="s">
        <v>12</v>
      </c>
      <c r="B839" s="7">
        <v>0.94097222222222165</v>
      </c>
      <c r="C839">
        <v>10</v>
      </c>
      <c r="D839">
        <v>14</v>
      </c>
      <c r="E839">
        <v>19.5</v>
      </c>
      <c r="F839" s="1">
        <v>19.5</v>
      </c>
      <c r="G839" s="4">
        <v>5</v>
      </c>
    </row>
    <row r="840" spans="1:7">
      <c r="A840" t="s">
        <v>12</v>
      </c>
      <c r="B840" s="7">
        <v>0.94097222222222165</v>
      </c>
      <c r="C840">
        <v>4</v>
      </c>
      <c r="D840">
        <v>14</v>
      </c>
      <c r="E840">
        <v>16</v>
      </c>
      <c r="F840" s="1">
        <v>16</v>
      </c>
      <c r="G840" s="4">
        <v>8.8000000000000007</v>
      </c>
    </row>
    <row r="841" spans="1:7">
      <c r="A841" t="s">
        <v>12</v>
      </c>
      <c r="B841" s="7">
        <v>0.94097222222222165</v>
      </c>
      <c r="C841">
        <v>4</v>
      </c>
      <c r="D841">
        <v>14</v>
      </c>
      <c r="E841">
        <v>16</v>
      </c>
      <c r="F841" s="1">
        <v>16</v>
      </c>
      <c r="G841" s="4">
        <v>8.8000000000000007</v>
      </c>
    </row>
    <row r="842" spans="1:7">
      <c r="A842" t="s">
        <v>12</v>
      </c>
      <c r="B842" s="7">
        <v>0.94097222222222165</v>
      </c>
      <c r="C842">
        <v>5</v>
      </c>
      <c r="D842">
        <v>15</v>
      </c>
      <c r="E842">
        <v>20</v>
      </c>
      <c r="F842" s="1">
        <v>20</v>
      </c>
      <c r="G842" s="4">
        <v>12.5</v>
      </c>
    </row>
    <row r="843" spans="1:7">
      <c r="A843" t="s">
        <v>12</v>
      </c>
      <c r="B843" s="7">
        <v>0.94374999999999942</v>
      </c>
      <c r="C843">
        <v>5</v>
      </c>
      <c r="D843">
        <v>15</v>
      </c>
      <c r="E843">
        <v>20</v>
      </c>
      <c r="F843" s="1">
        <v>20</v>
      </c>
      <c r="G843" s="4">
        <v>12.5</v>
      </c>
    </row>
    <row r="844" spans="1:7">
      <c r="A844" t="s">
        <v>12</v>
      </c>
      <c r="B844" s="7">
        <v>0.95555555555555494</v>
      </c>
      <c r="C844">
        <v>9</v>
      </c>
      <c r="D844">
        <v>14</v>
      </c>
      <c r="E844">
        <v>17</v>
      </c>
      <c r="F844" s="1">
        <v>17</v>
      </c>
      <c r="G844" s="4">
        <v>12.6</v>
      </c>
    </row>
    <row r="845" spans="1:7">
      <c r="A845" t="s">
        <v>13</v>
      </c>
      <c r="B845" s="7">
        <v>0.48194444444444445</v>
      </c>
      <c r="C845">
        <v>8</v>
      </c>
      <c r="D845">
        <v>15</v>
      </c>
      <c r="E845">
        <v>19</v>
      </c>
      <c r="F845" s="1">
        <v>15</v>
      </c>
      <c r="G845" s="4">
        <v>7.5</v>
      </c>
    </row>
    <row r="846" spans="1:7">
      <c r="A846" t="s">
        <v>13</v>
      </c>
      <c r="B846" s="7">
        <v>0.48194444444444445</v>
      </c>
      <c r="C846">
        <v>6</v>
      </c>
      <c r="D846">
        <v>14</v>
      </c>
      <c r="E846">
        <v>18</v>
      </c>
      <c r="F846" s="1">
        <v>14</v>
      </c>
      <c r="G846" s="4">
        <v>9</v>
      </c>
    </row>
    <row r="847" spans="1:7">
      <c r="A847" t="s">
        <v>13</v>
      </c>
      <c r="B847" s="7">
        <v>0.48958333333333331</v>
      </c>
      <c r="C847">
        <v>4</v>
      </c>
      <c r="D847">
        <v>14</v>
      </c>
      <c r="E847">
        <v>16</v>
      </c>
      <c r="F847" s="1">
        <v>14</v>
      </c>
      <c r="G847" s="4">
        <v>8.8000000000000007</v>
      </c>
    </row>
    <row r="848" spans="1:7">
      <c r="A848" t="s">
        <v>13</v>
      </c>
      <c r="B848" s="7">
        <v>0.51458333333333328</v>
      </c>
      <c r="C848">
        <v>11</v>
      </c>
      <c r="D848">
        <v>10</v>
      </c>
      <c r="E848">
        <v>14</v>
      </c>
      <c r="F848" s="1">
        <v>10</v>
      </c>
      <c r="G848" s="4">
        <v>1.45</v>
      </c>
    </row>
    <row r="849" spans="1:7">
      <c r="A849" t="s">
        <v>13</v>
      </c>
      <c r="B849" s="7">
        <v>0.51458333333333328</v>
      </c>
      <c r="C849">
        <v>6</v>
      </c>
      <c r="D849">
        <v>14</v>
      </c>
      <c r="E849">
        <v>18</v>
      </c>
      <c r="F849" s="1">
        <v>14</v>
      </c>
      <c r="G849" s="4">
        <v>9</v>
      </c>
    </row>
    <row r="850" spans="1:7">
      <c r="A850" t="s">
        <v>13</v>
      </c>
      <c r="B850" s="7">
        <v>0.51458333333333328</v>
      </c>
      <c r="C850">
        <v>9</v>
      </c>
      <c r="D850">
        <v>14</v>
      </c>
      <c r="E850">
        <v>17</v>
      </c>
      <c r="F850" s="1">
        <v>14</v>
      </c>
      <c r="G850" s="4">
        <v>12.6</v>
      </c>
    </row>
    <row r="851" spans="1:7">
      <c r="A851" t="s">
        <v>13</v>
      </c>
      <c r="B851" s="7">
        <v>0.51666666666666661</v>
      </c>
      <c r="C851">
        <v>8</v>
      </c>
      <c r="D851">
        <v>15</v>
      </c>
      <c r="E851">
        <v>19</v>
      </c>
      <c r="F851" s="1">
        <v>15</v>
      </c>
      <c r="G851" s="4">
        <v>7.5</v>
      </c>
    </row>
    <row r="852" spans="1:7">
      <c r="A852" t="s">
        <v>13</v>
      </c>
      <c r="B852" s="7">
        <v>0.51666666666666661</v>
      </c>
      <c r="C852">
        <v>5</v>
      </c>
      <c r="D852">
        <v>15</v>
      </c>
      <c r="E852">
        <v>20</v>
      </c>
      <c r="F852" s="1">
        <v>15</v>
      </c>
      <c r="G852" s="4">
        <v>12.5</v>
      </c>
    </row>
    <row r="853" spans="1:7">
      <c r="A853" t="s">
        <v>13</v>
      </c>
      <c r="B853" s="7">
        <v>0.52013888888888882</v>
      </c>
      <c r="C853">
        <v>1</v>
      </c>
      <c r="D853">
        <v>17</v>
      </c>
      <c r="E853">
        <v>23</v>
      </c>
      <c r="F853" s="1">
        <v>17</v>
      </c>
      <c r="G853" s="4">
        <v>18.75</v>
      </c>
    </row>
    <row r="854" spans="1:7">
      <c r="A854" t="s">
        <v>13</v>
      </c>
      <c r="B854" s="7">
        <v>0.52013888888888882</v>
      </c>
      <c r="C854">
        <v>4</v>
      </c>
      <c r="D854">
        <v>14</v>
      </c>
      <c r="E854">
        <v>16</v>
      </c>
      <c r="F854" s="1">
        <v>14</v>
      </c>
      <c r="G854" s="4">
        <v>8.8000000000000007</v>
      </c>
    </row>
    <row r="855" spans="1:7">
      <c r="A855" t="s">
        <v>13</v>
      </c>
      <c r="B855" s="7">
        <v>0.52013888888888882</v>
      </c>
      <c r="C855">
        <v>3</v>
      </c>
      <c r="D855">
        <v>7</v>
      </c>
      <c r="E855">
        <v>8.5</v>
      </c>
      <c r="F855" s="1">
        <v>7</v>
      </c>
      <c r="G855" s="4">
        <v>2</v>
      </c>
    </row>
    <row r="856" spans="1:7">
      <c r="A856" t="s">
        <v>13</v>
      </c>
      <c r="B856" s="7">
        <v>0.52013888888888882</v>
      </c>
      <c r="C856">
        <v>6</v>
      </c>
      <c r="D856">
        <v>14</v>
      </c>
      <c r="E856">
        <v>18</v>
      </c>
      <c r="F856" s="1">
        <v>14</v>
      </c>
      <c r="G856" s="4">
        <v>9</v>
      </c>
    </row>
    <row r="857" spans="1:7">
      <c r="A857" t="s">
        <v>13</v>
      </c>
      <c r="B857" s="7">
        <v>0.53888888888888886</v>
      </c>
      <c r="C857">
        <v>8</v>
      </c>
      <c r="D857">
        <v>15</v>
      </c>
      <c r="E857">
        <v>19</v>
      </c>
      <c r="F857" s="1">
        <v>15</v>
      </c>
      <c r="G857" s="4">
        <v>7.5</v>
      </c>
    </row>
    <row r="858" spans="1:7">
      <c r="A858" t="s">
        <v>13</v>
      </c>
      <c r="B858" s="7">
        <v>0.54861111111111105</v>
      </c>
      <c r="C858">
        <v>3</v>
      </c>
      <c r="D858">
        <v>7</v>
      </c>
      <c r="E858">
        <v>8.5</v>
      </c>
      <c r="F858" s="1">
        <v>7</v>
      </c>
      <c r="G858" s="4">
        <v>2</v>
      </c>
    </row>
    <row r="859" spans="1:7">
      <c r="A859" t="s">
        <v>13</v>
      </c>
      <c r="B859" s="7">
        <v>0.55069444444444438</v>
      </c>
      <c r="C859">
        <v>4</v>
      </c>
      <c r="D859">
        <v>14</v>
      </c>
      <c r="E859">
        <v>16</v>
      </c>
      <c r="F859" s="1">
        <v>14</v>
      </c>
      <c r="G859" s="4">
        <v>8.8000000000000007</v>
      </c>
    </row>
    <row r="860" spans="1:7">
      <c r="A860" t="s">
        <v>13</v>
      </c>
      <c r="B860" s="7">
        <v>0.56736111111111109</v>
      </c>
      <c r="C860">
        <v>2</v>
      </c>
      <c r="D860">
        <v>16</v>
      </c>
      <c r="E860">
        <v>19</v>
      </c>
      <c r="F860" s="1">
        <v>16</v>
      </c>
      <c r="G860" s="4">
        <v>13.8</v>
      </c>
    </row>
    <row r="861" spans="1:7">
      <c r="A861" t="s">
        <v>13</v>
      </c>
      <c r="B861" s="7">
        <v>0.56736111111111109</v>
      </c>
      <c r="C861">
        <v>1</v>
      </c>
      <c r="D861">
        <v>17</v>
      </c>
      <c r="E861">
        <v>23</v>
      </c>
      <c r="F861" s="1">
        <v>17</v>
      </c>
      <c r="G861" s="4">
        <v>18.75</v>
      </c>
    </row>
    <row r="862" spans="1:7">
      <c r="A862" t="s">
        <v>13</v>
      </c>
      <c r="B862" s="7">
        <v>0.56736111111111109</v>
      </c>
      <c r="C862">
        <v>2</v>
      </c>
      <c r="D862">
        <v>16</v>
      </c>
      <c r="E862">
        <v>19</v>
      </c>
      <c r="F862" s="1">
        <v>16</v>
      </c>
      <c r="G862" s="4">
        <v>13.8</v>
      </c>
    </row>
    <row r="863" spans="1:7">
      <c r="A863" t="s">
        <v>13</v>
      </c>
      <c r="B863" s="7">
        <v>0.56736111111111109</v>
      </c>
      <c r="C863">
        <v>11</v>
      </c>
      <c r="D863">
        <v>10</v>
      </c>
      <c r="E863">
        <v>14</v>
      </c>
      <c r="F863" s="1">
        <v>10</v>
      </c>
      <c r="G863" s="4">
        <v>1.45</v>
      </c>
    </row>
    <row r="864" spans="1:7">
      <c r="A864" t="s">
        <v>13</v>
      </c>
      <c r="B864" s="7">
        <v>0.56736111111111109</v>
      </c>
      <c r="C864">
        <v>7</v>
      </c>
      <c r="D864">
        <v>16</v>
      </c>
      <c r="E864">
        <v>20</v>
      </c>
      <c r="F864" s="1">
        <v>16</v>
      </c>
      <c r="G864" s="4">
        <v>9.65</v>
      </c>
    </row>
    <row r="865" spans="1:7">
      <c r="A865" t="s">
        <v>13</v>
      </c>
      <c r="B865" s="7">
        <v>0.5854166666666667</v>
      </c>
      <c r="C865">
        <v>7</v>
      </c>
      <c r="D865">
        <v>16</v>
      </c>
      <c r="E865">
        <v>20</v>
      </c>
      <c r="F865" s="1">
        <v>20</v>
      </c>
      <c r="G865" s="4">
        <v>9.65</v>
      </c>
    </row>
    <row r="866" spans="1:7">
      <c r="A866" t="s">
        <v>13</v>
      </c>
      <c r="B866" s="7">
        <v>0.58819444444444446</v>
      </c>
      <c r="C866">
        <v>5</v>
      </c>
      <c r="D866">
        <v>15</v>
      </c>
      <c r="E866">
        <v>20</v>
      </c>
      <c r="F866" s="1">
        <v>20</v>
      </c>
      <c r="G866" s="4">
        <v>12.5</v>
      </c>
    </row>
    <row r="867" spans="1:7">
      <c r="A867" t="s">
        <v>13</v>
      </c>
      <c r="B867" s="7">
        <v>0.59583333333333333</v>
      </c>
      <c r="C867">
        <v>6</v>
      </c>
      <c r="D867">
        <v>14</v>
      </c>
      <c r="E867">
        <v>18</v>
      </c>
      <c r="F867" s="1">
        <v>18</v>
      </c>
      <c r="G867" s="4">
        <v>9</v>
      </c>
    </row>
    <row r="868" spans="1:7">
      <c r="A868" t="s">
        <v>13</v>
      </c>
      <c r="B868" s="7">
        <v>0.61388888888888893</v>
      </c>
      <c r="C868">
        <v>8</v>
      </c>
      <c r="D868">
        <v>15</v>
      </c>
      <c r="E868">
        <v>19</v>
      </c>
      <c r="F868" s="1">
        <v>19</v>
      </c>
      <c r="G868" s="4">
        <v>7.5</v>
      </c>
    </row>
    <row r="869" spans="1:7">
      <c r="A869" t="s">
        <v>13</v>
      </c>
      <c r="B869" s="7">
        <v>0.65694444444444444</v>
      </c>
      <c r="C869">
        <v>2</v>
      </c>
      <c r="D869">
        <v>16</v>
      </c>
      <c r="E869">
        <v>19</v>
      </c>
      <c r="F869" s="1">
        <v>19</v>
      </c>
      <c r="G869" s="4">
        <v>13.8</v>
      </c>
    </row>
    <row r="870" spans="1:7">
      <c r="A870" t="s">
        <v>13</v>
      </c>
      <c r="B870" s="7">
        <v>0.67291666666666661</v>
      </c>
      <c r="C870">
        <v>5</v>
      </c>
      <c r="D870">
        <v>15</v>
      </c>
      <c r="E870">
        <v>20</v>
      </c>
      <c r="F870" s="1">
        <v>20</v>
      </c>
      <c r="G870" s="4">
        <v>12.5</v>
      </c>
    </row>
    <row r="871" spans="1:7">
      <c r="A871" t="s">
        <v>13</v>
      </c>
      <c r="B871" s="7">
        <v>0.6826388888888888</v>
      </c>
      <c r="C871">
        <v>10</v>
      </c>
      <c r="D871">
        <v>14</v>
      </c>
      <c r="E871">
        <v>19.5</v>
      </c>
      <c r="F871" s="1">
        <v>19.5</v>
      </c>
      <c r="G871" s="4">
        <v>5</v>
      </c>
    </row>
    <row r="872" spans="1:7">
      <c r="A872" t="s">
        <v>13</v>
      </c>
      <c r="B872" s="7">
        <v>0.6826388888888888</v>
      </c>
      <c r="C872">
        <v>5</v>
      </c>
      <c r="D872">
        <v>15</v>
      </c>
      <c r="E872">
        <v>20</v>
      </c>
      <c r="F872" s="1">
        <v>20</v>
      </c>
      <c r="G872" s="4">
        <v>12.5</v>
      </c>
    </row>
    <row r="873" spans="1:7">
      <c r="A873" t="s">
        <v>13</v>
      </c>
      <c r="B873" s="7">
        <v>0.68402777777777768</v>
      </c>
      <c r="C873">
        <v>10</v>
      </c>
      <c r="D873">
        <v>14</v>
      </c>
      <c r="E873">
        <v>19.5</v>
      </c>
      <c r="F873" s="1">
        <v>19.5</v>
      </c>
      <c r="G873" s="4">
        <v>5</v>
      </c>
    </row>
    <row r="874" spans="1:7">
      <c r="A874" t="s">
        <v>13</v>
      </c>
      <c r="B874" s="7">
        <v>0.6909722222222221</v>
      </c>
      <c r="C874">
        <v>2</v>
      </c>
      <c r="D874">
        <v>16</v>
      </c>
      <c r="E874">
        <v>19</v>
      </c>
      <c r="F874" s="1">
        <v>19</v>
      </c>
      <c r="G874" s="4">
        <v>13.8</v>
      </c>
    </row>
    <row r="875" spans="1:7">
      <c r="A875" t="s">
        <v>13</v>
      </c>
      <c r="B875" s="7">
        <v>0.70972222222222214</v>
      </c>
      <c r="C875">
        <v>1</v>
      </c>
      <c r="D875">
        <v>17</v>
      </c>
      <c r="E875">
        <v>23</v>
      </c>
      <c r="F875" s="1">
        <v>23</v>
      </c>
      <c r="G875" s="4">
        <v>18.75</v>
      </c>
    </row>
    <row r="876" spans="1:7">
      <c r="A876" t="s">
        <v>13</v>
      </c>
      <c r="B876" s="7">
        <v>0.72777777777777775</v>
      </c>
      <c r="C876">
        <v>8</v>
      </c>
      <c r="D876">
        <v>15</v>
      </c>
      <c r="E876">
        <v>19</v>
      </c>
      <c r="F876" s="1">
        <v>19</v>
      </c>
      <c r="G876" s="4">
        <v>7.5</v>
      </c>
    </row>
    <row r="877" spans="1:7">
      <c r="A877" t="s">
        <v>13</v>
      </c>
      <c r="B877" s="7">
        <v>0.74513888888888891</v>
      </c>
      <c r="C877">
        <v>4</v>
      </c>
      <c r="D877">
        <v>14</v>
      </c>
      <c r="E877">
        <v>16</v>
      </c>
      <c r="F877" s="1">
        <v>16</v>
      </c>
      <c r="G877" s="4">
        <v>8.8000000000000007</v>
      </c>
    </row>
    <row r="878" spans="1:7">
      <c r="A878" t="s">
        <v>13</v>
      </c>
      <c r="B878" s="7">
        <v>0.75902777777777775</v>
      </c>
      <c r="C878">
        <v>3</v>
      </c>
      <c r="D878">
        <v>7</v>
      </c>
      <c r="E878">
        <v>8.5</v>
      </c>
      <c r="F878" s="1">
        <v>8.5</v>
      </c>
      <c r="G878" s="4">
        <v>2</v>
      </c>
    </row>
    <row r="879" spans="1:7">
      <c r="A879" t="s">
        <v>13</v>
      </c>
      <c r="B879" s="7">
        <v>0.77569444444444446</v>
      </c>
      <c r="C879">
        <v>1</v>
      </c>
      <c r="D879">
        <v>17</v>
      </c>
      <c r="E879">
        <v>23</v>
      </c>
      <c r="F879" s="1">
        <v>23</v>
      </c>
      <c r="G879" s="4">
        <v>18.75</v>
      </c>
    </row>
    <row r="880" spans="1:7">
      <c r="A880" t="s">
        <v>13</v>
      </c>
      <c r="B880" s="7">
        <v>0.77569444444444446</v>
      </c>
      <c r="C880">
        <v>1</v>
      </c>
      <c r="D880">
        <v>17</v>
      </c>
      <c r="E880">
        <v>23</v>
      </c>
      <c r="F880" s="1">
        <v>23</v>
      </c>
      <c r="G880" s="4">
        <v>18.75</v>
      </c>
    </row>
    <row r="881" spans="1:7">
      <c r="A881" t="s">
        <v>13</v>
      </c>
      <c r="B881" s="7">
        <v>0.79097222222222219</v>
      </c>
      <c r="C881">
        <v>8</v>
      </c>
      <c r="D881">
        <v>15</v>
      </c>
      <c r="E881">
        <v>19</v>
      </c>
      <c r="F881" s="1">
        <v>19</v>
      </c>
      <c r="G881" s="4">
        <v>7.5</v>
      </c>
    </row>
    <row r="882" spans="1:7">
      <c r="A882" t="s">
        <v>13</v>
      </c>
      <c r="B882" s="7">
        <v>0.79097222222222219</v>
      </c>
      <c r="C882">
        <v>7</v>
      </c>
      <c r="D882">
        <v>16</v>
      </c>
      <c r="E882">
        <v>20</v>
      </c>
      <c r="F882" s="1">
        <v>20</v>
      </c>
      <c r="G882" s="4">
        <v>9.65</v>
      </c>
    </row>
    <row r="883" spans="1:7">
      <c r="A883" t="s">
        <v>13</v>
      </c>
      <c r="B883" s="7">
        <v>0.82291666666666663</v>
      </c>
      <c r="C883">
        <v>8</v>
      </c>
      <c r="D883">
        <v>15</v>
      </c>
      <c r="E883">
        <v>19</v>
      </c>
      <c r="F883" s="1">
        <v>19</v>
      </c>
      <c r="G883" s="4">
        <v>7.5</v>
      </c>
    </row>
    <row r="884" spans="1:7">
      <c r="A884" t="s">
        <v>13</v>
      </c>
      <c r="B884" s="7">
        <v>0.82291666666666663</v>
      </c>
      <c r="C884">
        <v>6</v>
      </c>
      <c r="D884">
        <v>14</v>
      </c>
      <c r="E884">
        <v>18</v>
      </c>
      <c r="F884" s="1">
        <v>18</v>
      </c>
      <c r="G884" s="4">
        <v>9</v>
      </c>
    </row>
    <row r="885" spans="1:7">
      <c r="A885" t="s">
        <v>13</v>
      </c>
      <c r="B885" s="7">
        <v>0.84027777777777768</v>
      </c>
      <c r="C885">
        <v>11</v>
      </c>
      <c r="D885">
        <v>10</v>
      </c>
      <c r="E885">
        <v>14</v>
      </c>
      <c r="F885" s="1">
        <v>14</v>
      </c>
      <c r="G885" s="4">
        <v>1.45</v>
      </c>
    </row>
    <row r="886" spans="1:7">
      <c r="A886" t="s">
        <v>13</v>
      </c>
      <c r="B886" s="7">
        <v>0.8472222222222221</v>
      </c>
      <c r="C886">
        <v>9</v>
      </c>
      <c r="D886">
        <v>14</v>
      </c>
      <c r="E886">
        <v>17</v>
      </c>
      <c r="F886" s="1">
        <v>17</v>
      </c>
      <c r="G886" s="4">
        <v>12.6</v>
      </c>
    </row>
    <row r="887" spans="1:7">
      <c r="A887" t="s">
        <v>13</v>
      </c>
      <c r="B887" s="7">
        <v>0.8472222222222221</v>
      </c>
      <c r="C887">
        <v>9</v>
      </c>
      <c r="D887">
        <v>14</v>
      </c>
      <c r="E887">
        <v>17</v>
      </c>
      <c r="F887" s="1">
        <v>17</v>
      </c>
      <c r="G887" s="4">
        <v>12.6</v>
      </c>
    </row>
    <row r="888" spans="1:7">
      <c r="A888" t="s">
        <v>13</v>
      </c>
      <c r="B888" s="7">
        <v>0.84930555555555542</v>
      </c>
      <c r="C888">
        <v>1</v>
      </c>
      <c r="D888">
        <v>17</v>
      </c>
      <c r="E888">
        <v>23</v>
      </c>
      <c r="F888" s="1">
        <v>23</v>
      </c>
      <c r="G888" s="4">
        <v>18.75</v>
      </c>
    </row>
    <row r="889" spans="1:7">
      <c r="A889" t="s">
        <v>13</v>
      </c>
      <c r="B889" s="7">
        <v>0.86527777777777759</v>
      </c>
      <c r="C889">
        <v>3</v>
      </c>
      <c r="D889">
        <v>7</v>
      </c>
      <c r="E889">
        <v>8.5</v>
      </c>
      <c r="F889" s="1">
        <v>8.5</v>
      </c>
      <c r="G889" s="4">
        <v>2</v>
      </c>
    </row>
    <row r="890" spans="1:7">
      <c r="A890" t="s">
        <v>13</v>
      </c>
      <c r="B890" s="7">
        <v>0.86527777777777759</v>
      </c>
      <c r="C890">
        <v>11</v>
      </c>
      <c r="D890">
        <v>10</v>
      </c>
      <c r="E890">
        <v>14</v>
      </c>
      <c r="F890" s="1">
        <v>14</v>
      </c>
      <c r="G890" s="4">
        <v>1.45</v>
      </c>
    </row>
    <row r="891" spans="1:7">
      <c r="A891" t="s">
        <v>13</v>
      </c>
      <c r="B891" s="7">
        <v>0.8770833333333331</v>
      </c>
      <c r="C891">
        <v>3</v>
      </c>
      <c r="D891">
        <v>7</v>
      </c>
      <c r="E891">
        <v>8.5</v>
      </c>
      <c r="F891" s="1">
        <v>8.5</v>
      </c>
      <c r="G891" s="4">
        <v>2</v>
      </c>
    </row>
    <row r="892" spans="1:7">
      <c r="A892" t="s">
        <v>13</v>
      </c>
      <c r="B892" s="7">
        <v>0.89652777777777759</v>
      </c>
      <c r="C892">
        <v>7</v>
      </c>
      <c r="D892">
        <v>16</v>
      </c>
      <c r="E892">
        <v>20</v>
      </c>
      <c r="F892" s="1">
        <v>20</v>
      </c>
      <c r="G892" s="4">
        <v>9.65</v>
      </c>
    </row>
    <row r="893" spans="1:7">
      <c r="A893" t="s">
        <v>13</v>
      </c>
      <c r="B893" s="7">
        <v>0.89652777777777759</v>
      </c>
      <c r="C893">
        <v>7</v>
      </c>
      <c r="D893">
        <v>16</v>
      </c>
      <c r="E893">
        <v>20</v>
      </c>
      <c r="F893" s="1">
        <v>20</v>
      </c>
      <c r="G893" s="4">
        <v>9.65</v>
      </c>
    </row>
    <row r="894" spans="1:7">
      <c r="A894" t="s">
        <v>13</v>
      </c>
      <c r="B894" s="7">
        <v>0.89652777777777759</v>
      </c>
      <c r="C894">
        <v>11</v>
      </c>
      <c r="D894">
        <v>10</v>
      </c>
      <c r="E894">
        <v>14</v>
      </c>
      <c r="F894" s="1">
        <v>14</v>
      </c>
      <c r="G894" s="4">
        <v>1.45</v>
      </c>
    </row>
    <row r="895" spans="1:7">
      <c r="A895" t="s">
        <v>13</v>
      </c>
      <c r="B895" s="7">
        <v>0.89652777777777759</v>
      </c>
      <c r="C895">
        <v>9</v>
      </c>
      <c r="D895">
        <v>14</v>
      </c>
      <c r="E895">
        <v>17</v>
      </c>
      <c r="F895" s="1">
        <v>17</v>
      </c>
      <c r="G895" s="4">
        <v>12.6</v>
      </c>
    </row>
    <row r="896" spans="1:7">
      <c r="A896" t="s">
        <v>13</v>
      </c>
      <c r="B896" s="7">
        <v>0.89652777777777759</v>
      </c>
      <c r="C896">
        <v>3</v>
      </c>
      <c r="D896">
        <v>7</v>
      </c>
      <c r="E896">
        <v>8.5</v>
      </c>
      <c r="F896" s="1">
        <v>8.5</v>
      </c>
      <c r="G896" s="4">
        <v>2</v>
      </c>
    </row>
    <row r="897" spans="1:7">
      <c r="A897" t="s">
        <v>13</v>
      </c>
      <c r="B897" s="7">
        <v>0.89652777777777759</v>
      </c>
      <c r="C897">
        <v>5</v>
      </c>
      <c r="D897">
        <v>15</v>
      </c>
      <c r="E897">
        <v>20</v>
      </c>
      <c r="F897" s="1">
        <v>20</v>
      </c>
      <c r="G897" s="4">
        <v>12.5</v>
      </c>
    </row>
    <row r="898" spans="1:7">
      <c r="A898" t="s">
        <v>13</v>
      </c>
      <c r="B898" s="7">
        <v>0.9083333333333331</v>
      </c>
      <c r="C898">
        <v>9</v>
      </c>
      <c r="D898">
        <v>14</v>
      </c>
      <c r="E898">
        <v>17</v>
      </c>
      <c r="F898" s="1">
        <v>17</v>
      </c>
      <c r="G898" s="4">
        <v>12.6</v>
      </c>
    </row>
    <row r="899" spans="1:7">
      <c r="A899" t="s">
        <v>13</v>
      </c>
      <c r="B899" s="7">
        <v>0.9083333333333331</v>
      </c>
      <c r="C899">
        <v>7</v>
      </c>
      <c r="D899">
        <v>16</v>
      </c>
      <c r="E899">
        <v>20</v>
      </c>
      <c r="F899" s="1">
        <v>20</v>
      </c>
      <c r="G899" s="4">
        <v>9.65</v>
      </c>
    </row>
    <row r="900" spans="1:7">
      <c r="A900" t="s">
        <v>13</v>
      </c>
      <c r="B900" s="7">
        <v>0.9083333333333331</v>
      </c>
      <c r="C900">
        <v>9</v>
      </c>
      <c r="D900">
        <v>14</v>
      </c>
      <c r="E900">
        <v>17</v>
      </c>
      <c r="F900" s="1">
        <v>17</v>
      </c>
      <c r="G900" s="4">
        <v>12.6</v>
      </c>
    </row>
    <row r="901" spans="1:7">
      <c r="A901" t="s">
        <v>13</v>
      </c>
      <c r="B901" s="7">
        <v>0.91666666666666641</v>
      </c>
      <c r="C901">
        <v>4</v>
      </c>
      <c r="D901">
        <v>14</v>
      </c>
      <c r="E901">
        <v>16</v>
      </c>
      <c r="F901" s="1">
        <v>16</v>
      </c>
      <c r="G901" s="4">
        <v>8.8000000000000007</v>
      </c>
    </row>
    <row r="902" spans="1:7">
      <c r="A902" t="s">
        <v>13</v>
      </c>
      <c r="B902" s="7">
        <v>0.91666666666666641</v>
      </c>
      <c r="C902">
        <v>7</v>
      </c>
      <c r="D902">
        <v>16</v>
      </c>
      <c r="E902">
        <v>20</v>
      </c>
      <c r="F902" s="1">
        <v>20</v>
      </c>
      <c r="G902" s="4">
        <v>9.65</v>
      </c>
    </row>
    <row r="903" spans="1:7">
      <c r="A903" t="s">
        <v>13</v>
      </c>
      <c r="B903" s="7">
        <v>0.91666666666666641</v>
      </c>
      <c r="C903">
        <v>11</v>
      </c>
      <c r="D903">
        <v>10</v>
      </c>
      <c r="E903">
        <v>14</v>
      </c>
      <c r="F903" s="1">
        <v>14</v>
      </c>
      <c r="G903" s="4">
        <v>1.45</v>
      </c>
    </row>
    <row r="904" spans="1:7">
      <c r="A904" t="s">
        <v>13</v>
      </c>
      <c r="B904" s="7">
        <v>0.91666666666666641</v>
      </c>
      <c r="C904">
        <v>2</v>
      </c>
      <c r="D904">
        <v>16</v>
      </c>
      <c r="E904">
        <v>19</v>
      </c>
      <c r="F904" s="1">
        <v>19</v>
      </c>
      <c r="G904" s="4">
        <v>13.8</v>
      </c>
    </row>
    <row r="905" spans="1:7">
      <c r="A905" t="s">
        <v>13</v>
      </c>
      <c r="B905" s="7">
        <v>0.91666666666666641</v>
      </c>
      <c r="C905">
        <v>7</v>
      </c>
      <c r="D905">
        <v>16</v>
      </c>
      <c r="E905">
        <v>20</v>
      </c>
      <c r="F905" s="1">
        <v>20</v>
      </c>
      <c r="G905" s="4">
        <v>9.65</v>
      </c>
    </row>
    <row r="906" spans="1:7">
      <c r="A906" t="s">
        <v>13</v>
      </c>
      <c r="B906" s="7">
        <v>0.92777777777777748</v>
      </c>
      <c r="C906">
        <v>4</v>
      </c>
      <c r="D906">
        <v>14</v>
      </c>
      <c r="E906">
        <v>16</v>
      </c>
      <c r="F906" s="1">
        <v>16</v>
      </c>
      <c r="G906" s="4">
        <v>8.8000000000000007</v>
      </c>
    </row>
    <row r="907" spans="1:7">
      <c r="A907" t="s">
        <v>13</v>
      </c>
      <c r="B907" s="7">
        <v>0.92777777777777748</v>
      </c>
      <c r="C907">
        <v>8</v>
      </c>
      <c r="D907">
        <v>15</v>
      </c>
      <c r="E907">
        <v>19</v>
      </c>
      <c r="F907" s="1">
        <v>19</v>
      </c>
      <c r="G907" s="4">
        <v>7.5</v>
      </c>
    </row>
    <row r="908" spans="1:7">
      <c r="A908" t="s">
        <v>13</v>
      </c>
      <c r="B908" s="7">
        <v>0.9347222222222219</v>
      </c>
      <c r="C908">
        <v>6</v>
      </c>
      <c r="D908">
        <v>14</v>
      </c>
      <c r="E908">
        <v>18</v>
      </c>
      <c r="F908" s="1">
        <v>18</v>
      </c>
      <c r="G908" s="4">
        <v>9</v>
      </c>
    </row>
    <row r="909" spans="1:7">
      <c r="A909" t="s">
        <v>13</v>
      </c>
      <c r="B909" s="7">
        <v>0.94166666666666632</v>
      </c>
      <c r="C909">
        <v>7</v>
      </c>
      <c r="D909">
        <v>16</v>
      </c>
      <c r="E909">
        <v>20</v>
      </c>
      <c r="F909" s="1">
        <v>20</v>
      </c>
      <c r="G909" s="4">
        <v>9.65</v>
      </c>
    </row>
    <row r="910" spans="1:7">
      <c r="A910" t="s">
        <v>13</v>
      </c>
      <c r="B910" s="7">
        <v>0.94166666666666632</v>
      </c>
      <c r="C910">
        <v>9</v>
      </c>
      <c r="D910">
        <v>14</v>
      </c>
      <c r="E910">
        <v>17</v>
      </c>
      <c r="F910" s="1">
        <v>17</v>
      </c>
      <c r="G910" s="4">
        <v>12.6</v>
      </c>
    </row>
    <row r="911" spans="1:7">
      <c r="A911" t="s">
        <v>13</v>
      </c>
      <c r="B911" s="7">
        <v>0.94166666666666632</v>
      </c>
      <c r="C911">
        <v>1</v>
      </c>
      <c r="D911">
        <v>17</v>
      </c>
      <c r="E911">
        <v>23</v>
      </c>
      <c r="F911" s="1">
        <v>23</v>
      </c>
      <c r="G911" s="4">
        <v>18.75</v>
      </c>
    </row>
    <row r="912" spans="1:7">
      <c r="A912" t="s">
        <v>13</v>
      </c>
      <c r="B912" s="7">
        <v>0.95486111111111072</v>
      </c>
      <c r="C912">
        <v>6</v>
      </c>
      <c r="D912">
        <v>14</v>
      </c>
      <c r="E912">
        <v>18</v>
      </c>
      <c r="F912" s="1">
        <v>18</v>
      </c>
      <c r="G912" s="4">
        <v>9</v>
      </c>
    </row>
  </sheetData>
  <autoFilter ref="A1:G91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9"/>
  <sheetViews>
    <sheetView topLeftCell="F21" workbookViewId="0">
      <selection activeCell="G1" activeCellId="2" sqref="C1:C1048576 F1:F1048576 G1:G1048576"/>
    </sheetView>
  </sheetViews>
  <sheetFormatPr defaultRowHeight="15.6"/>
  <cols>
    <col min="4" max="4" width="14.3984375" customWidth="1"/>
    <col min="5" max="5" width="24.8984375" customWidth="1"/>
    <col min="6" max="6" width="15.8984375" style="4" customWidth="1"/>
    <col min="7" max="7" width="32.09765625" style="4" customWidth="1"/>
    <col min="8" max="8" width="20.796875" customWidth="1"/>
    <col min="9" max="9" width="20.59765625" customWidth="1"/>
    <col min="10" max="10" width="22.69921875" customWidth="1"/>
  </cols>
  <sheetData>
    <row r="1" spans="1:11">
      <c r="A1" s="3" t="s">
        <v>0</v>
      </c>
      <c r="B1" s="51" t="s">
        <v>1</v>
      </c>
      <c r="C1" s="51" t="s">
        <v>3</v>
      </c>
      <c r="D1" s="51" t="s">
        <v>5</v>
      </c>
      <c r="E1" s="51" t="s">
        <v>6</v>
      </c>
      <c r="F1" s="1" t="s">
        <v>119</v>
      </c>
      <c r="G1" s="4" t="s">
        <v>117</v>
      </c>
      <c r="H1" s="50" t="s">
        <v>110</v>
      </c>
    </row>
    <row r="2" spans="1:11">
      <c r="A2" t="s">
        <v>14</v>
      </c>
      <c r="B2" s="7">
        <v>0.46249999999999997</v>
      </c>
      <c r="C2">
        <v>1</v>
      </c>
      <c r="D2">
        <v>17</v>
      </c>
      <c r="E2">
        <v>23</v>
      </c>
      <c r="F2" s="4">
        <f>D2</f>
        <v>17</v>
      </c>
      <c r="G2" s="4">
        <f t="shared" ref="G2:G65" si="0">VLOOKUP(C:C,$J$2:$K$17,2,FALSE)</f>
        <v>18.75</v>
      </c>
      <c r="H2">
        <v>1</v>
      </c>
      <c r="J2">
        <v>1</v>
      </c>
      <c r="K2" s="4">
        <v>18.75</v>
      </c>
    </row>
    <row r="3" spans="1:11">
      <c r="A3" t="s">
        <v>14</v>
      </c>
      <c r="B3" s="7">
        <v>0.47777777777777775</v>
      </c>
      <c r="C3">
        <v>4</v>
      </c>
      <c r="D3">
        <v>14</v>
      </c>
      <c r="E3">
        <v>16</v>
      </c>
      <c r="F3" s="4">
        <f t="shared" ref="F3:F32" si="1">D3</f>
        <v>14</v>
      </c>
      <c r="G3" s="4">
        <f t="shared" si="0"/>
        <v>8.8000000000000007</v>
      </c>
      <c r="H3">
        <v>2</v>
      </c>
      <c r="J3">
        <v>2</v>
      </c>
      <c r="K3" s="4">
        <v>13.8</v>
      </c>
    </row>
    <row r="4" spans="1:11">
      <c r="A4" t="s">
        <v>14</v>
      </c>
      <c r="B4" s="7">
        <v>0.49722222222222218</v>
      </c>
      <c r="C4">
        <v>8</v>
      </c>
      <c r="D4">
        <v>15</v>
      </c>
      <c r="E4">
        <v>19</v>
      </c>
      <c r="F4" s="4">
        <f t="shared" si="1"/>
        <v>15</v>
      </c>
      <c r="G4" s="4">
        <f t="shared" si="0"/>
        <v>7.5</v>
      </c>
      <c r="H4">
        <v>3</v>
      </c>
      <c r="J4">
        <v>3</v>
      </c>
      <c r="K4" s="4">
        <v>2</v>
      </c>
    </row>
    <row r="5" spans="1:11">
      <c r="A5" t="s">
        <v>14</v>
      </c>
      <c r="B5" s="7">
        <v>0.51597222222222217</v>
      </c>
      <c r="C5">
        <v>1</v>
      </c>
      <c r="D5">
        <v>17</v>
      </c>
      <c r="E5">
        <v>23</v>
      </c>
      <c r="F5" s="4">
        <f t="shared" si="1"/>
        <v>17</v>
      </c>
      <c r="G5" s="4">
        <f t="shared" si="0"/>
        <v>18.75</v>
      </c>
      <c r="H5">
        <v>4</v>
      </c>
      <c r="J5">
        <v>4</v>
      </c>
      <c r="K5" s="4">
        <v>8.8000000000000007</v>
      </c>
    </row>
    <row r="6" spans="1:11">
      <c r="A6" t="s">
        <v>14</v>
      </c>
      <c r="B6" s="7">
        <v>0.51597222222222217</v>
      </c>
      <c r="C6">
        <v>8</v>
      </c>
      <c r="D6">
        <v>15</v>
      </c>
      <c r="E6">
        <v>19</v>
      </c>
      <c r="F6" s="4">
        <f t="shared" si="1"/>
        <v>15</v>
      </c>
      <c r="G6" s="4">
        <f t="shared" si="0"/>
        <v>7.5</v>
      </c>
      <c r="H6">
        <v>5</v>
      </c>
      <c r="J6">
        <v>5</v>
      </c>
      <c r="K6" s="4">
        <v>12.5</v>
      </c>
    </row>
    <row r="7" spans="1:11">
      <c r="A7" t="s">
        <v>14</v>
      </c>
      <c r="B7" s="7">
        <v>0.51597222222222217</v>
      </c>
      <c r="C7">
        <v>16</v>
      </c>
      <c r="D7">
        <v>5</v>
      </c>
      <c r="E7">
        <v>7</v>
      </c>
      <c r="F7" s="4">
        <f t="shared" si="1"/>
        <v>5</v>
      </c>
      <c r="G7" s="4">
        <f t="shared" si="0"/>
        <v>0</v>
      </c>
      <c r="H7">
        <v>6</v>
      </c>
      <c r="J7">
        <v>6</v>
      </c>
      <c r="K7" s="4">
        <v>9</v>
      </c>
    </row>
    <row r="8" spans="1:11">
      <c r="A8" t="s">
        <v>14</v>
      </c>
      <c r="B8" s="7">
        <v>0.51597222222222217</v>
      </c>
      <c r="C8">
        <v>8</v>
      </c>
      <c r="D8">
        <v>15</v>
      </c>
      <c r="E8">
        <v>19</v>
      </c>
      <c r="F8" s="4">
        <f t="shared" si="1"/>
        <v>15</v>
      </c>
      <c r="G8" s="4">
        <f t="shared" si="0"/>
        <v>7.5</v>
      </c>
      <c r="H8">
        <v>7</v>
      </c>
      <c r="J8">
        <v>7</v>
      </c>
      <c r="K8" s="4">
        <v>9.65</v>
      </c>
    </row>
    <row r="9" spans="1:11">
      <c r="A9" t="s">
        <v>14</v>
      </c>
      <c r="B9" s="7">
        <v>0.51597222222222217</v>
      </c>
      <c r="C9">
        <v>10</v>
      </c>
      <c r="D9">
        <v>14</v>
      </c>
      <c r="E9">
        <v>19.5</v>
      </c>
      <c r="F9" s="4">
        <f t="shared" si="1"/>
        <v>14</v>
      </c>
      <c r="G9" s="4">
        <f t="shared" si="0"/>
        <v>5</v>
      </c>
      <c r="H9">
        <v>8</v>
      </c>
      <c r="J9">
        <v>8</v>
      </c>
      <c r="K9" s="4">
        <v>7.5</v>
      </c>
    </row>
    <row r="10" spans="1:11">
      <c r="A10" t="s">
        <v>14</v>
      </c>
      <c r="B10" s="7">
        <v>0.51597222222222217</v>
      </c>
      <c r="C10">
        <v>11</v>
      </c>
      <c r="D10">
        <v>10</v>
      </c>
      <c r="E10">
        <v>14</v>
      </c>
      <c r="F10" s="4">
        <f t="shared" si="1"/>
        <v>10</v>
      </c>
      <c r="G10" s="4">
        <f t="shared" si="0"/>
        <v>1.45</v>
      </c>
      <c r="H10">
        <v>9</v>
      </c>
      <c r="J10">
        <v>9</v>
      </c>
      <c r="K10" s="4">
        <v>12.6</v>
      </c>
    </row>
    <row r="11" spans="1:11">
      <c r="A11" t="s">
        <v>14</v>
      </c>
      <c r="B11" s="7">
        <v>0.51597222222222217</v>
      </c>
      <c r="C11">
        <v>1</v>
      </c>
      <c r="D11">
        <v>17</v>
      </c>
      <c r="E11">
        <v>23</v>
      </c>
      <c r="F11" s="4">
        <f t="shared" si="1"/>
        <v>17</v>
      </c>
      <c r="G11" s="4">
        <f t="shared" si="0"/>
        <v>18.75</v>
      </c>
      <c r="H11">
        <v>10</v>
      </c>
      <c r="J11">
        <v>10</v>
      </c>
      <c r="K11" s="4">
        <v>5</v>
      </c>
    </row>
    <row r="12" spans="1:11">
      <c r="A12" t="s">
        <v>14</v>
      </c>
      <c r="B12" s="7">
        <v>0.51597222222222217</v>
      </c>
      <c r="C12">
        <v>3</v>
      </c>
      <c r="D12">
        <v>7</v>
      </c>
      <c r="E12">
        <v>8.5</v>
      </c>
      <c r="F12" s="4">
        <f t="shared" si="1"/>
        <v>7</v>
      </c>
      <c r="G12" s="4">
        <f t="shared" si="0"/>
        <v>2</v>
      </c>
      <c r="H12">
        <v>11</v>
      </c>
      <c r="J12">
        <v>11</v>
      </c>
      <c r="K12" s="4">
        <v>1.45</v>
      </c>
    </row>
    <row r="13" spans="1:11">
      <c r="A13" t="s">
        <v>14</v>
      </c>
      <c r="B13" s="7">
        <v>0.52361111111111103</v>
      </c>
      <c r="C13">
        <v>11</v>
      </c>
      <c r="D13">
        <v>10</v>
      </c>
      <c r="E13">
        <v>14</v>
      </c>
      <c r="F13" s="4">
        <f t="shared" si="1"/>
        <v>10</v>
      </c>
      <c r="G13" s="4">
        <f t="shared" si="0"/>
        <v>1.45</v>
      </c>
      <c r="H13">
        <v>12</v>
      </c>
      <c r="J13">
        <v>12</v>
      </c>
      <c r="K13" s="4">
        <v>0</v>
      </c>
    </row>
    <row r="14" spans="1:11">
      <c r="A14" t="s">
        <v>14</v>
      </c>
      <c r="B14" s="7">
        <v>0.52361111111111103</v>
      </c>
      <c r="C14">
        <v>10</v>
      </c>
      <c r="D14">
        <v>14</v>
      </c>
      <c r="E14">
        <v>19.5</v>
      </c>
      <c r="F14" s="4">
        <f t="shared" si="1"/>
        <v>14</v>
      </c>
      <c r="G14" s="4">
        <f t="shared" si="0"/>
        <v>5</v>
      </c>
      <c r="H14">
        <v>13</v>
      </c>
      <c r="J14">
        <v>13</v>
      </c>
      <c r="K14" s="4">
        <v>0</v>
      </c>
    </row>
    <row r="15" spans="1:11">
      <c r="A15" t="s">
        <v>14</v>
      </c>
      <c r="B15" s="7">
        <v>0.53888888888888875</v>
      </c>
      <c r="C15">
        <v>15</v>
      </c>
      <c r="D15">
        <v>1</v>
      </c>
      <c r="E15">
        <v>1</v>
      </c>
      <c r="F15" s="4">
        <f t="shared" si="1"/>
        <v>1</v>
      </c>
      <c r="G15" s="4">
        <f t="shared" si="0"/>
        <v>0</v>
      </c>
      <c r="H15">
        <v>14</v>
      </c>
      <c r="J15">
        <v>14</v>
      </c>
      <c r="K15" s="4">
        <v>0</v>
      </c>
    </row>
    <row r="16" spans="1:11">
      <c r="A16" t="s">
        <v>14</v>
      </c>
      <c r="B16" s="7">
        <v>0.53888888888888875</v>
      </c>
      <c r="C16">
        <v>3</v>
      </c>
      <c r="D16">
        <v>7</v>
      </c>
      <c r="E16">
        <v>8.5</v>
      </c>
      <c r="F16" s="4">
        <f t="shared" si="1"/>
        <v>7</v>
      </c>
      <c r="G16" s="4">
        <f t="shared" si="0"/>
        <v>2</v>
      </c>
      <c r="H16">
        <v>15</v>
      </c>
      <c r="J16">
        <v>15</v>
      </c>
      <c r="K16" s="4">
        <v>0</v>
      </c>
    </row>
    <row r="17" spans="1:11">
      <c r="A17" t="s">
        <v>14</v>
      </c>
      <c r="B17" s="7">
        <v>0.53888888888888875</v>
      </c>
      <c r="C17">
        <v>15</v>
      </c>
      <c r="D17">
        <v>1</v>
      </c>
      <c r="E17">
        <v>1</v>
      </c>
      <c r="F17" s="4">
        <f t="shared" si="1"/>
        <v>1</v>
      </c>
      <c r="G17" s="4">
        <f t="shared" si="0"/>
        <v>0</v>
      </c>
      <c r="H17">
        <v>16</v>
      </c>
      <c r="J17">
        <v>16</v>
      </c>
      <c r="K17" s="4">
        <v>0</v>
      </c>
    </row>
    <row r="18" spans="1:11">
      <c r="A18" t="s">
        <v>14</v>
      </c>
      <c r="B18" s="7">
        <v>0.53888888888888875</v>
      </c>
      <c r="C18">
        <v>9</v>
      </c>
      <c r="D18">
        <v>14</v>
      </c>
      <c r="E18">
        <v>17</v>
      </c>
      <c r="F18" s="4">
        <f t="shared" si="1"/>
        <v>14</v>
      </c>
      <c r="G18" s="4">
        <f t="shared" si="0"/>
        <v>12.6</v>
      </c>
    </row>
    <row r="19" spans="1:11" ht="16.2" thickBot="1">
      <c r="A19" t="s">
        <v>14</v>
      </c>
      <c r="B19" s="7">
        <v>0.54930555555555538</v>
      </c>
      <c r="C19">
        <v>12</v>
      </c>
      <c r="D19">
        <v>4</v>
      </c>
      <c r="E19">
        <v>6</v>
      </c>
      <c r="F19" s="4">
        <f t="shared" si="1"/>
        <v>4</v>
      </c>
      <c r="G19" s="4">
        <f t="shared" si="0"/>
        <v>0</v>
      </c>
      <c r="H19" t="s">
        <v>120</v>
      </c>
      <c r="I19">
        <f>COUNT(C:C)</f>
        <v>868</v>
      </c>
    </row>
    <row r="20" spans="1:11" ht="16.2" thickBot="1">
      <c r="A20" t="s">
        <v>14</v>
      </c>
      <c r="B20" s="7">
        <v>0.54930555555555538</v>
      </c>
      <c r="C20">
        <v>14</v>
      </c>
      <c r="D20">
        <v>3</v>
      </c>
      <c r="E20">
        <v>3</v>
      </c>
      <c r="F20" s="4">
        <f t="shared" si="1"/>
        <v>3</v>
      </c>
      <c r="G20" s="4">
        <f t="shared" si="0"/>
        <v>0</v>
      </c>
      <c r="H20" s="77" t="s">
        <v>129</v>
      </c>
      <c r="I20">
        <v>613</v>
      </c>
    </row>
    <row r="21" spans="1:11">
      <c r="A21" t="s">
        <v>14</v>
      </c>
      <c r="B21" s="7">
        <v>0.54930555555555538</v>
      </c>
      <c r="C21">
        <v>11</v>
      </c>
      <c r="D21">
        <v>10</v>
      </c>
      <c r="E21">
        <v>14</v>
      </c>
      <c r="F21" s="4">
        <f t="shared" si="1"/>
        <v>10</v>
      </c>
      <c r="G21" s="4">
        <f t="shared" si="0"/>
        <v>1.45</v>
      </c>
      <c r="H21" s="77" t="s">
        <v>133</v>
      </c>
      <c r="I21">
        <v>256</v>
      </c>
    </row>
    <row r="22" spans="1:11">
      <c r="A22" t="s">
        <v>14</v>
      </c>
      <c r="B22" s="7">
        <v>0.54930555555555538</v>
      </c>
      <c r="C22">
        <v>2</v>
      </c>
      <c r="D22">
        <v>16</v>
      </c>
      <c r="E22">
        <v>19</v>
      </c>
      <c r="F22" s="4">
        <f t="shared" si="1"/>
        <v>16</v>
      </c>
      <c r="G22" s="4">
        <f t="shared" si="0"/>
        <v>13.8</v>
      </c>
      <c r="H22" t="s">
        <v>122</v>
      </c>
      <c r="I22" s="1">
        <f>AVERAGE(F:F)</f>
        <v>12.55241935483871</v>
      </c>
    </row>
    <row r="23" spans="1:11">
      <c r="A23" t="s">
        <v>14</v>
      </c>
      <c r="B23" s="7">
        <v>0.55972222222222201</v>
      </c>
      <c r="C23">
        <v>4</v>
      </c>
      <c r="D23">
        <v>14</v>
      </c>
      <c r="E23">
        <v>16</v>
      </c>
      <c r="F23" s="4">
        <f t="shared" si="1"/>
        <v>14</v>
      </c>
      <c r="G23" s="4">
        <f t="shared" si="0"/>
        <v>8.8000000000000007</v>
      </c>
      <c r="H23" t="s">
        <v>123</v>
      </c>
      <c r="I23" s="1">
        <f>SUM(F:F)</f>
        <v>10895.5</v>
      </c>
    </row>
    <row r="24" spans="1:11">
      <c r="A24" t="s">
        <v>14</v>
      </c>
      <c r="B24" s="7">
        <v>0.55972222222222201</v>
      </c>
      <c r="C24">
        <v>16</v>
      </c>
      <c r="D24">
        <v>5</v>
      </c>
      <c r="E24">
        <v>7</v>
      </c>
      <c r="F24" s="4">
        <f t="shared" si="1"/>
        <v>5</v>
      </c>
      <c r="G24" s="4">
        <f t="shared" si="0"/>
        <v>0</v>
      </c>
      <c r="H24" t="s">
        <v>124</v>
      </c>
      <c r="I24" s="1">
        <f>SUM(G2:G869)</f>
        <v>5397.4500000000044</v>
      </c>
    </row>
    <row r="25" spans="1:11">
      <c r="A25" t="s">
        <v>14</v>
      </c>
      <c r="B25" s="7">
        <v>0.55972222222222201</v>
      </c>
      <c r="C25">
        <v>15</v>
      </c>
      <c r="D25">
        <v>1</v>
      </c>
      <c r="E25">
        <v>1</v>
      </c>
      <c r="F25" s="4">
        <f t="shared" si="1"/>
        <v>1</v>
      </c>
      <c r="G25" s="4">
        <f t="shared" si="0"/>
        <v>0</v>
      </c>
      <c r="H25" t="s">
        <v>125</v>
      </c>
      <c r="I25" s="69">
        <f>I23-I24</f>
        <v>5498.0499999999956</v>
      </c>
    </row>
    <row r="26" spans="1:11">
      <c r="A26" t="s">
        <v>14</v>
      </c>
      <c r="B26" s="7">
        <v>0.57013888888888864</v>
      </c>
      <c r="C26">
        <v>2</v>
      </c>
      <c r="D26">
        <v>16</v>
      </c>
      <c r="E26">
        <v>19</v>
      </c>
      <c r="F26" s="4">
        <f t="shared" si="1"/>
        <v>16</v>
      </c>
      <c r="G26" s="4">
        <f t="shared" si="0"/>
        <v>13.8</v>
      </c>
    </row>
    <row r="27" spans="1:11">
      <c r="A27" t="s">
        <v>14</v>
      </c>
      <c r="B27" s="7">
        <v>0.5826388888888886</v>
      </c>
      <c r="C27">
        <v>15</v>
      </c>
      <c r="D27">
        <v>1</v>
      </c>
      <c r="E27">
        <v>1</v>
      </c>
      <c r="F27" s="4">
        <f t="shared" si="1"/>
        <v>1</v>
      </c>
      <c r="G27" s="4">
        <f t="shared" si="0"/>
        <v>0</v>
      </c>
    </row>
    <row r="28" spans="1:11">
      <c r="A28" t="s">
        <v>14</v>
      </c>
      <c r="B28" s="7">
        <v>0.5826388888888886</v>
      </c>
      <c r="C28">
        <v>15</v>
      </c>
      <c r="D28">
        <v>1</v>
      </c>
      <c r="E28">
        <v>1</v>
      </c>
      <c r="F28" s="4">
        <f t="shared" si="1"/>
        <v>1</v>
      </c>
      <c r="G28" s="4">
        <f t="shared" si="0"/>
        <v>0</v>
      </c>
    </row>
    <row r="29" spans="1:11" ht="16.2" thickBot="1">
      <c r="A29" t="s">
        <v>14</v>
      </c>
      <c r="B29" s="7">
        <v>0.5826388888888886</v>
      </c>
      <c r="C29">
        <v>16</v>
      </c>
      <c r="D29">
        <v>5</v>
      </c>
      <c r="E29">
        <v>7</v>
      </c>
      <c r="F29" s="4">
        <f t="shared" si="1"/>
        <v>5</v>
      </c>
      <c r="G29" s="4">
        <f t="shared" si="0"/>
        <v>0</v>
      </c>
    </row>
    <row r="30" spans="1:11">
      <c r="A30" t="s">
        <v>14</v>
      </c>
      <c r="B30" s="7">
        <v>0.5826388888888886</v>
      </c>
      <c r="C30">
        <v>8</v>
      </c>
      <c r="D30">
        <v>15</v>
      </c>
      <c r="E30">
        <v>19</v>
      </c>
      <c r="F30" s="4">
        <f t="shared" si="1"/>
        <v>15</v>
      </c>
      <c r="G30" s="4">
        <f t="shared" si="0"/>
        <v>7.5</v>
      </c>
      <c r="H30" s="50" t="s">
        <v>126</v>
      </c>
      <c r="I30" s="50" t="s">
        <v>112</v>
      </c>
      <c r="J30" s="2" t="s">
        <v>4</v>
      </c>
    </row>
    <row r="31" spans="1:11">
      <c r="A31" t="s">
        <v>14</v>
      </c>
      <c r="B31" s="7">
        <v>0.5826388888888886</v>
      </c>
      <c r="C31">
        <v>3</v>
      </c>
      <c r="D31">
        <v>7</v>
      </c>
      <c r="E31">
        <v>8.5</v>
      </c>
      <c r="F31" s="4">
        <f t="shared" si="1"/>
        <v>7</v>
      </c>
      <c r="G31" s="4">
        <f t="shared" si="0"/>
        <v>2</v>
      </c>
      <c r="H31" t="s">
        <v>21</v>
      </c>
      <c r="I31">
        <v>47</v>
      </c>
      <c r="J31" t="s">
        <v>21</v>
      </c>
    </row>
    <row r="32" spans="1:11">
      <c r="A32" t="s">
        <v>14</v>
      </c>
      <c r="B32" s="7">
        <v>0.5826388888888886</v>
      </c>
      <c r="C32">
        <v>3</v>
      </c>
      <c r="D32">
        <v>7</v>
      </c>
      <c r="E32">
        <v>8.5</v>
      </c>
      <c r="F32" s="4">
        <f t="shared" si="1"/>
        <v>7</v>
      </c>
      <c r="G32" s="4">
        <f t="shared" si="0"/>
        <v>2</v>
      </c>
      <c r="H32" t="s">
        <v>22</v>
      </c>
      <c r="I32">
        <v>52</v>
      </c>
      <c r="J32" t="s">
        <v>22</v>
      </c>
    </row>
    <row r="33" spans="1:10">
      <c r="A33" t="s">
        <v>14</v>
      </c>
      <c r="B33" s="7">
        <v>0.58402777777777748</v>
      </c>
      <c r="C33">
        <v>14</v>
      </c>
      <c r="D33">
        <v>3</v>
      </c>
      <c r="E33">
        <v>3</v>
      </c>
      <c r="F33" s="4">
        <f>E33</f>
        <v>3</v>
      </c>
      <c r="G33" s="4">
        <f t="shared" si="0"/>
        <v>0</v>
      </c>
      <c r="H33" t="s">
        <v>23</v>
      </c>
      <c r="I33">
        <v>55</v>
      </c>
      <c r="J33" t="s">
        <v>23</v>
      </c>
    </row>
    <row r="34" spans="1:10">
      <c r="A34" t="s">
        <v>14</v>
      </c>
      <c r="B34" s="7">
        <v>0.58402777777777748</v>
      </c>
      <c r="C34">
        <v>6</v>
      </c>
      <c r="D34">
        <v>14</v>
      </c>
      <c r="E34">
        <v>18</v>
      </c>
      <c r="F34" s="4">
        <f t="shared" ref="F34:F96" si="2">E34</f>
        <v>18</v>
      </c>
      <c r="G34" s="4">
        <f t="shared" si="0"/>
        <v>9</v>
      </c>
      <c r="H34" t="s">
        <v>24</v>
      </c>
      <c r="I34">
        <v>64</v>
      </c>
      <c r="J34" t="s">
        <v>24</v>
      </c>
    </row>
    <row r="35" spans="1:10">
      <c r="A35" t="s">
        <v>14</v>
      </c>
      <c r="B35" s="7">
        <v>0.59791666666666632</v>
      </c>
      <c r="C35">
        <v>3</v>
      </c>
      <c r="D35">
        <v>7</v>
      </c>
      <c r="E35">
        <v>8.5</v>
      </c>
      <c r="F35" s="4">
        <f t="shared" si="2"/>
        <v>8.5</v>
      </c>
      <c r="G35" s="4">
        <f t="shared" si="0"/>
        <v>2</v>
      </c>
      <c r="H35" t="s">
        <v>25</v>
      </c>
      <c r="I35">
        <v>34</v>
      </c>
      <c r="J35" t="s">
        <v>25</v>
      </c>
    </row>
    <row r="36" spans="1:10">
      <c r="A36" t="s">
        <v>14</v>
      </c>
      <c r="B36" s="7">
        <v>0.61180555555555516</v>
      </c>
      <c r="C36">
        <v>2</v>
      </c>
      <c r="D36">
        <v>16</v>
      </c>
      <c r="E36">
        <v>19</v>
      </c>
      <c r="F36" s="4">
        <f t="shared" si="2"/>
        <v>19</v>
      </c>
      <c r="G36" s="4">
        <f t="shared" si="0"/>
        <v>13.8</v>
      </c>
      <c r="H36" t="s">
        <v>26</v>
      </c>
      <c r="I36">
        <v>61</v>
      </c>
      <c r="J36" t="s">
        <v>26</v>
      </c>
    </row>
    <row r="37" spans="1:10">
      <c r="A37" t="s">
        <v>14</v>
      </c>
      <c r="B37" s="7">
        <v>0.62291666666666623</v>
      </c>
      <c r="C37">
        <v>16</v>
      </c>
      <c r="D37">
        <v>5</v>
      </c>
      <c r="E37">
        <v>7</v>
      </c>
      <c r="F37" s="4">
        <f t="shared" si="2"/>
        <v>7</v>
      </c>
      <c r="G37" s="4">
        <f t="shared" si="0"/>
        <v>0</v>
      </c>
      <c r="H37" t="s">
        <v>27</v>
      </c>
      <c r="I37">
        <v>70</v>
      </c>
      <c r="J37" t="s">
        <v>27</v>
      </c>
    </row>
    <row r="38" spans="1:10">
      <c r="A38" t="s">
        <v>14</v>
      </c>
      <c r="B38" s="7">
        <v>0.62291666666666623</v>
      </c>
      <c r="C38">
        <v>15</v>
      </c>
      <c r="D38">
        <v>1</v>
      </c>
      <c r="E38">
        <v>1</v>
      </c>
      <c r="F38" s="4">
        <f t="shared" si="2"/>
        <v>1</v>
      </c>
      <c r="G38" s="4">
        <f t="shared" si="0"/>
        <v>0</v>
      </c>
      <c r="H38" t="s">
        <v>28</v>
      </c>
      <c r="I38">
        <v>63</v>
      </c>
      <c r="J38" t="s">
        <v>28</v>
      </c>
    </row>
    <row r="39" spans="1:10">
      <c r="A39" t="s">
        <v>14</v>
      </c>
      <c r="B39" s="7">
        <v>0.62777777777777732</v>
      </c>
      <c r="C39">
        <v>12</v>
      </c>
      <c r="D39">
        <v>4</v>
      </c>
      <c r="E39">
        <v>6</v>
      </c>
      <c r="F39" s="4">
        <f t="shared" si="2"/>
        <v>6</v>
      </c>
      <c r="G39" s="4">
        <f t="shared" si="0"/>
        <v>0</v>
      </c>
      <c r="H39" t="s">
        <v>29</v>
      </c>
      <c r="I39">
        <v>52</v>
      </c>
      <c r="J39" t="s">
        <v>29</v>
      </c>
    </row>
    <row r="40" spans="1:10">
      <c r="A40" t="s">
        <v>14</v>
      </c>
      <c r="B40" s="7">
        <v>0.64791666666666625</v>
      </c>
      <c r="C40">
        <v>7</v>
      </c>
      <c r="D40">
        <v>16</v>
      </c>
      <c r="E40">
        <v>20</v>
      </c>
      <c r="F40" s="4">
        <f t="shared" si="2"/>
        <v>20</v>
      </c>
      <c r="G40" s="4">
        <f t="shared" si="0"/>
        <v>9.65</v>
      </c>
      <c r="H40" t="s">
        <v>30</v>
      </c>
      <c r="I40">
        <v>55</v>
      </c>
      <c r="J40" t="s">
        <v>30</v>
      </c>
    </row>
    <row r="41" spans="1:10">
      <c r="A41" t="s">
        <v>14</v>
      </c>
      <c r="B41" s="7">
        <v>0.64791666666666625</v>
      </c>
      <c r="C41">
        <v>15</v>
      </c>
      <c r="D41">
        <v>1</v>
      </c>
      <c r="E41">
        <v>1</v>
      </c>
      <c r="F41" s="4">
        <f t="shared" si="2"/>
        <v>1</v>
      </c>
      <c r="G41" s="4">
        <f t="shared" si="0"/>
        <v>0</v>
      </c>
      <c r="H41" t="s">
        <v>31</v>
      </c>
      <c r="I41">
        <v>60</v>
      </c>
      <c r="J41" t="s">
        <v>31</v>
      </c>
    </row>
    <row r="42" spans="1:10">
      <c r="A42" t="s">
        <v>14</v>
      </c>
      <c r="B42" s="7">
        <v>0.65833333333333288</v>
      </c>
      <c r="C42">
        <v>1</v>
      </c>
      <c r="D42">
        <v>17</v>
      </c>
      <c r="E42">
        <v>23</v>
      </c>
      <c r="F42" s="4">
        <f t="shared" si="2"/>
        <v>23</v>
      </c>
      <c r="G42" s="4">
        <f t="shared" si="0"/>
        <v>18.75</v>
      </c>
      <c r="H42" s="60" t="s">
        <v>32</v>
      </c>
      <c r="I42">
        <v>49</v>
      </c>
      <c r="J42" s="60" t="s">
        <v>32</v>
      </c>
    </row>
    <row r="43" spans="1:10">
      <c r="A43" t="s">
        <v>14</v>
      </c>
      <c r="B43" s="7">
        <v>0.65833333333333288</v>
      </c>
      <c r="C43">
        <v>15</v>
      </c>
      <c r="D43">
        <v>1</v>
      </c>
      <c r="E43">
        <v>1</v>
      </c>
      <c r="F43" s="4">
        <f t="shared" si="2"/>
        <v>1</v>
      </c>
      <c r="G43" s="4">
        <f t="shared" si="0"/>
        <v>0</v>
      </c>
      <c r="H43" s="60" t="s">
        <v>33</v>
      </c>
      <c r="I43">
        <v>55</v>
      </c>
      <c r="J43" s="60" t="s">
        <v>33</v>
      </c>
    </row>
    <row r="44" spans="1:10">
      <c r="A44" t="s">
        <v>14</v>
      </c>
      <c r="B44" s="7">
        <v>0.65833333333333288</v>
      </c>
      <c r="C44">
        <v>10</v>
      </c>
      <c r="D44">
        <v>14</v>
      </c>
      <c r="E44">
        <v>19.5</v>
      </c>
      <c r="F44" s="4">
        <f t="shared" si="2"/>
        <v>19.5</v>
      </c>
      <c r="G44" s="4">
        <f t="shared" si="0"/>
        <v>5</v>
      </c>
      <c r="H44" s="60" t="s">
        <v>34</v>
      </c>
      <c r="I44">
        <v>59</v>
      </c>
      <c r="J44" s="60" t="s">
        <v>34</v>
      </c>
    </row>
    <row r="45" spans="1:10">
      <c r="A45" t="s">
        <v>14</v>
      </c>
      <c r="B45" s="7">
        <v>0.66736111111111063</v>
      </c>
      <c r="C45">
        <v>7</v>
      </c>
      <c r="D45">
        <v>16</v>
      </c>
      <c r="E45">
        <v>20</v>
      </c>
      <c r="F45" s="4">
        <f t="shared" si="2"/>
        <v>20</v>
      </c>
      <c r="G45" s="4">
        <f t="shared" si="0"/>
        <v>9.65</v>
      </c>
      <c r="H45" s="60" t="s">
        <v>35</v>
      </c>
      <c r="I45">
        <v>51</v>
      </c>
      <c r="J45" s="60" t="s">
        <v>35</v>
      </c>
    </row>
    <row r="46" spans="1:10">
      <c r="A46" t="s">
        <v>14</v>
      </c>
      <c r="B46" s="7">
        <v>0.66736111111111063</v>
      </c>
      <c r="C46">
        <v>13</v>
      </c>
      <c r="D46">
        <v>2</v>
      </c>
      <c r="E46">
        <v>2</v>
      </c>
      <c r="F46" s="4">
        <f t="shared" si="2"/>
        <v>2</v>
      </c>
      <c r="G46" s="4">
        <f t="shared" si="0"/>
        <v>0</v>
      </c>
      <c r="H46" s="60" t="s">
        <v>36</v>
      </c>
      <c r="I46">
        <v>42</v>
      </c>
      <c r="J46" s="60" t="s">
        <v>36</v>
      </c>
    </row>
    <row r="47" spans="1:10">
      <c r="A47" t="s">
        <v>14</v>
      </c>
      <c r="B47" s="7">
        <v>0.67638888888888837</v>
      </c>
      <c r="C47">
        <v>7</v>
      </c>
      <c r="D47">
        <v>16</v>
      </c>
      <c r="E47">
        <v>20</v>
      </c>
      <c r="F47" s="4">
        <f t="shared" si="2"/>
        <v>20</v>
      </c>
      <c r="G47" s="4">
        <f t="shared" si="0"/>
        <v>9.65</v>
      </c>
      <c r="I47">
        <f>SUM(I31:I46)</f>
        <v>869</v>
      </c>
    </row>
    <row r="48" spans="1:10">
      <c r="A48" t="s">
        <v>14</v>
      </c>
      <c r="B48" s="7">
        <v>0.68194444444444391</v>
      </c>
      <c r="C48">
        <v>4</v>
      </c>
      <c r="D48">
        <v>14</v>
      </c>
      <c r="E48">
        <v>16</v>
      </c>
      <c r="F48" s="4">
        <f t="shared" si="2"/>
        <v>16</v>
      </c>
      <c r="G48" s="4">
        <f t="shared" si="0"/>
        <v>8.8000000000000007</v>
      </c>
      <c r="I48">
        <f>SUM(I31:I41)</f>
        <v>613</v>
      </c>
    </row>
    <row r="49" spans="1:9">
      <c r="A49" t="s">
        <v>14</v>
      </c>
      <c r="B49" s="7">
        <v>0.68472222222222168</v>
      </c>
      <c r="C49">
        <v>4</v>
      </c>
      <c r="D49">
        <v>14</v>
      </c>
      <c r="E49">
        <v>16</v>
      </c>
      <c r="F49" s="4">
        <f t="shared" si="2"/>
        <v>16</v>
      </c>
      <c r="G49" s="4">
        <f t="shared" si="0"/>
        <v>8.8000000000000007</v>
      </c>
      <c r="I49">
        <f>I47-I48</f>
        <v>256</v>
      </c>
    </row>
    <row r="50" spans="1:9">
      <c r="A50" t="s">
        <v>14</v>
      </c>
      <c r="B50" s="7">
        <v>0.68472222222222168</v>
      </c>
      <c r="C50">
        <v>1</v>
      </c>
      <c r="D50">
        <v>17</v>
      </c>
      <c r="E50">
        <v>23</v>
      </c>
      <c r="F50" s="4">
        <f t="shared" si="2"/>
        <v>23</v>
      </c>
      <c r="G50" s="4">
        <f t="shared" si="0"/>
        <v>18.75</v>
      </c>
    </row>
    <row r="51" spans="1:9">
      <c r="A51" t="s">
        <v>14</v>
      </c>
      <c r="B51" s="7">
        <v>0.70486111111111061</v>
      </c>
      <c r="C51">
        <v>1</v>
      </c>
      <c r="D51">
        <v>17</v>
      </c>
      <c r="E51">
        <v>23</v>
      </c>
      <c r="F51" s="4">
        <f t="shared" si="2"/>
        <v>23</v>
      </c>
      <c r="G51" s="4">
        <f t="shared" si="0"/>
        <v>18.75</v>
      </c>
    </row>
    <row r="52" spans="1:9">
      <c r="A52" t="s">
        <v>14</v>
      </c>
      <c r="B52" s="7">
        <v>0.71388888888888835</v>
      </c>
      <c r="C52">
        <v>16</v>
      </c>
      <c r="D52">
        <v>5</v>
      </c>
      <c r="E52">
        <v>7</v>
      </c>
      <c r="F52" s="4">
        <f t="shared" si="2"/>
        <v>7</v>
      </c>
      <c r="G52" s="4">
        <f t="shared" si="0"/>
        <v>0</v>
      </c>
    </row>
    <row r="53" spans="1:9">
      <c r="A53" t="s">
        <v>14</v>
      </c>
      <c r="B53" s="7">
        <v>0.72986111111111063</v>
      </c>
      <c r="C53">
        <v>9</v>
      </c>
      <c r="D53">
        <v>14</v>
      </c>
      <c r="E53">
        <v>17</v>
      </c>
      <c r="F53" s="4">
        <f t="shared" si="2"/>
        <v>17</v>
      </c>
      <c r="G53" s="4">
        <f t="shared" si="0"/>
        <v>12.6</v>
      </c>
    </row>
    <row r="54" spans="1:9">
      <c r="A54" t="s">
        <v>14</v>
      </c>
      <c r="B54" s="7">
        <v>0.73472222222222172</v>
      </c>
      <c r="C54">
        <v>14</v>
      </c>
      <c r="D54">
        <v>3</v>
      </c>
      <c r="E54">
        <v>3</v>
      </c>
      <c r="F54" s="4">
        <f t="shared" si="2"/>
        <v>3</v>
      </c>
      <c r="G54" s="4">
        <f t="shared" si="0"/>
        <v>0</v>
      </c>
    </row>
    <row r="55" spans="1:9">
      <c r="A55" t="s">
        <v>14</v>
      </c>
      <c r="B55" s="7">
        <v>0.74444444444444391</v>
      </c>
      <c r="C55">
        <v>14</v>
      </c>
      <c r="D55">
        <v>3</v>
      </c>
      <c r="E55">
        <v>3</v>
      </c>
      <c r="F55" s="4">
        <f t="shared" si="2"/>
        <v>3</v>
      </c>
      <c r="G55" s="4">
        <f t="shared" si="0"/>
        <v>0</v>
      </c>
    </row>
    <row r="56" spans="1:9">
      <c r="A56" t="s">
        <v>14</v>
      </c>
      <c r="B56" s="7">
        <v>0.74444444444444391</v>
      </c>
      <c r="C56">
        <v>4</v>
      </c>
      <c r="D56">
        <v>14</v>
      </c>
      <c r="E56">
        <v>16</v>
      </c>
      <c r="F56" s="4">
        <f t="shared" si="2"/>
        <v>16</v>
      </c>
      <c r="G56" s="4">
        <f t="shared" si="0"/>
        <v>8.8000000000000007</v>
      </c>
    </row>
    <row r="57" spans="1:9">
      <c r="A57" t="s">
        <v>14</v>
      </c>
      <c r="B57" s="7">
        <v>0.74444444444444391</v>
      </c>
      <c r="C57">
        <v>10</v>
      </c>
      <c r="D57">
        <v>14</v>
      </c>
      <c r="E57">
        <v>19.5</v>
      </c>
      <c r="F57" s="4">
        <f t="shared" si="2"/>
        <v>19.5</v>
      </c>
      <c r="G57" s="4">
        <f t="shared" si="0"/>
        <v>5</v>
      </c>
    </row>
    <row r="58" spans="1:9">
      <c r="A58" t="s">
        <v>14</v>
      </c>
      <c r="B58" s="7">
        <v>0.74444444444444391</v>
      </c>
      <c r="C58">
        <v>11</v>
      </c>
      <c r="D58">
        <v>10</v>
      </c>
      <c r="E58">
        <v>14</v>
      </c>
      <c r="F58" s="4">
        <f t="shared" si="2"/>
        <v>14</v>
      </c>
      <c r="G58" s="4">
        <f t="shared" si="0"/>
        <v>1.45</v>
      </c>
    </row>
    <row r="59" spans="1:9">
      <c r="A59" t="s">
        <v>14</v>
      </c>
      <c r="B59" s="7">
        <v>0.76111111111111063</v>
      </c>
      <c r="C59">
        <v>6</v>
      </c>
      <c r="D59">
        <v>14</v>
      </c>
      <c r="E59">
        <v>18</v>
      </c>
      <c r="F59" s="4">
        <f t="shared" si="2"/>
        <v>18</v>
      </c>
      <c r="G59" s="4">
        <f t="shared" si="0"/>
        <v>9</v>
      </c>
    </row>
    <row r="60" spans="1:9">
      <c r="A60" t="s">
        <v>14</v>
      </c>
      <c r="B60" s="7">
        <v>0.76111111111111063</v>
      </c>
      <c r="C60">
        <v>14</v>
      </c>
      <c r="D60">
        <v>3</v>
      </c>
      <c r="E60">
        <v>3</v>
      </c>
      <c r="F60" s="4">
        <f t="shared" si="2"/>
        <v>3</v>
      </c>
      <c r="G60" s="4">
        <f t="shared" si="0"/>
        <v>0</v>
      </c>
    </row>
    <row r="61" spans="1:9">
      <c r="A61" t="s">
        <v>14</v>
      </c>
      <c r="B61" s="7">
        <v>0.76111111111111063</v>
      </c>
      <c r="C61">
        <v>4</v>
      </c>
      <c r="D61">
        <v>14</v>
      </c>
      <c r="E61">
        <v>16</v>
      </c>
      <c r="F61" s="4">
        <f t="shared" si="2"/>
        <v>16</v>
      </c>
      <c r="G61" s="4">
        <f t="shared" si="0"/>
        <v>8.8000000000000007</v>
      </c>
    </row>
    <row r="62" spans="1:9">
      <c r="A62" t="s">
        <v>14</v>
      </c>
      <c r="B62" s="7">
        <v>0.76111111111111063</v>
      </c>
      <c r="C62">
        <v>13</v>
      </c>
      <c r="D62">
        <v>2</v>
      </c>
      <c r="E62">
        <v>2</v>
      </c>
      <c r="F62" s="4">
        <f t="shared" si="2"/>
        <v>2</v>
      </c>
      <c r="G62" s="4">
        <f t="shared" si="0"/>
        <v>0</v>
      </c>
    </row>
    <row r="63" spans="1:9">
      <c r="A63" t="s">
        <v>14</v>
      </c>
      <c r="B63" s="7">
        <v>0.76597222222222172</v>
      </c>
      <c r="C63">
        <v>12</v>
      </c>
      <c r="D63">
        <v>4</v>
      </c>
      <c r="E63">
        <v>6</v>
      </c>
      <c r="F63" s="4">
        <f t="shared" si="2"/>
        <v>6</v>
      </c>
      <c r="G63" s="4">
        <f t="shared" si="0"/>
        <v>0</v>
      </c>
    </row>
    <row r="64" spans="1:9">
      <c r="A64" t="s">
        <v>14</v>
      </c>
      <c r="B64" s="7">
        <v>0.76805555555555505</v>
      </c>
      <c r="C64">
        <v>7</v>
      </c>
      <c r="D64">
        <v>16</v>
      </c>
      <c r="E64">
        <v>20</v>
      </c>
      <c r="F64" s="4">
        <f t="shared" si="2"/>
        <v>20</v>
      </c>
      <c r="G64" s="4">
        <f t="shared" si="0"/>
        <v>9.65</v>
      </c>
    </row>
    <row r="65" spans="1:7">
      <c r="A65" t="s">
        <v>14</v>
      </c>
      <c r="B65" s="7">
        <v>0.76805555555555505</v>
      </c>
      <c r="C65">
        <v>3</v>
      </c>
      <c r="D65">
        <v>7</v>
      </c>
      <c r="E65">
        <v>8.5</v>
      </c>
      <c r="F65" s="4">
        <f t="shared" si="2"/>
        <v>8.5</v>
      </c>
      <c r="G65" s="4">
        <f t="shared" si="0"/>
        <v>2</v>
      </c>
    </row>
    <row r="66" spans="1:7">
      <c r="A66" t="s">
        <v>14</v>
      </c>
      <c r="B66" s="7">
        <v>0.77152777777777726</v>
      </c>
      <c r="C66">
        <v>4</v>
      </c>
      <c r="D66">
        <v>14</v>
      </c>
      <c r="E66">
        <v>16</v>
      </c>
      <c r="F66" s="4">
        <f t="shared" si="2"/>
        <v>16</v>
      </c>
      <c r="G66" s="4">
        <f t="shared" ref="G66:G129" si="3">VLOOKUP(C:C,$J$2:$K$17,2,FALSE)</f>
        <v>8.8000000000000007</v>
      </c>
    </row>
    <row r="67" spans="1:7">
      <c r="A67" t="s">
        <v>14</v>
      </c>
      <c r="B67" s="7">
        <v>0.77152777777777726</v>
      </c>
      <c r="C67">
        <v>8</v>
      </c>
      <c r="D67">
        <v>15</v>
      </c>
      <c r="E67">
        <v>19</v>
      </c>
      <c r="F67" s="4">
        <f t="shared" si="2"/>
        <v>19</v>
      </c>
      <c r="G67" s="4">
        <f t="shared" si="3"/>
        <v>7.5</v>
      </c>
    </row>
    <row r="68" spans="1:7">
      <c r="A68" t="s">
        <v>14</v>
      </c>
      <c r="B68" s="7">
        <v>0.78819444444444398</v>
      </c>
      <c r="C68">
        <v>8</v>
      </c>
      <c r="D68">
        <v>15</v>
      </c>
      <c r="E68">
        <v>19</v>
      </c>
      <c r="F68" s="4">
        <f t="shared" si="2"/>
        <v>19</v>
      </c>
      <c r="G68" s="4">
        <f t="shared" si="3"/>
        <v>7.5</v>
      </c>
    </row>
    <row r="69" spans="1:7">
      <c r="A69" t="s">
        <v>14</v>
      </c>
      <c r="B69" s="7">
        <v>0.78958333333333286</v>
      </c>
      <c r="C69">
        <v>6</v>
      </c>
      <c r="D69">
        <v>14</v>
      </c>
      <c r="E69">
        <v>18</v>
      </c>
      <c r="F69" s="4">
        <f t="shared" si="2"/>
        <v>18</v>
      </c>
      <c r="G69" s="4">
        <f t="shared" si="3"/>
        <v>9</v>
      </c>
    </row>
    <row r="70" spans="1:7">
      <c r="A70" t="s">
        <v>14</v>
      </c>
      <c r="B70" s="7">
        <v>0.78958333333333286</v>
      </c>
      <c r="C70">
        <v>14</v>
      </c>
      <c r="D70">
        <v>3</v>
      </c>
      <c r="E70">
        <v>3</v>
      </c>
      <c r="F70" s="4">
        <f t="shared" si="2"/>
        <v>3</v>
      </c>
      <c r="G70" s="4">
        <f t="shared" si="3"/>
        <v>0</v>
      </c>
    </row>
    <row r="71" spans="1:7">
      <c r="A71" t="s">
        <v>14</v>
      </c>
      <c r="B71" s="7">
        <v>0.79999999999999949</v>
      </c>
      <c r="C71">
        <v>7</v>
      </c>
      <c r="D71">
        <v>16</v>
      </c>
      <c r="E71">
        <v>20</v>
      </c>
      <c r="F71" s="4">
        <f t="shared" si="2"/>
        <v>20</v>
      </c>
      <c r="G71" s="4">
        <f t="shared" si="3"/>
        <v>9.65</v>
      </c>
    </row>
    <row r="72" spans="1:7">
      <c r="A72" t="s">
        <v>14</v>
      </c>
      <c r="B72" s="7">
        <v>0.81666666666666621</v>
      </c>
      <c r="C72">
        <v>8</v>
      </c>
      <c r="D72">
        <v>15</v>
      </c>
      <c r="E72">
        <v>19</v>
      </c>
      <c r="F72" s="4">
        <f t="shared" si="2"/>
        <v>19</v>
      </c>
      <c r="G72" s="4">
        <f t="shared" si="3"/>
        <v>7.5</v>
      </c>
    </row>
    <row r="73" spans="1:7">
      <c r="A73" t="s">
        <v>14</v>
      </c>
      <c r="B73" s="7">
        <v>0.81666666666666621</v>
      </c>
      <c r="C73">
        <v>11</v>
      </c>
      <c r="D73">
        <v>10</v>
      </c>
      <c r="E73">
        <v>14</v>
      </c>
      <c r="F73" s="4">
        <f t="shared" si="2"/>
        <v>14</v>
      </c>
      <c r="G73" s="4">
        <f t="shared" si="3"/>
        <v>1.45</v>
      </c>
    </row>
    <row r="74" spans="1:7">
      <c r="A74" t="s">
        <v>14</v>
      </c>
      <c r="B74" s="7">
        <v>0.81666666666666621</v>
      </c>
      <c r="C74">
        <v>10</v>
      </c>
      <c r="D74">
        <v>14</v>
      </c>
      <c r="E74">
        <v>19.5</v>
      </c>
      <c r="F74" s="4">
        <f t="shared" si="2"/>
        <v>19.5</v>
      </c>
      <c r="G74" s="4">
        <f t="shared" si="3"/>
        <v>5</v>
      </c>
    </row>
    <row r="75" spans="1:7">
      <c r="A75" t="s">
        <v>14</v>
      </c>
      <c r="B75" s="7">
        <v>0.81666666666666621</v>
      </c>
      <c r="C75">
        <v>4</v>
      </c>
      <c r="D75">
        <v>14</v>
      </c>
      <c r="E75">
        <v>16</v>
      </c>
      <c r="F75" s="4">
        <f t="shared" si="2"/>
        <v>16</v>
      </c>
      <c r="G75" s="4">
        <f t="shared" si="3"/>
        <v>8.8000000000000007</v>
      </c>
    </row>
    <row r="76" spans="1:7">
      <c r="A76" t="s">
        <v>14</v>
      </c>
      <c r="B76" s="7">
        <v>0.82499999999999951</v>
      </c>
      <c r="C76">
        <v>3</v>
      </c>
      <c r="D76">
        <v>7</v>
      </c>
      <c r="E76">
        <v>8.5</v>
      </c>
      <c r="F76" s="4">
        <f t="shared" si="2"/>
        <v>8.5</v>
      </c>
      <c r="G76" s="4">
        <f t="shared" si="3"/>
        <v>2</v>
      </c>
    </row>
    <row r="77" spans="1:7">
      <c r="A77" t="s">
        <v>14</v>
      </c>
      <c r="B77" s="7">
        <v>0.82499999999999951</v>
      </c>
      <c r="C77">
        <v>1</v>
      </c>
      <c r="D77">
        <v>17</v>
      </c>
      <c r="E77">
        <v>23</v>
      </c>
      <c r="F77" s="4">
        <f t="shared" si="2"/>
        <v>23</v>
      </c>
      <c r="G77" s="4">
        <f t="shared" si="3"/>
        <v>18.75</v>
      </c>
    </row>
    <row r="78" spans="1:7">
      <c r="A78" t="s">
        <v>14</v>
      </c>
      <c r="B78" s="7">
        <v>0.82499999999999951</v>
      </c>
      <c r="C78">
        <v>2</v>
      </c>
      <c r="D78">
        <v>16</v>
      </c>
      <c r="E78">
        <v>19</v>
      </c>
      <c r="F78" s="4">
        <f t="shared" si="2"/>
        <v>19</v>
      </c>
      <c r="G78" s="4">
        <f t="shared" si="3"/>
        <v>13.8</v>
      </c>
    </row>
    <row r="79" spans="1:7">
      <c r="A79" t="s">
        <v>14</v>
      </c>
      <c r="B79" s="7">
        <v>0.83263888888888837</v>
      </c>
      <c r="C79">
        <v>6</v>
      </c>
      <c r="D79">
        <v>14</v>
      </c>
      <c r="E79">
        <v>18</v>
      </c>
      <c r="F79" s="4">
        <f t="shared" si="2"/>
        <v>18</v>
      </c>
      <c r="G79" s="4">
        <f t="shared" si="3"/>
        <v>9</v>
      </c>
    </row>
    <row r="80" spans="1:7">
      <c r="A80" t="s">
        <v>14</v>
      </c>
      <c r="B80" s="7">
        <v>0.83263888888888837</v>
      </c>
      <c r="C80">
        <v>6</v>
      </c>
      <c r="D80">
        <v>14</v>
      </c>
      <c r="E80">
        <v>18</v>
      </c>
      <c r="F80" s="4">
        <f t="shared" si="2"/>
        <v>18</v>
      </c>
      <c r="G80" s="4">
        <f t="shared" si="3"/>
        <v>9</v>
      </c>
    </row>
    <row r="81" spans="1:7">
      <c r="A81" t="s">
        <v>14</v>
      </c>
      <c r="B81" s="7">
        <v>0.83819444444444391</v>
      </c>
      <c r="C81">
        <v>8</v>
      </c>
      <c r="D81">
        <v>15</v>
      </c>
      <c r="E81">
        <v>19</v>
      </c>
      <c r="F81" s="4">
        <f t="shared" si="2"/>
        <v>19</v>
      </c>
      <c r="G81" s="4">
        <f t="shared" si="3"/>
        <v>7.5</v>
      </c>
    </row>
    <row r="82" spans="1:7">
      <c r="A82" t="s">
        <v>14</v>
      </c>
      <c r="B82" s="7">
        <v>0.84861111111111054</v>
      </c>
      <c r="C82">
        <v>12</v>
      </c>
      <c r="D82">
        <v>4</v>
      </c>
      <c r="E82">
        <v>6</v>
      </c>
      <c r="F82" s="4">
        <f t="shared" si="2"/>
        <v>6</v>
      </c>
      <c r="G82" s="4">
        <f t="shared" si="3"/>
        <v>0</v>
      </c>
    </row>
    <row r="83" spans="1:7">
      <c r="A83" t="s">
        <v>14</v>
      </c>
      <c r="B83" s="7">
        <v>0.84861111111111054</v>
      </c>
      <c r="C83">
        <v>14</v>
      </c>
      <c r="D83">
        <v>3</v>
      </c>
      <c r="E83">
        <v>3</v>
      </c>
      <c r="F83" s="4">
        <f t="shared" si="2"/>
        <v>3</v>
      </c>
      <c r="G83" s="4">
        <f t="shared" si="3"/>
        <v>0</v>
      </c>
    </row>
    <row r="84" spans="1:7">
      <c r="A84" t="s">
        <v>14</v>
      </c>
      <c r="B84" s="7">
        <v>0.84861111111111054</v>
      </c>
      <c r="C84">
        <v>16</v>
      </c>
      <c r="D84">
        <v>5</v>
      </c>
      <c r="E84">
        <v>7</v>
      </c>
      <c r="F84" s="4">
        <f t="shared" si="2"/>
        <v>7</v>
      </c>
      <c r="G84" s="4">
        <f t="shared" si="3"/>
        <v>0</v>
      </c>
    </row>
    <row r="85" spans="1:7">
      <c r="A85" t="s">
        <v>14</v>
      </c>
      <c r="B85" s="7">
        <v>0.84861111111111054</v>
      </c>
      <c r="C85">
        <v>14</v>
      </c>
      <c r="D85">
        <v>3</v>
      </c>
      <c r="E85">
        <v>3</v>
      </c>
      <c r="F85" s="4">
        <f t="shared" si="2"/>
        <v>3</v>
      </c>
      <c r="G85" s="4">
        <f t="shared" si="3"/>
        <v>0</v>
      </c>
    </row>
    <row r="86" spans="1:7">
      <c r="A86" t="s">
        <v>14</v>
      </c>
      <c r="B86" s="7">
        <v>0.84861111111111054</v>
      </c>
      <c r="C86">
        <v>7</v>
      </c>
      <c r="D86">
        <v>16</v>
      </c>
      <c r="E86">
        <v>20</v>
      </c>
      <c r="F86" s="4">
        <f t="shared" si="2"/>
        <v>20</v>
      </c>
      <c r="G86" s="4">
        <f t="shared" si="3"/>
        <v>9.65</v>
      </c>
    </row>
    <row r="87" spans="1:7">
      <c r="A87" t="s">
        <v>14</v>
      </c>
      <c r="B87" s="7">
        <v>0.85763888888888828</v>
      </c>
      <c r="C87">
        <v>10</v>
      </c>
      <c r="D87">
        <v>14</v>
      </c>
      <c r="E87">
        <v>19.5</v>
      </c>
      <c r="F87" s="4">
        <f t="shared" si="2"/>
        <v>19.5</v>
      </c>
      <c r="G87" s="4">
        <f t="shared" si="3"/>
        <v>5</v>
      </c>
    </row>
    <row r="88" spans="1:7">
      <c r="A88" t="s">
        <v>14</v>
      </c>
      <c r="B88" s="7">
        <v>0.85763888888888828</v>
      </c>
      <c r="C88">
        <v>11</v>
      </c>
      <c r="D88">
        <v>10</v>
      </c>
      <c r="E88">
        <v>14</v>
      </c>
      <c r="F88" s="4">
        <f t="shared" si="2"/>
        <v>14</v>
      </c>
      <c r="G88" s="4">
        <f t="shared" si="3"/>
        <v>1.45</v>
      </c>
    </row>
    <row r="89" spans="1:7">
      <c r="A89" t="s">
        <v>14</v>
      </c>
      <c r="B89" s="7">
        <v>0.85763888888888828</v>
      </c>
      <c r="C89">
        <v>13</v>
      </c>
      <c r="D89">
        <v>2</v>
      </c>
      <c r="E89">
        <v>2</v>
      </c>
      <c r="F89" s="4">
        <f t="shared" si="2"/>
        <v>2</v>
      </c>
      <c r="G89" s="4">
        <f t="shared" si="3"/>
        <v>0</v>
      </c>
    </row>
    <row r="90" spans="1:7">
      <c r="A90" t="s">
        <v>14</v>
      </c>
      <c r="B90" s="7">
        <v>0.85763888888888828</v>
      </c>
      <c r="C90">
        <v>7</v>
      </c>
      <c r="D90">
        <v>16</v>
      </c>
      <c r="E90">
        <v>20</v>
      </c>
      <c r="F90" s="4">
        <f t="shared" si="2"/>
        <v>20</v>
      </c>
      <c r="G90" s="4">
        <f t="shared" si="3"/>
        <v>9.65</v>
      </c>
    </row>
    <row r="91" spans="1:7">
      <c r="A91" t="s">
        <v>14</v>
      </c>
      <c r="B91" s="7">
        <v>0.85763888888888828</v>
      </c>
      <c r="C91">
        <v>7</v>
      </c>
      <c r="D91">
        <v>16</v>
      </c>
      <c r="E91">
        <v>20</v>
      </c>
      <c r="F91" s="4">
        <f t="shared" si="2"/>
        <v>20</v>
      </c>
      <c r="G91" s="4">
        <f t="shared" si="3"/>
        <v>9.65</v>
      </c>
    </row>
    <row r="92" spans="1:7">
      <c r="A92" t="s">
        <v>14</v>
      </c>
      <c r="B92" s="7">
        <v>0.85763888888888828</v>
      </c>
      <c r="C92">
        <v>13</v>
      </c>
      <c r="D92">
        <v>2</v>
      </c>
      <c r="E92">
        <v>2</v>
      </c>
      <c r="F92" s="4">
        <f t="shared" si="2"/>
        <v>2</v>
      </c>
      <c r="G92" s="4">
        <f t="shared" si="3"/>
        <v>0</v>
      </c>
    </row>
    <row r="93" spans="1:7">
      <c r="A93" t="s">
        <v>14</v>
      </c>
      <c r="B93" s="7">
        <v>0.87638888888888833</v>
      </c>
      <c r="C93">
        <v>10</v>
      </c>
      <c r="D93">
        <v>14</v>
      </c>
      <c r="E93">
        <v>19.5</v>
      </c>
      <c r="F93" s="4">
        <f t="shared" si="2"/>
        <v>19.5</v>
      </c>
      <c r="G93" s="4">
        <f t="shared" si="3"/>
        <v>5</v>
      </c>
    </row>
    <row r="94" spans="1:7">
      <c r="A94" t="s">
        <v>14</v>
      </c>
      <c r="B94" s="7">
        <v>0.88402777777777719</v>
      </c>
      <c r="C94">
        <v>5</v>
      </c>
      <c r="D94">
        <v>15</v>
      </c>
      <c r="E94">
        <v>20</v>
      </c>
      <c r="F94" s="4">
        <f t="shared" si="2"/>
        <v>20</v>
      </c>
      <c r="G94" s="4">
        <f t="shared" si="3"/>
        <v>12.5</v>
      </c>
    </row>
    <row r="95" spans="1:7">
      <c r="A95" t="s">
        <v>14</v>
      </c>
      <c r="B95" s="7">
        <v>0.89930555555555491</v>
      </c>
      <c r="C95">
        <v>8</v>
      </c>
      <c r="D95">
        <v>15</v>
      </c>
      <c r="E95">
        <v>19</v>
      </c>
      <c r="F95" s="4">
        <f t="shared" si="2"/>
        <v>19</v>
      </c>
      <c r="G95" s="4">
        <f t="shared" si="3"/>
        <v>7.5</v>
      </c>
    </row>
    <row r="96" spans="1:7">
      <c r="A96" t="s">
        <v>14</v>
      </c>
      <c r="B96" s="7">
        <v>0.9187499999999994</v>
      </c>
      <c r="C96">
        <v>10</v>
      </c>
      <c r="D96">
        <v>14</v>
      </c>
      <c r="E96">
        <v>19.5</v>
      </c>
      <c r="F96" s="4">
        <f t="shared" si="2"/>
        <v>19.5</v>
      </c>
      <c r="G96" s="4">
        <f t="shared" si="3"/>
        <v>5</v>
      </c>
    </row>
    <row r="97" spans="1:7">
      <c r="A97" t="s">
        <v>14</v>
      </c>
      <c r="B97" s="7">
        <v>0.93888888888888833</v>
      </c>
      <c r="C97">
        <v>14</v>
      </c>
      <c r="D97">
        <v>3</v>
      </c>
      <c r="E97">
        <v>3</v>
      </c>
      <c r="F97" s="4">
        <f t="shared" ref="F97:F103" si="4">E97</f>
        <v>3</v>
      </c>
      <c r="G97" s="4">
        <f t="shared" si="3"/>
        <v>0</v>
      </c>
    </row>
    <row r="98" spans="1:7">
      <c r="A98" t="s">
        <v>14</v>
      </c>
      <c r="B98" s="7">
        <v>0.93888888888888833</v>
      </c>
      <c r="C98">
        <v>10</v>
      </c>
      <c r="D98">
        <v>14</v>
      </c>
      <c r="E98">
        <v>19.5</v>
      </c>
      <c r="F98" s="4">
        <f t="shared" si="4"/>
        <v>19.5</v>
      </c>
      <c r="G98" s="4">
        <f t="shared" si="3"/>
        <v>5</v>
      </c>
    </row>
    <row r="99" spans="1:7">
      <c r="A99" t="s">
        <v>14</v>
      </c>
      <c r="B99" s="7">
        <v>0.95208333333333273</v>
      </c>
      <c r="C99">
        <v>5</v>
      </c>
      <c r="D99">
        <v>15</v>
      </c>
      <c r="E99">
        <v>20</v>
      </c>
      <c r="F99" s="4">
        <f t="shared" si="4"/>
        <v>20</v>
      </c>
      <c r="G99" s="4">
        <f t="shared" si="3"/>
        <v>12.5</v>
      </c>
    </row>
    <row r="100" spans="1:7">
      <c r="A100" t="s">
        <v>14</v>
      </c>
      <c r="B100" s="7">
        <v>0.95208333333333273</v>
      </c>
      <c r="C100">
        <v>15</v>
      </c>
      <c r="D100">
        <v>1</v>
      </c>
      <c r="E100">
        <v>1</v>
      </c>
      <c r="F100" s="4">
        <f t="shared" si="4"/>
        <v>1</v>
      </c>
      <c r="G100" s="4">
        <f t="shared" si="3"/>
        <v>0</v>
      </c>
    </row>
    <row r="101" spans="1:7">
      <c r="A101" t="s">
        <v>14</v>
      </c>
      <c r="B101" s="7">
        <v>0.95208333333333273</v>
      </c>
      <c r="C101">
        <v>14</v>
      </c>
      <c r="D101">
        <v>3</v>
      </c>
      <c r="E101">
        <v>3</v>
      </c>
      <c r="F101" s="4">
        <f t="shared" si="4"/>
        <v>3</v>
      </c>
      <c r="G101" s="4">
        <f t="shared" si="3"/>
        <v>0</v>
      </c>
    </row>
    <row r="102" spans="1:7">
      <c r="A102" t="s">
        <v>14</v>
      </c>
      <c r="B102" s="7">
        <v>0.95208333333333273</v>
      </c>
      <c r="C102">
        <v>16</v>
      </c>
      <c r="D102">
        <v>5</v>
      </c>
      <c r="E102">
        <v>7</v>
      </c>
      <c r="F102" s="4">
        <f t="shared" si="4"/>
        <v>7</v>
      </c>
      <c r="G102" s="4">
        <f t="shared" si="3"/>
        <v>0</v>
      </c>
    </row>
    <row r="103" spans="1:7">
      <c r="A103" t="s">
        <v>14</v>
      </c>
      <c r="B103" s="7">
        <v>0.95208333333333273</v>
      </c>
      <c r="C103">
        <v>16</v>
      </c>
      <c r="D103">
        <v>5</v>
      </c>
      <c r="E103">
        <v>7</v>
      </c>
      <c r="F103" s="4">
        <f t="shared" si="4"/>
        <v>7</v>
      </c>
      <c r="G103" s="4">
        <f t="shared" si="3"/>
        <v>0</v>
      </c>
    </row>
    <row r="104" spans="1:7">
      <c r="A104" t="s">
        <v>15</v>
      </c>
      <c r="B104" s="7">
        <v>0.46319444444444446</v>
      </c>
      <c r="C104">
        <v>6</v>
      </c>
      <c r="D104">
        <v>14</v>
      </c>
      <c r="E104">
        <v>18</v>
      </c>
      <c r="F104" s="4">
        <f t="shared" ref="F104:F138" si="5">D104</f>
        <v>14</v>
      </c>
      <c r="G104" s="4">
        <f t="shared" si="3"/>
        <v>9</v>
      </c>
    </row>
    <row r="105" spans="1:7">
      <c r="A105" t="s">
        <v>15</v>
      </c>
      <c r="B105" s="7">
        <v>0.46319444444444446</v>
      </c>
      <c r="C105">
        <v>11</v>
      </c>
      <c r="D105">
        <v>10</v>
      </c>
      <c r="E105">
        <v>14</v>
      </c>
      <c r="F105" s="4">
        <f t="shared" si="5"/>
        <v>10</v>
      </c>
      <c r="G105" s="4">
        <f t="shared" si="3"/>
        <v>1.45</v>
      </c>
    </row>
    <row r="106" spans="1:7">
      <c r="A106" t="s">
        <v>15</v>
      </c>
      <c r="B106" s="7">
        <v>0.46319444444444446</v>
      </c>
      <c r="C106">
        <v>2</v>
      </c>
      <c r="D106">
        <v>16</v>
      </c>
      <c r="E106">
        <v>19</v>
      </c>
      <c r="F106" s="4">
        <f t="shared" si="5"/>
        <v>16</v>
      </c>
      <c r="G106" s="4">
        <f t="shared" si="3"/>
        <v>13.8</v>
      </c>
    </row>
    <row r="107" spans="1:7">
      <c r="A107" t="s">
        <v>15</v>
      </c>
      <c r="B107" s="7">
        <v>0.46319444444444446</v>
      </c>
      <c r="C107">
        <v>14</v>
      </c>
      <c r="D107">
        <v>3</v>
      </c>
      <c r="E107">
        <v>3</v>
      </c>
      <c r="F107" s="4">
        <f t="shared" si="5"/>
        <v>3</v>
      </c>
      <c r="G107" s="4">
        <f t="shared" si="3"/>
        <v>0</v>
      </c>
    </row>
    <row r="108" spans="1:7">
      <c r="A108" t="s">
        <v>15</v>
      </c>
      <c r="B108" s="7">
        <v>0.46319444444444446</v>
      </c>
      <c r="C108">
        <v>15</v>
      </c>
      <c r="D108">
        <v>1</v>
      </c>
      <c r="E108">
        <v>1</v>
      </c>
      <c r="F108" s="4">
        <f t="shared" si="5"/>
        <v>1</v>
      </c>
      <c r="G108" s="4">
        <f t="shared" si="3"/>
        <v>0</v>
      </c>
    </row>
    <row r="109" spans="1:7">
      <c r="A109" t="s">
        <v>15</v>
      </c>
      <c r="B109" s="7">
        <v>0.46319444444444446</v>
      </c>
      <c r="C109">
        <v>13</v>
      </c>
      <c r="D109">
        <v>2</v>
      </c>
      <c r="E109">
        <v>2</v>
      </c>
      <c r="F109" s="4">
        <f t="shared" si="5"/>
        <v>2</v>
      </c>
      <c r="G109" s="4">
        <f t="shared" si="3"/>
        <v>0</v>
      </c>
    </row>
    <row r="110" spans="1:7">
      <c r="A110" t="s">
        <v>15</v>
      </c>
      <c r="B110" s="7">
        <v>0.46319444444444446</v>
      </c>
      <c r="C110">
        <v>8</v>
      </c>
      <c r="D110">
        <v>15</v>
      </c>
      <c r="E110">
        <v>19</v>
      </c>
      <c r="F110" s="4">
        <f t="shared" si="5"/>
        <v>15</v>
      </c>
      <c r="G110" s="4">
        <f t="shared" si="3"/>
        <v>7.5</v>
      </c>
    </row>
    <row r="111" spans="1:7">
      <c r="A111" t="s">
        <v>15</v>
      </c>
      <c r="B111" s="7">
        <v>0.46319444444444446</v>
      </c>
      <c r="C111">
        <v>1</v>
      </c>
      <c r="D111">
        <v>17</v>
      </c>
      <c r="E111">
        <v>23</v>
      </c>
      <c r="F111" s="4">
        <f t="shared" si="5"/>
        <v>17</v>
      </c>
      <c r="G111" s="4">
        <f t="shared" si="3"/>
        <v>18.75</v>
      </c>
    </row>
    <row r="112" spans="1:7">
      <c r="A112" t="s">
        <v>15</v>
      </c>
      <c r="B112" s="7">
        <v>0.47916666666666669</v>
      </c>
      <c r="C112">
        <v>3</v>
      </c>
      <c r="D112">
        <v>7</v>
      </c>
      <c r="E112">
        <v>8.5</v>
      </c>
      <c r="F112" s="4">
        <f t="shared" si="5"/>
        <v>7</v>
      </c>
      <c r="G112" s="4">
        <f t="shared" si="3"/>
        <v>2</v>
      </c>
    </row>
    <row r="113" spans="1:7">
      <c r="A113" t="s">
        <v>15</v>
      </c>
      <c r="B113" s="7">
        <v>0.47916666666666669</v>
      </c>
      <c r="C113">
        <v>4</v>
      </c>
      <c r="D113">
        <v>14</v>
      </c>
      <c r="E113">
        <v>16</v>
      </c>
      <c r="F113" s="4">
        <f t="shared" si="5"/>
        <v>14</v>
      </c>
      <c r="G113" s="4">
        <f t="shared" si="3"/>
        <v>8.8000000000000007</v>
      </c>
    </row>
    <row r="114" spans="1:7">
      <c r="A114" t="s">
        <v>15</v>
      </c>
      <c r="B114" s="7">
        <v>0.49027777777777781</v>
      </c>
      <c r="C114">
        <v>3</v>
      </c>
      <c r="D114">
        <v>7</v>
      </c>
      <c r="E114">
        <v>8.5</v>
      </c>
      <c r="F114" s="4">
        <f t="shared" si="5"/>
        <v>7</v>
      </c>
      <c r="G114" s="4">
        <f t="shared" si="3"/>
        <v>2</v>
      </c>
    </row>
    <row r="115" spans="1:7">
      <c r="A115" t="s">
        <v>15</v>
      </c>
      <c r="B115" s="7">
        <v>0.49027777777777781</v>
      </c>
      <c r="C115">
        <v>4</v>
      </c>
      <c r="D115">
        <v>14</v>
      </c>
      <c r="E115">
        <v>16</v>
      </c>
      <c r="F115" s="4">
        <f t="shared" si="5"/>
        <v>14</v>
      </c>
      <c r="G115" s="4">
        <f t="shared" si="3"/>
        <v>8.8000000000000007</v>
      </c>
    </row>
    <row r="116" spans="1:7">
      <c r="A116" t="s">
        <v>15</v>
      </c>
      <c r="B116" s="7">
        <v>0.49027777777777781</v>
      </c>
      <c r="C116">
        <v>11</v>
      </c>
      <c r="D116">
        <v>10</v>
      </c>
      <c r="E116">
        <v>14</v>
      </c>
      <c r="F116" s="4">
        <f t="shared" si="5"/>
        <v>10</v>
      </c>
      <c r="G116" s="4">
        <f t="shared" si="3"/>
        <v>1.45</v>
      </c>
    </row>
    <row r="117" spans="1:7">
      <c r="A117" t="s">
        <v>15</v>
      </c>
      <c r="B117" s="7">
        <v>0.50763888888888897</v>
      </c>
      <c r="C117">
        <v>3</v>
      </c>
      <c r="D117">
        <v>7</v>
      </c>
      <c r="E117">
        <v>8.5</v>
      </c>
      <c r="F117" s="4">
        <f t="shared" si="5"/>
        <v>7</v>
      </c>
      <c r="G117" s="4">
        <f t="shared" si="3"/>
        <v>2</v>
      </c>
    </row>
    <row r="118" spans="1:7">
      <c r="A118" t="s">
        <v>15</v>
      </c>
      <c r="B118" s="7">
        <v>0.50763888888888897</v>
      </c>
      <c r="C118">
        <v>7</v>
      </c>
      <c r="D118">
        <v>16</v>
      </c>
      <c r="E118">
        <v>20</v>
      </c>
      <c r="F118" s="4">
        <f t="shared" si="5"/>
        <v>16</v>
      </c>
      <c r="G118" s="4">
        <f t="shared" si="3"/>
        <v>9.65</v>
      </c>
    </row>
    <row r="119" spans="1:7">
      <c r="A119" t="s">
        <v>15</v>
      </c>
      <c r="B119" s="7">
        <v>0.50763888888888897</v>
      </c>
      <c r="C119">
        <v>16</v>
      </c>
      <c r="D119">
        <v>5</v>
      </c>
      <c r="E119">
        <v>7</v>
      </c>
      <c r="F119" s="4">
        <f t="shared" si="5"/>
        <v>5</v>
      </c>
      <c r="G119" s="4">
        <f t="shared" si="3"/>
        <v>0</v>
      </c>
    </row>
    <row r="120" spans="1:7">
      <c r="A120" t="s">
        <v>15</v>
      </c>
      <c r="B120" s="7">
        <v>0.52222222222222225</v>
      </c>
      <c r="C120">
        <v>8</v>
      </c>
      <c r="D120">
        <v>15</v>
      </c>
      <c r="E120">
        <v>19</v>
      </c>
      <c r="F120" s="4">
        <f t="shared" si="5"/>
        <v>15</v>
      </c>
      <c r="G120" s="4">
        <f t="shared" si="3"/>
        <v>7.5</v>
      </c>
    </row>
    <row r="121" spans="1:7">
      <c r="A121" t="s">
        <v>15</v>
      </c>
      <c r="B121" s="7">
        <v>0.52222222222222225</v>
      </c>
      <c r="C121">
        <v>9</v>
      </c>
      <c r="D121">
        <v>14</v>
      </c>
      <c r="E121">
        <v>17</v>
      </c>
      <c r="F121" s="4">
        <f t="shared" si="5"/>
        <v>14</v>
      </c>
      <c r="G121" s="4">
        <f t="shared" si="3"/>
        <v>12.6</v>
      </c>
    </row>
    <row r="122" spans="1:7">
      <c r="A122" t="s">
        <v>15</v>
      </c>
      <c r="B122" s="7">
        <v>0.54027777777777786</v>
      </c>
      <c r="C122">
        <v>4</v>
      </c>
      <c r="D122">
        <v>14</v>
      </c>
      <c r="E122">
        <v>16</v>
      </c>
      <c r="F122" s="4">
        <f t="shared" si="5"/>
        <v>14</v>
      </c>
      <c r="G122" s="4">
        <f t="shared" si="3"/>
        <v>8.8000000000000007</v>
      </c>
    </row>
    <row r="123" spans="1:7">
      <c r="A123" t="s">
        <v>15</v>
      </c>
      <c r="B123" s="7">
        <v>0.54027777777777786</v>
      </c>
      <c r="C123">
        <v>3</v>
      </c>
      <c r="D123">
        <v>7</v>
      </c>
      <c r="E123">
        <v>8.5</v>
      </c>
      <c r="F123" s="4">
        <f t="shared" si="5"/>
        <v>7</v>
      </c>
      <c r="G123" s="4">
        <f t="shared" si="3"/>
        <v>2</v>
      </c>
    </row>
    <row r="124" spans="1:7">
      <c r="A124" t="s">
        <v>15</v>
      </c>
      <c r="B124" s="7">
        <v>0.54027777777777786</v>
      </c>
      <c r="C124">
        <v>2</v>
      </c>
      <c r="D124">
        <v>16</v>
      </c>
      <c r="E124">
        <v>19</v>
      </c>
      <c r="F124" s="4">
        <f t="shared" si="5"/>
        <v>16</v>
      </c>
      <c r="G124" s="4">
        <f t="shared" si="3"/>
        <v>13.8</v>
      </c>
    </row>
    <row r="125" spans="1:7">
      <c r="A125" t="s">
        <v>15</v>
      </c>
      <c r="B125" s="7">
        <v>0.55347222222222225</v>
      </c>
      <c r="C125">
        <v>15</v>
      </c>
      <c r="D125">
        <v>1</v>
      </c>
      <c r="E125">
        <v>1</v>
      </c>
      <c r="F125" s="4">
        <f t="shared" si="5"/>
        <v>1</v>
      </c>
      <c r="G125" s="4">
        <f t="shared" si="3"/>
        <v>0</v>
      </c>
    </row>
    <row r="126" spans="1:7">
      <c r="A126" t="s">
        <v>15</v>
      </c>
      <c r="B126" s="7">
        <v>0.55347222222222225</v>
      </c>
      <c r="C126">
        <v>7</v>
      </c>
      <c r="D126">
        <v>16</v>
      </c>
      <c r="E126">
        <v>20</v>
      </c>
      <c r="F126" s="4">
        <f t="shared" si="5"/>
        <v>16</v>
      </c>
      <c r="G126" s="4">
        <f t="shared" si="3"/>
        <v>9.65</v>
      </c>
    </row>
    <row r="127" spans="1:7">
      <c r="A127" t="s">
        <v>15</v>
      </c>
      <c r="B127" s="7">
        <v>0.55347222222222225</v>
      </c>
      <c r="C127">
        <v>9</v>
      </c>
      <c r="D127">
        <v>14</v>
      </c>
      <c r="E127">
        <v>17</v>
      </c>
      <c r="F127" s="4">
        <f t="shared" si="5"/>
        <v>14</v>
      </c>
      <c r="G127" s="4">
        <f t="shared" si="3"/>
        <v>12.6</v>
      </c>
    </row>
    <row r="128" spans="1:7">
      <c r="A128" t="s">
        <v>15</v>
      </c>
      <c r="B128" s="7">
        <v>0.55486111111111114</v>
      </c>
      <c r="C128">
        <v>11</v>
      </c>
      <c r="D128">
        <v>10</v>
      </c>
      <c r="E128">
        <v>14</v>
      </c>
      <c r="F128" s="4">
        <f t="shared" si="5"/>
        <v>10</v>
      </c>
      <c r="G128" s="4">
        <f t="shared" si="3"/>
        <v>1.45</v>
      </c>
    </row>
    <row r="129" spans="1:7">
      <c r="A129" t="s">
        <v>15</v>
      </c>
      <c r="B129" s="7">
        <v>0.55486111111111114</v>
      </c>
      <c r="C129">
        <v>7</v>
      </c>
      <c r="D129">
        <v>16</v>
      </c>
      <c r="E129">
        <v>20</v>
      </c>
      <c r="F129" s="4">
        <f t="shared" si="5"/>
        <v>16</v>
      </c>
      <c r="G129" s="4">
        <f t="shared" si="3"/>
        <v>9.65</v>
      </c>
    </row>
    <row r="130" spans="1:7">
      <c r="A130" t="s">
        <v>15</v>
      </c>
      <c r="B130" s="7">
        <v>0.55902777777777779</v>
      </c>
      <c r="C130">
        <v>16</v>
      </c>
      <c r="D130">
        <v>5</v>
      </c>
      <c r="E130">
        <v>7</v>
      </c>
      <c r="F130" s="4">
        <f t="shared" si="5"/>
        <v>5</v>
      </c>
      <c r="G130" s="4">
        <f t="shared" ref="G130:G193" si="6">VLOOKUP(C:C,$J$2:$K$17,2,FALSE)</f>
        <v>0</v>
      </c>
    </row>
    <row r="131" spans="1:7">
      <c r="A131" t="s">
        <v>15</v>
      </c>
      <c r="B131" s="7">
        <v>0.5708333333333333</v>
      </c>
      <c r="C131">
        <v>10</v>
      </c>
      <c r="D131">
        <v>14</v>
      </c>
      <c r="E131">
        <v>19.5</v>
      </c>
      <c r="F131" s="4">
        <f t="shared" si="5"/>
        <v>14</v>
      </c>
      <c r="G131" s="4">
        <f t="shared" si="6"/>
        <v>5</v>
      </c>
    </row>
    <row r="132" spans="1:7">
      <c r="A132" t="s">
        <v>15</v>
      </c>
      <c r="B132" s="7">
        <v>0.57222222222222219</v>
      </c>
      <c r="C132">
        <v>13</v>
      </c>
      <c r="D132">
        <v>2</v>
      </c>
      <c r="E132">
        <v>2</v>
      </c>
      <c r="F132" s="4">
        <f t="shared" si="5"/>
        <v>2</v>
      </c>
      <c r="G132" s="4">
        <f t="shared" si="6"/>
        <v>0</v>
      </c>
    </row>
    <row r="133" spans="1:7">
      <c r="A133" t="s">
        <v>15</v>
      </c>
      <c r="B133" s="7">
        <v>0.57222222222222219</v>
      </c>
      <c r="C133">
        <v>13</v>
      </c>
      <c r="D133">
        <v>2</v>
      </c>
      <c r="E133">
        <v>2</v>
      </c>
      <c r="F133" s="4">
        <f t="shared" si="5"/>
        <v>2</v>
      </c>
      <c r="G133" s="4">
        <f t="shared" si="6"/>
        <v>0</v>
      </c>
    </row>
    <row r="134" spans="1:7">
      <c r="A134" t="s">
        <v>15</v>
      </c>
      <c r="B134" s="7">
        <v>0.57222222222222219</v>
      </c>
      <c r="C134">
        <v>3</v>
      </c>
      <c r="D134">
        <v>7</v>
      </c>
      <c r="E134">
        <v>8.5</v>
      </c>
      <c r="F134" s="4">
        <f t="shared" si="5"/>
        <v>7</v>
      </c>
      <c r="G134" s="4">
        <f t="shared" si="6"/>
        <v>2</v>
      </c>
    </row>
    <row r="135" spans="1:7">
      <c r="A135" t="s">
        <v>15</v>
      </c>
      <c r="B135" s="7">
        <v>0.57222222222222219</v>
      </c>
      <c r="C135">
        <v>7</v>
      </c>
      <c r="D135">
        <v>16</v>
      </c>
      <c r="E135">
        <v>20</v>
      </c>
      <c r="F135" s="4">
        <f t="shared" si="5"/>
        <v>16</v>
      </c>
      <c r="G135" s="4">
        <f t="shared" si="6"/>
        <v>9.65</v>
      </c>
    </row>
    <row r="136" spans="1:7">
      <c r="A136" t="s">
        <v>15</v>
      </c>
      <c r="B136" s="7">
        <v>0.57291666666666663</v>
      </c>
      <c r="C136">
        <v>6</v>
      </c>
      <c r="D136">
        <v>14</v>
      </c>
      <c r="E136">
        <v>18</v>
      </c>
      <c r="F136" s="4">
        <f t="shared" si="5"/>
        <v>14</v>
      </c>
      <c r="G136" s="4">
        <f t="shared" si="6"/>
        <v>9</v>
      </c>
    </row>
    <row r="137" spans="1:7">
      <c r="A137" t="s">
        <v>15</v>
      </c>
      <c r="B137" s="7">
        <v>0.57291666666666663</v>
      </c>
      <c r="C137">
        <v>12</v>
      </c>
      <c r="D137">
        <v>4</v>
      </c>
      <c r="E137">
        <v>6</v>
      </c>
      <c r="F137" s="4">
        <f t="shared" si="5"/>
        <v>4</v>
      </c>
      <c r="G137" s="4">
        <f t="shared" si="6"/>
        <v>0</v>
      </c>
    </row>
    <row r="138" spans="1:7">
      <c r="A138" t="s">
        <v>15</v>
      </c>
      <c r="B138" s="7">
        <v>0.57291666666666663</v>
      </c>
      <c r="C138">
        <v>9</v>
      </c>
      <c r="D138">
        <v>14</v>
      </c>
      <c r="E138">
        <v>17</v>
      </c>
      <c r="F138" s="4">
        <f t="shared" si="5"/>
        <v>14</v>
      </c>
      <c r="G138" s="4">
        <f t="shared" si="6"/>
        <v>12.6</v>
      </c>
    </row>
    <row r="139" spans="1:7">
      <c r="A139" t="s">
        <v>15</v>
      </c>
      <c r="B139" s="7">
        <v>0.59305555555555556</v>
      </c>
      <c r="C139">
        <v>5</v>
      </c>
      <c r="D139">
        <v>15</v>
      </c>
      <c r="E139">
        <v>20</v>
      </c>
      <c r="F139" s="4">
        <f t="shared" ref="F139:F202" si="7">E139</f>
        <v>20</v>
      </c>
      <c r="G139" s="4">
        <f t="shared" si="6"/>
        <v>12.5</v>
      </c>
    </row>
    <row r="140" spans="1:7">
      <c r="A140" t="s">
        <v>15</v>
      </c>
      <c r="B140" s="7">
        <v>0.59305555555555556</v>
      </c>
      <c r="C140">
        <v>3</v>
      </c>
      <c r="D140">
        <v>7</v>
      </c>
      <c r="E140">
        <v>8.5</v>
      </c>
      <c r="F140" s="4">
        <f t="shared" si="7"/>
        <v>8.5</v>
      </c>
      <c r="G140" s="4">
        <f t="shared" si="6"/>
        <v>2</v>
      </c>
    </row>
    <row r="141" spans="1:7">
      <c r="A141" t="s">
        <v>15</v>
      </c>
      <c r="B141" s="7">
        <v>0.59305555555555556</v>
      </c>
      <c r="C141">
        <v>4</v>
      </c>
      <c r="D141">
        <v>14</v>
      </c>
      <c r="E141">
        <v>16</v>
      </c>
      <c r="F141" s="4">
        <f t="shared" si="7"/>
        <v>16</v>
      </c>
      <c r="G141" s="4">
        <f t="shared" si="6"/>
        <v>8.8000000000000007</v>
      </c>
    </row>
    <row r="142" spans="1:7">
      <c r="A142" t="s">
        <v>15</v>
      </c>
      <c r="B142" s="7">
        <v>0.59305555555555556</v>
      </c>
      <c r="C142">
        <v>6</v>
      </c>
      <c r="D142">
        <v>14</v>
      </c>
      <c r="E142">
        <v>18</v>
      </c>
      <c r="F142" s="4">
        <f t="shared" si="7"/>
        <v>18</v>
      </c>
      <c r="G142" s="4">
        <f t="shared" si="6"/>
        <v>9</v>
      </c>
    </row>
    <row r="143" spans="1:7">
      <c r="A143" t="s">
        <v>15</v>
      </c>
      <c r="B143" s="7">
        <v>0.59305555555555556</v>
      </c>
      <c r="C143">
        <v>7</v>
      </c>
      <c r="D143">
        <v>16</v>
      </c>
      <c r="E143">
        <v>20</v>
      </c>
      <c r="F143" s="4">
        <f t="shared" si="7"/>
        <v>20</v>
      </c>
      <c r="G143" s="4">
        <f t="shared" si="6"/>
        <v>9.65</v>
      </c>
    </row>
    <row r="144" spans="1:7">
      <c r="A144" t="s">
        <v>15</v>
      </c>
      <c r="B144" s="7">
        <v>0.60902777777777772</v>
      </c>
      <c r="C144">
        <v>12</v>
      </c>
      <c r="D144">
        <v>4</v>
      </c>
      <c r="E144">
        <v>6</v>
      </c>
      <c r="F144" s="4">
        <f t="shared" si="7"/>
        <v>6</v>
      </c>
      <c r="G144" s="4">
        <f t="shared" si="6"/>
        <v>0</v>
      </c>
    </row>
    <row r="145" spans="1:7">
      <c r="A145" t="s">
        <v>15</v>
      </c>
      <c r="B145" s="7">
        <v>0.61388888888888882</v>
      </c>
      <c r="C145">
        <v>10</v>
      </c>
      <c r="D145">
        <v>14</v>
      </c>
      <c r="E145">
        <v>19.5</v>
      </c>
      <c r="F145" s="4">
        <f t="shared" si="7"/>
        <v>19.5</v>
      </c>
      <c r="G145" s="4">
        <f t="shared" si="6"/>
        <v>5</v>
      </c>
    </row>
    <row r="146" spans="1:7">
      <c r="A146" t="s">
        <v>15</v>
      </c>
      <c r="B146" s="7">
        <v>0.61388888888888882</v>
      </c>
      <c r="C146">
        <v>14</v>
      </c>
      <c r="D146">
        <v>3</v>
      </c>
      <c r="E146">
        <v>3</v>
      </c>
      <c r="F146" s="4">
        <f t="shared" si="7"/>
        <v>3</v>
      </c>
      <c r="G146" s="4">
        <f t="shared" si="6"/>
        <v>0</v>
      </c>
    </row>
    <row r="147" spans="1:7">
      <c r="A147" t="s">
        <v>15</v>
      </c>
      <c r="B147" s="7">
        <v>0.62083333333333324</v>
      </c>
      <c r="C147">
        <v>13</v>
      </c>
      <c r="D147">
        <v>2</v>
      </c>
      <c r="E147">
        <v>2</v>
      </c>
      <c r="F147" s="4">
        <f t="shared" si="7"/>
        <v>2</v>
      </c>
      <c r="G147" s="4">
        <f t="shared" si="6"/>
        <v>0</v>
      </c>
    </row>
    <row r="148" spans="1:7">
      <c r="A148" t="s">
        <v>15</v>
      </c>
      <c r="B148" s="7">
        <v>0.62083333333333324</v>
      </c>
      <c r="C148">
        <v>15</v>
      </c>
      <c r="D148">
        <v>1</v>
      </c>
      <c r="E148">
        <v>1</v>
      </c>
      <c r="F148" s="4">
        <f t="shared" si="7"/>
        <v>1</v>
      </c>
      <c r="G148" s="4">
        <f t="shared" si="6"/>
        <v>0</v>
      </c>
    </row>
    <row r="149" spans="1:7">
      <c r="A149" t="s">
        <v>15</v>
      </c>
      <c r="B149" s="7">
        <v>0.63541666666666652</v>
      </c>
      <c r="C149">
        <v>14</v>
      </c>
      <c r="D149">
        <v>3</v>
      </c>
      <c r="E149">
        <v>3</v>
      </c>
      <c r="F149" s="4">
        <f t="shared" si="7"/>
        <v>3</v>
      </c>
      <c r="G149" s="4">
        <f t="shared" si="6"/>
        <v>0</v>
      </c>
    </row>
    <row r="150" spans="1:7">
      <c r="A150" t="s">
        <v>15</v>
      </c>
      <c r="B150" s="7">
        <v>0.63541666666666652</v>
      </c>
      <c r="C150">
        <v>1</v>
      </c>
      <c r="D150">
        <v>17</v>
      </c>
      <c r="E150">
        <v>23</v>
      </c>
      <c r="F150" s="4">
        <f t="shared" si="7"/>
        <v>23</v>
      </c>
      <c r="G150" s="4">
        <f t="shared" si="6"/>
        <v>18.75</v>
      </c>
    </row>
    <row r="151" spans="1:7">
      <c r="A151" t="s">
        <v>15</v>
      </c>
      <c r="B151" s="7">
        <v>0.63541666666666652</v>
      </c>
      <c r="C151">
        <v>8</v>
      </c>
      <c r="D151">
        <v>15</v>
      </c>
      <c r="E151">
        <v>19</v>
      </c>
      <c r="F151" s="4">
        <f t="shared" si="7"/>
        <v>19</v>
      </c>
      <c r="G151" s="4">
        <f t="shared" si="6"/>
        <v>7.5</v>
      </c>
    </row>
    <row r="152" spans="1:7">
      <c r="A152" t="s">
        <v>15</v>
      </c>
      <c r="B152" s="7">
        <v>0.64444444444444426</v>
      </c>
      <c r="C152">
        <v>14</v>
      </c>
      <c r="D152">
        <v>3</v>
      </c>
      <c r="E152">
        <v>3</v>
      </c>
      <c r="F152" s="4">
        <f t="shared" si="7"/>
        <v>3</v>
      </c>
      <c r="G152" s="4">
        <f t="shared" si="6"/>
        <v>0</v>
      </c>
    </row>
    <row r="153" spans="1:7">
      <c r="A153" t="s">
        <v>15</v>
      </c>
      <c r="B153" s="7">
        <v>0.64444444444444426</v>
      </c>
      <c r="C153">
        <v>13</v>
      </c>
      <c r="D153">
        <v>2</v>
      </c>
      <c r="E153">
        <v>2</v>
      </c>
      <c r="F153" s="4">
        <f t="shared" si="7"/>
        <v>2</v>
      </c>
      <c r="G153" s="4">
        <f t="shared" si="6"/>
        <v>0</v>
      </c>
    </row>
    <row r="154" spans="1:7">
      <c r="A154" t="s">
        <v>15</v>
      </c>
      <c r="B154" s="7">
        <v>0.66249999999999987</v>
      </c>
      <c r="C154">
        <v>3</v>
      </c>
      <c r="D154">
        <v>7</v>
      </c>
      <c r="E154">
        <v>8.5</v>
      </c>
      <c r="F154" s="4">
        <f t="shared" si="7"/>
        <v>8.5</v>
      </c>
      <c r="G154" s="4">
        <f t="shared" si="6"/>
        <v>2</v>
      </c>
    </row>
    <row r="155" spans="1:7">
      <c r="A155" t="s">
        <v>15</v>
      </c>
      <c r="B155" s="7">
        <v>0.66249999999999987</v>
      </c>
      <c r="C155">
        <v>10</v>
      </c>
      <c r="D155">
        <v>14</v>
      </c>
      <c r="E155">
        <v>19.5</v>
      </c>
      <c r="F155" s="4">
        <f t="shared" si="7"/>
        <v>19.5</v>
      </c>
      <c r="G155" s="4">
        <f t="shared" si="6"/>
        <v>5</v>
      </c>
    </row>
    <row r="156" spans="1:7">
      <c r="A156" t="s">
        <v>15</v>
      </c>
      <c r="B156" s="7">
        <v>0.6680555555555554</v>
      </c>
      <c r="C156">
        <v>15</v>
      </c>
      <c r="D156">
        <v>1</v>
      </c>
      <c r="E156">
        <v>1</v>
      </c>
      <c r="F156" s="4">
        <f t="shared" si="7"/>
        <v>1</v>
      </c>
      <c r="G156" s="4">
        <f t="shared" si="6"/>
        <v>0</v>
      </c>
    </row>
    <row r="157" spans="1:7">
      <c r="A157" t="s">
        <v>15</v>
      </c>
      <c r="B157" s="7">
        <v>0.6680555555555554</v>
      </c>
      <c r="C157">
        <v>11</v>
      </c>
      <c r="D157">
        <v>10</v>
      </c>
      <c r="E157">
        <v>14</v>
      </c>
      <c r="F157" s="4">
        <f t="shared" si="7"/>
        <v>14</v>
      </c>
      <c r="G157" s="4">
        <f t="shared" si="6"/>
        <v>1.45</v>
      </c>
    </row>
    <row r="158" spans="1:7">
      <c r="A158" t="s">
        <v>15</v>
      </c>
      <c r="B158" s="7">
        <v>0.6680555555555554</v>
      </c>
      <c r="C158">
        <v>4</v>
      </c>
      <c r="D158">
        <v>14</v>
      </c>
      <c r="E158">
        <v>16</v>
      </c>
      <c r="F158" s="4">
        <f t="shared" si="7"/>
        <v>16</v>
      </c>
      <c r="G158" s="4">
        <f t="shared" si="6"/>
        <v>8.8000000000000007</v>
      </c>
    </row>
    <row r="159" spans="1:7">
      <c r="A159" t="s">
        <v>15</v>
      </c>
      <c r="B159" s="7">
        <v>0.68680555555555545</v>
      </c>
      <c r="C159">
        <v>6</v>
      </c>
      <c r="D159">
        <v>14</v>
      </c>
      <c r="E159">
        <v>18</v>
      </c>
      <c r="F159" s="4">
        <f t="shared" si="7"/>
        <v>18</v>
      </c>
      <c r="G159" s="4">
        <f t="shared" si="6"/>
        <v>9</v>
      </c>
    </row>
    <row r="160" spans="1:7">
      <c r="A160" t="s">
        <v>15</v>
      </c>
      <c r="B160" s="7">
        <v>0.69374999999999987</v>
      </c>
      <c r="C160">
        <v>2</v>
      </c>
      <c r="D160">
        <v>16</v>
      </c>
      <c r="E160">
        <v>19</v>
      </c>
      <c r="F160" s="4">
        <f t="shared" si="7"/>
        <v>19</v>
      </c>
      <c r="G160" s="4">
        <f t="shared" si="6"/>
        <v>13.8</v>
      </c>
    </row>
    <row r="161" spans="1:7">
      <c r="A161" t="s">
        <v>15</v>
      </c>
      <c r="B161" s="7">
        <v>0.69374999999999987</v>
      </c>
      <c r="C161">
        <v>16</v>
      </c>
      <c r="D161">
        <v>5</v>
      </c>
      <c r="E161">
        <v>7</v>
      </c>
      <c r="F161" s="4">
        <f t="shared" si="7"/>
        <v>7</v>
      </c>
      <c r="G161" s="4">
        <f t="shared" si="6"/>
        <v>0</v>
      </c>
    </row>
    <row r="162" spans="1:7">
      <c r="A162" t="s">
        <v>15</v>
      </c>
      <c r="B162" s="7">
        <v>0.69374999999999987</v>
      </c>
      <c r="C162">
        <v>14</v>
      </c>
      <c r="D162">
        <v>3</v>
      </c>
      <c r="E162">
        <v>3</v>
      </c>
      <c r="F162" s="4">
        <f t="shared" si="7"/>
        <v>3</v>
      </c>
      <c r="G162" s="4">
        <f t="shared" si="6"/>
        <v>0</v>
      </c>
    </row>
    <row r="163" spans="1:7">
      <c r="A163" t="s">
        <v>15</v>
      </c>
      <c r="B163" s="7">
        <v>0.71249999999999991</v>
      </c>
      <c r="C163">
        <v>15</v>
      </c>
      <c r="D163">
        <v>1</v>
      </c>
      <c r="E163">
        <v>1</v>
      </c>
      <c r="F163" s="4">
        <f t="shared" si="7"/>
        <v>1</v>
      </c>
      <c r="G163" s="4">
        <f t="shared" si="6"/>
        <v>0</v>
      </c>
    </row>
    <row r="164" spans="1:7">
      <c r="A164" t="s">
        <v>15</v>
      </c>
      <c r="B164" s="7">
        <v>0.72361111111111098</v>
      </c>
      <c r="C164">
        <v>5</v>
      </c>
      <c r="D164">
        <v>15</v>
      </c>
      <c r="E164">
        <v>20</v>
      </c>
      <c r="F164" s="4">
        <f t="shared" si="7"/>
        <v>20</v>
      </c>
      <c r="G164" s="4">
        <f t="shared" si="6"/>
        <v>12.5</v>
      </c>
    </row>
    <row r="165" spans="1:7">
      <c r="A165" t="s">
        <v>15</v>
      </c>
      <c r="B165" s="7">
        <v>0.72361111111111098</v>
      </c>
      <c r="C165">
        <v>8</v>
      </c>
      <c r="D165">
        <v>15</v>
      </c>
      <c r="E165">
        <v>19</v>
      </c>
      <c r="F165" s="4">
        <f t="shared" si="7"/>
        <v>19</v>
      </c>
      <c r="G165" s="4">
        <f t="shared" si="6"/>
        <v>7.5</v>
      </c>
    </row>
    <row r="166" spans="1:7">
      <c r="A166" t="s">
        <v>15</v>
      </c>
      <c r="B166" s="7">
        <v>0.74166666666666659</v>
      </c>
      <c r="C166">
        <v>4</v>
      </c>
      <c r="D166">
        <v>14</v>
      </c>
      <c r="E166">
        <v>16</v>
      </c>
      <c r="F166" s="4">
        <f t="shared" si="7"/>
        <v>16</v>
      </c>
      <c r="G166" s="4">
        <f t="shared" si="6"/>
        <v>8.8000000000000007</v>
      </c>
    </row>
    <row r="167" spans="1:7">
      <c r="A167" t="s">
        <v>15</v>
      </c>
      <c r="B167" s="7">
        <v>0.74166666666666659</v>
      </c>
      <c r="C167">
        <v>14</v>
      </c>
      <c r="D167">
        <v>3</v>
      </c>
      <c r="E167">
        <v>3</v>
      </c>
      <c r="F167" s="4">
        <f t="shared" si="7"/>
        <v>3</v>
      </c>
      <c r="G167" s="4">
        <f t="shared" si="6"/>
        <v>0</v>
      </c>
    </row>
    <row r="168" spans="1:7">
      <c r="A168" t="s">
        <v>15</v>
      </c>
      <c r="B168" s="7">
        <v>0.75208333333333321</v>
      </c>
      <c r="C168">
        <v>7</v>
      </c>
      <c r="D168">
        <v>16</v>
      </c>
      <c r="E168">
        <v>20</v>
      </c>
      <c r="F168" s="4">
        <f t="shared" si="7"/>
        <v>20</v>
      </c>
      <c r="G168" s="4">
        <f t="shared" si="6"/>
        <v>9.65</v>
      </c>
    </row>
    <row r="169" spans="1:7">
      <c r="A169" t="s">
        <v>15</v>
      </c>
      <c r="B169" s="7">
        <v>0.76597222222222205</v>
      </c>
      <c r="C169">
        <v>7</v>
      </c>
      <c r="D169">
        <v>16</v>
      </c>
      <c r="E169">
        <v>20</v>
      </c>
      <c r="F169" s="4">
        <f t="shared" si="7"/>
        <v>20</v>
      </c>
      <c r="G169" s="4">
        <f t="shared" si="6"/>
        <v>9.65</v>
      </c>
    </row>
    <row r="170" spans="1:7">
      <c r="A170" t="s">
        <v>15</v>
      </c>
      <c r="B170" s="7">
        <v>0.77222222222222203</v>
      </c>
      <c r="C170">
        <v>10</v>
      </c>
      <c r="D170">
        <v>14</v>
      </c>
      <c r="E170">
        <v>19.5</v>
      </c>
      <c r="F170" s="4">
        <f t="shared" si="7"/>
        <v>19.5</v>
      </c>
      <c r="G170" s="4">
        <f t="shared" si="6"/>
        <v>5</v>
      </c>
    </row>
    <row r="171" spans="1:7">
      <c r="A171" t="s">
        <v>15</v>
      </c>
      <c r="B171" s="7">
        <v>0.77708333333333313</v>
      </c>
      <c r="C171">
        <v>3</v>
      </c>
      <c r="D171">
        <v>7</v>
      </c>
      <c r="E171">
        <v>8.5</v>
      </c>
      <c r="F171" s="4">
        <f t="shared" si="7"/>
        <v>8.5</v>
      </c>
      <c r="G171" s="4">
        <f t="shared" si="6"/>
        <v>2</v>
      </c>
    </row>
    <row r="172" spans="1:7">
      <c r="A172" t="s">
        <v>15</v>
      </c>
      <c r="B172" s="7">
        <v>0.77708333333333313</v>
      </c>
      <c r="C172">
        <v>3</v>
      </c>
      <c r="D172">
        <v>7</v>
      </c>
      <c r="E172">
        <v>8.5</v>
      </c>
      <c r="F172" s="4">
        <f t="shared" si="7"/>
        <v>8.5</v>
      </c>
      <c r="G172" s="4">
        <f t="shared" si="6"/>
        <v>2</v>
      </c>
    </row>
    <row r="173" spans="1:7">
      <c r="A173" t="s">
        <v>15</v>
      </c>
      <c r="B173" s="7">
        <v>0.77708333333333313</v>
      </c>
      <c r="C173">
        <v>7</v>
      </c>
      <c r="D173">
        <v>16</v>
      </c>
      <c r="E173">
        <v>20</v>
      </c>
      <c r="F173" s="4">
        <f t="shared" si="7"/>
        <v>20</v>
      </c>
      <c r="G173" s="4">
        <f t="shared" si="6"/>
        <v>9.65</v>
      </c>
    </row>
    <row r="174" spans="1:7">
      <c r="A174" t="s">
        <v>15</v>
      </c>
      <c r="B174" s="7">
        <v>0.79652777777777761</v>
      </c>
      <c r="C174">
        <v>6</v>
      </c>
      <c r="D174">
        <v>14</v>
      </c>
      <c r="E174">
        <v>18</v>
      </c>
      <c r="F174" s="4">
        <f t="shared" si="7"/>
        <v>18</v>
      </c>
      <c r="G174" s="4">
        <f t="shared" si="6"/>
        <v>9</v>
      </c>
    </row>
    <row r="175" spans="1:7">
      <c r="A175" t="s">
        <v>15</v>
      </c>
      <c r="B175" s="7">
        <v>0.79652777777777761</v>
      </c>
      <c r="C175">
        <v>3</v>
      </c>
      <c r="D175">
        <v>7</v>
      </c>
      <c r="E175">
        <v>8.5</v>
      </c>
      <c r="F175" s="4">
        <f t="shared" si="7"/>
        <v>8.5</v>
      </c>
      <c r="G175" s="4">
        <f t="shared" si="6"/>
        <v>2</v>
      </c>
    </row>
    <row r="176" spans="1:7">
      <c r="A176" t="s">
        <v>15</v>
      </c>
      <c r="B176" s="7">
        <v>0.81388888888888877</v>
      </c>
      <c r="C176">
        <v>2</v>
      </c>
      <c r="D176">
        <v>16</v>
      </c>
      <c r="E176">
        <v>19</v>
      </c>
      <c r="F176" s="4">
        <f t="shared" si="7"/>
        <v>19</v>
      </c>
      <c r="G176" s="4">
        <f t="shared" si="6"/>
        <v>13.8</v>
      </c>
    </row>
    <row r="177" spans="1:7">
      <c r="A177" t="s">
        <v>15</v>
      </c>
      <c r="B177" s="7">
        <v>0.81388888888888877</v>
      </c>
      <c r="C177">
        <v>7</v>
      </c>
      <c r="D177">
        <v>16</v>
      </c>
      <c r="E177">
        <v>20</v>
      </c>
      <c r="F177" s="4">
        <f t="shared" si="7"/>
        <v>20</v>
      </c>
      <c r="G177" s="4">
        <f t="shared" si="6"/>
        <v>9.65</v>
      </c>
    </row>
    <row r="178" spans="1:7">
      <c r="A178" t="s">
        <v>15</v>
      </c>
      <c r="B178" s="7">
        <v>0.81388888888888877</v>
      </c>
      <c r="C178">
        <v>1</v>
      </c>
      <c r="D178">
        <v>17</v>
      </c>
      <c r="E178">
        <v>23</v>
      </c>
      <c r="F178" s="4">
        <f t="shared" si="7"/>
        <v>23</v>
      </c>
      <c r="G178" s="4">
        <f t="shared" si="6"/>
        <v>18.75</v>
      </c>
    </row>
    <row r="179" spans="1:7">
      <c r="A179" t="s">
        <v>15</v>
      </c>
      <c r="B179" s="7">
        <v>0.81388888888888877</v>
      </c>
      <c r="C179">
        <v>11</v>
      </c>
      <c r="D179">
        <v>10</v>
      </c>
      <c r="E179">
        <v>14</v>
      </c>
      <c r="F179" s="4">
        <f t="shared" si="7"/>
        <v>14</v>
      </c>
      <c r="G179" s="4">
        <f t="shared" si="6"/>
        <v>1.45</v>
      </c>
    </row>
    <row r="180" spans="1:7">
      <c r="A180" t="s">
        <v>15</v>
      </c>
      <c r="B180" s="7">
        <v>0.81736111111111098</v>
      </c>
      <c r="C180">
        <v>15</v>
      </c>
      <c r="D180">
        <v>1</v>
      </c>
      <c r="E180">
        <v>1</v>
      </c>
      <c r="F180" s="4">
        <f t="shared" si="7"/>
        <v>1</v>
      </c>
      <c r="G180" s="4">
        <f t="shared" si="6"/>
        <v>0</v>
      </c>
    </row>
    <row r="181" spans="1:7">
      <c r="A181" t="s">
        <v>15</v>
      </c>
      <c r="B181" s="7">
        <v>0.81736111111111098</v>
      </c>
      <c r="C181">
        <v>15</v>
      </c>
      <c r="D181">
        <v>1</v>
      </c>
      <c r="E181">
        <v>1</v>
      </c>
      <c r="F181" s="4">
        <f t="shared" si="7"/>
        <v>1</v>
      </c>
      <c r="G181" s="4">
        <f t="shared" si="6"/>
        <v>0</v>
      </c>
    </row>
    <row r="182" spans="1:7">
      <c r="A182" t="s">
        <v>15</v>
      </c>
      <c r="B182" s="7">
        <v>0.83124999999999982</v>
      </c>
      <c r="C182">
        <v>9</v>
      </c>
      <c r="D182">
        <v>14</v>
      </c>
      <c r="E182">
        <v>17</v>
      </c>
      <c r="F182" s="4">
        <f t="shared" si="7"/>
        <v>17</v>
      </c>
      <c r="G182" s="4">
        <f t="shared" si="6"/>
        <v>12.6</v>
      </c>
    </row>
    <row r="183" spans="1:7">
      <c r="A183" t="s">
        <v>15</v>
      </c>
      <c r="B183" s="7">
        <v>0.85138888888888875</v>
      </c>
      <c r="C183">
        <v>4</v>
      </c>
      <c r="D183">
        <v>14</v>
      </c>
      <c r="E183">
        <v>16</v>
      </c>
      <c r="F183" s="4">
        <f t="shared" si="7"/>
        <v>16</v>
      </c>
      <c r="G183" s="4">
        <f t="shared" si="6"/>
        <v>8.8000000000000007</v>
      </c>
    </row>
    <row r="184" spans="1:7">
      <c r="A184" t="s">
        <v>15</v>
      </c>
      <c r="B184" s="7">
        <v>0.85763888888888873</v>
      </c>
      <c r="C184">
        <v>2</v>
      </c>
      <c r="D184">
        <v>16</v>
      </c>
      <c r="E184">
        <v>19</v>
      </c>
      <c r="F184" s="4">
        <f t="shared" si="7"/>
        <v>19</v>
      </c>
      <c r="G184" s="4">
        <f t="shared" si="6"/>
        <v>13.8</v>
      </c>
    </row>
    <row r="185" spans="1:7">
      <c r="A185" t="s">
        <v>15</v>
      </c>
      <c r="B185" s="7">
        <v>0.86111111111111094</v>
      </c>
      <c r="C185">
        <v>4</v>
      </c>
      <c r="D185">
        <v>14</v>
      </c>
      <c r="E185">
        <v>16</v>
      </c>
      <c r="F185" s="4">
        <f t="shared" si="7"/>
        <v>16</v>
      </c>
      <c r="G185" s="4">
        <f t="shared" si="6"/>
        <v>8.8000000000000007</v>
      </c>
    </row>
    <row r="186" spans="1:7">
      <c r="A186" t="s">
        <v>15</v>
      </c>
      <c r="B186" s="7">
        <v>0.86111111111111094</v>
      </c>
      <c r="C186">
        <v>7</v>
      </c>
      <c r="D186">
        <v>16</v>
      </c>
      <c r="E186">
        <v>20</v>
      </c>
      <c r="F186" s="4">
        <f t="shared" si="7"/>
        <v>20</v>
      </c>
      <c r="G186" s="4">
        <f t="shared" si="6"/>
        <v>9.65</v>
      </c>
    </row>
    <row r="187" spans="1:7">
      <c r="A187" t="s">
        <v>15</v>
      </c>
      <c r="B187" s="7">
        <v>0.86666666666666647</v>
      </c>
      <c r="C187">
        <v>3</v>
      </c>
      <c r="D187">
        <v>7</v>
      </c>
      <c r="E187">
        <v>8.5</v>
      </c>
      <c r="F187" s="4">
        <f t="shared" si="7"/>
        <v>8.5</v>
      </c>
      <c r="G187" s="4">
        <f t="shared" si="6"/>
        <v>2</v>
      </c>
    </row>
    <row r="188" spans="1:7">
      <c r="A188" t="s">
        <v>15</v>
      </c>
      <c r="B188" s="7">
        <v>0.87222222222222201</v>
      </c>
      <c r="C188">
        <v>11</v>
      </c>
      <c r="D188">
        <v>10</v>
      </c>
      <c r="E188">
        <v>14</v>
      </c>
      <c r="F188" s="4">
        <f t="shared" si="7"/>
        <v>14</v>
      </c>
      <c r="G188" s="4">
        <f t="shared" si="6"/>
        <v>1.45</v>
      </c>
    </row>
    <row r="189" spans="1:7">
      <c r="A189" t="s">
        <v>15</v>
      </c>
      <c r="B189" s="7">
        <v>0.87222222222222201</v>
      </c>
      <c r="C189">
        <v>5</v>
      </c>
      <c r="D189">
        <v>15</v>
      </c>
      <c r="E189">
        <v>20</v>
      </c>
      <c r="F189" s="4">
        <f t="shared" si="7"/>
        <v>20</v>
      </c>
      <c r="G189" s="4">
        <f t="shared" si="6"/>
        <v>12.5</v>
      </c>
    </row>
    <row r="190" spans="1:7">
      <c r="A190" t="s">
        <v>15</v>
      </c>
      <c r="B190" s="7">
        <v>0.87222222222222201</v>
      </c>
      <c r="C190">
        <v>10</v>
      </c>
      <c r="D190">
        <v>14</v>
      </c>
      <c r="E190">
        <v>19.5</v>
      </c>
      <c r="F190" s="4">
        <f t="shared" si="7"/>
        <v>19.5</v>
      </c>
      <c r="G190" s="4">
        <f t="shared" si="6"/>
        <v>5</v>
      </c>
    </row>
    <row r="191" spans="1:7">
      <c r="A191" t="s">
        <v>15</v>
      </c>
      <c r="B191" s="7">
        <v>0.87222222222222201</v>
      </c>
      <c r="C191">
        <v>4</v>
      </c>
      <c r="D191">
        <v>14</v>
      </c>
      <c r="E191">
        <v>16</v>
      </c>
      <c r="F191" s="4">
        <f t="shared" si="7"/>
        <v>16</v>
      </c>
      <c r="G191" s="4">
        <f t="shared" si="6"/>
        <v>8.8000000000000007</v>
      </c>
    </row>
    <row r="192" spans="1:7">
      <c r="A192" t="s">
        <v>15</v>
      </c>
      <c r="B192" s="7">
        <v>0.8819444444444442</v>
      </c>
      <c r="C192">
        <v>12</v>
      </c>
      <c r="D192">
        <v>4</v>
      </c>
      <c r="E192">
        <v>6</v>
      </c>
      <c r="F192" s="4">
        <f t="shared" si="7"/>
        <v>6</v>
      </c>
      <c r="G192" s="4">
        <f t="shared" si="6"/>
        <v>0</v>
      </c>
    </row>
    <row r="193" spans="1:7">
      <c r="A193" t="s">
        <v>15</v>
      </c>
      <c r="B193" s="7">
        <v>0.88263888888888864</v>
      </c>
      <c r="C193">
        <v>7</v>
      </c>
      <c r="D193">
        <v>16</v>
      </c>
      <c r="E193">
        <v>20</v>
      </c>
      <c r="F193" s="4">
        <f t="shared" si="7"/>
        <v>20</v>
      </c>
      <c r="G193" s="4">
        <f t="shared" si="6"/>
        <v>9.65</v>
      </c>
    </row>
    <row r="194" spans="1:7">
      <c r="A194" t="s">
        <v>15</v>
      </c>
      <c r="B194" s="7">
        <v>0.88263888888888864</v>
      </c>
      <c r="C194">
        <v>7</v>
      </c>
      <c r="D194">
        <v>16</v>
      </c>
      <c r="E194">
        <v>20</v>
      </c>
      <c r="F194" s="4">
        <f t="shared" si="7"/>
        <v>20</v>
      </c>
      <c r="G194" s="4">
        <f t="shared" ref="G194:G257" si="8">VLOOKUP(C:C,$J$2:$K$17,2,FALSE)</f>
        <v>9.65</v>
      </c>
    </row>
    <row r="195" spans="1:7">
      <c r="A195" t="s">
        <v>15</v>
      </c>
      <c r="B195" s="7">
        <v>0.88333333333333308</v>
      </c>
      <c r="C195">
        <v>3</v>
      </c>
      <c r="D195">
        <v>7</v>
      </c>
      <c r="E195">
        <v>8.5</v>
      </c>
      <c r="F195" s="4">
        <f t="shared" si="7"/>
        <v>8.5</v>
      </c>
      <c r="G195" s="4">
        <f t="shared" si="8"/>
        <v>2</v>
      </c>
    </row>
    <row r="196" spans="1:7">
      <c r="A196" t="s">
        <v>15</v>
      </c>
      <c r="B196" s="7">
        <v>0.89097222222222194</v>
      </c>
      <c r="C196">
        <v>4</v>
      </c>
      <c r="D196">
        <v>14</v>
      </c>
      <c r="E196">
        <v>16</v>
      </c>
      <c r="F196" s="4">
        <f t="shared" si="7"/>
        <v>16</v>
      </c>
      <c r="G196" s="4">
        <f t="shared" si="8"/>
        <v>8.8000000000000007</v>
      </c>
    </row>
    <row r="197" spans="1:7">
      <c r="A197" t="s">
        <v>15</v>
      </c>
      <c r="B197" s="7">
        <v>0.89097222222222194</v>
      </c>
      <c r="C197">
        <v>13</v>
      </c>
      <c r="D197">
        <v>2</v>
      </c>
      <c r="E197">
        <v>2</v>
      </c>
      <c r="F197" s="4">
        <f t="shared" si="7"/>
        <v>2</v>
      </c>
      <c r="G197" s="4">
        <f t="shared" si="8"/>
        <v>0</v>
      </c>
    </row>
    <row r="198" spans="1:7">
      <c r="A198" t="s">
        <v>15</v>
      </c>
      <c r="B198" s="7">
        <v>0.90972222222222199</v>
      </c>
      <c r="C198">
        <v>2</v>
      </c>
      <c r="D198">
        <v>16</v>
      </c>
      <c r="E198">
        <v>19</v>
      </c>
      <c r="F198" s="4">
        <f t="shared" si="7"/>
        <v>19</v>
      </c>
      <c r="G198" s="4">
        <f t="shared" si="8"/>
        <v>13.8</v>
      </c>
    </row>
    <row r="199" spans="1:7">
      <c r="A199" t="s">
        <v>15</v>
      </c>
      <c r="B199" s="7">
        <v>0.91388888888888864</v>
      </c>
      <c r="C199">
        <v>14</v>
      </c>
      <c r="D199">
        <v>3</v>
      </c>
      <c r="E199">
        <v>3</v>
      </c>
      <c r="F199" s="4">
        <f t="shared" si="7"/>
        <v>3</v>
      </c>
      <c r="G199" s="4">
        <f t="shared" si="8"/>
        <v>0</v>
      </c>
    </row>
    <row r="200" spans="1:7">
      <c r="A200" t="s">
        <v>15</v>
      </c>
      <c r="B200" s="7">
        <v>0.91388888888888864</v>
      </c>
      <c r="C200">
        <v>9</v>
      </c>
      <c r="D200">
        <v>14</v>
      </c>
      <c r="E200">
        <v>17</v>
      </c>
      <c r="F200" s="4">
        <f t="shared" si="7"/>
        <v>17</v>
      </c>
      <c r="G200" s="4">
        <f t="shared" si="8"/>
        <v>12.6</v>
      </c>
    </row>
    <row r="201" spans="1:7">
      <c r="A201" t="s">
        <v>15</v>
      </c>
      <c r="B201" s="7">
        <v>0.93333333333333313</v>
      </c>
      <c r="C201">
        <v>15</v>
      </c>
      <c r="D201">
        <v>1</v>
      </c>
      <c r="E201">
        <v>1</v>
      </c>
      <c r="F201" s="4">
        <f t="shared" si="7"/>
        <v>1</v>
      </c>
      <c r="G201" s="4">
        <f t="shared" si="8"/>
        <v>0</v>
      </c>
    </row>
    <row r="202" spans="1:7">
      <c r="A202" t="s">
        <v>15</v>
      </c>
      <c r="B202" s="7">
        <v>0.94374999999999976</v>
      </c>
      <c r="C202">
        <v>7</v>
      </c>
      <c r="D202">
        <v>16</v>
      </c>
      <c r="E202">
        <v>20</v>
      </c>
      <c r="F202" s="4">
        <f t="shared" si="7"/>
        <v>20</v>
      </c>
      <c r="G202" s="4">
        <f t="shared" si="8"/>
        <v>9.65</v>
      </c>
    </row>
    <row r="203" spans="1:7">
      <c r="A203" t="s">
        <v>15</v>
      </c>
      <c r="B203" s="7">
        <v>0.94374999999999976</v>
      </c>
      <c r="C203">
        <v>9</v>
      </c>
      <c r="D203">
        <v>14</v>
      </c>
      <c r="E203">
        <v>17</v>
      </c>
      <c r="F203" s="4">
        <f t="shared" ref="F203:F204" si="9">E203</f>
        <v>17</v>
      </c>
      <c r="G203" s="4">
        <f t="shared" si="8"/>
        <v>12.6</v>
      </c>
    </row>
    <row r="204" spans="1:7">
      <c r="A204" t="s">
        <v>15</v>
      </c>
      <c r="B204" s="7">
        <v>0.95902777777777748</v>
      </c>
      <c r="C204">
        <v>7</v>
      </c>
      <c r="D204">
        <v>16</v>
      </c>
      <c r="E204">
        <v>20</v>
      </c>
      <c r="F204" s="4">
        <f t="shared" si="9"/>
        <v>20</v>
      </c>
      <c r="G204" s="4">
        <f t="shared" si="8"/>
        <v>9.65</v>
      </c>
    </row>
    <row r="205" spans="1:7">
      <c r="A205" t="s">
        <v>16</v>
      </c>
      <c r="B205" s="7">
        <v>0.4680555555555555</v>
      </c>
      <c r="C205">
        <v>6</v>
      </c>
      <c r="D205">
        <v>14</v>
      </c>
      <c r="E205">
        <v>18</v>
      </c>
      <c r="F205" s="4">
        <f t="shared" ref="F205:F225" si="10">D205</f>
        <v>14</v>
      </c>
      <c r="G205" s="4">
        <f t="shared" si="8"/>
        <v>9</v>
      </c>
    </row>
    <row r="206" spans="1:7">
      <c r="A206" t="s">
        <v>16</v>
      </c>
      <c r="B206" s="7">
        <v>0.4680555555555555</v>
      </c>
      <c r="C206">
        <v>13</v>
      </c>
      <c r="D206">
        <v>2</v>
      </c>
      <c r="E206">
        <v>2</v>
      </c>
      <c r="F206" s="4">
        <f t="shared" si="10"/>
        <v>2</v>
      </c>
      <c r="G206" s="4">
        <f t="shared" si="8"/>
        <v>0</v>
      </c>
    </row>
    <row r="207" spans="1:7">
      <c r="A207" t="s">
        <v>16</v>
      </c>
      <c r="B207" s="7">
        <v>0.4680555555555555</v>
      </c>
      <c r="C207">
        <v>10</v>
      </c>
      <c r="D207">
        <v>14</v>
      </c>
      <c r="E207">
        <v>19.5</v>
      </c>
      <c r="F207" s="4">
        <f t="shared" si="10"/>
        <v>14</v>
      </c>
      <c r="G207" s="4">
        <f t="shared" si="8"/>
        <v>5</v>
      </c>
    </row>
    <row r="208" spans="1:7">
      <c r="A208" t="s">
        <v>16</v>
      </c>
      <c r="B208" s="7">
        <v>0.4680555555555555</v>
      </c>
      <c r="C208">
        <v>8</v>
      </c>
      <c r="D208">
        <v>15</v>
      </c>
      <c r="E208">
        <v>19</v>
      </c>
      <c r="F208" s="4">
        <f t="shared" si="10"/>
        <v>15</v>
      </c>
      <c r="G208" s="4">
        <f t="shared" si="8"/>
        <v>7.5</v>
      </c>
    </row>
    <row r="209" spans="1:7">
      <c r="A209" t="s">
        <v>16</v>
      </c>
      <c r="B209" s="7">
        <v>0.4680555555555555</v>
      </c>
      <c r="C209">
        <v>2</v>
      </c>
      <c r="D209">
        <v>16</v>
      </c>
      <c r="E209">
        <v>19</v>
      </c>
      <c r="F209" s="4">
        <f t="shared" si="10"/>
        <v>16</v>
      </c>
      <c r="G209" s="4">
        <f t="shared" si="8"/>
        <v>13.8</v>
      </c>
    </row>
    <row r="210" spans="1:7">
      <c r="A210" t="s">
        <v>16</v>
      </c>
      <c r="B210" s="7">
        <v>0.4680555555555555</v>
      </c>
      <c r="C210">
        <v>8</v>
      </c>
      <c r="D210">
        <v>15</v>
      </c>
      <c r="E210">
        <v>19</v>
      </c>
      <c r="F210" s="4">
        <f t="shared" si="10"/>
        <v>15</v>
      </c>
      <c r="G210" s="4">
        <f t="shared" si="8"/>
        <v>7.5</v>
      </c>
    </row>
    <row r="211" spans="1:7">
      <c r="A211" t="s">
        <v>16</v>
      </c>
      <c r="B211" s="7">
        <v>0.48680555555555549</v>
      </c>
      <c r="C211">
        <v>11</v>
      </c>
      <c r="D211">
        <v>10</v>
      </c>
      <c r="E211">
        <v>14</v>
      </c>
      <c r="F211" s="4">
        <f t="shared" si="10"/>
        <v>10</v>
      </c>
      <c r="G211" s="4">
        <f t="shared" si="8"/>
        <v>1.45</v>
      </c>
    </row>
    <row r="212" spans="1:7">
      <c r="A212" t="s">
        <v>16</v>
      </c>
      <c r="B212" s="7">
        <v>0.50138888888888877</v>
      </c>
      <c r="C212">
        <v>13</v>
      </c>
      <c r="D212">
        <v>2</v>
      </c>
      <c r="E212">
        <v>2</v>
      </c>
      <c r="F212" s="4">
        <f t="shared" si="10"/>
        <v>2</v>
      </c>
      <c r="G212" s="4">
        <f t="shared" si="8"/>
        <v>0</v>
      </c>
    </row>
    <row r="213" spans="1:7">
      <c r="A213" t="s">
        <v>16</v>
      </c>
      <c r="B213" s="7">
        <v>0.50486111111111098</v>
      </c>
      <c r="C213">
        <v>8</v>
      </c>
      <c r="D213">
        <v>15</v>
      </c>
      <c r="E213">
        <v>19</v>
      </c>
      <c r="F213" s="4">
        <f t="shared" si="10"/>
        <v>15</v>
      </c>
      <c r="G213" s="4">
        <f t="shared" si="8"/>
        <v>7.5</v>
      </c>
    </row>
    <row r="214" spans="1:7">
      <c r="A214" t="s">
        <v>16</v>
      </c>
      <c r="B214" s="7">
        <v>0.52222222222222214</v>
      </c>
      <c r="C214">
        <v>2</v>
      </c>
      <c r="D214">
        <v>16</v>
      </c>
      <c r="E214">
        <v>19</v>
      </c>
      <c r="F214" s="4">
        <f t="shared" si="10"/>
        <v>16</v>
      </c>
      <c r="G214" s="4">
        <f t="shared" si="8"/>
        <v>13.8</v>
      </c>
    </row>
    <row r="215" spans="1:7">
      <c r="A215" t="s">
        <v>16</v>
      </c>
      <c r="B215" s="7">
        <v>0.52222222222222214</v>
      </c>
      <c r="C215">
        <v>8</v>
      </c>
      <c r="D215">
        <v>15</v>
      </c>
      <c r="E215">
        <v>19</v>
      </c>
      <c r="F215" s="4">
        <f t="shared" si="10"/>
        <v>15</v>
      </c>
      <c r="G215" s="4">
        <f t="shared" si="8"/>
        <v>7.5</v>
      </c>
    </row>
    <row r="216" spans="1:7">
      <c r="A216" t="s">
        <v>16</v>
      </c>
      <c r="B216" s="7">
        <v>0.52222222222222214</v>
      </c>
      <c r="C216">
        <v>3</v>
      </c>
      <c r="D216">
        <v>7</v>
      </c>
      <c r="E216">
        <v>8.5</v>
      </c>
      <c r="F216" s="4">
        <f t="shared" si="10"/>
        <v>7</v>
      </c>
      <c r="G216" s="4">
        <f t="shared" si="8"/>
        <v>2</v>
      </c>
    </row>
    <row r="217" spans="1:7">
      <c r="A217" t="s">
        <v>16</v>
      </c>
      <c r="B217" s="7">
        <v>0.52222222222222214</v>
      </c>
      <c r="C217">
        <v>7</v>
      </c>
      <c r="D217">
        <v>16</v>
      </c>
      <c r="E217">
        <v>20</v>
      </c>
      <c r="F217" s="4">
        <f t="shared" si="10"/>
        <v>16</v>
      </c>
      <c r="G217" s="4">
        <f t="shared" si="8"/>
        <v>9.65</v>
      </c>
    </row>
    <row r="218" spans="1:7">
      <c r="A218" t="s">
        <v>16</v>
      </c>
      <c r="B218" s="7">
        <v>0.52222222222222214</v>
      </c>
      <c r="C218">
        <v>9</v>
      </c>
      <c r="D218">
        <v>14</v>
      </c>
      <c r="E218">
        <v>17</v>
      </c>
      <c r="F218" s="4">
        <f t="shared" si="10"/>
        <v>14</v>
      </c>
      <c r="G218" s="4">
        <f t="shared" si="8"/>
        <v>12.6</v>
      </c>
    </row>
    <row r="219" spans="1:7">
      <c r="A219" t="s">
        <v>16</v>
      </c>
      <c r="B219" s="7">
        <v>0.53541666666666654</v>
      </c>
      <c r="C219">
        <v>13</v>
      </c>
      <c r="D219">
        <v>2</v>
      </c>
      <c r="E219">
        <v>2</v>
      </c>
      <c r="F219" s="4">
        <f t="shared" si="10"/>
        <v>2</v>
      </c>
      <c r="G219" s="4">
        <f t="shared" si="8"/>
        <v>0</v>
      </c>
    </row>
    <row r="220" spans="1:7">
      <c r="A220" t="s">
        <v>16</v>
      </c>
      <c r="B220" s="7">
        <v>0.5527777777777777</v>
      </c>
      <c r="C220">
        <v>10</v>
      </c>
      <c r="D220">
        <v>14</v>
      </c>
      <c r="E220">
        <v>19.5</v>
      </c>
      <c r="F220" s="4">
        <f t="shared" si="10"/>
        <v>14</v>
      </c>
      <c r="G220" s="4">
        <f t="shared" si="8"/>
        <v>5</v>
      </c>
    </row>
    <row r="221" spans="1:7">
      <c r="A221" t="s">
        <v>16</v>
      </c>
      <c r="B221" s="7">
        <v>0.5527777777777777</v>
      </c>
      <c r="C221">
        <v>10</v>
      </c>
      <c r="D221">
        <v>14</v>
      </c>
      <c r="E221">
        <v>19.5</v>
      </c>
      <c r="F221" s="4">
        <f t="shared" si="10"/>
        <v>14</v>
      </c>
      <c r="G221" s="4">
        <f t="shared" si="8"/>
        <v>5</v>
      </c>
    </row>
    <row r="222" spans="1:7">
      <c r="A222" t="s">
        <v>16</v>
      </c>
      <c r="B222" s="7">
        <v>0.56736111111111098</v>
      </c>
      <c r="C222">
        <v>10</v>
      </c>
      <c r="D222">
        <v>14</v>
      </c>
      <c r="E222">
        <v>19.5</v>
      </c>
      <c r="F222" s="4">
        <f t="shared" si="10"/>
        <v>14</v>
      </c>
      <c r="G222" s="4">
        <f t="shared" si="8"/>
        <v>5</v>
      </c>
    </row>
    <row r="223" spans="1:7">
      <c r="A223" t="s">
        <v>16</v>
      </c>
      <c r="B223" s="7">
        <v>0.56736111111111098</v>
      </c>
      <c r="C223">
        <v>14</v>
      </c>
      <c r="D223">
        <v>3</v>
      </c>
      <c r="E223">
        <v>3</v>
      </c>
      <c r="F223" s="4">
        <f t="shared" si="10"/>
        <v>3</v>
      </c>
      <c r="G223" s="4">
        <f t="shared" si="8"/>
        <v>0</v>
      </c>
    </row>
    <row r="224" spans="1:7">
      <c r="A224" t="s">
        <v>16</v>
      </c>
      <c r="B224" s="7">
        <v>0.57847222222222205</v>
      </c>
      <c r="C224">
        <v>7</v>
      </c>
      <c r="D224">
        <v>16</v>
      </c>
      <c r="E224">
        <v>20</v>
      </c>
      <c r="F224" s="4">
        <f t="shared" si="10"/>
        <v>16</v>
      </c>
      <c r="G224" s="4">
        <f t="shared" si="8"/>
        <v>9.65</v>
      </c>
    </row>
    <row r="225" spans="1:7">
      <c r="A225" t="s">
        <v>16</v>
      </c>
      <c r="B225" s="7">
        <v>0.57847222222222205</v>
      </c>
      <c r="C225">
        <v>2</v>
      </c>
      <c r="D225">
        <v>16</v>
      </c>
      <c r="E225">
        <v>19</v>
      </c>
      <c r="F225" s="4">
        <f t="shared" si="10"/>
        <v>16</v>
      </c>
      <c r="G225" s="4">
        <f t="shared" si="8"/>
        <v>13.8</v>
      </c>
    </row>
    <row r="226" spans="1:7">
      <c r="A226" t="s">
        <v>16</v>
      </c>
      <c r="B226" s="7">
        <v>0.58402777777777759</v>
      </c>
      <c r="C226">
        <v>2</v>
      </c>
      <c r="D226">
        <v>16</v>
      </c>
      <c r="E226">
        <v>19</v>
      </c>
      <c r="F226" s="4">
        <f t="shared" ref="F226:F289" si="11">E226</f>
        <v>19</v>
      </c>
      <c r="G226" s="4">
        <f t="shared" si="8"/>
        <v>13.8</v>
      </c>
    </row>
    <row r="227" spans="1:7">
      <c r="A227" t="s">
        <v>16</v>
      </c>
      <c r="B227" s="7">
        <v>0.58402777777777759</v>
      </c>
      <c r="C227">
        <v>14</v>
      </c>
      <c r="D227">
        <v>3</v>
      </c>
      <c r="E227">
        <v>3</v>
      </c>
      <c r="F227" s="4">
        <f t="shared" si="11"/>
        <v>3</v>
      </c>
      <c r="G227" s="4">
        <f t="shared" si="8"/>
        <v>0</v>
      </c>
    </row>
    <row r="228" spans="1:7">
      <c r="A228" t="s">
        <v>16</v>
      </c>
      <c r="B228" s="7">
        <v>0.59166666666666645</v>
      </c>
      <c r="C228">
        <v>9</v>
      </c>
      <c r="D228">
        <v>14</v>
      </c>
      <c r="E228">
        <v>17</v>
      </c>
      <c r="F228" s="4">
        <f t="shared" si="11"/>
        <v>17</v>
      </c>
      <c r="G228" s="4">
        <f t="shared" si="8"/>
        <v>12.6</v>
      </c>
    </row>
    <row r="229" spans="1:7">
      <c r="A229" t="s">
        <v>16</v>
      </c>
      <c r="B229" s="7">
        <v>0.59166666666666645</v>
      </c>
      <c r="C229">
        <v>5</v>
      </c>
      <c r="D229">
        <v>15</v>
      </c>
      <c r="E229">
        <v>20</v>
      </c>
      <c r="F229" s="4">
        <f t="shared" si="11"/>
        <v>20</v>
      </c>
      <c r="G229" s="4">
        <f t="shared" si="8"/>
        <v>12.5</v>
      </c>
    </row>
    <row r="230" spans="1:7">
      <c r="A230" t="s">
        <v>16</v>
      </c>
      <c r="B230" s="7">
        <v>0.60972222222222205</v>
      </c>
      <c r="C230">
        <v>8</v>
      </c>
      <c r="D230">
        <v>15</v>
      </c>
      <c r="E230">
        <v>19</v>
      </c>
      <c r="F230" s="4">
        <f t="shared" si="11"/>
        <v>19</v>
      </c>
      <c r="G230" s="4">
        <f t="shared" si="8"/>
        <v>7.5</v>
      </c>
    </row>
    <row r="231" spans="1:7">
      <c r="A231" t="s">
        <v>16</v>
      </c>
      <c r="B231" s="7">
        <v>0.63055555555555542</v>
      </c>
      <c r="C231">
        <v>1</v>
      </c>
      <c r="D231">
        <v>17</v>
      </c>
      <c r="E231">
        <v>23</v>
      </c>
      <c r="F231" s="4">
        <f t="shared" si="11"/>
        <v>23</v>
      </c>
      <c r="G231" s="4">
        <f t="shared" si="8"/>
        <v>18.75</v>
      </c>
    </row>
    <row r="232" spans="1:7">
      <c r="A232" t="s">
        <v>16</v>
      </c>
      <c r="B232" s="7">
        <v>0.6368055555555554</v>
      </c>
      <c r="C232">
        <v>10</v>
      </c>
      <c r="D232">
        <v>14</v>
      </c>
      <c r="E232">
        <v>19.5</v>
      </c>
      <c r="F232" s="4">
        <f t="shared" si="11"/>
        <v>19.5</v>
      </c>
      <c r="G232" s="4">
        <f t="shared" si="8"/>
        <v>5</v>
      </c>
    </row>
    <row r="233" spans="1:7">
      <c r="A233" t="s">
        <v>16</v>
      </c>
      <c r="B233" s="7">
        <v>0.64097222222222205</v>
      </c>
      <c r="C233">
        <v>4</v>
      </c>
      <c r="D233">
        <v>14</v>
      </c>
      <c r="E233">
        <v>16</v>
      </c>
      <c r="F233" s="4">
        <f t="shared" si="11"/>
        <v>16</v>
      </c>
      <c r="G233" s="4">
        <f t="shared" si="8"/>
        <v>8.8000000000000007</v>
      </c>
    </row>
    <row r="234" spans="1:7">
      <c r="A234" t="s">
        <v>16</v>
      </c>
      <c r="B234" s="7">
        <v>0.65347222222222201</v>
      </c>
      <c r="C234">
        <v>6</v>
      </c>
      <c r="D234">
        <v>14</v>
      </c>
      <c r="E234">
        <v>18</v>
      </c>
      <c r="F234" s="4">
        <f t="shared" si="11"/>
        <v>18</v>
      </c>
      <c r="G234" s="4">
        <f t="shared" si="8"/>
        <v>9</v>
      </c>
    </row>
    <row r="235" spans="1:7">
      <c r="A235" t="s">
        <v>16</v>
      </c>
      <c r="B235" s="7">
        <v>0.66388888888888864</v>
      </c>
      <c r="C235">
        <v>6</v>
      </c>
      <c r="D235">
        <v>14</v>
      </c>
      <c r="E235">
        <v>18</v>
      </c>
      <c r="F235" s="4">
        <f t="shared" si="11"/>
        <v>18</v>
      </c>
      <c r="G235" s="4">
        <f t="shared" si="8"/>
        <v>9</v>
      </c>
    </row>
    <row r="236" spans="1:7">
      <c r="A236" t="s">
        <v>16</v>
      </c>
      <c r="B236" s="7">
        <v>0.68472222222222201</v>
      </c>
      <c r="C236">
        <v>8</v>
      </c>
      <c r="D236">
        <v>15</v>
      </c>
      <c r="E236">
        <v>19</v>
      </c>
      <c r="F236" s="4">
        <f t="shared" si="11"/>
        <v>19</v>
      </c>
      <c r="G236" s="4">
        <f t="shared" si="8"/>
        <v>7.5</v>
      </c>
    </row>
    <row r="237" spans="1:7">
      <c r="A237" t="s">
        <v>16</v>
      </c>
      <c r="B237" s="7">
        <v>0.68472222222222201</v>
      </c>
      <c r="C237">
        <v>6</v>
      </c>
      <c r="D237">
        <v>14</v>
      </c>
      <c r="E237">
        <v>18</v>
      </c>
      <c r="F237" s="4">
        <f t="shared" si="11"/>
        <v>18</v>
      </c>
      <c r="G237" s="4">
        <f t="shared" si="8"/>
        <v>9</v>
      </c>
    </row>
    <row r="238" spans="1:7">
      <c r="A238" t="s">
        <v>16</v>
      </c>
      <c r="B238" s="7">
        <v>0.68472222222222201</v>
      </c>
      <c r="C238">
        <v>16</v>
      </c>
      <c r="D238">
        <v>5</v>
      </c>
      <c r="E238">
        <v>7</v>
      </c>
      <c r="F238" s="4">
        <f t="shared" si="11"/>
        <v>7</v>
      </c>
      <c r="G238" s="4">
        <f t="shared" si="8"/>
        <v>0</v>
      </c>
    </row>
    <row r="239" spans="1:7">
      <c r="A239" t="s">
        <v>16</v>
      </c>
      <c r="B239" s="7">
        <v>0.68472222222222201</v>
      </c>
      <c r="C239">
        <v>14</v>
      </c>
      <c r="D239">
        <v>3</v>
      </c>
      <c r="E239">
        <v>3</v>
      </c>
      <c r="F239" s="4">
        <f t="shared" si="11"/>
        <v>3</v>
      </c>
      <c r="G239" s="4">
        <f t="shared" si="8"/>
        <v>0</v>
      </c>
    </row>
    <row r="240" spans="1:7">
      <c r="A240" t="s">
        <v>16</v>
      </c>
      <c r="B240" s="7">
        <v>0.69305555555555531</v>
      </c>
      <c r="C240">
        <v>13</v>
      </c>
      <c r="D240">
        <v>2</v>
      </c>
      <c r="E240">
        <v>2</v>
      </c>
      <c r="F240" s="4">
        <f t="shared" si="11"/>
        <v>2</v>
      </c>
      <c r="G240" s="4">
        <f t="shared" si="8"/>
        <v>0</v>
      </c>
    </row>
    <row r="241" spans="1:7">
      <c r="A241" t="s">
        <v>16</v>
      </c>
      <c r="B241" s="7">
        <v>0.69305555555555531</v>
      </c>
      <c r="C241">
        <v>11</v>
      </c>
      <c r="D241">
        <v>10</v>
      </c>
      <c r="E241">
        <v>14</v>
      </c>
      <c r="F241" s="4">
        <f t="shared" si="11"/>
        <v>14</v>
      </c>
      <c r="G241" s="4">
        <f t="shared" si="8"/>
        <v>1.45</v>
      </c>
    </row>
    <row r="242" spans="1:7">
      <c r="A242" t="s">
        <v>16</v>
      </c>
      <c r="B242" s="7">
        <v>0.70694444444444415</v>
      </c>
      <c r="C242">
        <v>7</v>
      </c>
      <c r="D242">
        <v>16</v>
      </c>
      <c r="E242">
        <v>20</v>
      </c>
      <c r="F242" s="4">
        <f t="shared" si="11"/>
        <v>20</v>
      </c>
      <c r="G242" s="4">
        <f t="shared" si="8"/>
        <v>9.65</v>
      </c>
    </row>
    <row r="243" spans="1:7">
      <c r="A243" t="s">
        <v>16</v>
      </c>
      <c r="B243" s="7">
        <v>0.70694444444444415</v>
      </c>
      <c r="C243">
        <v>7</v>
      </c>
      <c r="D243">
        <v>16</v>
      </c>
      <c r="E243">
        <v>20</v>
      </c>
      <c r="F243" s="4">
        <f t="shared" si="11"/>
        <v>20</v>
      </c>
      <c r="G243" s="4">
        <f t="shared" si="8"/>
        <v>9.65</v>
      </c>
    </row>
    <row r="244" spans="1:7">
      <c r="A244" t="s">
        <v>16</v>
      </c>
      <c r="B244" s="7">
        <v>0.70694444444444415</v>
      </c>
      <c r="C244">
        <v>13</v>
      </c>
      <c r="D244">
        <v>2</v>
      </c>
      <c r="E244">
        <v>2</v>
      </c>
      <c r="F244" s="4">
        <f t="shared" si="11"/>
        <v>2</v>
      </c>
      <c r="G244" s="4">
        <f t="shared" si="8"/>
        <v>0</v>
      </c>
    </row>
    <row r="245" spans="1:7">
      <c r="A245" t="s">
        <v>16</v>
      </c>
      <c r="B245" s="7">
        <v>0.70694444444444415</v>
      </c>
      <c r="C245">
        <v>1</v>
      </c>
      <c r="D245">
        <v>17</v>
      </c>
      <c r="E245">
        <v>23</v>
      </c>
      <c r="F245" s="4">
        <f t="shared" si="11"/>
        <v>23</v>
      </c>
      <c r="G245" s="4">
        <f t="shared" si="8"/>
        <v>18.75</v>
      </c>
    </row>
    <row r="246" spans="1:7">
      <c r="A246" t="s">
        <v>16</v>
      </c>
      <c r="B246" s="7">
        <v>0.70694444444444415</v>
      </c>
      <c r="C246">
        <v>9</v>
      </c>
      <c r="D246">
        <v>14</v>
      </c>
      <c r="E246">
        <v>17</v>
      </c>
      <c r="F246" s="4">
        <f t="shared" si="11"/>
        <v>17</v>
      </c>
      <c r="G246" s="4">
        <f t="shared" si="8"/>
        <v>12.6</v>
      </c>
    </row>
    <row r="247" spans="1:7">
      <c r="A247" t="s">
        <v>16</v>
      </c>
      <c r="B247" s="7">
        <v>0.70694444444444415</v>
      </c>
      <c r="C247">
        <v>9</v>
      </c>
      <c r="D247">
        <v>14</v>
      </c>
      <c r="E247">
        <v>17</v>
      </c>
      <c r="F247" s="4">
        <f t="shared" si="11"/>
        <v>17</v>
      </c>
      <c r="G247" s="4">
        <f t="shared" si="8"/>
        <v>12.6</v>
      </c>
    </row>
    <row r="248" spans="1:7">
      <c r="A248" t="s">
        <v>16</v>
      </c>
      <c r="B248" s="7">
        <v>0.70694444444444415</v>
      </c>
      <c r="C248">
        <v>14</v>
      </c>
      <c r="D248">
        <v>3</v>
      </c>
      <c r="E248">
        <v>3</v>
      </c>
      <c r="F248" s="4">
        <f t="shared" si="11"/>
        <v>3</v>
      </c>
      <c r="G248" s="4">
        <f t="shared" si="8"/>
        <v>0</v>
      </c>
    </row>
    <row r="249" spans="1:7">
      <c r="A249" t="s">
        <v>16</v>
      </c>
      <c r="B249" s="7">
        <v>0.70694444444444415</v>
      </c>
      <c r="C249">
        <v>4</v>
      </c>
      <c r="D249">
        <v>14</v>
      </c>
      <c r="E249">
        <v>16</v>
      </c>
      <c r="F249" s="4">
        <f t="shared" si="11"/>
        <v>16</v>
      </c>
      <c r="G249" s="4">
        <f t="shared" si="8"/>
        <v>8.8000000000000007</v>
      </c>
    </row>
    <row r="250" spans="1:7">
      <c r="A250" t="s">
        <v>16</v>
      </c>
      <c r="B250" s="7">
        <v>0.72291666666666643</v>
      </c>
      <c r="C250">
        <v>7</v>
      </c>
      <c r="D250">
        <v>16</v>
      </c>
      <c r="E250">
        <v>20</v>
      </c>
      <c r="F250" s="4">
        <f t="shared" si="11"/>
        <v>20</v>
      </c>
      <c r="G250" s="4">
        <f t="shared" si="8"/>
        <v>9.65</v>
      </c>
    </row>
    <row r="251" spans="1:7">
      <c r="A251" t="s">
        <v>16</v>
      </c>
      <c r="B251" s="7">
        <v>0.72291666666666643</v>
      </c>
      <c r="C251">
        <v>15</v>
      </c>
      <c r="D251">
        <v>1</v>
      </c>
      <c r="E251">
        <v>1</v>
      </c>
      <c r="F251" s="4">
        <f t="shared" si="11"/>
        <v>1</v>
      </c>
      <c r="G251" s="4">
        <f t="shared" si="8"/>
        <v>0</v>
      </c>
    </row>
    <row r="252" spans="1:7">
      <c r="A252" t="s">
        <v>16</v>
      </c>
      <c r="B252" s="7">
        <v>0.72916666666666641</v>
      </c>
      <c r="C252">
        <v>2</v>
      </c>
      <c r="D252">
        <v>16</v>
      </c>
      <c r="E252">
        <v>19</v>
      </c>
      <c r="F252" s="4">
        <f t="shared" si="11"/>
        <v>19</v>
      </c>
      <c r="G252" s="4">
        <f t="shared" si="8"/>
        <v>13.8</v>
      </c>
    </row>
    <row r="253" spans="1:7">
      <c r="A253" t="s">
        <v>16</v>
      </c>
      <c r="B253" s="7">
        <v>0.73263888888888862</v>
      </c>
      <c r="C253">
        <v>13</v>
      </c>
      <c r="D253">
        <v>2</v>
      </c>
      <c r="E253">
        <v>2</v>
      </c>
      <c r="F253" s="4">
        <f t="shared" si="11"/>
        <v>2</v>
      </c>
      <c r="G253" s="4">
        <f t="shared" si="8"/>
        <v>0</v>
      </c>
    </row>
    <row r="254" spans="1:7">
      <c r="A254" t="s">
        <v>16</v>
      </c>
      <c r="B254" s="7">
        <v>0.73263888888888862</v>
      </c>
      <c r="C254">
        <v>8</v>
      </c>
      <c r="D254">
        <v>15</v>
      </c>
      <c r="E254">
        <v>19</v>
      </c>
      <c r="F254" s="4">
        <f t="shared" si="11"/>
        <v>19</v>
      </c>
      <c r="G254" s="4">
        <f t="shared" si="8"/>
        <v>7.5</v>
      </c>
    </row>
    <row r="255" spans="1:7">
      <c r="A255" t="s">
        <v>16</v>
      </c>
      <c r="B255" s="7">
        <v>0.73263888888888862</v>
      </c>
      <c r="C255">
        <v>9</v>
      </c>
      <c r="D255">
        <v>14</v>
      </c>
      <c r="E255">
        <v>17</v>
      </c>
      <c r="F255" s="4">
        <f t="shared" si="11"/>
        <v>17</v>
      </c>
      <c r="G255" s="4">
        <f t="shared" si="8"/>
        <v>12.6</v>
      </c>
    </row>
    <row r="256" spans="1:7">
      <c r="A256" t="s">
        <v>16</v>
      </c>
      <c r="B256" s="7">
        <v>0.73263888888888862</v>
      </c>
      <c r="C256">
        <v>6</v>
      </c>
      <c r="D256">
        <v>14</v>
      </c>
      <c r="E256">
        <v>18</v>
      </c>
      <c r="F256" s="4">
        <f t="shared" si="11"/>
        <v>18</v>
      </c>
      <c r="G256" s="4">
        <f t="shared" si="8"/>
        <v>9</v>
      </c>
    </row>
    <row r="257" spans="1:7">
      <c r="A257" t="s">
        <v>16</v>
      </c>
      <c r="B257" s="7">
        <v>0.73263888888888862</v>
      </c>
      <c r="C257">
        <v>5</v>
      </c>
      <c r="D257">
        <v>15</v>
      </c>
      <c r="E257">
        <v>20</v>
      </c>
      <c r="F257" s="4">
        <f t="shared" si="11"/>
        <v>20</v>
      </c>
      <c r="G257" s="4">
        <f t="shared" si="8"/>
        <v>12.5</v>
      </c>
    </row>
    <row r="258" spans="1:7">
      <c r="A258" t="s">
        <v>16</v>
      </c>
      <c r="B258" s="7">
        <v>0.73263888888888862</v>
      </c>
      <c r="C258">
        <v>13</v>
      </c>
      <c r="D258">
        <v>2</v>
      </c>
      <c r="E258">
        <v>2</v>
      </c>
      <c r="F258" s="4">
        <f t="shared" si="11"/>
        <v>2</v>
      </c>
      <c r="G258" s="4">
        <f t="shared" ref="G258:G321" si="12">VLOOKUP(C:C,$J$2:$K$17,2,FALSE)</f>
        <v>0</v>
      </c>
    </row>
    <row r="259" spans="1:7">
      <c r="A259" t="s">
        <v>16</v>
      </c>
      <c r="B259" s="7">
        <v>0.73263888888888862</v>
      </c>
      <c r="C259">
        <v>15</v>
      </c>
      <c r="D259">
        <v>1</v>
      </c>
      <c r="E259">
        <v>1</v>
      </c>
      <c r="F259" s="4">
        <f t="shared" si="11"/>
        <v>1</v>
      </c>
      <c r="G259" s="4">
        <f t="shared" si="12"/>
        <v>0</v>
      </c>
    </row>
    <row r="260" spans="1:7">
      <c r="A260" t="s">
        <v>16</v>
      </c>
      <c r="B260" s="7">
        <v>0.73819444444444415</v>
      </c>
      <c r="C260">
        <v>11</v>
      </c>
      <c r="D260">
        <v>10</v>
      </c>
      <c r="E260">
        <v>14</v>
      </c>
      <c r="F260" s="4">
        <f t="shared" si="11"/>
        <v>14</v>
      </c>
      <c r="G260" s="4">
        <f t="shared" si="12"/>
        <v>1.45</v>
      </c>
    </row>
    <row r="261" spans="1:7">
      <c r="A261" t="s">
        <v>16</v>
      </c>
      <c r="B261" s="7">
        <v>0.73819444444444415</v>
      </c>
      <c r="C261">
        <v>11</v>
      </c>
      <c r="D261">
        <v>10</v>
      </c>
      <c r="E261">
        <v>14</v>
      </c>
      <c r="F261" s="4">
        <f t="shared" si="11"/>
        <v>14</v>
      </c>
      <c r="G261" s="4">
        <f t="shared" si="12"/>
        <v>1.45</v>
      </c>
    </row>
    <row r="262" spans="1:7">
      <c r="A262" t="s">
        <v>16</v>
      </c>
      <c r="B262" s="7">
        <v>0.75763888888888864</v>
      </c>
      <c r="C262">
        <v>13</v>
      </c>
      <c r="D262">
        <v>2</v>
      </c>
      <c r="E262">
        <v>2</v>
      </c>
      <c r="F262" s="4">
        <f t="shared" si="11"/>
        <v>2</v>
      </c>
      <c r="G262" s="4">
        <f t="shared" si="12"/>
        <v>0</v>
      </c>
    </row>
    <row r="263" spans="1:7">
      <c r="A263" t="s">
        <v>16</v>
      </c>
      <c r="B263" s="7">
        <v>0.76180555555555529</v>
      </c>
      <c r="C263">
        <v>12</v>
      </c>
      <c r="D263">
        <v>4</v>
      </c>
      <c r="E263">
        <v>6</v>
      </c>
      <c r="F263" s="4">
        <f t="shared" si="11"/>
        <v>6</v>
      </c>
      <c r="G263" s="4">
        <f t="shared" si="12"/>
        <v>0</v>
      </c>
    </row>
    <row r="264" spans="1:7">
      <c r="A264" t="s">
        <v>16</v>
      </c>
      <c r="B264" s="7">
        <v>0.76180555555555529</v>
      </c>
      <c r="C264">
        <v>5</v>
      </c>
      <c r="D264">
        <v>15</v>
      </c>
      <c r="E264">
        <v>20</v>
      </c>
      <c r="F264" s="4">
        <f t="shared" si="11"/>
        <v>20</v>
      </c>
      <c r="G264" s="4">
        <f t="shared" si="12"/>
        <v>12.5</v>
      </c>
    </row>
    <row r="265" spans="1:7">
      <c r="A265" t="s">
        <v>16</v>
      </c>
      <c r="B265" s="7">
        <v>0.76180555555555529</v>
      </c>
      <c r="C265">
        <v>6</v>
      </c>
      <c r="D265">
        <v>14</v>
      </c>
      <c r="E265">
        <v>18</v>
      </c>
      <c r="F265" s="4">
        <f t="shared" si="11"/>
        <v>18</v>
      </c>
      <c r="G265" s="4">
        <f t="shared" si="12"/>
        <v>9</v>
      </c>
    </row>
    <row r="266" spans="1:7">
      <c r="A266" t="s">
        <v>16</v>
      </c>
      <c r="B266" s="7">
        <v>0.76180555555555529</v>
      </c>
      <c r="C266">
        <v>7</v>
      </c>
      <c r="D266">
        <v>16</v>
      </c>
      <c r="E266">
        <v>20</v>
      </c>
      <c r="F266" s="4">
        <f t="shared" si="11"/>
        <v>20</v>
      </c>
      <c r="G266" s="4">
        <f t="shared" si="12"/>
        <v>9.65</v>
      </c>
    </row>
    <row r="267" spans="1:7">
      <c r="A267" t="s">
        <v>16</v>
      </c>
      <c r="B267" s="7">
        <v>0.76180555555555529</v>
      </c>
      <c r="C267">
        <v>4</v>
      </c>
      <c r="D267">
        <v>14</v>
      </c>
      <c r="E267">
        <v>16</v>
      </c>
      <c r="F267" s="4">
        <f t="shared" si="11"/>
        <v>16</v>
      </c>
      <c r="G267" s="4">
        <f t="shared" si="12"/>
        <v>8.8000000000000007</v>
      </c>
    </row>
    <row r="268" spans="1:7">
      <c r="A268" t="s">
        <v>16</v>
      </c>
      <c r="B268" s="7">
        <v>0.76180555555555529</v>
      </c>
      <c r="C268">
        <v>13</v>
      </c>
      <c r="D268">
        <v>2</v>
      </c>
      <c r="E268">
        <v>2</v>
      </c>
      <c r="F268" s="4">
        <f t="shared" si="11"/>
        <v>2</v>
      </c>
      <c r="G268" s="4">
        <f t="shared" si="12"/>
        <v>0</v>
      </c>
    </row>
    <row r="269" spans="1:7">
      <c r="A269" t="s">
        <v>16</v>
      </c>
      <c r="B269" s="7">
        <v>0.76180555555555529</v>
      </c>
      <c r="C269">
        <v>15</v>
      </c>
      <c r="D269">
        <v>1</v>
      </c>
      <c r="E269">
        <v>1</v>
      </c>
      <c r="F269" s="4">
        <f t="shared" si="11"/>
        <v>1</v>
      </c>
      <c r="G269" s="4">
        <f t="shared" si="12"/>
        <v>0</v>
      </c>
    </row>
    <row r="270" spans="1:7">
      <c r="A270" t="s">
        <v>16</v>
      </c>
      <c r="B270" s="7">
        <v>0.76249999999999973</v>
      </c>
      <c r="C270">
        <v>14</v>
      </c>
      <c r="D270">
        <v>3</v>
      </c>
      <c r="E270">
        <v>3</v>
      </c>
      <c r="F270" s="4">
        <f t="shared" si="11"/>
        <v>3</v>
      </c>
      <c r="G270" s="4">
        <f t="shared" si="12"/>
        <v>0</v>
      </c>
    </row>
    <row r="271" spans="1:7">
      <c r="A271" t="s">
        <v>16</v>
      </c>
      <c r="B271" s="7">
        <v>0.78263888888888866</v>
      </c>
      <c r="C271">
        <v>12</v>
      </c>
      <c r="D271">
        <v>4</v>
      </c>
      <c r="E271">
        <v>6</v>
      </c>
      <c r="F271" s="4">
        <f t="shared" si="11"/>
        <v>6</v>
      </c>
      <c r="G271" s="4">
        <f t="shared" si="12"/>
        <v>0</v>
      </c>
    </row>
    <row r="272" spans="1:7">
      <c r="A272" t="s">
        <v>16</v>
      </c>
      <c r="B272" s="7">
        <v>0.78263888888888866</v>
      </c>
      <c r="C272">
        <v>6</v>
      </c>
      <c r="D272">
        <v>14</v>
      </c>
      <c r="E272">
        <v>18</v>
      </c>
      <c r="F272" s="4">
        <f t="shared" si="11"/>
        <v>18</v>
      </c>
      <c r="G272" s="4">
        <f t="shared" si="12"/>
        <v>9</v>
      </c>
    </row>
    <row r="273" spans="1:7">
      <c r="A273" t="s">
        <v>16</v>
      </c>
      <c r="B273" s="7">
        <v>0.80277777777777759</v>
      </c>
      <c r="C273">
        <v>2</v>
      </c>
      <c r="D273">
        <v>16</v>
      </c>
      <c r="E273">
        <v>19</v>
      </c>
      <c r="F273" s="4">
        <f t="shared" si="11"/>
        <v>19</v>
      </c>
      <c r="G273" s="4">
        <f t="shared" si="12"/>
        <v>13.8</v>
      </c>
    </row>
    <row r="274" spans="1:7">
      <c r="A274" t="s">
        <v>16</v>
      </c>
      <c r="B274" s="7">
        <v>0.80277777777777759</v>
      </c>
      <c r="C274">
        <v>15</v>
      </c>
      <c r="D274">
        <v>1</v>
      </c>
      <c r="E274">
        <v>1</v>
      </c>
      <c r="F274" s="4">
        <f t="shared" si="11"/>
        <v>1</v>
      </c>
      <c r="G274" s="4">
        <f t="shared" si="12"/>
        <v>0</v>
      </c>
    </row>
    <row r="275" spans="1:7">
      <c r="A275" t="s">
        <v>16</v>
      </c>
      <c r="B275" s="7">
        <v>0.80277777777777759</v>
      </c>
      <c r="C275">
        <v>8</v>
      </c>
      <c r="D275">
        <v>15</v>
      </c>
      <c r="E275">
        <v>19</v>
      </c>
      <c r="F275" s="4">
        <f t="shared" si="11"/>
        <v>19</v>
      </c>
      <c r="G275" s="4">
        <f t="shared" si="12"/>
        <v>7.5</v>
      </c>
    </row>
    <row r="276" spans="1:7">
      <c r="A276" t="s">
        <v>16</v>
      </c>
      <c r="B276" s="7">
        <v>0.80277777777777759</v>
      </c>
      <c r="C276">
        <v>4</v>
      </c>
      <c r="D276">
        <v>14</v>
      </c>
      <c r="E276">
        <v>16</v>
      </c>
      <c r="F276" s="4">
        <f t="shared" si="11"/>
        <v>16</v>
      </c>
      <c r="G276" s="4">
        <f t="shared" si="12"/>
        <v>8.8000000000000007</v>
      </c>
    </row>
    <row r="277" spans="1:7">
      <c r="A277" t="s">
        <v>16</v>
      </c>
      <c r="B277" s="7">
        <v>0.80277777777777759</v>
      </c>
      <c r="C277">
        <v>7</v>
      </c>
      <c r="D277">
        <v>16</v>
      </c>
      <c r="E277">
        <v>20</v>
      </c>
      <c r="F277" s="4">
        <f t="shared" si="11"/>
        <v>20</v>
      </c>
      <c r="G277" s="4">
        <f t="shared" si="12"/>
        <v>9.65</v>
      </c>
    </row>
    <row r="278" spans="1:7">
      <c r="A278" t="s">
        <v>16</v>
      </c>
      <c r="B278" s="7">
        <v>0.8145833333333331</v>
      </c>
      <c r="C278">
        <v>12</v>
      </c>
      <c r="D278">
        <v>4</v>
      </c>
      <c r="E278">
        <v>6</v>
      </c>
      <c r="F278" s="4">
        <f t="shared" si="11"/>
        <v>6</v>
      </c>
      <c r="G278" s="4">
        <f t="shared" si="12"/>
        <v>0</v>
      </c>
    </row>
    <row r="279" spans="1:7">
      <c r="A279" t="s">
        <v>16</v>
      </c>
      <c r="B279" s="7">
        <v>0.83194444444444426</v>
      </c>
      <c r="C279">
        <v>2</v>
      </c>
      <c r="D279">
        <v>16</v>
      </c>
      <c r="E279">
        <v>19</v>
      </c>
      <c r="F279" s="4">
        <f t="shared" si="11"/>
        <v>19</v>
      </c>
      <c r="G279" s="4">
        <f t="shared" si="12"/>
        <v>13.8</v>
      </c>
    </row>
    <row r="280" spans="1:7">
      <c r="A280" t="s">
        <v>16</v>
      </c>
      <c r="B280" s="7">
        <v>0.83194444444444426</v>
      </c>
      <c r="C280">
        <v>11</v>
      </c>
      <c r="D280">
        <v>10</v>
      </c>
      <c r="E280">
        <v>14</v>
      </c>
      <c r="F280" s="4">
        <f t="shared" si="11"/>
        <v>14</v>
      </c>
      <c r="G280" s="4">
        <f t="shared" si="12"/>
        <v>1.45</v>
      </c>
    </row>
    <row r="281" spans="1:7">
      <c r="A281" t="s">
        <v>16</v>
      </c>
      <c r="B281" s="7">
        <v>0.83194444444444426</v>
      </c>
      <c r="C281">
        <v>2</v>
      </c>
      <c r="D281">
        <v>16</v>
      </c>
      <c r="E281">
        <v>19</v>
      </c>
      <c r="F281" s="4">
        <f t="shared" si="11"/>
        <v>19</v>
      </c>
      <c r="G281" s="4">
        <f t="shared" si="12"/>
        <v>13.8</v>
      </c>
    </row>
    <row r="282" spans="1:7">
      <c r="A282" t="s">
        <v>16</v>
      </c>
      <c r="B282" s="7">
        <v>0.83194444444444426</v>
      </c>
      <c r="C282">
        <v>10</v>
      </c>
      <c r="D282">
        <v>14</v>
      </c>
      <c r="E282">
        <v>19.5</v>
      </c>
      <c r="F282" s="4">
        <f t="shared" si="11"/>
        <v>19.5</v>
      </c>
      <c r="G282" s="4">
        <f t="shared" si="12"/>
        <v>5</v>
      </c>
    </row>
    <row r="283" spans="1:7">
      <c r="A283" t="s">
        <v>16</v>
      </c>
      <c r="B283" s="7">
        <v>0.83194444444444426</v>
      </c>
      <c r="C283">
        <v>13</v>
      </c>
      <c r="D283">
        <v>2</v>
      </c>
      <c r="E283">
        <v>2</v>
      </c>
      <c r="F283" s="4">
        <f t="shared" si="11"/>
        <v>2</v>
      </c>
      <c r="G283" s="4">
        <f t="shared" si="12"/>
        <v>0</v>
      </c>
    </row>
    <row r="284" spans="1:7">
      <c r="A284" t="s">
        <v>16</v>
      </c>
      <c r="B284" s="7">
        <v>0.83194444444444426</v>
      </c>
      <c r="C284">
        <v>10</v>
      </c>
      <c r="D284">
        <v>14</v>
      </c>
      <c r="E284">
        <v>19.5</v>
      </c>
      <c r="F284" s="4">
        <f t="shared" si="11"/>
        <v>19.5</v>
      </c>
      <c r="G284" s="4">
        <f t="shared" si="12"/>
        <v>5</v>
      </c>
    </row>
    <row r="285" spans="1:7">
      <c r="A285" t="s">
        <v>16</v>
      </c>
      <c r="B285" s="7">
        <v>0.83194444444444426</v>
      </c>
      <c r="C285">
        <v>3</v>
      </c>
      <c r="D285">
        <v>7</v>
      </c>
      <c r="E285">
        <v>8.5</v>
      </c>
      <c r="F285" s="4">
        <f t="shared" si="11"/>
        <v>8.5</v>
      </c>
      <c r="G285" s="4">
        <f t="shared" si="12"/>
        <v>2</v>
      </c>
    </row>
    <row r="286" spans="1:7">
      <c r="A286" t="s">
        <v>16</v>
      </c>
      <c r="B286" s="7">
        <v>0.83194444444444426</v>
      </c>
      <c r="C286">
        <v>7</v>
      </c>
      <c r="D286">
        <v>16</v>
      </c>
      <c r="E286">
        <v>20</v>
      </c>
      <c r="F286" s="4">
        <f t="shared" si="11"/>
        <v>20</v>
      </c>
      <c r="G286" s="4">
        <f t="shared" si="12"/>
        <v>9.65</v>
      </c>
    </row>
    <row r="287" spans="1:7">
      <c r="A287" t="s">
        <v>16</v>
      </c>
      <c r="B287" s="7">
        <v>0.83472222222222203</v>
      </c>
      <c r="C287">
        <v>4</v>
      </c>
      <c r="D287">
        <v>14</v>
      </c>
      <c r="E287">
        <v>16</v>
      </c>
      <c r="F287" s="4">
        <f t="shared" si="11"/>
        <v>16</v>
      </c>
      <c r="G287" s="4">
        <f t="shared" si="12"/>
        <v>8.8000000000000007</v>
      </c>
    </row>
    <row r="288" spans="1:7">
      <c r="A288" t="s">
        <v>16</v>
      </c>
      <c r="B288" s="7">
        <v>0.83472222222222203</v>
      </c>
      <c r="C288">
        <v>7</v>
      </c>
      <c r="D288">
        <v>16</v>
      </c>
      <c r="E288">
        <v>20</v>
      </c>
      <c r="F288" s="4">
        <f t="shared" si="11"/>
        <v>20</v>
      </c>
      <c r="G288" s="4">
        <f t="shared" si="12"/>
        <v>9.65</v>
      </c>
    </row>
    <row r="289" spans="1:7">
      <c r="A289" t="s">
        <v>16</v>
      </c>
      <c r="B289" s="7">
        <v>0.84513888888888866</v>
      </c>
      <c r="C289">
        <v>9</v>
      </c>
      <c r="D289">
        <v>14</v>
      </c>
      <c r="E289">
        <v>17</v>
      </c>
      <c r="F289" s="4">
        <f t="shared" si="11"/>
        <v>17</v>
      </c>
      <c r="G289" s="4">
        <f t="shared" si="12"/>
        <v>12.6</v>
      </c>
    </row>
    <row r="290" spans="1:7">
      <c r="A290" t="s">
        <v>16</v>
      </c>
      <c r="B290" s="7">
        <v>0.84513888888888866</v>
      </c>
      <c r="C290">
        <v>9</v>
      </c>
      <c r="D290">
        <v>14</v>
      </c>
      <c r="E290">
        <v>17</v>
      </c>
      <c r="F290" s="4">
        <f t="shared" ref="F290:F323" si="13">E290</f>
        <v>17</v>
      </c>
      <c r="G290" s="4">
        <f t="shared" si="12"/>
        <v>12.6</v>
      </c>
    </row>
    <row r="291" spans="1:7">
      <c r="A291" t="s">
        <v>16</v>
      </c>
      <c r="B291" s="7">
        <v>0.85138888888888864</v>
      </c>
      <c r="C291">
        <v>9</v>
      </c>
      <c r="D291">
        <v>14</v>
      </c>
      <c r="E291">
        <v>17</v>
      </c>
      <c r="F291" s="4">
        <f t="shared" si="13"/>
        <v>17</v>
      </c>
      <c r="G291" s="4">
        <f t="shared" si="12"/>
        <v>12.6</v>
      </c>
    </row>
    <row r="292" spans="1:7">
      <c r="A292" t="s">
        <v>16</v>
      </c>
      <c r="B292" s="7">
        <v>0.85138888888888864</v>
      </c>
      <c r="C292">
        <v>5</v>
      </c>
      <c r="D292">
        <v>15</v>
      </c>
      <c r="E292">
        <v>20</v>
      </c>
      <c r="F292" s="4">
        <f t="shared" si="13"/>
        <v>20</v>
      </c>
      <c r="G292" s="4">
        <f t="shared" si="12"/>
        <v>12.5</v>
      </c>
    </row>
    <row r="293" spans="1:7">
      <c r="A293" t="s">
        <v>16</v>
      </c>
      <c r="B293" s="7">
        <v>0.85138888888888864</v>
      </c>
      <c r="C293">
        <v>4</v>
      </c>
      <c r="D293">
        <v>14</v>
      </c>
      <c r="E293">
        <v>16</v>
      </c>
      <c r="F293" s="4">
        <f t="shared" si="13"/>
        <v>16</v>
      </c>
      <c r="G293" s="4">
        <f t="shared" si="12"/>
        <v>8.8000000000000007</v>
      </c>
    </row>
    <row r="294" spans="1:7">
      <c r="A294" t="s">
        <v>16</v>
      </c>
      <c r="B294" s="7">
        <v>0.86944444444444424</v>
      </c>
      <c r="C294">
        <v>6</v>
      </c>
      <c r="D294">
        <v>14</v>
      </c>
      <c r="E294">
        <v>18</v>
      </c>
      <c r="F294" s="4">
        <f t="shared" si="13"/>
        <v>18</v>
      </c>
      <c r="G294" s="4">
        <f t="shared" si="12"/>
        <v>9</v>
      </c>
    </row>
    <row r="295" spans="1:7">
      <c r="A295" t="s">
        <v>16</v>
      </c>
      <c r="B295" s="7">
        <v>0.86944444444444424</v>
      </c>
      <c r="C295">
        <v>5</v>
      </c>
      <c r="D295">
        <v>15</v>
      </c>
      <c r="E295">
        <v>20</v>
      </c>
      <c r="F295" s="4">
        <f t="shared" si="13"/>
        <v>20</v>
      </c>
      <c r="G295" s="4">
        <f t="shared" si="12"/>
        <v>12.5</v>
      </c>
    </row>
    <row r="296" spans="1:7">
      <c r="A296" t="s">
        <v>16</v>
      </c>
      <c r="B296" s="7">
        <v>0.87083333333333313</v>
      </c>
      <c r="C296">
        <v>10</v>
      </c>
      <c r="D296">
        <v>14</v>
      </c>
      <c r="E296">
        <v>19.5</v>
      </c>
      <c r="F296" s="4">
        <f t="shared" si="13"/>
        <v>19.5</v>
      </c>
      <c r="G296" s="4">
        <f t="shared" si="12"/>
        <v>5</v>
      </c>
    </row>
    <row r="297" spans="1:7">
      <c r="A297" t="s">
        <v>16</v>
      </c>
      <c r="B297" s="7">
        <v>0.88819444444444429</v>
      </c>
      <c r="C297">
        <v>1</v>
      </c>
      <c r="D297">
        <v>17</v>
      </c>
      <c r="E297">
        <v>23</v>
      </c>
      <c r="F297" s="4">
        <f t="shared" si="13"/>
        <v>23</v>
      </c>
      <c r="G297" s="4">
        <f t="shared" si="12"/>
        <v>18.75</v>
      </c>
    </row>
    <row r="298" spans="1:7">
      <c r="A298" t="s">
        <v>16</v>
      </c>
      <c r="B298" s="7">
        <v>0.88819444444444429</v>
      </c>
      <c r="C298">
        <v>11</v>
      </c>
      <c r="D298">
        <v>10</v>
      </c>
      <c r="E298">
        <v>14</v>
      </c>
      <c r="F298" s="4">
        <f t="shared" si="13"/>
        <v>14</v>
      </c>
      <c r="G298" s="4">
        <f t="shared" si="12"/>
        <v>1.45</v>
      </c>
    </row>
    <row r="299" spans="1:7">
      <c r="A299" t="s">
        <v>16</v>
      </c>
      <c r="B299" s="7">
        <v>0.88819444444444429</v>
      </c>
      <c r="C299">
        <v>16</v>
      </c>
      <c r="D299">
        <v>5</v>
      </c>
      <c r="E299">
        <v>7</v>
      </c>
      <c r="F299" s="4">
        <f t="shared" si="13"/>
        <v>7</v>
      </c>
      <c r="G299" s="4">
        <f t="shared" si="12"/>
        <v>0</v>
      </c>
    </row>
    <row r="300" spans="1:7">
      <c r="A300" t="s">
        <v>16</v>
      </c>
      <c r="B300" s="7">
        <v>0.88819444444444429</v>
      </c>
      <c r="C300">
        <v>3</v>
      </c>
      <c r="D300">
        <v>7</v>
      </c>
      <c r="E300">
        <v>8.5</v>
      </c>
      <c r="F300" s="4">
        <f t="shared" si="13"/>
        <v>8.5</v>
      </c>
      <c r="G300" s="4">
        <f t="shared" si="12"/>
        <v>2</v>
      </c>
    </row>
    <row r="301" spans="1:7">
      <c r="A301" t="s">
        <v>16</v>
      </c>
      <c r="B301" s="7">
        <v>0.89791666666666647</v>
      </c>
      <c r="C301">
        <v>6</v>
      </c>
      <c r="D301">
        <v>14</v>
      </c>
      <c r="E301">
        <v>18</v>
      </c>
      <c r="F301" s="4">
        <f t="shared" si="13"/>
        <v>18</v>
      </c>
      <c r="G301" s="4">
        <f t="shared" si="12"/>
        <v>9</v>
      </c>
    </row>
    <row r="302" spans="1:7">
      <c r="A302" t="s">
        <v>16</v>
      </c>
      <c r="B302" s="7">
        <v>0.91180555555555531</v>
      </c>
      <c r="C302">
        <v>2</v>
      </c>
      <c r="D302">
        <v>16</v>
      </c>
      <c r="E302">
        <v>19</v>
      </c>
      <c r="F302" s="4">
        <f t="shared" si="13"/>
        <v>19</v>
      </c>
      <c r="G302" s="4">
        <f t="shared" si="12"/>
        <v>13.8</v>
      </c>
    </row>
    <row r="303" spans="1:7">
      <c r="A303" t="s">
        <v>16</v>
      </c>
      <c r="B303" s="7">
        <v>0.91180555555555531</v>
      </c>
      <c r="C303">
        <v>15</v>
      </c>
      <c r="D303">
        <v>1</v>
      </c>
      <c r="E303">
        <v>1</v>
      </c>
      <c r="F303" s="4">
        <f t="shared" si="13"/>
        <v>1</v>
      </c>
      <c r="G303" s="4">
        <f t="shared" si="12"/>
        <v>0</v>
      </c>
    </row>
    <row r="304" spans="1:7">
      <c r="A304" t="s">
        <v>16</v>
      </c>
      <c r="B304" s="7">
        <v>0.91180555555555531</v>
      </c>
      <c r="C304">
        <v>13</v>
      </c>
      <c r="D304">
        <v>2</v>
      </c>
      <c r="E304">
        <v>2</v>
      </c>
      <c r="F304" s="4">
        <f t="shared" si="13"/>
        <v>2</v>
      </c>
      <c r="G304" s="4">
        <f t="shared" si="12"/>
        <v>0</v>
      </c>
    </row>
    <row r="305" spans="1:7">
      <c r="A305" t="s">
        <v>16</v>
      </c>
      <c r="B305" s="7">
        <v>0.91180555555555531</v>
      </c>
      <c r="C305">
        <v>12</v>
      </c>
      <c r="D305">
        <v>4</v>
      </c>
      <c r="E305">
        <v>6</v>
      </c>
      <c r="F305" s="4">
        <f t="shared" si="13"/>
        <v>6</v>
      </c>
      <c r="G305" s="4">
        <f t="shared" si="12"/>
        <v>0</v>
      </c>
    </row>
    <row r="306" spans="1:7">
      <c r="A306" t="s">
        <v>16</v>
      </c>
      <c r="B306" s="7">
        <v>0.91180555555555531</v>
      </c>
      <c r="C306">
        <v>9</v>
      </c>
      <c r="D306">
        <v>14</v>
      </c>
      <c r="E306">
        <v>17</v>
      </c>
      <c r="F306" s="4">
        <f t="shared" si="13"/>
        <v>17</v>
      </c>
      <c r="G306" s="4">
        <f t="shared" si="12"/>
        <v>12.6</v>
      </c>
    </row>
    <row r="307" spans="1:7">
      <c r="A307" t="s">
        <v>16</v>
      </c>
      <c r="B307" s="7">
        <v>0.91805555555555529</v>
      </c>
      <c r="C307">
        <v>11</v>
      </c>
      <c r="D307">
        <v>10</v>
      </c>
      <c r="E307">
        <v>14</v>
      </c>
      <c r="F307" s="4">
        <f t="shared" si="13"/>
        <v>14</v>
      </c>
      <c r="G307" s="4">
        <f t="shared" si="12"/>
        <v>1.45</v>
      </c>
    </row>
    <row r="308" spans="1:7">
      <c r="A308" t="s">
        <v>16</v>
      </c>
      <c r="B308" s="7">
        <v>0.92222222222222194</v>
      </c>
      <c r="C308">
        <v>14</v>
      </c>
      <c r="D308">
        <v>3</v>
      </c>
      <c r="E308">
        <v>3</v>
      </c>
      <c r="F308" s="4">
        <f t="shared" si="13"/>
        <v>3</v>
      </c>
      <c r="G308" s="4">
        <f t="shared" si="12"/>
        <v>0</v>
      </c>
    </row>
    <row r="309" spans="1:7">
      <c r="A309" t="s">
        <v>16</v>
      </c>
      <c r="B309" s="7">
        <v>0.92777777777777748</v>
      </c>
      <c r="C309">
        <v>15</v>
      </c>
      <c r="D309">
        <v>1</v>
      </c>
      <c r="E309">
        <v>1</v>
      </c>
      <c r="F309" s="4">
        <f t="shared" si="13"/>
        <v>1</v>
      </c>
      <c r="G309" s="4">
        <f t="shared" si="12"/>
        <v>0</v>
      </c>
    </row>
    <row r="310" spans="1:7">
      <c r="A310" t="s">
        <v>16</v>
      </c>
      <c r="B310" s="7">
        <v>0.92777777777777748</v>
      </c>
      <c r="C310">
        <v>16</v>
      </c>
      <c r="D310">
        <v>5</v>
      </c>
      <c r="E310">
        <v>7</v>
      </c>
      <c r="F310" s="4">
        <f t="shared" si="13"/>
        <v>7</v>
      </c>
      <c r="G310" s="4">
        <f t="shared" si="12"/>
        <v>0</v>
      </c>
    </row>
    <row r="311" spans="1:7">
      <c r="A311" t="s">
        <v>16</v>
      </c>
      <c r="B311" s="7">
        <v>0.92777777777777748</v>
      </c>
      <c r="C311">
        <v>10</v>
      </c>
      <c r="D311">
        <v>14</v>
      </c>
      <c r="E311">
        <v>19.5</v>
      </c>
      <c r="F311" s="4">
        <f t="shared" si="13"/>
        <v>19.5</v>
      </c>
      <c r="G311" s="4">
        <f t="shared" si="12"/>
        <v>5</v>
      </c>
    </row>
    <row r="312" spans="1:7">
      <c r="A312" t="s">
        <v>16</v>
      </c>
      <c r="B312" s="7">
        <v>0.93124999999999969</v>
      </c>
      <c r="C312">
        <v>6</v>
      </c>
      <c r="D312">
        <v>14</v>
      </c>
      <c r="E312">
        <v>18</v>
      </c>
      <c r="F312" s="4">
        <f t="shared" si="13"/>
        <v>18</v>
      </c>
      <c r="G312" s="4">
        <f t="shared" si="12"/>
        <v>9</v>
      </c>
    </row>
    <row r="313" spans="1:7">
      <c r="A313" t="s">
        <v>16</v>
      </c>
      <c r="B313" s="7">
        <v>0.93124999999999969</v>
      </c>
      <c r="C313">
        <v>16</v>
      </c>
      <c r="D313">
        <v>5</v>
      </c>
      <c r="E313">
        <v>7</v>
      </c>
      <c r="F313" s="4">
        <f t="shared" si="13"/>
        <v>7</v>
      </c>
      <c r="G313" s="4">
        <f t="shared" si="12"/>
        <v>0</v>
      </c>
    </row>
    <row r="314" spans="1:7">
      <c r="A314" t="s">
        <v>16</v>
      </c>
      <c r="B314" s="7">
        <v>0.93124999999999969</v>
      </c>
      <c r="C314">
        <v>5</v>
      </c>
      <c r="D314">
        <v>15</v>
      </c>
      <c r="E314">
        <v>20</v>
      </c>
      <c r="F314" s="4">
        <f t="shared" si="13"/>
        <v>20</v>
      </c>
      <c r="G314" s="4">
        <f t="shared" si="12"/>
        <v>12.5</v>
      </c>
    </row>
    <row r="315" spans="1:7">
      <c r="A315" t="s">
        <v>16</v>
      </c>
      <c r="B315" s="7">
        <v>0.94097222222222188</v>
      </c>
      <c r="C315">
        <v>2</v>
      </c>
      <c r="D315">
        <v>16</v>
      </c>
      <c r="E315">
        <v>19</v>
      </c>
      <c r="F315" s="4">
        <f t="shared" si="13"/>
        <v>19</v>
      </c>
      <c r="G315" s="4">
        <f t="shared" si="12"/>
        <v>13.8</v>
      </c>
    </row>
    <row r="316" spans="1:7">
      <c r="A316" t="s">
        <v>16</v>
      </c>
      <c r="B316" s="7">
        <v>0.94097222222222188</v>
      </c>
      <c r="C316">
        <v>7</v>
      </c>
      <c r="D316">
        <v>16</v>
      </c>
      <c r="E316">
        <v>20</v>
      </c>
      <c r="F316" s="4">
        <f t="shared" si="13"/>
        <v>20</v>
      </c>
      <c r="G316" s="4">
        <f t="shared" si="12"/>
        <v>9.65</v>
      </c>
    </row>
    <row r="317" spans="1:7">
      <c r="A317" t="s">
        <v>16</v>
      </c>
      <c r="B317" s="7">
        <v>0.94097222222222188</v>
      </c>
      <c r="C317">
        <v>5</v>
      </c>
      <c r="D317">
        <v>15</v>
      </c>
      <c r="E317">
        <v>20</v>
      </c>
      <c r="F317" s="4">
        <f t="shared" si="13"/>
        <v>20</v>
      </c>
      <c r="G317" s="4">
        <f t="shared" si="12"/>
        <v>12.5</v>
      </c>
    </row>
    <row r="318" spans="1:7">
      <c r="A318" t="s">
        <v>16</v>
      </c>
      <c r="B318" s="7">
        <v>0.94097222222222188</v>
      </c>
      <c r="C318">
        <v>9</v>
      </c>
      <c r="D318">
        <v>14</v>
      </c>
      <c r="E318">
        <v>17</v>
      </c>
      <c r="F318" s="4">
        <f t="shared" si="13"/>
        <v>17</v>
      </c>
      <c r="G318" s="4">
        <f t="shared" si="12"/>
        <v>12.6</v>
      </c>
    </row>
    <row r="319" spans="1:7">
      <c r="A319" t="s">
        <v>16</v>
      </c>
      <c r="B319" s="7">
        <v>0.94583333333333297</v>
      </c>
      <c r="C319">
        <v>8</v>
      </c>
      <c r="D319">
        <v>15</v>
      </c>
      <c r="E319">
        <v>19</v>
      </c>
      <c r="F319" s="4">
        <f t="shared" si="13"/>
        <v>19</v>
      </c>
      <c r="G319" s="4">
        <f t="shared" si="12"/>
        <v>7.5</v>
      </c>
    </row>
    <row r="320" spans="1:7">
      <c r="A320" t="s">
        <v>16</v>
      </c>
      <c r="B320" s="7">
        <v>0.94583333333333297</v>
      </c>
      <c r="C320">
        <v>14</v>
      </c>
      <c r="D320">
        <v>3</v>
      </c>
      <c r="E320">
        <v>3</v>
      </c>
      <c r="F320" s="4">
        <f t="shared" si="13"/>
        <v>3</v>
      </c>
      <c r="G320" s="4">
        <f t="shared" si="12"/>
        <v>0</v>
      </c>
    </row>
    <row r="321" spans="1:7">
      <c r="A321" t="s">
        <v>16</v>
      </c>
      <c r="B321" s="7">
        <v>0.94583333333333297</v>
      </c>
      <c r="C321">
        <v>1</v>
      </c>
      <c r="D321">
        <v>17</v>
      </c>
      <c r="E321">
        <v>23</v>
      </c>
      <c r="F321" s="4">
        <f t="shared" si="13"/>
        <v>23</v>
      </c>
      <c r="G321" s="4">
        <f t="shared" si="12"/>
        <v>18.75</v>
      </c>
    </row>
    <row r="322" spans="1:7">
      <c r="A322" t="s">
        <v>16</v>
      </c>
      <c r="B322" s="7">
        <v>0.95972222222222181</v>
      </c>
      <c r="C322">
        <v>5</v>
      </c>
      <c r="D322">
        <v>15</v>
      </c>
      <c r="E322">
        <v>20</v>
      </c>
      <c r="F322" s="4">
        <f t="shared" si="13"/>
        <v>20</v>
      </c>
      <c r="G322" s="4">
        <f t="shared" ref="G322:G385" si="14">VLOOKUP(C:C,$J$2:$K$17,2,FALSE)</f>
        <v>12.5</v>
      </c>
    </row>
    <row r="323" spans="1:7">
      <c r="A323" t="s">
        <v>16</v>
      </c>
      <c r="B323" s="7">
        <v>0.95972222222222181</v>
      </c>
      <c r="C323">
        <v>12</v>
      </c>
      <c r="D323">
        <v>4</v>
      </c>
      <c r="E323">
        <v>6</v>
      </c>
      <c r="F323" s="4">
        <f t="shared" si="13"/>
        <v>6</v>
      </c>
      <c r="G323" s="4">
        <f t="shared" si="14"/>
        <v>0</v>
      </c>
    </row>
    <row r="324" spans="1:7">
      <c r="A324" t="s">
        <v>17</v>
      </c>
      <c r="B324" s="7">
        <v>0.46736111111111112</v>
      </c>
      <c r="C324">
        <v>14</v>
      </c>
      <c r="D324">
        <v>3</v>
      </c>
      <c r="E324">
        <v>3</v>
      </c>
      <c r="F324" s="4">
        <f t="shared" ref="F324:F373" si="15">D324</f>
        <v>3</v>
      </c>
      <c r="G324" s="4">
        <f t="shared" si="14"/>
        <v>0</v>
      </c>
    </row>
    <row r="325" spans="1:7">
      <c r="A325" t="s">
        <v>17</v>
      </c>
      <c r="B325" s="7">
        <v>0.46736111111111112</v>
      </c>
      <c r="C325">
        <v>1</v>
      </c>
      <c r="D325">
        <v>17</v>
      </c>
      <c r="E325">
        <v>23</v>
      </c>
      <c r="F325" s="4">
        <f t="shared" si="15"/>
        <v>17</v>
      </c>
      <c r="G325" s="4">
        <f t="shared" si="14"/>
        <v>18.75</v>
      </c>
    </row>
    <row r="326" spans="1:7">
      <c r="A326" t="s">
        <v>17</v>
      </c>
      <c r="B326" s="7">
        <v>0.46736111111111112</v>
      </c>
      <c r="C326">
        <v>13</v>
      </c>
      <c r="D326">
        <v>2</v>
      </c>
      <c r="E326">
        <v>2</v>
      </c>
      <c r="F326" s="4">
        <f t="shared" si="15"/>
        <v>2</v>
      </c>
      <c r="G326" s="4">
        <f t="shared" si="14"/>
        <v>0</v>
      </c>
    </row>
    <row r="327" spans="1:7">
      <c r="A327" t="s">
        <v>17</v>
      </c>
      <c r="B327" s="7">
        <v>0.48194444444444445</v>
      </c>
      <c r="C327">
        <v>7</v>
      </c>
      <c r="D327">
        <v>16</v>
      </c>
      <c r="E327">
        <v>20</v>
      </c>
      <c r="F327" s="4">
        <f t="shared" si="15"/>
        <v>16</v>
      </c>
      <c r="G327" s="4">
        <f t="shared" si="14"/>
        <v>9.65</v>
      </c>
    </row>
    <row r="328" spans="1:7">
      <c r="A328" t="s">
        <v>17</v>
      </c>
      <c r="B328" s="7">
        <v>0.48194444444444445</v>
      </c>
      <c r="C328">
        <v>5</v>
      </c>
      <c r="D328">
        <v>15</v>
      </c>
      <c r="E328">
        <v>20</v>
      </c>
      <c r="F328" s="4">
        <f t="shared" si="15"/>
        <v>15</v>
      </c>
      <c r="G328" s="4">
        <f t="shared" si="14"/>
        <v>12.5</v>
      </c>
    </row>
    <row r="329" spans="1:7">
      <c r="A329" t="s">
        <v>17</v>
      </c>
      <c r="B329" s="7">
        <v>0.48194444444444445</v>
      </c>
      <c r="C329">
        <v>4</v>
      </c>
      <c r="D329">
        <v>14</v>
      </c>
      <c r="E329">
        <v>16</v>
      </c>
      <c r="F329" s="4">
        <f t="shared" si="15"/>
        <v>14</v>
      </c>
      <c r="G329" s="4">
        <f t="shared" si="14"/>
        <v>8.8000000000000007</v>
      </c>
    </row>
    <row r="330" spans="1:7">
      <c r="A330" t="s">
        <v>17</v>
      </c>
      <c r="B330" s="7">
        <v>0.48194444444444445</v>
      </c>
      <c r="C330">
        <v>6</v>
      </c>
      <c r="D330">
        <v>14</v>
      </c>
      <c r="E330">
        <v>18</v>
      </c>
      <c r="F330" s="4">
        <f t="shared" si="15"/>
        <v>14</v>
      </c>
      <c r="G330" s="4">
        <f t="shared" si="14"/>
        <v>9</v>
      </c>
    </row>
    <row r="331" spans="1:7">
      <c r="A331" t="s">
        <v>17</v>
      </c>
      <c r="B331" s="7">
        <v>0.48194444444444445</v>
      </c>
      <c r="C331">
        <v>9</v>
      </c>
      <c r="D331">
        <v>14</v>
      </c>
      <c r="E331">
        <v>17</v>
      </c>
      <c r="F331" s="4">
        <f t="shared" si="15"/>
        <v>14</v>
      </c>
      <c r="G331" s="4">
        <f t="shared" si="14"/>
        <v>12.6</v>
      </c>
    </row>
    <row r="332" spans="1:7">
      <c r="A332" t="s">
        <v>17</v>
      </c>
      <c r="B332" s="7">
        <v>0.48194444444444445</v>
      </c>
      <c r="C332">
        <v>8</v>
      </c>
      <c r="D332">
        <v>15</v>
      </c>
      <c r="E332">
        <v>19</v>
      </c>
      <c r="F332" s="4">
        <f t="shared" si="15"/>
        <v>15</v>
      </c>
      <c r="G332" s="4">
        <f t="shared" si="14"/>
        <v>7.5</v>
      </c>
    </row>
    <row r="333" spans="1:7">
      <c r="A333" t="s">
        <v>17</v>
      </c>
      <c r="B333" s="7">
        <v>0.48194444444444445</v>
      </c>
      <c r="C333">
        <v>10</v>
      </c>
      <c r="D333">
        <v>14</v>
      </c>
      <c r="E333">
        <v>19.5</v>
      </c>
      <c r="F333" s="4">
        <f t="shared" si="15"/>
        <v>14</v>
      </c>
      <c r="G333" s="4">
        <f t="shared" si="14"/>
        <v>5</v>
      </c>
    </row>
    <row r="334" spans="1:7">
      <c r="A334" t="s">
        <v>17</v>
      </c>
      <c r="B334" s="7">
        <v>0.48194444444444445</v>
      </c>
      <c r="C334">
        <v>10</v>
      </c>
      <c r="D334">
        <v>14</v>
      </c>
      <c r="E334">
        <v>19.5</v>
      </c>
      <c r="F334" s="4">
        <f t="shared" si="15"/>
        <v>14</v>
      </c>
      <c r="G334" s="4">
        <f t="shared" si="14"/>
        <v>5</v>
      </c>
    </row>
    <row r="335" spans="1:7">
      <c r="A335" t="s">
        <v>17</v>
      </c>
      <c r="B335" s="7">
        <v>0.48472222222222222</v>
      </c>
      <c r="C335">
        <v>14</v>
      </c>
      <c r="D335">
        <v>3</v>
      </c>
      <c r="E335">
        <v>3</v>
      </c>
      <c r="F335" s="4">
        <f t="shared" si="15"/>
        <v>3</v>
      </c>
      <c r="G335" s="4">
        <f t="shared" si="14"/>
        <v>0</v>
      </c>
    </row>
    <row r="336" spans="1:7">
      <c r="A336" t="s">
        <v>17</v>
      </c>
      <c r="B336" s="7">
        <v>0.48472222222222222</v>
      </c>
      <c r="C336">
        <v>11</v>
      </c>
      <c r="D336">
        <v>10</v>
      </c>
      <c r="E336">
        <v>14</v>
      </c>
      <c r="F336" s="4">
        <f t="shared" si="15"/>
        <v>10</v>
      </c>
      <c r="G336" s="4">
        <f t="shared" si="14"/>
        <v>1.45</v>
      </c>
    </row>
    <row r="337" spans="1:7">
      <c r="A337" t="s">
        <v>17</v>
      </c>
      <c r="B337" s="7">
        <v>0.48472222222222222</v>
      </c>
      <c r="C337">
        <v>11</v>
      </c>
      <c r="D337">
        <v>10</v>
      </c>
      <c r="E337">
        <v>14</v>
      </c>
      <c r="F337" s="4">
        <f t="shared" si="15"/>
        <v>10</v>
      </c>
      <c r="G337" s="4">
        <f t="shared" si="14"/>
        <v>1.45</v>
      </c>
    </row>
    <row r="338" spans="1:7">
      <c r="A338" t="s">
        <v>17</v>
      </c>
      <c r="B338" s="7">
        <v>0.4909722222222222</v>
      </c>
      <c r="C338">
        <v>2</v>
      </c>
      <c r="D338">
        <v>16</v>
      </c>
      <c r="E338">
        <v>19</v>
      </c>
      <c r="F338" s="4">
        <f t="shared" si="15"/>
        <v>16</v>
      </c>
      <c r="G338" s="4">
        <f t="shared" si="14"/>
        <v>13.8</v>
      </c>
    </row>
    <row r="339" spans="1:7">
      <c r="A339" t="s">
        <v>17</v>
      </c>
      <c r="B339" s="7">
        <v>0.50069444444444444</v>
      </c>
      <c r="C339">
        <v>14</v>
      </c>
      <c r="D339">
        <v>3</v>
      </c>
      <c r="E339">
        <v>3</v>
      </c>
      <c r="F339" s="4">
        <f t="shared" si="15"/>
        <v>3</v>
      </c>
      <c r="G339" s="4">
        <f t="shared" si="14"/>
        <v>0</v>
      </c>
    </row>
    <row r="340" spans="1:7">
      <c r="A340" t="s">
        <v>17</v>
      </c>
      <c r="B340" s="7">
        <v>0.50208333333333333</v>
      </c>
      <c r="C340">
        <v>10</v>
      </c>
      <c r="D340">
        <v>14</v>
      </c>
      <c r="E340">
        <v>19.5</v>
      </c>
      <c r="F340" s="4">
        <f t="shared" si="15"/>
        <v>14</v>
      </c>
      <c r="G340" s="4">
        <f t="shared" si="14"/>
        <v>5</v>
      </c>
    </row>
    <row r="341" spans="1:7">
      <c r="A341" t="s">
        <v>17</v>
      </c>
      <c r="B341" s="7">
        <v>0.50208333333333333</v>
      </c>
      <c r="C341">
        <v>14</v>
      </c>
      <c r="D341">
        <v>3</v>
      </c>
      <c r="E341">
        <v>3</v>
      </c>
      <c r="F341" s="4">
        <f t="shared" si="15"/>
        <v>3</v>
      </c>
      <c r="G341" s="4">
        <f t="shared" si="14"/>
        <v>0</v>
      </c>
    </row>
    <row r="342" spans="1:7">
      <c r="A342" t="s">
        <v>17</v>
      </c>
      <c r="B342" s="7">
        <v>0.50208333333333333</v>
      </c>
      <c r="C342">
        <v>13</v>
      </c>
      <c r="D342">
        <v>2</v>
      </c>
      <c r="E342">
        <v>2</v>
      </c>
      <c r="F342" s="4">
        <f t="shared" si="15"/>
        <v>2</v>
      </c>
      <c r="G342" s="4">
        <f t="shared" si="14"/>
        <v>0</v>
      </c>
    </row>
    <row r="343" spans="1:7">
      <c r="A343" t="s">
        <v>17</v>
      </c>
      <c r="B343" s="7">
        <v>0.50208333333333333</v>
      </c>
      <c r="C343">
        <v>10</v>
      </c>
      <c r="D343">
        <v>14</v>
      </c>
      <c r="E343">
        <v>19.5</v>
      </c>
      <c r="F343" s="4">
        <f t="shared" si="15"/>
        <v>14</v>
      </c>
      <c r="G343" s="4">
        <f t="shared" si="14"/>
        <v>5</v>
      </c>
    </row>
    <row r="344" spans="1:7">
      <c r="A344" t="s">
        <v>17</v>
      </c>
      <c r="B344" s="7">
        <v>0.50208333333333333</v>
      </c>
      <c r="C344">
        <v>8</v>
      </c>
      <c r="D344">
        <v>15</v>
      </c>
      <c r="E344">
        <v>19</v>
      </c>
      <c r="F344" s="4">
        <f t="shared" si="15"/>
        <v>15</v>
      </c>
      <c r="G344" s="4">
        <f t="shared" si="14"/>
        <v>7.5</v>
      </c>
    </row>
    <row r="345" spans="1:7">
      <c r="A345" t="s">
        <v>17</v>
      </c>
      <c r="B345" s="7">
        <v>0.50208333333333333</v>
      </c>
      <c r="C345">
        <v>9</v>
      </c>
      <c r="D345">
        <v>14</v>
      </c>
      <c r="E345">
        <v>17</v>
      </c>
      <c r="F345" s="4">
        <f t="shared" si="15"/>
        <v>14</v>
      </c>
      <c r="G345" s="4">
        <f t="shared" si="14"/>
        <v>12.6</v>
      </c>
    </row>
    <row r="346" spans="1:7">
      <c r="A346" t="s">
        <v>17</v>
      </c>
      <c r="B346" s="7">
        <v>0.51597222222222217</v>
      </c>
      <c r="C346">
        <v>4</v>
      </c>
      <c r="D346">
        <v>14</v>
      </c>
      <c r="E346">
        <v>16</v>
      </c>
      <c r="F346" s="4">
        <f t="shared" si="15"/>
        <v>14</v>
      </c>
      <c r="G346" s="4">
        <f t="shared" si="14"/>
        <v>8.8000000000000007</v>
      </c>
    </row>
    <row r="347" spans="1:7">
      <c r="A347" t="s">
        <v>17</v>
      </c>
      <c r="B347" s="7">
        <v>0.51597222222222217</v>
      </c>
      <c r="C347">
        <v>11</v>
      </c>
      <c r="D347">
        <v>10</v>
      </c>
      <c r="E347">
        <v>14</v>
      </c>
      <c r="F347" s="4">
        <f t="shared" si="15"/>
        <v>10</v>
      </c>
      <c r="G347" s="4">
        <f t="shared" si="14"/>
        <v>1.45</v>
      </c>
    </row>
    <row r="348" spans="1:7">
      <c r="A348" t="s">
        <v>17</v>
      </c>
      <c r="B348" s="7">
        <v>0.51597222222222217</v>
      </c>
      <c r="C348">
        <v>14</v>
      </c>
      <c r="D348">
        <v>3</v>
      </c>
      <c r="E348">
        <v>3</v>
      </c>
      <c r="F348" s="4">
        <f t="shared" si="15"/>
        <v>3</v>
      </c>
      <c r="G348" s="4">
        <f t="shared" si="14"/>
        <v>0</v>
      </c>
    </row>
    <row r="349" spans="1:7">
      <c r="A349" t="s">
        <v>17</v>
      </c>
      <c r="B349" s="7">
        <v>0.51597222222222217</v>
      </c>
      <c r="C349">
        <v>11</v>
      </c>
      <c r="D349">
        <v>10</v>
      </c>
      <c r="E349">
        <v>14</v>
      </c>
      <c r="F349" s="4">
        <f t="shared" si="15"/>
        <v>10</v>
      </c>
      <c r="G349" s="4">
        <f t="shared" si="14"/>
        <v>1.45</v>
      </c>
    </row>
    <row r="350" spans="1:7">
      <c r="A350" t="s">
        <v>17</v>
      </c>
      <c r="B350" s="7">
        <v>0.53124999999999989</v>
      </c>
      <c r="C350">
        <v>4</v>
      </c>
      <c r="D350">
        <v>14</v>
      </c>
      <c r="E350">
        <v>16</v>
      </c>
      <c r="F350" s="4">
        <f t="shared" si="15"/>
        <v>14</v>
      </c>
      <c r="G350" s="4">
        <f t="shared" si="14"/>
        <v>8.8000000000000007</v>
      </c>
    </row>
    <row r="351" spans="1:7">
      <c r="A351" t="s">
        <v>17</v>
      </c>
      <c r="B351" s="7">
        <v>0.53124999999999989</v>
      </c>
      <c r="C351">
        <v>8</v>
      </c>
      <c r="D351">
        <v>15</v>
      </c>
      <c r="E351">
        <v>19</v>
      </c>
      <c r="F351" s="4">
        <f t="shared" si="15"/>
        <v>15</v>
      </c>
      <c r="G351" s="4">
        <f t="shared" si="14"/>
        <v>7.5</v>
      </c>
    </row>
    <row r="352" spans="1:7">
      <c r="A352" t="s">
        <v>17</v>
      </c>
      <c r="B352" s="7">
        <v>0.53124999999999989</v>
      </c>
      <c r="C352">
        <v>1</v>
      </c>
      <c r="D352">
        <v>17</v>
      </c>
      <c r="E352">
        <v>23</v>
      </c>
      <c r="F352" s="4">
        <f t="shared" si="15"/>
        <v>17</v>
      </c>
      <c r="G352" s="4">
        <f t="shared" si="14"/>
        <v>18.75</v>
      </c>
    </row>
    <row r="353" spans="1:7">
      <c r="A353" t="s">
        <v>17</v>
      </c>
      <c r="B353" s="7">
        <v>0.53263888888888877</v>
      </c>
      <c r="C353">
        <v>3</v>
      </c>
      <c r="D353">
        <v>7</v>
      </c>
      <c r="E353">
        <v>8.5</v>
      </c>
      <c r="F353" s="4">
        <f t="shared" si="15"/>
        <v>7</v>
      </c>
      <c r="G353" s="4">
        <f t="shared" si="14"/>
        <v>2</v>
      </c>
    </row>
    <row r="354" spans="1:7">
      <c r="A354" t="s">
        <v>17</v>
      </c>
      <c r="B354" s="7">
        <v>0.53263888888888877</v>
      </c>
      <c r="C354">
        <v>1</v>
      </c>
      <c r="D354">
        <v>17</v>
      </c>
      <c r="E354">
        <v>23</v>
      </c>
      <c r="F354" s="4">
        <f t="shared" si="15"/>
        <v>17</v>
      </c>
      <c r="G354" s="4">
        <f t="shared" si="14"/>
        <v>18.75</v>
      </c>
    </row>
    <row r="355" spans="1:7">
      <c r="A355" t="s">
        <v>17</v>
      </c>
      <c r="B355" s="7">
        <v>0.53263888888888877</v>
      </c>
      <c r="C355">
        <v>4</v>
      </c>
      <c r="D355">
        <v>14</v>
      </c>
      <c r="E355">
        <v>16</v>
      </c>
      <c r="F355" s="4">
        <f t="shared" si="15"/>
        <v>14</v>
      </c>
      <c r="G355" s="4">
        <f t="shared" si="14"/>
        <v>8.8000000000000007</v>
      </c>
    </row>
    <row r="356" spans="1:7">
      <c r="A356" t="s">
        <v>17</v>
      </c>
      <c r="B356" s="7">
        <v>0.53263888888888877</v>
      </c>
      <c r="C356">
        <v>1</v>
      </c>
      <c r="D356">
        <v>17</v>
      </c>
      <c r="E356">
        <v>23</v>
      </c>
      <c r="F356" s="4">
        <f t="shared" si="15"/>
        <v>17</v>
      </c>
      <c r="G356" s="4">
        <f t="shared" si="14"/>
        <v>18.75</v>
      </c>
    </row>
    <row r="357" spans="1:7">
      <c r="A357" t="s">
        <v>17</v>
      </c>
      <c r="B357" s="7">
        <v>0.54652777777777761</v>
      </c>
      <c r="C357">
        <v>11</v>
      </c>
      <c r="D357">
        <v>10</v>
      </c>
      <c r="E357">
        <v>14</v>
      </c>
      <c r="F357" s="4">
        <f t="shared" si="15"/>
        <v>10</v>
      </c>
      <c r="G357" s="4">
        <f t="shared" si="14"/>
        <v>1.45</v>
      </c>
    </row>
    <row r="358" spans="1:7">
      <c r="A358" t="s">
        <v>17</v>
      </c>
      <c r="B358" s="7">
        <v>0.54652777777777761</v>
      </c>
      <c r="C358">
        <v>1</v>
      </c>
      <c r="D358">
        <v>17</v>
      </c>
      <c r="E358">
        <v>23</v>
      </c>
      <c r="F358" s="4">
        <f t="shared" si="15"/>
        <v>17</v>
      </c>
      <c r="G358" s="4">
        <f t="shared" si="14"/>
        <v>18.75</v>
      </c>
    </row>
    <row r="359" spans="1:7">
      <c r="A359" t="s">
        <v>17</v>
      </c>
      <c r="B359" s="7">
        <v>0.54652777777777761</v>
      </c>
      <c r="C359">
        <v>6</v>
      </c>
      <c r="D359">
        <v>14</v>
      </c>
      <c r="E359">
        <v>18</v>
      </c>
      <c r="F359" s="4">
        <f t="shared" si="15"/>
        <v>14</v>
      </c>
      <c r="G359" s="4">
        <f t="shared" si="14"/>
        <v>9</v>
      </c>
    </row>
    <row r="360" spans="1:7">
      <c r="A360" t="s">
        <v>17</v>
      </c>
      <c r="B360" s="7">
        <v>0.54652777777777761</v>
      </c>
      <c r="C360">
        <v>13</v>
      </c>
      <c r="D360">
        <v>2</v>
      </c>
      <c r="E360">
        <v>2</v>
      </c>
      <c r="F360" s="4">
        <f t="shared" si="15"/>
        <v>2</v>
      </c>
      <c r="G360" s="4">
        <f t="shared" si="14"/>
        <v>0</v>
      </c>
    </row>
    <row r="361" spans="1:7">
      <c r="A361" t="s">
        <v>17</v>
      </c>
      <c r="B361" s="7">
        <v>0.54652777777777761</v>
      </c>
      <c r="C361">
        <v>14</v>
      </c>
      <c r="D361">
        <v>3</v>
      </c>
      <c r="E361">
        <v>3</v>
      </c>
      <c r="F361" s="4">
        <f t="shared" si="15"/>
        <v>3</v>
      </c>
      <c r="G361" s="4">
        <f t="shared" si="14"/>
        <v>0</v>
      </c>
    </row>
    <row r="362" spans="1:7">
      <c r="A362" t="s">
        <v>17</v>
      </c>
      <c r="B362" s="7">
        <v>0.54652777777777761</v>
      </c>
      <c r="C362">
        <v>8</v>
      </c>
      <c r="D362">
        <v>15</v>
      </c>
      <c r="E362">
        <v>19</v>
      </c>
      <c r="F362" s="4">
        <f t="shared" si="15"/>
        <v>15</v>
      </c>
      <c r="G362" s="4">
        <f t="shared" si="14"/>
        <v>7.5</v>
      </c>
    </row>
    <row r="363" spans="1:7">
      <c r="A363" t="s">
        <v>17</v>
      </c>
      <c r="B363" s="7">
        <v>0.55555555555555536</v>
      </c>
      <c r="C363">
        <v>7</v>
      </c>
      <c r="D363">
        <v>16</v>
      </c>
      <c r="E363">
        <v>20</v>
      </c>
      <c r="F363" s="4">
        <f t="shared" si="15"/>
        <v>16</v>
      </c>
      <c r="G363" s="4">
        <f t="shared" si="14"/>
        <v>9.65</v>
      </c>
    </row>
    <row r="364" spans="1:7">
      <c r="A364" t="s">
        <v>17</v>
      </c>
      <c r="B364" s="7">
        <v>0.55555555555555536</v>
      </c>
      <c r="C364">
        <v>12</v>
      </c>
      <c r="D364">
        <v>4</v>
      </c>
      <c r="E364">
        <v>6</v>
      </c>
      <c r="F364" s="4">
        <f t="shared" si="15"/>
        <v>4</v>
      </c>
      <c r="G364" s="4">
        <f t="shared" si="14"/>
        <v>0</v>
      </c>
    </row>
    <row r="365" spans="1:7">
      <c r="A365" t="s">
        <v>17</v>
      </c>
      <c r="B365" s="7">
        <v>0.55555555555555536</v>
      </c>
      <c r="C365">
        <v>8</v>
      </c>
      <c r="D365">
        <v>15</v>
      </c>
      <c r="E365">
        <v>19</v>
      </c>
      <c r="F365" s="4">
        <f t="shared" si="15"/>
        <v>15</v>
      </c>
      <c r="G365" s="4">
        <f t="shared" si="14"/>
        <v>7.5</v>
      </c>
    </row>
    <row r="366" spans="1:7">
      <c r="A366" t="s">
        <v>17</v>
      </c>
      <c r="B366" s="7">
        <v>0.55972222222222201</v>
      </c>
      <c r="C366">
        <v>15</v>
      </c>
      <c r="D366">
        <v>1</v>
      </c>
      <c r="E366">
        <v>1</v>
      </c>
      <c r="F366" s="4">
        <f t="shared" si="15"/>
        <v>1</v>
      </c>
      <c r="G366" s="4">
        <f t="shared" si="14"/>
        <v>0</v>
      </c>
    </row>
    <row r="367" spans="1:7">
      <c r="A367" t="s">
        <v>17</v>
      </c>
      <c r="B367" s="7">
        <v>0.56597222222222199</v>
      </c>
      <c r="C367">
        <v>15</v>
      </c>
      <c r="D367">
        <v>1</v>
      </c>
      <c r="E367">
        <v>1</v>
      </c>
      <c r="F367" s="4">
        <f t="shared" si="15"/>
        <v>1</v>
      </c>
      <c r="G367" s="4">
        <f t="shared" si="14"/>
        <v>0</v>
      </c>
    </row>
    <row r="368" spans="1:7">
      <c r="A368" t="s">
        <v>17</v>
      </c>
      <c r="B368" s="7">
        <v>0.56597222222222199</v>
      </c>
      <c r="C368">
        <v>7</v>
      </c>
      <c r="D368">
        <v>16</v>
      </c>
      <c r="E368">
        <v>20</v>
      </c>
      <c r="F368" s="4">
        <f t="shared" si="15"/>
        <v>16</v>
      </c>
      <c r="G368" s="4">
        <f t="shared" si="14"/>
        <v>9.65</v>
      </c>
    </row>
    <row r="369" spans="1:7">
      <c r="A369" t="s">
        <v>17</v>
      </c>
      <c r="B369" s="7">
        <v>0.56597222222222199</v>
      </c>
      <c r="C369">
        <v>4</v>
      </c>
      <c r="D369">
        <v>14</v>
      </c>
      <c r="E369">
        <v>16</v>
      </c>
      <c r="F369" s="4">
        <f t="shared" si="15"/>
        <v>14</v>
      </c>
      <c r="G369" s="4">
        <f t="shared" si="14"/>
        <v>8.8000000000000007</v>
      </c>
    </row>
    <row r="370" spans="1:7">
      <c r="A370" t="s">
        <v>17</v>
      </c>
      <c r="B370" s="7">
        <v>0.58194444444444415</v>
      </c>
      <c r="C370">
        <v>5</v>
      </c>
      <c r="D370">
        <v>15</v>
      </c>
      <c r="E370">
        <v>20</v>
      </c>
      <c r="F370" s="4">
        <f t="shared" si="15"/>
        <v>15</v>
      </c>
      <c r="G370" s="4">
        <f t="shared" si="14"/>
        <v>12.5</v>
      </c>
    </row>
    <row r="371" spans="1:7">
      <c r="A371" t="s">
        <v>17</v>
      </c>
      <c r="B371" s="7">
        <v>0.58194444444444415</v>
      </c>
      <c r="C371">
        <v>14</v>
      </c>
      <c r="D371">
        <v>3</v>
      </c>
      <c r="E371">
        <v>3</v>
      </c>
      <c r="F371" s="4">
        <f t="shared" si="15"/>
        <v>3</v>
      </c>
      <c r="G371" s="4">
        <f t="shared" si="14"/>
        <v>0</v>
      </c>
    </row>
    <row r="372" spans="1:7">
      <c r="A372" t="s">
        <v>17</v>
      </c>
      <c r="B372" s="7">
        <v>0.58194444444444415</v>
      </c>
      <c r="C372">
        <v>15</v>
      </c>
      <c r="D372">
        <v>1</v>
      </c>
      <c r="E372">
        <v>1</v>
      </c>
      <c r="F372" s="4">
        <f t="shared" si="15"/>
        <v>1</v>
      </c>
      <c r="G372" s="4">
        <f t="shared" si="14"/>
        <v>0</v>
      </c>
    </row>
    <row r="373" spans="1:7">
      <c r="A373" t="s">
        <v>17</v>
      </c>
      <c r="B373" s="7">
        <v>0.58194444444444415</v>
      </c>
      <c r="C373">
        <v>15</v>
      </c>
      <c r="D373">
        <v>1</v>
      </c>
      <c r="E373">
        <v>1</v>
      </c>
      <c r="F373" s="4">
        <f t="shared" si="15"/>
        <v>1</v>
      </c>
      <c r="G373" s="4">
        <f t="shared" si="14"/>
        <v>0</v>
      </c>
    </row>
    <row r="374" spans="1:7">
      <c r="A374" t="s">
        <v>17</v>
      </c>
      <c r="B374" s="7">
        <v>0.58472222222222192</v>
      </c>
      <c r="C374">
        <v>12</v>
      </c>
      <c r="D374">
        <v>4</v>
      </c>
      <c r="E374">
        <v>6</v>
      </c>
      <c r="F374" s="4">
        <f t="shared" ref="F374:F437" si="16">E374</f>
        <v>6</v>
      </c>
      <c r="G374" s="4">
        <f t="shared" si="14"/>
        <v>0</v>
      </c>
    </row>
    <row r="375" spans="1:7">
      <c r="A375" t="s">
        <v>17</v>
      </c>
      <c r="B375" s="7">
        <v>0.60208333333333308</v>
      </c>
      <c r="C375">
        <v>2</v>
      </c>
      <c r="D375">
        <v>16</v>
      </c>
      <c r="E375">
        <v>19</v>
      </c>
      <c r="F375" s="4">
        <f t="shared" si="16"/>
        <v>19</v>
      </c>
      <c r="G375" s="4">
        <f t="shared" si="14"/>
        <v>13.8</v>
      </c>
    </row>
    <row r="376" spans="1:7">
      <c r="A376" t="s">
        <v>17</v>
      </c>
      <c r="B376" s="7">
        <v>0.60208333333333308</v>
      </c>
      <c r="C376">
        <v>2</v>
      </c>
      <c r="D376">
        <v>16</v>
      </c>
      <c r="E376">
        <v>19</v>
      </c>
      <c r="F376" s="4">
        <f t="shared" si="16"/>
        <v>19</v>
      </c>
      <c r="G376" s="4">
        <f t="shared" si="14"/>
        <v>13.8</v>
      </c>
    </row>
    <row r="377" spans="1:7">
      <c r="A377" t="s">
        <v>17</v>
      </c>
      <c r="B377" s="7">
        <v>0.60208333333333308</v>
      </c>
      <c r="C377">
        <v>16</v>
      </c>
      <c r="D377">
        <v>5</v>
      </c>
      <c r="E377">
        <v>7</v>
      </c>
      <c r="F377" s="4">
        <f t="shared" si="16"/>
        <v>7</v>
      </c>
      <c r="G377" s="4">
        <f t="shared" si="14"/>
        <v>0</v>
      </c>
    </row>
    <row r="378" spans="1:7">
      <c r="A378" t="s">
        <v>17</v>
      </c>
      <c r="B378" s="7">
        <v>0.60208333333333308</v>
      </c>
      <c r="C378">
        <v>4</v>
      </c>
      <c r="D378">
        <v>14</v>
      </c>
      <c r="E378">
        <v>16</v>
      </c>
      <c r="F378" s="4">
        <f t="shared" si="16"/>
        <v>16</v>
      </c>
      <c r="G378" s="4">
        <f t="shared" si="14"/>
        <v>8.8000000000000007</v>
      </c>
    </row>
    <row r="379" spans="1:7">
      <c r="A379" t="s">
        <v>17</v>
      </c>
      <c r="B379" s="7">
        <v>0.60208333333333308</v>
      </c>
      <c r="C379">
        <v>13</v>
      </c>
      <c r="D379">
        <v>2</v>
      </c>
      <c r="E379">
        <v>2</v>
      </c>
      <c r="F379" s="4">
        <f t="shared" si="16"/>
        <v>2</v>
      </c>
      <c r="G379" s="4">
        <f t="shared" si="14"/>
        <v>0</v>
      </c>
    </row>
    <row r="380" spans="1:7">
      <c r="A380" t="s">
        <v>17</v>
      </c>
      <c r="B380" s="7">
        <v>0.60208333333333308</v>
      </c>
      <c r="C380">
        <v>7</v>
      </c>
      <c r="D380">
        <v>16</v>
      </c>
      <c r="E380">
        <v>20</v>
      </c>
      <c r="F380" s="4">
        <f t="shared" si="16"/>
        <v>20</v>
      </c>
      <c r="G380" s="4">
        <f t="shared" si="14"/>
        <v>9.65</v>
      </c>
    </row>
    <row r="381" spans="1:7">
      <c r="A381" t="s">
        <v>17</v>
      </c>
      <c r="B381" s="7">
        <v>0.60208333333333308</v>
      </c>
      <c r="C381">
        <v>13</v>
      </c>
      <c r="D381">
        <v>2</v>
      </c>
      <c r="E381">
        <v>2</v>
      </c>
      <c r="F381" s="4">
        <f t="shared" si="16"/>
        <v>2</v>
      </c>
      <c r="G381" s="4">
        <f t="shared" si="14"/>
        <v>0</v>
      </c>
    </row>
    <row r="382" spans="1:7">
      <c r="A382" t="s">
        <v>17</v>
      </c>
      <c r="B382" s="7">
        <v>0.60208333333333308</v>
      </c>
      <c r="C382">
        <v>1</v>
      </c>
      <c r="D382">
        <v>17</v>
      </c>
      <c r="E382">
        <v>23</v>
      </c>
      <c r="F382" s="4">
        <f t="shared" si="16"/>
        <v>23</v>
      </c>
      <c r="G382" s="4">
        <f t="shared" si="14"/>
        <v>18.75</v>
      </c>
    </row>
    <row r="383" spans="1:7">
      <c r="A383" t="s">
        <v>17</v>
      </c>
      <c r="B383" s="7">
        <v>0.60208333333333308</v>
      </c>
      <c r="C383">
        <v>6</v>
      </c>
      <c r="D383">
        <v>14</v>
      </c>
      <c r="E383">
        <v>18</v>
      </c>
      <c r="F383" s="4">
        <f t="shared" si="16"/>
        <v>18</v>
      </c>
      <c r="G383" s="4">
        <f t="shared" si="14"/>
        <v>9</v>
      </c>
    </row>
    <row r="384" spans="1:7">
      <c r="A384" t="s">
        <v>17</v>
      </c>
      <c r="B384" s="7">
        <v>0.60208333333333308</v>
      </c>
      <c r="C384">
        <v>2</v>
      </c>
      <c r="D384">
        <v>16</v>
      </c>
      <c r="E384">
        <v>19</v>
      </c>
      <c r="F384" s="4">
        <f t="shared" si="16"/>
        <v>19</v>
      </c>
      <c r="G384" s="4">
        <f t="shared" si="14"/>
        <v>13.8</v>
      </c>
    </row>
    <row r="385" spans="1:7">
      <c r="A385" t="s">
        <v>17</v>
      </c>
      <c r="B385" s="7">
        <v>0.60208333333333308</v>
      </c>
      <c r="C385">
        <v>7</v>
      </c>
      <c r="D385">
        <v>16</v>
      </c>
      <c r="E385">
        <v>20</v>
      </c>
      <c r="F385" s="4">
        <f t="shared" si="16"/>
        <v>20</v>
      </c>
      <c r="G385" s="4">
        <f t="shared" si="14"/>
        <v>9.65</v>
      </c>
    </row>
    <row r="386" spans="1:7">
      <c r="A386" t="s">
        <v>17</v>
      </c>
      <c r="B386" s="7">
        <v>0.60208333333333308</v>
      </c>
      <c r="C386">
        <v>3</v>
      </c>
      <c r="D386">
        <v>7</v>
      </c>
      <c r="E386">
        <v>8.5</v>
      </c>
      <c r="F386" s="4">
        <f t="shared" si="16"/>
        <v>8.5</v>
      </c>
      <c r="G386" s="4">
        <f t="shared" ref="G386:G449" si="17">VLOOKUP(C:C,$J$2:$K$17,2,FALSE)</f>
        <v>2</v>
      </c>
    </row>
    <row r="387" spans="1:7">
      <c r="A387" t="s">
        <v>17</v>
      </c>
      <c r="B387" s="7">
        <v>0.60208333333333308</v>
      </c>
      <c r="C387">
        <v>10</v>
      </c>
      <c r="D387">
        <v>14</v>
      </c>
      <c r="E387">
        <v>19.5</v>
      </c>
      <c r="F387" s="4">
        <f t="shared" si="16"/>
        <v>19.5</v>
      </c>
      <c r="G387" s="4">
        <f t="shared" si="17"/>
        <v>5</v>
      </c>
    </row>
    <row r="388" spans="1:7">
      <c r="A388" t="s">
        <v>17</v>
      </c>
      <c r="B388" s="7">
        <v>0.62013888888888868</v>
      </c>
      <c r="C388">
        <v>6</v>
      </c>
      <c r="D388">
        <v>14</v>
      </c>
      <c r="E388">
        <v>18</v>
      </c>
      <c r="F388" s="4">
        <f t="shared" si="16"/>
        <v>18</v>
      </c>
      <c r="G388" s="4">
        <f t="shared" si="17"/>
        <v>9</v>
      </c>
    </row>
    <row r="389" spans="1:7">
      <c r="A389" t="s">
        <v>17</v>
      </c>
      <c r="B389" s="7">
        <v>0.62013888888888868</v>
      </c>
      <c r="C389">
        <v>10</v>
      </c>
      <c r="D389">
        <v>14</v>
      </c>
      <c r="E389">
        <v>19.5</v>
      </c>
      <c r="F389" s="4">
        <f t="shared" si="16"/>
        <v>19.5</v>
      </c>
      <c r="G389" s="4">
        <f t="shared" si="17"/>
        <v>5</v>
      </c>
    </row>
    <row r="390" spans="1:7">
      <c r="A390" t="s">
        <v>17</v>
      </c>
      <c r="B390" s="7">
        <v>0.62013888888888868</v>
      </c>
      <c r="C390">
        <v>10</v>
      </c>
      <c r="D390">
        <v>14</v>
      </c>
      <c r="E390">
        <v>19.5</v>
      </c>
      <c r="F390" s="4">
        <f t="shared" si="16"/>
        <v>19.5</v>
      </c>
      <c r="G390" s="4">
        <f t="shared" si="17"/>
        <v>5</v>
      </c>
    </row>
    <row r="391" spans="1:7">
      <c r="A391" t="s">
        <v>17</v>
      </c>
      <c r="B391" s="7">
        <v>0.62013888888888868</v>
      </c>
      <c r="C391">
        <v>4</v>
      </c>
      <c r="D391">
        <v>14</v>
      </c>
      <c r="E391">
        <v>16</v>
      </c>
      <c r="F391" s="4">
        <f t="shared" si="16"/>
        <v>16</v>
      </c>
      <c r="G391" s="4">
        <f t="shared" si="17"/>
        <v>8.8000000000000007</v>
      </c>
    </row>
    <row r="392" spans="1:7">
      <c r="A392" t="s">
        <v>17</v>
      </c>
      <c r="B392" s="7">
        <v>0.62083333333333313</v>
      </c>
      <c r="C392">
        <v>11</v>
      </c>
      <c r="D392">
        <v>10</v>
      </c>
      <c r="E392">
        <v>14</v>
      </c>
      <c r="F392" s="4">
        <f t="shared" si="16"/>
        <v>14</v>
      </c>
      <c r="G392" s="4">
        <f t="shared" si="17"/>
        <v>1.45</v>
      </c>
    </row>
    <row r="393" spans="1:7">
      <c r="A393" t="s">
        <v>17</v>
      </c>
      <c r="B393" s="7">
        <v>0.62083333333333313</v>
      </c>
      <c r="C393">
        <v>3</v>
      </c>
      <c r="D393">
        <v>7</v>
      </c>
      <c r="E393">
        <v>8.5</v>
      </c>
      <c r="F393" s="4">
        <f t="shared" si="16"/>
        <v>8.5</v>
      </c>
      <c r="G393" s="4">
        <f t="shared" si="17"/>
        <v>2</v>
      </c>
    </row>
    <row r="394" spans="1:7">
      <c r="A394" t="s">
        <v>17</v>
      </c>
      <c r="B394" s="7">
        <v>0.62083333333333313</v>
      </c>
      <c r="C394">
        <v>2</v>
      </c>
      <c r="D394">
        <v>16</v>
      </c>
      <c r="E394">
        <v>19</v>
      </c>
      <c r="F394" s="4">
        <f t="shared" si="16"/>
        <v>19</v>
      </c>
      <c r="G394" s="4">
        <f t="shared" si="17"/>
        <v>13.8</v>
      </c>
    </row>
    <row r="395" spans="1:7">
      <c r="A395" t="s">
        <v>17</v>
      </c>
      <c r="B395" s="7">
        <v>0.63402777777777752</v>
      </c>
      <c r="C395">
        <v>4</v>
      </c>
      <c r="D395">
        <v>14</v>
      </c>
      <c r="E395">
        <v>16</v>
      </c>
      <c r="F395" s="4">
        <f t="shared" si="16"/>
        <v>16</v>
      </c>
      <c r="G395" s="4">
        <f t="shared" si="17"/>
        <v>8.8000000000000007</v>
      </c>
    </row>
    <row r="396" spans="1:7">
      <c r="A396" t="s">
        <v>17</v>
      </c>
      <c r="B396" s="7">
        <v>0.63402777777777752</v>
      </c>
      <c r="C396">
        <v>15</v>
      </c>
      <c r="D396">
        <v>1</v>
      </c>
      <c r="E396">
        <v>1</v>
      </c>
      <c r="F396" s="4">
        <f t="shared" si="16"/>
        <v>1</v>
      </c>
      <c r="G396" s="4">
        <f t="shared" si="17"/>
        <v>0</v>
      </c>
    </row>
    <row r="397" spans="1:7">
      <c r="A397" t="s">
        <v>17</v>
      </c>
      <c r="B397" s="7">
        <v>0.63402777777777752</v>
      </c>
      <c r="C397">
        <v>6</v>
      </c>
      <c r="D397">
        <v>14</v>
      </c>
      <c r="E397">
        <v>18</v>
      </c>
      <c r="F397" s="4">
        <f t="shared" si="16"/>
        <v>18</v>
      </c>
      <c r="G397" s="4">
        <f t="shared" si="17"/>
        <v>9</v>
      </c>
    </row>
    <row r="398" spans="1:7">
      <c r="A398" t="s">
        <v>17</v>
      </c>
      <c r="B398" s="7">
        <v>0.63402777777777752</v>
      </c>
      <c r="C398">
        <v>5</v>
      </c>
      <c r="D398">
        <v>15</v>
      </c>
      <c r="E398">
        <v>20</v>
      </c>
      <c r="F398" s="4">
        <f t="shared" si="16"/>
        <v>20</v>
      </c>
      <c r="G398" s="4">
        <f t="shared" si="17"/>
        <v>12.5</v>
      </c>
    </row>
    <row r="399" spans="1:7">
      <c r="A399" t="s">
        <v>17</v>
      </c>
      <c r="B399" s="7">
        <v>0.63819444444444418</v>
      </c>
      <c r="C399">
        <v>6</v>
      </c>
      <c r="D399">
        <v>14</v>
      </c>
      <c r="E399">
        <v>18</v>
      </c>
      <c r="F399" s="4">
        <f t="shared" si="16"/>
        <v>18</v>
      </c>
      <c r="G399" s="4">
        <f t="shared" si="17"/>
        <v>9</v>
      </c>
    </row>
    <row r="400" spans="1:7">
      <c r="A400" t="s">
        <v>17</v>
      </c>
      <c r="B400" s="7">
        <v>0.65694444444444422</v>
      </c>
      <c r="C400">
        <v>15</v>
      </c>
      <c r="D400">
        <v>1</v>
      </c>
      <c r="E400">
        <v>1</v>
      </c>
      <c r="F400" s="4">
        <f t="shared" si="16"/>
        <v>1</v>
      </c>
      <c r="G400" s="4">
        <f t="shared" si="17"/>
        <v>0</v>
      </c>
    </row>
    <row r="401" spans="1:7">
      <c r="A401" t="s">
        <v>17</v>
      </c>
      <c r="B401" s="7">
        <v>0.65972222222222199</v>
      </c>
      <c r="C401">
        <v>3</v>
      </c>
      <c r="D401">
        <v>7</v>
      </c>
      <c r="E401">
        <v>8.5</v>
      </c>
      <c r="F401" s="4">
        <f t="shared" si="16"/>
        <v>8.5</v>
      </c>
      <c r="G401" s="4">
        <f t="shared" si="17"/>
        <v>2</v>
      </c>
    </row>
    <row r="402" spans="1:7">
      <c r="A402" t="s">
        <v>17</v>
      </c>
      <c r="B402" s="7">
        <v>0.65972222222222199</v>
      </c>
      <c r="C402">
        <v>11</v>
      </c>
      <c r="D402">
        <v>10</v>
      </c>
      <c r="E402">
        <v>14</v>
      </c>
      <c r="F402" s="4">
        <f t="shared" si="16"/>
        <v>14</v>
      </c>
      <c r="G402" s="4">
        <f t="shared" si="17"/>
        <v>1.45</v>
      </c>
    </row>
    <row r="403" spans="1:7">
      <c r="A403" t="s">
        <v>17</v>
      </c>
      <c r="B403" s="7">
        <v>0.65972222222222199</v>
      </c>
      <c r="C403">
        <v>15</v>
      </c>
      <c r="D403">
        <v>1</v>
      </c>
      <c r="E403">
        <v>1</v>
      </c>
      <c r="F403" s="4">
        <f t="shared" si="16"/>
        <v>1</v>
      </c>
      <c r="G403" s="4">
        <f t="shared" si="17"/>
        <v>0</v>
      </c>
    </row>
    <row r="404" spans="1:7">
      <c r="A404" t="s">
        <v>17</v>
      </c>
      <c r="B404" s="7">
        <v>0.65972222222222199</v>
      </c>
      <c r="C404">
        <v>6</v>
      </c>
      <c r="D404">
        <v>14</v>
      </c>
      <c r="E404">
        <v>18</v>
      </c>
      <c r="F404" s="4">
        <f t="shared" si="16"/>
        <v>18</v>
      </c>
      <c r="G404" s="4">
        <f t="shared" si="17"/>
        <v>9</v>
      </c>
    </row>
    <row r="405" spans="1:7">
      <c r="A405" t="s">
        <v>17</v>
      </c>
      <c r="B405" s="7">
        <v>0.66041666666666643</v>
      </c>
      <c r="C405">
        <v>16</v>
      </c>
      <c r="D405">
        <v>5</v>
      </c>
      <c r="E405">
        <v>7</v>
      </c>
      <c r="F405" s="4">
        <f t="shared" si="16"/>
        <v>7</v>
      </c>
      <c r="G405" s="4">
        <f t="shared" si="17"/>
        <v>0</v>
      </c>
    </row>
    <row r="406" spans="1:7">
      <c r="A406" t="s">
        <v>17</v>
      </c>
      <c r="B406" s="7">
        <v>0.66041666666666643</v>
      </c>
      <c r="C406">
        <v>1</v>
      </c>
      <c r="D406">
        <v>17</v>
      </c>
      <c r="E406">
        <v>23</v>
      </c>
      <c r="F406" s="4">
        <f t="shared" si="16"/>
        <v>23</v>
      </c>
      <c r="G406" s="4">
        <f t="shared" si="17"/>
        <v>18.75</v>
      </c>
    </row>
    <row r="407" spans="1:7">
      <c r="A407" t="s">
        <v>17</v>
      </c>
      <c r="B407" s="7">
        <v>0.66041666666666643</v>
      </c>
      <c r="C407">
        <v>16</v>
      </c>
      <c r="D407">
        <v>5</v>
      </c>
      <c r="E407">
        <v>7</v>
      </c>
      <c r="F407" s="4">
        <f t="shared" si="16"/>
        <v>7</v>
      </c>
      <c r="G407" s="4">
        <f t="shared" si="17"/>
        <v>0</v>
      </c>
    </row>
    <row r="408" spans="1:7">
      <c r="A408" t="s">
        <v>17</v>
      </c>
      <c r="B408" s="7">
        <v>0.66041666666666643</v>
      </c>
      <c r="C408">
        <v>14</v>
      </c>
      <c r="D408">
        <v>3</v>
      </c>
      <c r="E408">
        <v>3</v>
      </c>
      <c r="F408" s="4">
        <f t="shared" si="16"/>
        <v>3</v>
      </c>
      <c r="G408" s="4">
        <f t="shared" si="17"/>
        <v>0</v>
      </c>
    </row>
    <row r="409" spans="1:7">
      <c r="A409" t="s">
        <v>17</v>
      </c>
      <c r="B409" s="7">
        <v>0.66944444444444418</v>
      </c>
      <c r="C409">
        <v>4</v>
      </c>
      <c r="D409">
        <v>14</v>
      </c>
      <c r="E409">
        <v>16</v>
      </c>
      <c r="F409" s="4">
        <f t="shared" si="16"/>
        <v>16</v>
      </c>
      <c r="G409" s="4">
        <f t="shared" si="17"/>
        <v>8.8000000000000007</v>
      </c>
    </row>
    <row r="410" spans="1:7">
      <c r="A410" t="s">
        <v>17</v>
      </c>
      <c r="B410" s="7">
        <v>0.66944444444444418</v>
      </c>
      <c r="C410">
        <v>12</v>
      </c>
      <c r="D410">
        <v>4</v>
      </c>
      <c r="E410">
        <v>6</v>
      </c>
      <c r="F410" s="4">
        <f t="shared" si="16"/>
        <v>6</v>
      </c>
      <c r="G410" s="4">
        <f t="shared" si="17"/>
        <v>0</v>
      </c>
    </row>
    <row r="411" spans="1:7">
      <c r="A411" t="s">
        <v>17</v>
      </c>
      <c r="B411" s="7">
        <v>0.67222222222222194</v>
      </c>
      <c r="C411">
        <v>8</v>
      </c>
      <c r="D411">
        <v>15</v>
      </c>
      <c r="E411">
        <v>19</v>
      </c>
      <c r="F411" s="4">
        <f t="shared" si="16"/>
        <v>19</v>
      </c>
      <c r="G411" s="4">
        <f t="shared" si="17"/>
        <v>7.5</v>
      </c>
    </row>
    <row r="412" spans="1:7">
      <c r="A412" t="s">
        <v>17</v>
      </c>
      <c r="B412" s="7">
        <v>0.69305555555555531</v>
      </c>
      <c r="C412">
        <v>6</v>
      </c>
      <c r="D412">
        <v>14</v>
      </c>
      <c r="E412">
        <v>18</v>
      </c>
      <c r="F412" s="4">
        <f t="shared" si="16"/>
        <v>18</v>
      </c>
      <c r="G412" s="4">
        <f t="shared" si="17"/>
        <v>9</v>
      </c>
    </row>
    <row r="413" spans="1:7">
      <c r="A413" t="s">
        <v>17</v>
      </c>
      <c r="B413" s="7">
        <v>0.69791666666666641</v>
      </c>
      <c r="C413">
        <v>8</v>
      </c>
      <c r="D413">
        <v>15</v>
      </c>
      <c r="E413">
        <v>19</v>
      </c>
      <c r="F413" s="4">
        <f t="shared" si="16"/>
        <v>19</v>
      </c>
      <c r="G413" s="4">
        <f t="shared" si="17"/>
        <v>7.5</v>
      </c>
    </row>
    <row r="414" spans="1:7">
      <c r="A414" t="s">
        <v>17</v>
      </c>
      <c r="B414" s="7">
        <v>0.70972222222222192</v>
      </c>
      <c r="C414">
        <v>4</v>
      </c>
      <c r="D414">
        <v>14</v>
      </c>
      <c r="E414">
        <v>16</v>
      </c>
      <c r="F414" s="4">
        <f t="shared" si="16"/>
        <v>16</v>
      </c>
      <c r="G414" s="4">
        <f t="shared" si="17"/>
        <v>8.8000000000000007</v>
      </c>
    </row>
    <row r="415" spans="1:7">
      <c r="A415" t="s">
        <v>17</v>
      </c>
      <c r="B415" s="7">
        <v>0.70972222222222192</v>
      </c>
      <c r="C415">
        <v>2</v>
      </c>
      <c r="D415">
        <v>16</v>
      </c>
      <c r="E415">
        <v>19</v>
      </c>
      <c r="F415" s="4">
        <f t="shared" si="16"/>
        <v>19</v>
      </c>
      <c r="G415" s="4">
        <f t="shared" si="17"/>
        <v>13.8</v>
      </c>
    </row>
    <row r="416" spans="1:7">
      <c r="A416" t="s">
        <v>17</v>
      </c>
      <c r="B416" s="7">
        <v>0.73055555555555529</v>
      </c>
      <c r="C416">
        <v>2</v>
      </c>
      <c r="D416">
        <v>16</v>
      </c>
      <c r="E416">
        <v>19</v>
      </c>
      <c r="F416" s="4">
        <f t="shared" si="16"/>
        <v>19</v>
      </c>
      <c r="G416" s="4">
        <f t="shared" si="17"/>
        <v>13.8</v>
      </c>
    </row>
    <row r="417" spans="1:7">
      <c r="A417" t="s">
        <v>17</v>
      </c>
      <c r="B417" s="7">
        <v>0.73055555555555529</v>
      </c>
      <c r="C417">
        <v>8</v>
      </c>
      <c r="D417">
        <v>15</v>
      </c>
      <c r="E417">
        <v>19</v>
      </c>
      <c r="F417" s="4">
        <f t="shared" si="16"/>
        <v>19</v>
      </c>
      <c r="G417" s="4">
        <f t="shared" si="17"/>
        <v>7.5</v>
      </c>
    </row>
    <row r="418" spans="1:7">
      <c r="A418" t="s">
        <v>17</v>
      </c>
      <c r="B418" s="7">
        <v>0.73055555555555529</v>
      </c>
      <c r="C418">
        <v>3</v>
      </c>
      <c r="D418">
        <v>7</v>
      </c>
      <c r="E418">
        <v>8.5</v>
      </c>
      <c r="F418" s="4">
        <f t="shared" si="16"/>
        <v>8.5</v>
      </c>
      <c r="G418" s="4">
        <f t="shared" si="17"/>
        <v>2</v>
      </c>
    </row>
    <row r="419" spans="1:7">
      <c r="A419" t="s">
        <v>17</v>
      </c>
      <c r="B419" s="7">
        <v>0.73055555555555529</v>
      </c>
      <c r="C419">
        <v>12</v>
      </c>
      <c r="D419">
        <v>4</v>
      </c>
      <c r="E419">
        <v>6</v>
      </c>
      <c r="F419" s="4">
        <f t="shared" si="16"/>
        <v>6</v>
      </c>
      <c r="G419" s="4">
        <f t="shared" si="17"/>
        <v>0</v>
      </c>
    </row>
    <row r="420" spans="1:7">
      <c r="A420" t="s">
        <v>17</v>
      </c>
      <c r="B420" s="7">
        <v>0.74791666666666645</v>
      </c>
      <c r="C420">
        <v>10</v>
      </c>
      <c r="D420">
        <v>14</v>
      </c>
      <c r="E420">
        <v>19.5</v>
      </c>
      <c r="F420" s="4">
        <f t="shared" si="16"/>
        <v>19.5</v>
      </c>
      <c r="G420" s="4">
        <f t="shared" si="17"/>
        <v>5</v>
      </c>
    </row>
    <row r="421" spans="1:7">
      <c r="A421" t="s">
        <v>17</v>
      </c>
      <c r="B421" s="7">
        <v>0.74791666666666645</v>
      </c>
      <c r="C421">
        <v>6</v>
      </c>
      <c r="D421">
        <v>14</v>
      </c>
      <c r="E421">
        <v>18</v>
      </c>
      <c r="F421" s="4">
        <f t="shared" si="16"/>
        <v>18</v>
      </c>
      <c r="G421" s="4">
        <f t="shared" si="17"/>
        <v>9</v>
      </c>
    </row>
    <row r="422" spans="1:7">
      <c r="A422" t="s">
        <v>17</v>
      </c>
      <c r="B422" s="7">
        <v>0.74791666666666645</v>
      </c>
      <c r="C422">
        <v>10</v>
      </c>
      <c r="D422">
        <v>14</v>
      </c>
      <c r="E422">
        <v>19.5</v>
      </c>
      <c r="F422" s="4">
        <f t="shared" si="16"/>
        <v>19.5</v>
      </c>
      <c r="G422" s="4">
        <f t="shared" si="17"/>
        <v>5</v>
      </c>
    </row>
    <row r="423" spans="1:7">
      <c r="A423" t="s">
        <v>17</v>
      </c>
      <c r="B423" s="7">
        <v>0.74791666666666645</v>
      </c>
      <c r="C423">
        <v>3</v>
      </c>
      <c r="D423">
        <v>7</v>
      </c>
      <c r="E423">
        <v>8.5</v>
      </c>
      <c r="F423" s="4">
        <f t="shared" si="16"/>
        <v>8.5</v>
      </c>
      <c r="G423" s="4">
        <f t="shared" si="17"/>
        <v>2</v>
      </c>
    </row>
    <row r="424" spans="1:7">
      <c r="A424" t="s">
        <v>17</v>
      </c>
      <c r="B424" s="7">
        <v>0.74791666666666645</v>
      </c>
      <c r="C424">
        <v>7</v>
      </c>
      <c r="D424">
        <v>16</v>
      </c>
      <c r="E424">
        <v>20</v>
      </c>
      <c r="F424" s="4">
        <f t="shared" si="16"/>
        <v>20</v>
      </c>
      <c r="G424" s="4">
        <f t="shared" si="17"/>
        <v>9.65</v>
      </c>
    </row>
    <row r="425" spans="1:7">
      <c r="A425" t="s">
        <v>17</v>
      </c>
      <c r="B425" s="7">
        <v>0.75486111111111087</v>
      </c>
      <c r="C425">
        <v>4</v>
      </c>
      <c r="D425">
        <v>14</v>
      </c>
      <c r="E425">
        <v>16</v>
      </c>
      <c r="F425" s="4">
        <f t="shared" si="16"/>
        <v>16</v>
      </c>
      <c r="G425" s="4">
        <f t="shared" si="17"/>
        <v>8.8000000000000007</v>
      </c>
    </row>
    <row r="426" spans="1:7">
      <c r="A426" t="s">
        <v>17</v>
      </c>
      <c r="B426" s="7">
        <v>0.75486111111111087</v>
      </c>
      <c r="C426">
        <v>2</v>
      </c>
      <c r="D426">
        <v>16</v>
      </c>
      <c r="E426">
        <v>19</v>
      </c>
      <c r="F426" s="4">
        <f t="shared" si="16"/>
        <v>19</v>
      </c>
      <c r="G426" s="4">
        <f t="shared" si="17"/>
        <v>13.8</v>
      </c>
    </row>
    <row r="427" spans="1:7">
      <c r="A427" t="s">
        <v>17</v>
      </c>
      <c r="B427" s="7">
        <v>0.77361111111111092</v>
      </c>
      <c r="C427">
        <v>9</v>
      </c>
      <c r="D427">
        <v>14</v>
      </c>
      <c r="E427">
        <v>17</v>
      </c>
      <c r="F427" s="4">
        <f t="shared" si="16"/>
        <v>17</v>
      </c>
      <c r="G427" s="4">
        <f t="shared" si="17"/>
        <v>12.6</v>
      </c>
    </row>
    <row r="428" spans="1:7">
      <c r="A428" t="s">
        <v>17</v>
      </c>
      <c r="B428" s="7">
        <v>0.77361111111111092</v>
      </c>
      <c r="C428">
        <v>6</v>
      </c>
      <c r="D428">
        <v>14</v>
      </c>
      <c r="E428">
        <v>18</v>
      </c>
      <c r="F428" s="4">
        <f t="shared" si="16"/>
        <v>18</v>
      </c>
      <c r="G428" s="4">
        <f t="shared" si="17"/>
        <v>9</v>
      </c>
    </row>
    <row r="429" spans="1:7">
      <c r="A429" t="s">
        <v>17</v>
      </c>
      <c r="B429" s="7">
        <v>0.78194444444444422</v>
      </c>
      <c r="C429">
        <v>1</v>
      </c>
      <c r="D429">
        <v>17</v>
      </c>
      <c r="E429">
        <v>23</v>
      </c>
      <c r="F429" s="4">
        <f t="shared" si="16"/>
        <v>23</v>
      </c>
      <c r="G429" s="4">
        <f t="shared" si="17"/>
        <v>18.75</v>
      </c>
    </row>
    <row r="430" spans="1:7">
      <c r="A430" t="s">
        <v>17</v>
      </c>
      <c r="B430" s="7">
        <v>0.78194444444444422</v>
      </c>
      <c r="C430">
        <v>6</v>
      </c>
      <c r="D430">
        <v>14</v>
      </c>
      <c r="E430">
        <v>18</v>
      </c>
      <c r="F430" s="4">
        <f t="shared" si="16"/>
        <v>18</v>
      </c>
      <c r="G430" s="4">
        <f t="shared" si="17"/>
        <v>9</v>
      </c>
    </row>
    <row r="431" spans="1:7">
      <c r="A431" t="s">
        <v>17</v>
      </c>
      <c r="B431" s="7">
        <v>0.79097222222222197</v>
      </c>
      <c r="C431">
        <v>6</v>
      </c>
      <c r="D431">
        <v>14</v>
      </c>
      <c r="E431">
        <v>18</v>
      </c>
      <c r="F431" s="4">
        <f t="shared" si="16"/>
        <v>18</v>
      </c>
      <c r="G431" s="4">
        <f t="shared" si="17"/>
        <v>9</v>
      </c>
    </row>
    <row r="432" spans="1:7">
      <c r="A432" t="s">
        <v>17</v>
      </c>
      <c r="B432" s="7">
        <v>0.79097222222222197</v>
      </c>
      <c r="C432">
        <v>9</v>
      </c>
      <c r="D432">
        <v>14</v>
      </c>
      <c r="E432">
        <v>17</v>
      </c>
      <c r="F432" s="4">
        <f t="shared" si="16"/>
        <v>17</v>
      </c>
      <c r="G432" s="4">
        <f t="shared" si="17"/>
        <v>12.6</v>
      </c>
    </row>
    <row r="433" spans="1:7">
      <c r="A433" t="s">
        <v>17</v>
      </c>
      <c r="B433" s="7">
        <v>0.79097222222222197</v>
      </c>
      <c r="C433">
        <v>12</v>
      </c>
      <c r="D433">
        <v>4</v>
      </c>
      <c r="E433">
        <v>6</v>
      </c>
      <c r="F433" s="4">
        <f t="shared" si="16"/>
        <v>6</v>
      </c>
      <c r="G433" s="4">
        <f t="shared" si="17"/>
        <v>0</v>
      </c>
    </row>
    <row r="434" spans="1:7">
      <c r="A434" t="s">
        <v>17</v>
      </c>
      <c r="B434" s="7">
        <v>0.79097222222222197</v>
      </c>
      <c r="C434">
        <v>4</v>
      </c>
      <c r="D434">
        <v>14</v>
      </c>
      <c r="E434">
        <v>16</v>
      </c>
      <c r="F434" s="4">
        <f t="shared" si="16"/>
        <v>16</v>
      </c>
      <c r="G434" s="4">
        <f t="shared" si="17"/>
        <v>8.8000000000000007</v>
      </c>
    </row>
    <row r="435" spans="1:7">
      <c r="A435" t="s">
        <v>17</v>
      </c>
      <c r="B435" s="7">
        <v>0.80208333333333304</v>
      </c>
      <c r="C435">
        <v>11</v>
      </c>
      <c r="D435">
        <v>10</v>
      </c>
      <c r="E435">
        <v>14</v>
      </c>
      <c r="F435" s="4">
        <f t="shared" si="16"/>
        <v>14</v>
      </c>
      <c r="G435" s="4">
        <f t="shared" si="17"/>
        <v>1.45</v>
      </c>
    </row>
    <row r="436" spans="1:7">
      <c r="A436" t="s">
        <v>17</v>
      </c>
      <c r="B436" s="7">
        <v>0.80208333333333304</v>
      </c>
      <c r="C436">
        <v>5</v>
      </c>
      <c r="D436">
        <v>15</v>
      </c>
      <c r="E436">
        <v>20</v>
      </c>
      <c r="F436" s="4">
        <f t="shared" si="16"/>
        <v>20</v>
      </c>
      <c r="G436" s="4">
        <f t="shared" si="17"/>
        <v>12.5</v>
      </c>
    </row>
    <row r="437" spans="1:7">
      <c r="A437" t="s">
        <v>17</v>
      </c>
      <c r="B437" s="7">
        <v>0.82083333333333308</v>
      </c>
      <c r="C437">
        <v>3</v>
      </c>
      <c r="D437">
        <v>7</v>
      </c>
      <c r="E437">
        <v>8.5</v>
      </c>
      <c r="F437" s="4">
        <f t="shared" si="16"/>
        <v>8.5</v>
      </c>
      <c r="G437" s="4">
        <f t="shared" si="17"/>
        <v>2</v>
      </c>
    </row>
    <row r="438" spans="1:7">
      <c r="A438" t="s">
        <v>17</v>
      </c>
      <c r="B438" s="7">
        <v>0.82083333333333308</v>
      </c>
      <c r="C438">
        <v>10</v>
      </c>
      <c r="D438">
        <v>14</v>
      </c>
      <c r="E438">
        <v>19.5</v>
      </c>
      <c r="F438" s="4">
        <f t="shared" ref="F438:F469" si="18">E438</f>
        <v>19.5</v>
      </c>
      <c r="G438" s="4">
        <f t="shared" si="17"/>
        <v>5</v>
      </c>
    </row>
    <row r="439" spans="1:7">
      <c r="A439" t="s">
        <v>17</v>
      </c>
      <c r="B439" s="7">
        <v>0.84027777777777757</v>
      </c>
      <c r="C439">
        <v>7</v>
      </c>
      <c r="D439">
        <v>16</v>
      </c>
      <c r="E439">
        <v>20</v>
      </c>
      <c r="F439" s="4">
        <f t="shared" si="18"/>
        <v>20</v>
      </c>
      <c r="G439" s="4">
        <f t="shared" si="17"/>
        <v>9.65</v>
      </c>
    </row>
    <row r="440" spans="1:7">
      <c r="A440" t="s">
        <v>17</v>
      </c>
      <c r="B440" s="7">
        <v>0.84027777777777757</v>
      </c>
      <c r="C440">
        <v>12</v>
      </c>
      <c r="D440">
        <v>4</v>
      </c>
      <c r="E440">
        <v>6</v>
      </c>
      <c r="F440" s="4">
        <f t="shared" si="18"/>
        <v>6</v>
      </c>
      <c r="G440" s="4">
        <f t="shared" si="17"/>
        <v>0</v>
      </c>
    </row>
    <row r="441" spans="1:7">
      <c r="A441" t="s">
        <v>17</v>
      </c>
      <c r="B441" s="7">
        <v>0.84027777777777757</v>
      </c>
      <c r="C441">
        <v>6</v>
      </c>
      <c r="D441">
        <v>14</v>
      </c>
      <c r="E441">
        <v>18</v>
      </c>
      <c r="F441" s="4">
        <f t="shared" si="18"/>
        <v>18</v>
      </c>
      <c r="G441" s="4">
        <f t="shared" si="17"/>
        <v>9</v>
      </c>
    </row>
    <row r="442" spans="1:7">
      <c r="A442" t="s">
        <v>17</v>
      </c>
      <c r="B442" s="7">
        <v>0.8458333333333331</v>
      </c>
      <c r="C442">
        <v>13</v>
      </c>
      <c r="D442">
        <v>2</v>
      </c>
      <c r="E442">
        <v>2</v>
      </c>
      <c r="F442" s="4">
        <f t="shared" si="18"/>
        <v>2</v>
      </c>
      <c r="G442" s="4">
        <f t="shared" si="17"/>
        <v>0</v>
      </c>
    </row>
    <row r="443" spans="1:7">
      <c r="A443" t="s">
        <v>17</v>
      </c>
      <c r="B443" s="7">
        <v>0.8458333333333331</v>
      </c>
      <c r="C443">
        <v>10</v>
      </c>
      <c r="D443">
        <v>14</v>
      </c>
      <c r="E443">
        <v>19.5</v>
      </c>
      <c r="F443" s="4">
        <f t="shared" si="18"/>
        <v>19.5</v>
      </c>
      <c r="G443" s="4">
        <f t="shared" si="17"/>
        <v>5</v>
      </c>
    </row>
    <row r="444" spans="1:7">
      <c r="A444" t="s">
        <v>17</v>
      </c>
      <c r="B444" s="7">
        <v>0.8458333333333331</v>
      </c>
      <c r="C444">
        <v>4</v>
      </c>
      <c r="D444">
        <v>14</v>
      </c>
      <c r="E444">
        <v>16</v>
      </c>
      <c r="F444" s="4">
        <f t="shared" si="18"/>
        <v>16</v>
      </c>
      <c r="G444" s="4">
        <f t="shared" si="17"/>
        <v>8.8000000000000007</v>
      </c>
    </row>
    <row r="445" spans="1:7">
      <c r="A445" t="s">
        <v>17</v>
      </c>
      <c r="B445" s="7">
        <v>0.8458333333333331</v>
      </c>
      <c r="C445">
        <v>9</v>
      </c>
      <c r="D445">
        <v>14</v>
      </c>
      <c r="E445">
        <v>17</v>
      </c>
      <c r="F445" s="4">
        <f t="shared" si="18"/>
        <v>17</v>
      </c>
      <c r="G445" s="4">
        <f t="shared" si="17"/>
        <v>12.6</v>
      </c>
    </row>
    <row r="446" spans="1:7">
      <c r="A446" t="s">
        <v>17</v>
      </c>
      <c r="B446" s="7">
        <v>0.8458333333333331</v>
      </c>
      <c r="C446">
        <v>12</v>
      </c>
      <c r="D446">
        <v>4</v>
      </c>
      <c r="E446">
        <v>6</v>
      </c>
      <c r="F446" s="4">
        <f t="shared" si="18"/>
        <v>6</v>
      </c>
      <c r="G446" s="4">
        <f t="shared" si="17"/>
        <v>0</v>
      </c>
    </row>
    <row r="447" spans="1:7">
      <c r="A447" t="s">
        <v>17</v>
      </c>
      <c r="B447" s="7">
        <v>0.84652777777777755</v>
      </c>
      <c r="C447">
        <v>7</v>
      </c>
      <c r="D447">
        <v>16</v>
      </c>
      <c r="E447">
        <v>20</v>
      </c>
      <c r="F447" s="4">
        <f t="shared" si="18"/>
        <v>20</v>
      </c>
      <c r="G447" s="4">
        <f t="shared" si="17"/>
        <v>9.65</v>
      </c>
    </row>
    <row r="448" spans="1:7">
      <c r="A448" t="s">
        <v>17</v>
      </c>
      <c r="B448" s="7">
        <v>0.84652777777777755</v>
      </c>
      <c r="C448">
        <v>16</v>
      </c>
      <c r="D448">
        <v>5</v>
      </c>
      <c r="E448">
        <v>7</v>
      </c>
      <c r="F448" s="4">
        <f t="shared" si="18"/>
        <v>7</v>
      </c>
      <c r="G448" s="4">
        <f t="shared" si="17"/>
        <v>0</v>
      </c>
    </row>
    <row r="449" spans="1:7">
      <c r="A449" t="s">
        <v>17</v>
      </c>
      <c r="B449" s="7">
        <v>0.84791666666666643</v>
      </c>
      <c r="C449">
        <v>15</v>
      </c>
      <c r="D449">
        <v>1</v>
      </c>
      <c r="E449">
        <v>1</v>
      </c>
      <c r="F449" s="4">
        <f t="shared" si="18"/>
        <v>1</v>
      </c>
      <c r="G449" s="4">
        <f t="shared" si="17"/>
        <v>0</v>
      </c>
    </row>
    <row r="450" spans="1:7">
      <c r="A450" t="s">
        <v>17</v>
      </c>
      <c r="B450" s="7">
        <v>0.8687499999999998</v>
      </c>
      <c r="C450">
        <v>16</v>
      </c>
      <c r="D450">
        <v>5</v>
      </c>
      <c r="E450">
        <v>7</v>
      </c>
      <c r="F450" s="4">
        <f t="shared" si="18"/>
        <v>7</v>
      </c>
      <c r="G450" s="4">
        <f t="shared" ref="G450:G513" si="19">VLOOKUP(C:C,$J$2:$K$17,2,FALSE)</f>
        <v>0</v>
      </c>
    </row>
    <row r="451" spans="1:7">
      <c r="A451" t="s">
        <v>17</v>
      </c>
      <c r="B451" s="7">
        <v>0.8687499999999998</v>
      </c>
      <c r="C451">
        <v>4</v>
      </c>
      <c r="D451">
        <v>14</v>
      </c>
      <c r="E451">
        <v>16</v>
      </c>
      <c r="F451" s="4">
        <f t="shared" si="18"/>
        <v>16</v>
      </c>
      <c r="G451" s="4">
        <f t="shared" si="19"/>
        <v>8.8000000000000007</v>
      </c>
    </row>
    <row r="452" spans="1:7">
      <c r="A452" t="s">
        <v>17</v>
      </c>
      <c r="B452" s="7">
        <v>0.87986111111111087</v>
      </c>
      <c r="C452">
        <v>5</v>
      </c>
      <c r="D452">
        <v>15</v>
      </c>
      <c r="E452">
        <v>20</v>
      </c>
      <c r="F452" s="4">
        <f t="shared" si="18"/>
        <v>20</v>
      </c>
      <c r="G452" s="4">
        <f t="shared" si="19"/>
        <v>12.5</v>
      </c>
    </row>
    <row r="453" spans="1:7">
      <c r="A453" t="s">
        <v>17</v>
      </c>
      <c r="B453" s="7">
        <v>0.89722222222222203</v>
      </c>
      <c r="C453">
        <v>3</v>
      </c>
      <c r="D453">
        <v>7</v>
      </c>
      <c r="E453">
        <v>8.5</v>
      </c>
      <c r="F453" s="4">
        <f t="shared" si="18"/>
        <v>8.5</v>
      </c>
      <c r="G453" s="4">
        <f t="shared" si="19"/>
        <v>2</v>
      </c>
    </row>
    <row r="454" spans="1:7">
      <c r="A454" t="s">
        <v>17</v>
      </c>
      <c r="B454" s="7">
        <v>0.89722222222222203</v>
      </c>
      <c r="C454">
        <v>7</v>
      </c>
      <c r="D454">
        <v>16</v>
      </c>
      <c r="E454">
        <v>20</v>
      </c>
      <c r="F454" s="4">
        <f t="shared" si="18"/>
        <v>20</v>
      </c>
      <c r="G454" s="4">
        <f t="shared" si="19"/>
        <v>9.65</v>
      </c>
    </row>
    <row r="455" spans="1:7">
      <c r="A455" t="s">
        <v>17</v>
      </c>
      <c r="B455" s="7">
        <v>0.89722222222222203</v>
      </c>
      <c r="C455">
        <v>6</v>
      </c>
      <c r="D455">
        <v>14</v>
      </c>
      <c r="E455">
        <v>18</v>
      </c>
      <c r="F455" s="4">
        <f t="shared" si="18"/>
        <v>18</v>
      </c>
      <c r="G455" s="4">
        <f t="shared" si="19"/>
        <v>9</v>
      </c>
    </row>
    <row r="456" spans="1:7">
      <c r="A456" t="s">
        <v>17</v>
      </c>
      <c r="B456" s="7">
        <v>0.89722222222222203</v>
      </c>
      <c r="C456">
        <v>10</v>
      </c>
      <c r="D456">
        <v>14</v>
      </c>
      <c r="E456">
        <v>19.5</v>
      </c>
      <c r="F456" s="4">
        <f t="shared" si="18"/>
        <v>19.5</v>
      </c>
      <c r="G456" s="4">
        <f t="shared" si="19"/>
        <v>5</v>
      </c>
    </row>
    <row r="457" spans="1:7">
      <c r="A457" t="s">
        <v>17</v>
      </c>
      <c r="B457" s="7">
        <v>0.89722222222222203</v>
      </c>
      <c r="C457">
        <v>7</v>
      </c>
      <c r="D457">
        <v>16</v>
      </c>
      <c r="E457">
        <v>20</v>
      </c>
      <c r="F457" s="4">
        <f t="shared" si="18"/>
        <v>20</v>
      </c>
      <c r="G457" s="4">
        <f t="shared" si="19"/>
        <v>9.65</v>
      </c>
    </row>
    <row r="458" spans="1:7">
      <c r="A458" t="s">
        <v>17</v>
      </c>
      <c r="B458" s="7">
        <v>0.90208333333333313</v>
      </c>
      <c r="C458">
        <v>4</v>
      </c>
      <c r="D458">
        <v>14</v>
      </c>
      <c r="E458">
        <v>16</v>
      </c>
      <c r="F458" s="4">
        <f t="shared" si="18"/>
        <v>16</v>
      </c>
      <c r="G458" s="4">
        <f t="shared" si="19"/>
        <v>8.8000000000000007</v>
      </c>
    </row>
    <row r="459" spans="1:7">
      <c r="A459" t="s">
        <v>17</v>
      </c>
      <c r="B459" s="7">
        <v>0.91111111111111087</v>
      </c>
      <c r="C459">
        <v>10</v>
      </c>
      <c r="D459">
        <v>14</v>
      </c>
      <c r="E459">
        <v>19.5</v>
      </c>
      <c r="F459" s="4">
        <f t="shared" si="18"/>
        <v>19.5</v>
      </c>
      <c r="G459" s="4">
        <f t="shared" si="19"/>
        <v>5</v>
      </c>
    </row>
    <row r="460" spans="1:7">
      <c r="A460" t="s">
        <v>17</v>
      </c>
      <c r="B460" s="7">
        <v>0.91388888888888864</v>
      </c>
      <c r="C460">
        <v>6</v>
      </c>
      <c r="D460">
        <v>14</v>
      </c>
      <c r="E460">
        <v>18</v>
      </c>
      <c r="F460" s="4">
        <f t="shared" si="18"/>
        <v>18</v>
      </c>
      <c r="G460" s="4">
        <f t="shared" si="19"/>
        <v>9</v>
      </c>
    </row>
    <row r="461" spans="1:7">
      <c r="A461" t="s">
        <v>17</v>
      </c>
      <c r="B461" s="7">
        <v>0.91388888888888864</v>
      </c>
      <c r="C461">
        <v>7</v>
      </c>
      <c r="D461">
        <v>16</v>
      </c>
      <c r="E461">
        <v>20</v>
      </c>
      <c r="F461" s="4">
        <f t="shared" si="18"/>
        <v>20</v>
      </c>
      <c r="G461" s="4">
        <f t="shared" si="19"/>
        <v>9.65</v>
      </c>
    </row>
    <row r="462" spans="1:7">
      <c r="A462" t="s">
        <v>17</v>
      </c>
      <c r="B462" s="7">
        <v>0.91736111111111085</v>
      </c>
      <c r="C462">
        <v>11</v>
      </c>
      <c r="D462">
        <v>10</v>
      </c>
      <c r="E462">
        <v>14</v>
      </c>
      <c r="F462" s="4">
        <f t="shared" si="18"/>
        <v>14</v>
      </c>
      <c r="G462" s="4">
        <f t="shared" si="19"/>
        <v>1.45</v>
      </c>
    </row>
    <row r="463" spans="1:7">
      <c r="A463" t="s">
        <v>17</v>
      </c>
      <c r="B463" s="7">
        <v>0.91736111111111085</v>
      </c>
      <c r="C463">
        <v>8</v>
      </c>
      <c r="D463">
        <v>15</v>
      </c>
      <c r="E463">
        <v>19</v>
      </c>
      <c r="F463" s="4">
        <f t="shared" si="18"/>
        <v>19</v>
      </c>
      <c r="G463" s="4">
        <f t="shared" si="19"/>
        <v>7.5</v>
      </c>
    </row>
    <row r="464" spans="1:7">
      <c r="A464" t="s">
        <v>17</v>
      </c>
      <c r="B464" s="7">
        <v>0.91736111111111085</v>
      </c>
      <c r="C464">
        <v>8</v>
      </c>
      <c r="D464">
        <v>15</v>
      </c>
      <c r="E464">
        <v>19</v>
      </c>
      <c r="F464" s="4">
        <f t="shared" si="18"/>
        <v>19</v>
      </c>
      <c r="G464" s="4">
        <f t="shared" si="19"/>
        <v>7.5</v>
      </c>
    </row>
    <row r="465" spans="1:7">
      <c r="A465" t="s">
        <v>17</v>
      </c>
      <c r="B465" s="7">
        <v>0.91736111111111085</v>
      </c>
      <c r="C465">
        <v>12</v>
      </c>
      <c r="D465">
        <v>4</v>
      </c>
      <c r="E465">
        <v>6</v>
      </c>
      <c r="F465" s="4">
        <f t="shared" si="18"/>
        <v>6</v>
      </c>
      <c r="G465" s="4">
        <f t="shared" si="19"/>
        <v>0</v>
      </c>
    </row>
    <row r="466" spans="1:7">
      <c r="A466" t="s">
        <v>17</v>
      </c>
      <c r="B466" s="7">
        <v>0.91736111111111085</v>
      </c>
      <c r="C466">
        <v>1</v>
      </c>
      <c r="D466">
        <v>17</v>
      </c>
      <c r="E466">
        <v>23</v>
      </c>
      <c r="F466" s="4">
        <f t="shared" si="18"/>
        <v>23</v>
      </c>
      <c r="G466" s="4">
        <f t="shared" si="19"/>
        <v>18.75</v>
      </c>
    </row>
    <row r="467" spans="1:7">
      <c r="A467" t="s">
        <v>17</v>
      </c>
      <c r="B467" s="7">
        <v>0.9263888888888886</v>
      </c>
      <c r="C467">
        <v>6</v>
      </c>
      <c r="D467">
        <v>14</v>
      </c>
      <c r="E467">
        <v>18</v>
      </c>
      <c r="F467" s="4">
        <f t="shared" si="18"/>
        <v>18</v>
      </c>
      <c r="G467" s="4">
        <f t="shared" si="19"/>
        <v>9</v>
      </c>
    </row>
    <row r="468" spans="1:7">
      <c r="A468" t="s">
        <v>17</v>
      </c>
      <c r="B468" s="7">
        <v>0.94652777777777752</v>
      </c>
      <c r="C468">
        <v>7</v>
      </c>
      <c r="D468">
        <v>16</v>
      </c>
      <c r="E468">
        <v>20</v>
      </c>
      <c r="F468" s="4">
        <f t="shared" si="18"/>
        <v>20</v>
      </c>
      <c r="G468" s="4">
        <f t="shared" si="19"/>
        <v>9.65</v>
      </c>
    </row>
    <row r="469" spans="1:7">
      <c r="A469" t="s">
        <v>17</v>
      </c>
      <c r="B469" s="7">
        <v>0.94652777777777752</v>
      </c>
      <c r="C469">
        <v>13</v>
      </c>
      <c r="D469">
        <v>2</v>
      </c>
      <c r="E469">
        <v>2</v>
      </c>
      <c r="F469" s="4">
        <f t="shared" si="18"/>
        <v>2</v>
      </c>
      <c r="G469" s="4">
        <f t="shared" si="19"/>
        <v>0</v>
      </c>
    </row>
    <row r="470" spans="1:7">
      <c r="A470" t="s">
        <v>18</v>
      </c>
      <c r="B470" s="7">
        <v>0.46180555555555558</v>
      </c>
      <c r="C470">
        <v>7</v>
      </c>
      <c r="D470">
        <v>16</v>
      </c>
      <c r="E470">
        <v>20</v>
      </c>
      <c r="F470" s="4">
        <f t="shared" ref="F470:F518" si="20">D470</f>
        <v>16</v>
      </c>
      <c r="G470" s="4">
        <f t="shared" si="19"/>
        <v>9.65</v>
      </c>
    </row>
    <row r="471" spans="1:7">
      <c r="A471" t="s">
        <v>18</v>
      </c>
      <c r="B471" s="7">
        <v>0.46180555555555558</v>
      </c>
      <c r="C471">
        <v>11</v>
      </c>
      <c r="D471">
        <v>10</v>
      </c>
      <c r="E471">
        <v>14</v>
      </c>
      <c r="F471" s="4">
        <f t="shared" si="20"/>
        <v>10</v>
      </c>
      <c r="G471" s="4">
        <f t="shared" si="19"/>
        <v>1.45</v>
      </c>
    </row>
    <row r="472" spans="1:7">
      <c r="A472" t="s">
        <v>18</v>
      </c>
      <c r="B472" s="7">
        <v>0.46180555555555558</v>
      </c>
      <c r="C472">
        <v>15</v>
      </c>
      <c r="D472">
        <v>1</v>
      </c>
      <c r="E472">
        <v>1</v>
      </c>
      <c r="F472" s="4">
        <f t="shared" si="20"/>
        <v>1</v>
      </c>
      <c r="G472" s="4">
        <f t="shared" si="19"/>
        <v>0</v>
      </c>
    </row>
    <row r="473" spans="1:7">
      <c r="A473" t="s">
        <v>18</v>
      </c>
      <c r="B473" s="7">
        <v>0.46180555555555558</v>
      </c>
      <c r="C473">
        <v>6</v>
      </c>
      <c r="D473">
        <v>14</v>
      </c>
      <c r="E473">
        <v>18</v>
      </c>
      <c r="F473" s="4">
        <f t="shared" si="20"/>
        <v>14</v>
      </c>
      <c r="G473" s="4">
        <f t="shared" si="19"/>
        <v>9</v>
      </c>
    </row>
    <row r="474" spans="1:7">
      <c r="A474" t="s">
        <v>18</v>
      </c>
      <c r="B474" s="7">
        <v>0.46180555555555558</v>
      </c>
      <c r="C474">
        <v>9</v>
      </c>
      <c r="D474">
        <v>14</v>
      </c>
      <c r="E474">
        <v>17</v>
      </c>
      <c r="F474" s="4">
        <f t="shared" si="20"/>
        <v>14</v>
      </c>
      <c r="G474" s="4">
        <f t="shared" si="19"/>
        <v>12.6</v>
      </c>
    </row>
    <row r="475" spans="1:7">
      <c r="A475" t="s">
        <v>18</v>
      </c>
      <c r="B475" s="7">
        <v>0.46180555555555558</v>
      </c>
      <c r="C475">
        <v>12</v>
      </c>
      <c r="D475">
        <v>4</v>
      </c>
      <c r="E475">
        <v>6</v>
      </c>
      <c r="F475" s="4">
        <f t="shared" si="20"/>
        <v>4</v>
      </c>
      <c r="G475" s="4">
        <f t="shared" si="19"/>
        <v>0</v>
      </c>
    </row>
    <row r="476" spans="1:7">
      <c r="A476" t="s">
        <v>18</v>
      </c>
      <c r="B476" s="7">
        <v>0.46180555555555558</v>
      </c>
      <c r="C476">
        <v>11</v>
      </c>
      <c r="D476">
        <v>10</v>
      </c>
      <c r="E476">
        <v>14</v>
      </c>
      <c r="F476" s="4">
        <f t="shared" si="20"/>
        <v>10</v>
      </c>
      <c r="G476" s="4">
        <f t="shared" si="19"/>
        <v>1.45</v>
      </c>
    </row>
    <row r="477" spans="1:7">
      <c r="A477" t="s">
        <v>18</v>
      </c>
      <c r="B477" s="7">
        <v>0.46597222222222223</v>
      </c>
      <c r="C477">
        <v>4</v>
      </c>
      <c r="D477">
        <v>14</v>
      </c>
      <c r="E477">
        <v>16</v>
      </c>
      <c r="F477" s="4">
        <f t="shared" si="20"/>
        <v>14</v>
      </c>
      <c r="G477" s="4">
        <f t="shared" si="19"/>
        <v>8.8000000000000007</v>
      </c>
    </row>
    <row r="478" spans="1:7">
      <c r="A478" t="s">
        <v>18</v>
      </c>
      <c r="B478" s="7">
        <v>0.47847222222222224</v>
      </c>
      <c r="C478">
        <v>2</v>
      </c>
      <c r="D478">
        <v>16</v>
      </c>
      <c r="E478">
        <v>19</v>
      </c>
      <c r="F478" s="4">
        <f t="shared" si="20"/>
        <v>16</v>
      </c>
      <c r="G478" s="4">
        <f t="shared" si="19"/>
        <v>13.8</v>
      </c>
    </row>
    <row r="479" spans="1:7">
      <c r="A479" t="s">
        <v>18</v>
      </c>
      <c r="B479" s="7">
        <v>0.47847222222222224</v>
      </c>
      <c r="C479">
        <v>8</v>
      </c>
      <c r="D479">
        <v>15</v>
      </c>
      <c r="E479">
        <v>19</v>
      </c>
      <c r="F479" s="4">
        <f t="shared" si="20"/>
        <v>15</v>
      </c>
      <c r="G479" s="4">
        <f t="shared" si="19"/>
        <v>7.5</v>
      </c>
    </row>
    <row r="480" spans="1:7">
      <c r="A480" t="s">
        <v>18</v>
      </c>
      <c r="B480" s="7">
        <v>0.47847222222222224</v>
      </c>
      <c r="C480">
        <v>8</v>
      </c>
      <c r="D480">
        <v>15</v>
      </c>
      <c r="E480">
        <v>19</v>
      </c>
      <c r="F480" s="4">
        <f t="shared" si="20"/>
        <v>15</v>
      </c>
      <c r="G480" s="4">
        <f t="shared" si="19"/>
        <v>7.5</v>
      </c>
    </row>
    <row r="481" spans="1:7">
      <c r="A481" t="s">
        <v>18</v>
      </c>
      <c r="B481" s="7">
        <v>0.47847222222222224</v>
      </c>
      <c r="C481">
        <v>11</v>
      </c>
      <c r="D481">
        <v>10</v>
      </c>
      <c r="E481">
        <v>14</v>
      </c>
      <c r="F481" s="4">
        <f t="shared" si="20"/>
        <v>10</v>
      </c>
      <c r="G481" s="4">
        <f t="shared" si="19"/>
        <v>1.45</v>
      </c>
    </row>
    <row r="482" spans="1:7">
      <c r="A482" t="s">
        <v>18</v>
      </c>
      <c r="B482" s="7">
        <v>0.49097222222222225</v>
      </c>
      <c r="C482">
        <v>12</v>
      </c>
      <c r="D482">
        <v>4</v>
      </c>
      <c r="E482">
        <v>6</v>
      </c>
      <c r="F482" s="4">
        <f t="shared" si="20"/>
        <v>4</v>
      </c>
      <c r="G482" s="4">
        <f t="shared" si="19"/>
        <v>0</v>
      </c>
    </row>
    <row r="483" spans="1:7">
      <c r="A483" t="s">
        <v>18</v>
      </c>
      <c r="B483" s="7">
        <v>0.49097222222222225</v>
      </c>
      <c r="C483">
        <v>9</v>
      </c>
      <c r="D483">
        <v>14</v>
      </c>
      <c r="E483">
        <v>17</v>
      </c>
      <c r="F483" s="4">
        <f t="shared" si="20"/>
        <v>14</v>
      </c>
      <c r="G483" s="4">
        <f t="shared" si="19"/>
        <v>12.6</v>
      </c>
    </row>
    <row r="484" spans="1:7">
      <c r="A484" t="s">
        <v>18</v>
      </c>
      <c r="B484" s="7">
        <v>0.49097222222222225</v>
      </c>
      <c r="C484">
        <v>14</v>
      </c>
      <c r="D484">
        <v>3</v>
      </c>
      <c r="E484">
        <v>3</v>
      </c>
      <c r="F484" s="4">
        <f t="shared" si="20"/>
        <v>3</v>
      </c>
      <c r="G484" s="4">
        <f t="shared" si="19"/>
        <v>0</v>
      </c>
    </row>
    <row r="485" spans="1:7">
      <c r="A485" t="s">
        <v>18</v>
      </c>
      <c r="B485" s="7">
        <v>0.50694444444444442</v>
      </c>
      <c r="C485">
        <v>14</v>
      </c>
      <c r="D485">
        <v>3</v>
      </c>
      <c r="E485">
        <v>3</v>
      </c>
      <c r="F485" s="4">
        <f t="shared" si="20"/>
        <v>3</v>
      </c>
      <c r="G485" s="4">
        <f t="shared" si="19"/>
        <v>0</v>
      </c>
    </row>
    <row r="486" spans="1:7">
      <c r="A486" t="s">
        <v>18</v>
      </c>
      <c r="B486" s="7">
        <v>0.50694444444444442</v>
      </c>
      <c r="C486">
        <v>6</v>
      </c>
      <c r="D486">
        <v>14</v>
      </c>
      <c r="E486">
        <v>18</v>
      </c>
      <c r="F486" s="4">
        <f t="shared" si="20"/>
        <v>14</v>
      </c>
      <c r="G486" s="4">
        <f t="shared" si="19"/>
        <v>9</v>
      </c>
    </row>
    <row r="487" spans="1:7">
      <c r="A487" t="s">
        <v>18</v>
      </c>
      <c r="B487" s="7">
        <v>0.50694444444444442</v>
      </c>
      <c r="C487">
        <v>5</v>
      </c>
      <c r="D487">
        <v>15</v>
      </c>
      <c r="E487">
        <v>20</v>
      </c>
      <c r="F487" s="4">
        <f t="shared" si="20"/>
        <v>15</v>
      </c>
      <c r="G487" s="4">
        <f t="shared" si="19"/>
        <v>12.5</v>
      </c>
    </row>
    <row r="488" spans="1:7">
      <c r="A488" t="s">
        <v>18</v>
      </c>
      <c r="B488" s="7">
        <v>0.50694444444444442</v>
      </c>
      <c r="C488">
        <v>1</v>
      </c>
      <c r="D488">
        <v>17</v>
      </c>
      <c r="E488">
        <v>23</v>
      </c>
      <c r="F488" s="4">
        <f t="shared" si="20"/>
        <v>17</v>
      </c>
      <c r="G488" s="4">
        <f t="shared" si="19"/>
        <v>18.75</v>
      </c>
    </row>
    <row r="489" spans="1:7">
      <c r="A489" t="s">
        <v>18</v>
      </c>
      <c r="B489" s="7">
        <v>0.50694444444444442</v>
      </c>
      <c r="C489">
        <v>15</v>
      </c>
      <c r="D489">
        <v>1</v>
      </c>
      <c r="E489">
        <v>1</v>
      </c>
      <c r="F489" s="4">
        <f t="shared" si="20"/>
        <v>1</v>
      </c>
      <c r="G489" s="4">
        <f t="shared" si="19"/>
        <v>0</v>
      </c>
    </row>
    <row r="490" spans="1:7">
      <c r="A490" t="s">
        <v>18</v>
      </c>
      <c r="B490" s="7">
        <v>0.50694444444444442</v>
      </c>
      <c r="C490">
        <v>12</v>
      </c>
      <c r="D490">
        <v>4</v>
      </c>
      <c r="E490">
        <v>6</v>
      </c>
      <c r="F490" s="4">
        <f t="shared" si="20"/>
        <v>4</v>
      </c>
      <c r="G490" s="4">
        <f t="shared" si="19"/>
        <v>0</v>
      </c>
    </row>
    <row r="491" spans="1:7">
      <c r="A491" t="s">
        <v>18</v>
      </c>
      <c r="B491" s="7">
        <v>0.50694444444444442</v>
      </c>
      <c r="C491">
        <v>11</v>
      </c>
      <c r="D491">
        <v>10</v>
      </c>
      <c r="E491">
        <v>14</v>
      </c>
      <c r="F491" s="4">
        <f t="shared" si="20"/>
        <v>10</v>
      </c>
      <c r="G491" s="4">
        <f t="shared" si="19"/>
        <v>1.45</v>
      </c>
    </row>
    <row r="492" spans="1:7">
      <c r="A492" t="s">
        <v>18</v>
      </c>
      <c r="B492" s="7">
        <v>0.50694444444444442</v>
      </c>
      <c r="C492">
        <v>8</v>
      </c>
      <c r="D492">
        <v>15</v>
      </c>
      <c r="E492">
        <v>19</v>
      </c>
      <c r="F492" s="4">
        <f t="shared" si="20"/>
        <v>15</v>
      </c>
      <c r="G492" s="4">
        <f t="shared" si="19"/>
        <v>7.5</v>
      </c>
    </row>
    <row r="493" spans="1:7">
      <c r="A493" t="s">
        <v>18</v>
      </c>
      <c r="B493" s="7">
        <v>0.51388888888888884</v>
      </c>
      <c r="C493">
        <v>13</v>
      </c>
      <c r="D493">
        <v>2</v>
      </c>
      <c r="E493">
        <v>2</v>
      </c>
      <c r="F493" s="4">
        <f t="shared" si="20"/>
        <v>2</v>
      </c>
      <c r="G493" s="4">
        <f t="shared" si="19"/>
        <v>0</v>
      </c>
    </row>
    <row r="494" spans="1:7">
      <c r="A494" t="s">
        <v>18</v>
      </c>
      <c r="B494" s="7">
        <v>0.51388888888888884</v>
      </c>
      <c r="C494">
        <v>12</v>
      </c>
      <c r="D494">
        <v>4</v>
      </c>
      <c r="E494">
        <v>6</v>
      </c>
      <c r="F494" s="4">
        <f t="shared" si="20"/>
        <v>4</v>
      </c>
      <c r="G494" s="4">
        <f t="shared" si="19"/>
        <v>0</v>
      </c>
    </row>
    <row r="495" spans="1:7">
      <c r="A495" t="s">
        <v>18</v>
      </c>
      <c r="B495" s="7">
        <v>0.51388888888888884</v>
      </c>
      <c r="C495">
        <v>9</v>
      </c>
      <c r="D495">
        <v>14</v>
      </c>
      <c r="E495">
        <v>17</v>
      </c>
      <c r="F495" s="4">
        <f t="shared" si="20"/>
        <v>14</v>
      </c>
      <c r="G495" s="4">
        <f t="shared" si="19"/>
        <v>12.6</v>
      </c>
    </row>
    <row r="496" spans="1:7">
      <c r="A496" t="s">
        <v>18</v>
      </c>
      <c r="B496" s="7">
        <v>0.51388888888888884</v>
      </c>
      <c r="C496">
        <v>6</v>
      </c>
      <c r="D496">
        <v>14</v>
      </c>
      <c r="E496">
        <v>18</v>
      </c>
      <c r="F496" s="4">
        <f t="shared" si="20"/>
        <v>14</v>
      </c>
      <c r="G496" s="4">
        <f t="shared" si="19"/>
        <v>9</v>
      </c>
    </row>
    <row r="497" spans="1:7">
      <c r="A497" t="s">
        <v>18</v>
      </c>
      <c r="B497" s="7">
        <v>0.51388888888888884</v>
      </c>
      <c r="C497">
        <v>11</v>
      </c>
      <c r="D497">
        <v>10</v>
      </c>
      <c r="E497">
        <v>14</v>
      </c>
      <c r="F497" s="4">
        <f t="shared" si="20"/>
        <v>10</v>
      </c>
      <c r="G497" s="4">
        <f t="shared" si="19"/>
        <v>1.45</v>
      </c>
    </row>
    <row r="498" spans="1:7">
      <c r="A498" t="s">
        <v>18</v>
      </c>
      <c r="B498" s="7">
        <v>0.51388888888888884</v>
      </c>
      <c r="C498">
        <v>4</v>
      </c>
      <c r="D498">
        <v>14</v>
      </c>
      <c r="E498">
        <v>16</v>
      </c>
      <c r="F498" s="4">
        <f t="shared" si="20"/>
        <v>14</v>
      </c>
      <c r="G498" s="4">
        <f t="shared" si="19"/>
        <v>8.8000000000000007</v>
      </c>
    </row>
    <row r="499" spans="1:7">
      <c r="A499" t="s">
        <v>18</v>
      </c>
      <c r="B499" s="7">
        <v>0.52291666666666659</v>
      </c>
      <c r="C499">
        <v>13</v>
      </c>
      <c r="D499">
        <v>2</v>
      </c>
      <c r="E499">
        <v>2</v>
      </c>
      <c r="F499" s="4">
        <f t="shared" si="20"/>
        <v>2</v>
      </c>
      <c r="G499" s="4">
        <f t="shared" si="19"/>
        <v>0</v>
      </c>
    </row>
    <row r="500" spans="1:7">
      <c r="A500" t="s">
        <v>18</v>
      </c>
      <c r="B500" s="7">
        <v>0.52291666666666659</v>
      </c>
      <c r="C500">
        <v>4</v>
      </c>
      <c r="D500">
        <v>14</v>
      </c>
      <c r="E500">
        <v>16</v>
      </c>
      <c r="F500" s="4">
        <f t="shared" si="20"/>
        <v>14</v>
      </c>
      <c r="G500" s="4">
        <f t="shared" si="19"/>
        <v>8.8000000000000007</v>
      </c>
    </row>
    <row r="501" spans="1:7">
      <c r="A501" t="s">
        <v>18</v>
      </c>
      <c r="B501" s="7">
        <v>0.52291666666666659</v>
      </c>
      <c r="C501">
        <v>13</v>
      </c>
      <c r="D501">
        <v>2</v>
      </c>
      <c r="E501">
        <v>2</v>
      </c>
      <c r="F501" s="4">
        <f t="shared" si="20"/>
        <v>2</v>
      </c>
      <c r="G501" s="4">
        <f t="shared" si="19"/>
        <v>0</v>
      </c>
    </row>
    <row r="502" spans="1:7">
      <c r="A502" t="s">
        <v>18</v>
      </c>
      <c r="B502" s="7">
        <v>0.52291666666666659</v>
      </c>
      <c r="C502">
        <v>9</v>
      </c>
      <c r="D502">
        <v>14</v>
      </c>
      <c r="E502">
        <v>17</v>
      </c>
      <c r="F502" s="4">
        <f t="shared" si="20"/>
        <v>14</v>
      </c>
      <c r="G502" s="4">
        <f t="shared" si="19"/>
        <v>12.6</v>
      </c>
    </row>
    <row r="503" spans="1:7">
      <c r="A503" t="s">
        <v>18</v>
      </c>
      <c r="B503" s="7">
        <v>0.52291666666666659</v>
      </c>
      <c r="C503">
        <v>10</v>
      </c>
      <c r="D503">
        <v>14</v>
      </c>
      <c r="E503">
        <v>19.5</v>
      </c>
      <c r="F503" s="4">
        <f t="shared" si="20"/>
        <v>14</v>
      </c>
      <c r="G503" s="4">
        <f t="shared" si="19"/>
        <v>5</v>
      </c>
    </row>
    <row r="504" spans="1:7">
      <c r="A504" t="s">
        <v>18</v>
      </c>
      <c r="B504" s="7">
        <v>0.52291666666666659</v>
      </c>
      <c r="C504">
        <v>15</v>
      </c>
      <c r="D504">
        <v>1</v>
      </c>
      <c r="E504">
        <v>1</v>
      </c>
      <c r="F504" s="4">
        <f t="shared" si="20"/>
        <v>1</v>
      </c>
      <c r="G504" s="4">
        <f t="shared" si="19"/>
        <v>0</v>
      </c>
    </row>
    <row r="505" spans="1:7">
      <c r="A505" t="s">
        <v>18</v>
      </c>
      <c r="B505" s="7">
        <v>0.52291666666666659</v>
      </c>
      <c r="C505">
        <v>9</v>
      </c>
      <c r="D505">
        <v>14</v>
      </c>
      <c r="E505">
        <v>17</v>
      </c>
      <c r="F505" s="4">
        <f t="shared" si="20"/>
        <v>14</v>
      </c>
      <c r="G505" s="4">
        <f t="shared" si="19"/>
        <v>12.6</v>
      </c>
    </row>
    <row r="506" spans="1:7">
      <c r="A506" t="s">
        <v>18</v>
      </c>
      <c r="B506" s="7">
        <v>0.54027777777777775</v>
      </c>
      <c r="C506">
        <v>14</v>
      </c>
      <c r="D506">
        <v>3</v>
      </c>
      <c r="E506">
        <v>3</v>
      </c>
      <c r="F506" s="4">
        <f t="shared" si="20"/>
        <v>3</v>
      </c>
      <c r="G506" s="4">
        <f t="shared" si="19"/>
        <v>0</v>
      </c>
    </row>
    <row r="507" spans="1:7">
      <c r="A507" t="s">
        <v>18</v>
      </c>
      <c r="B507" s="7">
        <v>0.54652777777777772</v>
      </c>
      <c r="C507">
        <v>5</v>
      </c>
      <c r="D507">
        <v>15</v>
      </c>
      <c r="E507">
        <v>20</v>
      </c>
      <c r="F507" s="4">
        <f t="shared" si="20"/>
        <v>15</v>
      </c>
      <c r="G507" s="4">
        <f t="shared" si="19"/>
        <v>12.5</v>
      </c>
    </row>
    <row r="508" spans="1:7">
      <c r="A508" t="s">
        <v>18</v>
      </c>
      <c r="B508" s="7">
        <v>0.55902777777777768</v>
      </c>
      <c r="C508">
        <v>4</v>
      </c>
      <c r="D508">
        <v>14</v>
      </c>
      <c r="E508">
        <v>16</v>
      </c>
      <c r="F508" s="4">
        <f t="shared" si="20"/>
        <v>14</v>
      </c>
      <c r="G508" s="4">
        <f t="shared" si="19"/>
        <v>8.8000000000000007</v>
      </c>
    </row>
    <row r="509" spans="1:7">
      <c r="A509" t="s">
        <v>18</v>
      </c>
      <c r="B509" s="7">
        <v>0.56111111111111101</v>
      </c>
      <c r="C509">
        <v>13</v>
      </c>
      <c r="D509">
        <v>2</v>
      </c>
      <c r="E509">
        <v>2</v>
      </c>
      <c r="F509" s="4">
        <f t="shared" si="20"/>
        <v>2</v>
      </c>
      <c r="G509" s="4">
        <f t="shared" si="19"/>
        <v>0</v>
      </c>
    </row>
    <row r="510" spans="1:7">
      <c r="A510" t="s">
        <v>18</v>
      </c>
      <c r="B510" s="7">
        <v>0.56111111111111101</v>
      </c>
      <c r="C510">
        <v>4</v>
      </c>
      <c r="D510">
        <v>14</v>
      </c>
      <c r="E510">
        <v>16</v>
      </c>
      <c r="F510" s="4">
        <f t="shared" si="20"/>
        <v>14</v>
      </c>
      <c r="G510" s="4">
        <f t="shared" si="19"/>
        <v>8.8000000000000007</v>
      </c>
    </row>
    <row r="511" spans="1:7">
      <c r="A511" t="s">
        <v>18</v>
      </c>
      <c r="B511" s="7">
        <v>0.56111111111111101</v>
      </c>
      <c r="C511">
        <v>10</v>
      </c>
      <c r="D511">
        <v>14</v>
      </c>
      <c r="E511">
        <v>19.5</v>
      </c>
      <c r="F511" s="4">
        <f t="shared" si="20"/>
        <v>14</v>
      </c>
      <c r="G511" s="4">
        <f t="shared" si="19"/>
        <v>5</v>
      </c>
    </row>
    <row r="512" spans="1:7">
      <c r="A512" t="s">
        <v>18</v>
      </c>
      <c r="B512" s="7">
        <v>0.56458333333333321</v>
      </c>
      <c r="C512">
        <v>8</v>
      </c>
      <c r="D512">
        <v>15</v>
      </c>
      <c r="E512">
        <v>19</v>
      </c>
      <c r="F512" s="4">
        <f t="shared" si="20"/>
        <v>15</v>
      </c>
      <c r="G512" s="4">
        <f t="shared" si="19"/>
        <v>7.5</v>
      </c>
    </row>
    <row r="513" spans="1:7">
      <c r="A513" t="s">
        <v>18</v>
      </c>
      <c r="B513" s="7">
        <v>0.56458333333333321</v>
      </c>
      <c r="C513">
        <v>10</v>
      </c>
      <c r="D513">
        <v>14</v>
      </c>
      <c r="E513">
        <v>19.5</v>
      </c>
      <c r="F513" s="4">
        <f t="shared" si="20"/>
        <v>14</v>
      </c>
      <c r="G513" s="4">
        <f t="shared" si="19"/>
        <v>5</v>
      </c>
    </row>
    <row r="514" spans="1:7">
      <c r="A514" t="s">
        <v>18</v>
      </c>
      <c r="B514" s="7">
        <v>0.56458333333333321</v>
      </c>
      <c r="C514">
        <v>3</v>
      </c>
      <c r="D514">
        <v>7</v>
      </c>
      <c r="E514">
        <v>8.5</v>
      </c>
      <c r="F514" s="4">
        <f t="shared" si="20"/>
        <v>7</v>
      </c>
      <c r="G514" s="4">
        <f t="shared" ref="G514:G577" si="21">VLOOKUP(C:C,$J$2:$K$17,2,FALSE)</f>
        <v>2</v>
      </c>
    </row>
    <row r="515" spans="1:7">
      <c r="A515" t="s">
        <v>18</v>
      </c>
      <c r="B515" s="7">
        <v>0.56458333333333321</v>
      </c>
      <c r="C515">
        <v>11</v>
      </c>
      <c r="D515">
        <v>10</v>
      </c>
      <c r="E515">
        <v>14</v>
      </c>
      <c r="F515" s="4">
        <f t="shared" si="20"/>
        <v>10</v>
      </c>
      <c r="G515" s="4">
        <f t="shared" si="21"/>
        <v>1.45</v>
      </c>
    </row>
    <row r="516" spans="1:7">
      <c r="A516" t="s">
        <v>18</v>
      </c>
      <c r="B516" s="7">
        <v>0.56805555555555542</v>
      </c>
      <c r="C516">
        <v>14</v>
      </c>
      <c r="D516">
        <v>3</v>
      </c>
      <c r="E516">
        <v>3</v>
      </c>
      <c r="F516" s="4">
        <f t="shared" si="20"/>
        <v>3</v>
      </c>
      <c r="G516" s="4">
        <f t="shared" si="21"/>
        <v>0</v>
      </c>
    </row>
    <row r="517" spans="1:7">
      <c r="A517" t="s">
        <v>18</v>
      </c>
      <c r="B517" s="7">
        <v>0.57847222222222205</v>
      </c>
      <c r="C517">
        <v>1</v>
      </c>
      <c r="D517">
        <v>17</v>
      </c>
      <c r="E517">
        <v>23</v>
      </c>
      <c r="F517" s="4">
        <f t="shared" si="20"/>
        <v>17</v>
      </c>
      <c r="G517" s="4">
        <f t="shared" si="21"/>
        <v>18.75</v>
      </c>
    </row>
    <row r="518" spans="1:7">
      <c r="A518" t="s">
        <v>18</v>
      </c>
      <c r="B518" s="7">
        <v>0.57847222222222205</v>
      </c>
      <c r="C518">
        <v>7</v>
      </c>
      <c r="D518">
        <v>16</v>
      </c>
      <c r="E518">
        <v>20</v>
      </c>
      <c r="F518" s="4">
        <f t="shared" si="20"/>
        <v>16</v>
      </c>
      <c r="G518" s="4">
        <f t="shared" si="21"/>
        <v>9.65</v>
      </c>
    </row>
    <row r="519" spans="1:7">
      <c r="A519" t="s">
        <v>18</v>
      </c>
      <c r="B519" s="7">
        <v>0.59444444444444433</v>
      </c>
      <c r="C519">
        <v>10</v>
      </c>
      <c r="D519">
        <v>14</v>
      </c>
      <c r="E519">
        <v>19.5</v>
      </c>
      <c r="F519" s="4">
        <f t="shared" ref="F519:F582" si="22">E519</f>
        <v>19.5</v>
      </c>
      <c r="G519" s="4">
        <f t="shared" si="21"/>
        <v>5</v>
      </c>
    </row>
    <row r="520" spans="1:7">
      <c r="A520" t="s">
        <v>18</v>
      </c>
      <c r="B520" s="7">
        <v>0.61388888888888882</v>
      </c>
      <c r="C520">
        <v>10</v>
      </c>
      <c r="D520">
        <v>14</v>
      </c>
      <c r="E520">
        <v>19.5</v>
      </c>
      <c r="F520" s="4">
        <f t="shared" si="22"/>
        <v>19.5</v>
      </c>
      <c r="G520" s="4">
        <f t="shared" si="21"/>
        <v>5</v>
      </c>
    </row>
    <row r="521" spans="1:7">
      <c r="A521" t="s">
        <v>18</v>
      </c>
      <c r="B521" s="7">
        <v>0.63124999999999998</v>
      </c>
      <c r="C521">
        <v>5</v>
      </c>
      <c r="D521">
        <v>15</v>
      </c>
      <c r="E521">
        <v>20</v>
      </c>
      <c r="F521" s="4">
        <f t="shared" si="22"/>
        <v>20</v>
      </c>
      <c r="G521" s="4">
        <f t="shared" si="21"/>
        <v>12.5</v>
      </c>
    </row>
    <row r="522" spans="1:7">
      <c r="A522" t="s">
        <v>18</v>
      </c>
      <c r="B522" s="7">
        <v>0.63124999999999998</v>
      </c>
      <c r="C522">
        <v>16</v>
      </c>
      <c r="D522">
        <v>5</v>
      </c>
      <c r="E522">
        <v>7</v>
      </c>
      <c r="F522" s="4">
        <f t="shared" si="22"/>
        <v>7</v>
      </c>
      <c r="G522" s="4">
        <f t="shared" si="21"/>
        <v>0</v>
      </c>
    </row>
    <row r="523" spans="1:7">
      <c r="A523" t="s">
        <v>18</v>
      </c>
      <c r="B523" s="7">
        <v>0.63124999999999998</v>
      </c>
      <c r="C523">
        <v>1</v>
      </c>
      <c r="D523">
        <v>17</v>
      </c>
      <c r="E523">
        <v>23</v>
      </c>
      <c r="F523" s="4">
        <f t="shared" si="22"/>
        <v>23</v>
      </c>
      <c r="G523" s="4">
        <f t="shared" si="21"/>
        <v>18.75</v>
      </c>
    </row>
    <row r="524" spans="1:7">
      <c r="A524" t="s">
        <v>18</v>
      </c>
      <c r="B524" s="7">
        <v>0.63124999999999998</v>
      </c>
      <c r="C524">
        <v>12</v>
      </c>
      <c r="D524">
        <v>4</v>
      </c>
      <c r="E524">
        <v>6</v>
      </c>
      <c r="F524" s="4">
        <f t="shared" si="22"/>
        <v>6</v>
      </c>
      <c r="G524" s="4">
        <f t="shared" si="21"/>
        <v>0</v>
      </c>
    </row>
    <row r="525" spans="1:7">
      <c r="A525" t="s">
        <v>18</v>
      </c>
      <c r="B525" s="7">
        <v>0.63124999999999998</v>
      </c>
      <c r="C525">
        <v>14</v>
      </c>
      <c r="D525">
        <v>3</v>
      </c>
      <c r="E525">
        <v>3</v>
      </c>
      <c r="F525" s="4">
        <f t="shared" si="22"/>
        <v>3</v>
      </c>
      <c r="G525" s="4">
        <f t="shared" si="21"/>
        <v>0</v>
      </c>
    </row>
    <row r="526" spans="1:7">
      <c r="A526" t="s">
        <v>18</v>
      </c>
      <c r="B526" s="7">
        <v>0.63124999999999998</v>
      </c>
      <c r="C526">
        <v>6</v>
      </c>
      <c r="D526">
        <v>14</v>
      </c>
      <c r="E526">
        <v>18</v>
      </c>
      <c r="F526" s="4">
        <f t="shared" si="22"/>
        <v>18</v>
      </c>
      <c r="G526" s="4">
        <f t="shared" si="21"/>
        <v>9</v>
      </c>
    </row>
    <row r="527" spans="1:7">
      <c r="A527" t="s">
        <v>18</v>
      </c>
      <c r="B527" s="7">
        <v>0.64513888888888882</v>
      </c>
      <c r="C527">
        <v>12</v>
      </c>
      <c r="D527">
        <v>4</v>
      </c>
      <c r="E527">
        <v>6</v>
      </c>
      <c r="F527" s="4">
        <f t="shared" si="22"/>
        <v>6</v>
      </c>
      <c r="G527" s="4">
        <f t="shared" si="21"/>
        <v>0</v>
      </c>
    </row>
    <row r="528" spans="1:7">
      <c r="A528" t="s">
        <v>18</v>
      </c>
      <c r="B528" s="7">
        <v>0.64513888888888882</v>
      </c>
      <c r="C528">
        <v>15</v>
      </c>
      <c r="D528">
        <v>1</v>
      </c>
      <c r="E528">
        <v>1</v>
      </c>
      <c r="F528" s="4">
        <f t="shared" si="22"/>
        <v>1</v>
      </c>
      <c r="G528" s="4">
        <f t="shared" si="21"/>
        <v>0</v>
      </c>
    </row>
    <row r="529" spans="1:7">
      <c r="A529" t="s">
        <v>18</v>
      </c>
      <c r="B529" s="7">
        <v>0.64513888888888882</v>
      </c>
      <c r="C529">
        <v>1</v>
      </c>
      <c r="D529">
        <v>17</v>
      </c>
      <c r="E529">
        <v>23</v>
      </c>
      <c r="F529" s="4">
        <f t="shared" si="22"/>
        <v>23</v>
      </c>
      <c r="G529" s="4">
        <f t="shared" si="21"/>
        <v>18.75</v>
      </c>
    </row>
    <row r="530" spans="1:7">
      <c r="A530" t="s">
        <v>18</v>
      </c>
      <c r="B530" s="7">
        <v>0.65069444444444435</v>
      </c>
      <c r="C530">
        <v>1</v>
      </c>
      <c r="D530">
        <v>17</v>
      </c>
      <c r="E530">
        <v>23</v>
      </c>
      <c r="F530" s="4">
        <f t="shared" si="22"/>
        <v>23</v>
      </c>
      <c r="G530" s="4">
        <f t="shared" si="21"/>
        <v>18.75</v>
      </c>
    </row>
    <row r="531" spans="1:7">
      <c r="A531" t="s">
        <v>18</v>
      </c>
      <c r="B531" s="7">
        <v>0.65694444444444433</v>
      </c>
      <c r="C531">
        <v>3</v>
      </c>
      <c r="D531">
        <v>7</v>
      </c>
      <c r="E531">
        <v>8.5</v>
      </c>
      <c r="F531" s="4">
        <f t="shared" si="22"/>
        <v>8.5</v>
      </c>
      <c r="G531" s="4">
        <f t="shared" si="21"/>
        <v>2</v>
      </c>
    </row>
    <row r="532" spans="1:7">
      <c r="A532" t="s">
        <v>18</v>
      </c>
      <c r="B532" s="7">
        <v>0.65694444444444433</v>
      </c>
      <c r="C532">
        <v>9</v>
      </c>
      <c r="D532">
        <v>14</v>
      </c>
      <c r="E532">
        <v>17</v>
      </c>
      <c r="F532" s="4">
        <f t="shared" si="22"/>
        <v>17</v>
      </c>
      <c r="G532" s="4">
        <f t="shared" si="21"/>
        <v>12.6</v>
      </c>
    </row>
    <row r="533" spans="1:7">
      <c r="A533" t="s">
        <v>18</v>
      </c>
      <c r="B533" s="7">
        <v>0.67222222222222205</v>
      </c>
      <c r="C533">
        <v>12</v>
      </c>
      <c r="D533">
        <v>4</v>
      </c>
      <c r="E533">
        <v>6</v>
      </c>
      <c r="F533" s="4">
        <f t="shared" si="22"/>
        <v>6</v>
      </c>
      <c r="G533" s="4">
        <f t="shared" si="21"/>
        <v>0</v>
      </c>
    </row>
    <row r="534" spans="1:7">
      <c r="A534" t="s">
        <v>18</v>
      </c>
      <c r="B534" s="7">
        <v>0.67847222222222203</v>
      </c>
      <c r="C534">
        <v>9</v>
      </c>
      <c r="D534">
        <v>14</v>
      </c>
      <c r="E534">
        <v>17</v>
      </c>
      <c r="F534" s="4">
        <f t="shared" si="22"/>
        <v>17</v>
      </c>
      <c r="G534" s="4">
        <f t="shared" si="21"/>
        <v>12.6</v>
      </c>
    </row>
    <row r="535" spans="1:7">
      <c r="A535" t="s">
        <v>18</v>
      </c>
      <c r="B535" s="7">
        <v>0.67847222222222203</v>
      </c>
      <c r="C535">
        <v>12</v>
      </c>
      <c r="D535">
        <v>4</v>
      </c>
      <c r="E535">
        <v>6</v>
      </c>
      <c r="F535" s="4">
        <f t="shared" si="22"/>
        <v>6</v>
      </c>
      <c r="G535" s="4">
        <f t="shared" si="21"/>
        <v>0</v>
      </c>
    </row>
    <row r="536" spans="1:7">
      <c r="A536" t="s">
        <v>18</v>
      </c>
      <c r="B536" s="7">
        <v>0.6895833333333331</v>
      </c>
      <c r="C536">
        <v>6</v>
      </c>
      <c r="D536">
        <v>14</v>
      </c>
      <c r="E536">
        <v>18</v>
      </c>
      <c r="F536" s="4">
        <f t="shared" si="22"/>
        <v>18</v>
      </c>
      <c r="G536" s="4">
        <f t="shared" si="21"/>
        <v>9</v>
      </c>
    </row>
    <row r="537" spans="1:7">
      <c r="A537" t="s">
        <v>18</v>
      </c>
      <c r="B537" s="7">
        <v>0.70208333333333306</v>
      </c>
      <c r="C537">
        <v>12</v>
      </c>
      <c r="D537">
        <v>4</v>
      </c>
      <c r="E537">
        <v>6</v>
      </c>
      <c r="F537" s="4">
        <f t="shared" si="22"/>
        <v>6</v>
      </c>
      <c r="G537" s="4">
        <f t="shared" si="21"/>
        <v>0</v>
      </c>
    </row>
    <row r="538" spans="1:7">
      <c r="A538" t="s">
        <v>18</v>
      </c>
      <c r="B538" s="7">
        <v>0.72152777777777755</v>
      </c>
      <c r="C538">
        <v>13</v>
      </c>
      <c r="D538">
        <v>2</v>
      </c>
      <c r="E538">
        <v>2</v>
      </c>
      <c r="F538" s="4">
        <f t="shared" si="22"/>
        <v>2</v>
      </c>
      <c r="G538" s="4">
        <f t="shared" si="21"/>
        <v>0</v>
      </c>
    </row>
    <row r="539" spans="1:7">
      <c r="A539" t="s">
        <v>18</v>
      </c>
      <c r="B539" s="7">
        <v>0.72152777777777755</v>
      </c>
      <c r="C539">
        <v>16</v>
      </c>
      <c r="D539">
        <v>5</v>
      </c>
      <c r="E539">
        <v>7</v>
      </c>
      <c r="F539" s="4">
        <f t="shared" si="22"/>
        <v>7</v>
      </c>
      <c r="G539" s="4">
        <f t="shared" si="21"/>
        <v>0</v>
      </c>
    </row>
    <row r="540" spans="1:7">
      <c r="A540" t="s">
        <v>18</v>
      </c>
      <c r="B540" s="7">
        <v>0.73958333333333315</v>
      </c>
      <c r="C540">
        <v>8</v>
      </c>
      <c r="D540">
        <v>15</v>
      </c>
      <c r="E540">
        <v>19</v>
      </c>
      <c r="F540" s="4">
        <f t="shared" si="22"/>
        <v>19</v>
      </c>
      <c r="G540" s="4">
        <f t="shared" si="21"/>
        <v>7.5</v>
      </c>
    </row>
    <row r="541" spans="1:7">
      <c r="A541" t="s">
        <v>18</v>
      </c>
      <c r="B541" s="7">
        <v>0.73958333333333315</v>
      </c>
      <c r="C541">
        <v>13</v>
      </c>
      <c r="D541">
        <v>2</v>
      </c>
      <c r="E541">
        <v>2</v>
      </c>
      <c r="F541" s="4">
        <f t="shared" si="22"/>
        <v>2</v>
      </c>
      <c r="G541" s="4">
        <f t="shared" si="21"/>
        <v>0</v>
      </c>
    </row>
    <row r="542" spans="1:7">
      <c r="A542" t="s">
        <v>18</v>
      </c>
      <c r="B542" s="7">
        <v>0.74166666666666647</v>
      </c>
      <c r="C542">
        <v>6</v>
      </c>
      <c r="D542">
        <v>14</v>
      </c>
      <c r="E542">
        <v>18</v>
      </c>
      <c r="F542" s="4">
        <f t="shared" si="22"/>
        <v>18</v>
      </c>
      <c r="G542" s="4">
        <f t="shared" si="21"/>
        <v>9</v>
      </c>
    </row>
    <row r="543" spans="1:7">
      <c r="A543" t="s">
        <v>18</v>
      </c>
      <c r="B543" s="7">
        <v>0.74166666666666647</v>
      </c>
      <c r="C543">
        <v>14</v>
      </c>
      <c r="D543">
        <v>3</v>
      </c>
      <c r="E543">
        <v>3</v>
      </c>
      <c r="F543" s="4">
        <f t="shared" si="22"/>
        <v>3</v>
      </c>
      <c r="G543" s="4">
        <f t="shared" si="21"/>
        <v>0</v>
      </c>
    </row>
    <row r="544" spans="1:7">
      <c r="A544" t="s">
        <v>18</v>
      </c>
      <c r="B544" s="7">
        <v>0.74166666666666647</v>
      </c>
      <c r="C544">
        <v>2</v>
      </c>
      <c r="D544">
        <v>16</v>
      </c>
      <c r="E544">
        <v>19</v>
      </c>
      <c r="F544" s="4">
        <f t="shared" si="22"/>
        <v>19</v>
      </c>
      <c r="G544" s="4">
        <f t="shared" si="21"/>
        <v>13.8</v>
      </c>
    </row>
    <row r="545" spans="1:7">
      <c r="A545" t="s">
        <v>18</v>
      </c>
      <c r="B545" s="7">
        <v>0.74166666666666647</v>
      </c>
      <c r="C545">
        <v>9</v>
      </c>
      <c r="D545">
        <v>14</v>
      </c>
      <c r="E545">
        <v>17</v>
      </c>
      <c r="F545" s="4">
        <f t="shared" si="22"/>
        <v>17</v>
      </c>
      <c r="G545" s="4">
        <f t="shared" si="21"/>
        <v>12.6</v>
      </c>
    </row>
    <row r="546" spans="1:7">
      <c r="A546" t="s">
        <v>18</v>
      </c>
      <c r="B546" s="7">
        <v>0.75069444444444422</v>
      </c>
      <c r="C546">
        <v>16</v>
      </c>
      <c r="D546">
        <v>5</v>
      </c>
      <c r="E546">
        <v>7</v>
      </c>
      <c r="F546" s="4">
        <f t="shared" si="22"/>
        <v>7</v>
      </c>
      <c r="G546" s="4">
        <f t="shared" si="21"/>
        <v>0</v>
      </c>
    </row>
    <row r="547" spans="1:7">
      <c r="A547" t="s">
        <v>18</v>
      </c>
      <c r="B547" s="7">
        <v>0.75069444444444422</v>
      </c>
      <c r="C547">
        <v>2</v>
      </c>
      <c r="D547">
        <v>16</v>
      </c>
      <c r="E547">
        <v>19</v>
      </c>
      <c r="F547" s="4">
        <f t="shared" si="22"/>
        <v>19</v>
      </c>
      <c r="G547" s="4">
        <f t="shared" si="21"/>
        <v>13.8</v>
      </c>
    </row>
    <row r="548" spans="1:7">
      <c r="A548" t="s">
        <v>18</v>
      </c>
      <c r="B548" s="7">
        <v>0.75416666666666643</v>
      </c>
      <c r="C548">
        <v>14</v>
      </c>
      <c r="D548">
        <v>3</v>
      </c>
      <c r="E548">
        <v>3</v>
      </c>
      <c r="F548" s="4">
        <f t="shared" si="22"/>
        <v>3</v>
      </c>
      <c r="G548" s="4">
        <f t="shared" si="21"/>
        <v>0</v>
      </c>
    </row>
    <row r="549" spans="1:7">
      <c r="A549" t="s">
        <v>18</v>
      </c>
      <c r="B549" s="7">
        <v>0.76805555555555527</v>
      </c>
      <c r="C549">
        <v>3</v>
      </c>
      <c r="D549">
        <v>7</v>
      </c>
      <c r="E549">
        <v>8.5</v>
      </c>
      <c r="F549" s="4">
        <f t="shared" si="22"/>
        <v>8.5</v>
      </c>
      <c r="G549" s="4">
        <f t="shared" si="21"/>
        <v>2</v>
      </c>
    </row>
    <row r="550" spans="1:7">
      <c r="A550" t="s">
        <v>18</v>
      </c>
      <c r="B550" s="7">
        <v>0.76805555555555527</v>
      </c>
      <c r="C550">
        <v>15</v>
      </c>
      <c r="D550">
        <v>1</v>
      </c>
      <c r="E550">
        <v>1</v>
      </c>
      <c r="F550" s="4">
        <f t="shared" si="22"/>
        <v>1</v>
      </c>
      <c r="G550" s="4">
        <f t="shared" si="21"/>
        <v>0</v>
      </c>
    </row>
    <row r="551" spans="1:7">
      <c r="A551" t="s">
        <v>18</v>
      </c>
      <c r="B551" s="7">
        <v>0.7701388888888886</v>
      </c>
      <c r="C551">
        <v>8</v>
      </c>
      <c r="D551">
        <v>15</v>
      </c>
      <c r="E551">
        <v>19</v>
      </c>
      <c r="F551" s="4">
        <f t="shared" si="22"/>
        <v>19</v>
      </c>
      <c r="G551" s="4">
        <f t="shared" si="21"/>
        <v>7.5</v>
      </c>
    </row>
    <row r="552" spans="1:7">
      <c r="A552" t="s">
        <v>18</v>
      </c>
      <c r="B552" s="7">
        <v>0.77916666666666634</v>
      </c>
      <c r="C552">
        <v>13</v>
      </c>
      <c r="D552">
        <v>2</v>
      </c>
      <c r="E552">
        <v>2</v>
      </c>
      <c r="F552" s="4">
        <f t="shared" si="22"/>
        <v>2</v>
      </c>
      <c r="G552" s="4">
        <f t="shared" si="21"/>
        <v>0</v>
      </c>
    </row>
    <row r="553" spans="1:7">
      <c r="A553" t="s">
        <v>18</v>
      </c>
      <c r="B553" s="7">
        <v>0.77916666666666634</v>
      </c>
      <c r="C553">
        <v>3</v>
      </c>
      <c r="D553">
        <v>7</v>
      </c>
      <c r="E553">
        <v>8.5</v>
      </c>
      <c r="F553" s="4">
        <f t="shared" si="22"/>
        <v>8.5</v>
      </c>
      <c r="G553" s="4">
        <f t="shared" si="21"/>
        <v>2</v>
      </c>
    </row>
    <row r="554" spans="1:7">
      <c r="A554" t="s">
        <v>18</v>
      </c>
      <c r="B554" s="7">
        <v>0.78541666666666632</v>
      </c>
      <c r="C554">
        <v>13</v>
      </c>
      <c r="D554">
        <v>2</v>
      </c>
      <c r="E554">
        <v>2</v>
      </c>
      <c r="F554" s="4">
        <f t="shared" si="22"/>
        <v>2</v>
      </c>
      <c r="G554" s="4">
        <f t="shared" si="21"/>
        <v>0</v>
      </c>
    </row>
    <row r="555" spans="1:7">
      <c r="A555" t="s">
        <v>18</v>
      </c>
      <c r="B555" s="7">
        <v>0.78541666666666632</v>
      </c>
      <c r="C555">
        <v>16</v>
      </c>
      <c r="D555">
        <v>5</v>
      </c>
      <c r="E555">
        <v>7</v>
      </c>
      <c r="F555" s="4">
        <f t="shared" si="22"/>
        <v>7</v>
      </c>
      <c r="G555" s="4">
        <f t="shared" si="21"/>
        <v>0</v>
      </c>
    </row>
    <row r="556" spans="1:7">
      <c r="A556" t="s">
        <v>18</v>
      </c>
      <c r="B556" s="7">
        <v>0.78541666666666632</v>
      </c>
      <c r="C556">
        <v>12</v>
      </c>
      <c r="D556">
        <v>4</v>
      </c>
      <c r="E556">
        <v>6</v>
      </c>
      <c r="F556" s="4">
        <f t="shared" si="22"/>
        <v>6</v>
      </c>
      <c r="G556" s="4">
        <f t="shared" si="21"/>
        <v>0</v>
      </c>
    </row>
    <row r="557" spans="1:7">
      <c r="A557" t="s">
        <v>18</v>
      </c>
      <c r="B557" s="7">
        <v>0.78541666666666632</v>
      </c>
      <c r="C557">
        <v>12</v>
      </c>
      <c r="D557">
        <v>4</v>
      </c>
      <c r="E557">
        <v>6</v>
      </c>
      <c r="F557" s="4">
        <f t="shared" si="22"/>
        <v>6</v>
      </c>
      <c r="G557" s="4">
        <f t="shared" si="21"/>
        <v>0</v>
      </c>
    </row>
    <row r="558" spans="1:7">
      <c r="A558" t="s">
        <v>18</v>
      </c>
      <c r="B558" s="7">
        <v>0.79374999999999962</v>
      </c>
      <c r="C558">
        <v>16</v>
      </c>
      <c r="D558">
        <v>5</v>
      </c>
      <c r="E558">
        <v>7</v>
      </c>
      <c r="F558" s="4">
        <f t="shared" si="22"/>
        <v>7</v>
      </c>
      <c r="G558" s="4">
        <f t="shared" si="21"/>
        <v>0</v>
      </c>
    </row>
    <row r="559" spans="1:7">
      <c r="A559" t="s">
        <v>18</v>
      </c>
      <c r="B559" s="7">
        <v>0.79374999999999962</v>
      </c>
      <c r="C559">
        <v>15</v>
      </c>
      <c r="D559">
        <v>1</v>
      </c>
      <c r="E559">
        <v>1</v>
      </c>
      <c r="F559" s="4">
        <f t="shared" si="22"/>
        <v>1</v>
      </c>
      <c r="G559" s="4">
        <f t="shared" si="21"/>
        <v>0</v>
      </c>
    </row>
    <row r="560" spans="1:7">
      <c r="A560" t="s">
        <v>18</v>
      </c>
      <c r="B560" s="7">
        <v>0.79374999999999962</v>
      </c>
      <c r="C560">
        <v>11</v>
      </c>
      <c r="D560">
        <v>10</v>
      </c>
      <c r="E560">
        <v>14</v>
      </c>
      <c r="F560" s="4">
        <f t="shared" si="22"/>
        <v>14</v>
      </c>
      <c r="G560" s="4">
        <f t="shared" si="21"/>
        <v>1.45</v>
      </c>
    </row>
    <row r="561" spans="1:7">
      <c r="A561" t="s">
        <v>18</v>
      </c>
      <c r="B561" s="7">
        <v>0.80208333333333293</v>
      </c>
      <c r="C561">
        <v>16</v>
      </c>
      <c r="D561">
        <v>5</v>
      </c>
      <c r="E561">
        <v>7</v>
      </c>
      <c r="F561" s="4">
        <f t="shared" si="22"/>
        <v>7</v>
      </c>
      <c r="G561" s="4">
        <f t="shared" si="21"/>
        <v>0</v>
      </c>
    </row>
    <row r="562" spans="1:7">
      <c r="A562" t="s">
        <v>18</v>
      </c>
      <c r="B562" s="7">
        <v>0.80208333333333293</v>
      </c>
      <c r="C562">
        <v>3</v>
      </c>
      <c r="D562">
        <v>7</v>
      </c>
      <c r="E562">
        <v>8.5</v>
      </c>
      <c r="F562" s="4">
        <f t="shared" si="22"/>
        <v>8.5</v>
      </c>
      <c r="G562" s="4">
        <f t="shared" si="21"/>
        <v>2</v>
      </c>
    </row>
    <row r="563" spans="1:7">
      <c r="A563" t="s">
        <v>18</v>
      </c>
      <c r="B563" s="7">
        <v>0.81527777777777732</v>
      </c>
      <c r="C563">
        <v>14</v>
      </c>
      <c r="D563">
        <v>3</v>
      </c>
      <c r="E563">
        <v>3</v>
      </c>
      <c r="F563" s="4">
        <f t="shared" si="22"/>
        <v>3</v>
      </c>
      <c r="G563" s="4">
        <f t="shared" si="21"/>
        <v>0</v>
      </c>
    </row>
    <row r="564" spans="1:7">
      <c r="A564" t="s">
        <v>18</v>
      </c>
      <c r="B564" s="7">
        <v>0.81527777777777732</v>
      </c>
      <c r="C564">
        <v>7</v>
      </c>
      <c r="D564">
        <v>16</v>
      </c>
      <c r="E564">
        <v>20</v>
      </c>
      <c r="F564" s="4">
        <f t="shared" si="22"/>
        <v>20</v>
      </c>
      <c r="G564" s="4">
        <f t="shared" si="21"/>
        <v>9.65</v>
      </c>
    </row>
    <row r="565" spans="1:7">
      <c r="A565" t="s">
        <v>18</v>
      </c>
      <c r="B565" s="7">
        <v>0.81527777777777732</v>
      </c>
      <c r="C565">
        <v>2</v>
      </c>
      <c r="D565">
        <v>16</v>
      </c>
      <c r="E565">
        <v>19</v>
      </c>
      <c r="F565" s="4">
        <f t="shared" si="22"/>
        <v>19</v>
      </c>
      <c r="G565" s="4">
        <f t="shared" si="21"/>
        <v>13.8</v>
      </c>
    </row>
    <row r="566" spans="1:7">
      <c r="A566" t="s">
        <v>18</v>
      </c>
      <c r="B566" s="7">
        <v>0.81527777777777732</v>
      </c>
      <c r="C566">
        <v>13</v>
      </c>
      <c r="D566">
        <v>2</v>
      </c>
      <c r="E566">
        <v>2</v>
      </c>
      <c r="F566" s="4">
        <f t="shared" si="22"/>
        <v>2</v>
      </c>
      <c r="G566" s="4">
        <f t="shared" si="21"/>
        <v>0</v>
      </c>
    </row>
    <row r="567" spans="1:7">
      <c r="A567" t="s">
        <v>18</v>
      </c>
      <c r="B567" s="7">
        <v>0.81527777777777732</v>
      </c>
      <c r="C567">
        <v>5</v>
      </c>
      <c r="D567">
        <v>15</v>
      </c>
      <c r="E567">
        <v>20</v>
      </c>
      <c r="F567" s="4">
        <f t="shared" si="22"/>
        <v>20</v>
      </c>
      <c r="G567" s="4">
        <f t="shared" si="21"/>
        <v>12.5</v>
      </c>
    </row>
    <row r="568" spans="1:7">
      <c r="A568" t="s">
        <v>18</v>
      </c>
      <c r="B568" s="7">
        <v>0.81527777777777732</v>
      </c>
      <c r="C568">
        <v>11</v>
      </c>
      <c r="D568">
        <v>10</v>
      </c>
      <c r="E568">
        <v>14</v>
      </c>
      <c r="F568" s="4">
        <f t="shared" si="22"/>
        <v>14</v>
      </c>
      <c r="G568" s="4">
        <f t="shared" si="21"/>
        <v>1.45</v>
      </c>
    </row>
    <row r="569" spans="1:7">
      <c r="A569" t="s">
        <v>18</v>
      </c>
      <c r="B569" s="7">
        <v>0.82013888888888842</v>
      </c>
      <c r="C569">
        <v>5</v>
      </c>
      <c r="D569">
        <v>15</v>
      </c>
      <c r="E569">
        <v>20</v>
      </c>
      <c r="F569" s="4">
        <f t="shared" si="22"/>
        <v>20</v>
      </c>
      <c r="G569" s="4">
        <f t="shared" si="21"/>
        <v>12.5</v>
      </c>
    </row>
    <row r="570" spans="1:7">
      <c r="A570" t="s">
        <v>18</v>
      </c>
      <c r="B570" s="7">
        <v>0.82013888888888842</v>
      </c>
      <c r="C570">
        <v>7</v>
      </c>
      <c r="D570">
        <v>16</v>
      </c>
      <c r="E570">
        <v>20</v>
      </c>
      <c r="F570" s="4">
        <f t="shared" si="22"/>
        <v>20</v>
      </c>
      <c r="G570" s="4">
        <f t="shared" si="21"/>
        <v>9.65</v>
      </c>
    </row>
    <row r="571" spans="1:7">
      <c r="A571" t="s">
        <v>18</v>
      </c>
      <c r="B571" s="7">
        <v>0.82013888888888842</v>
      </c>
      <c r="C571">
        <v>15</v>
      </c>
      <c r="D571">
        <v>1</v>
      </c>
      <c r="E571">
        <v>1</v>
      </c>
      <c r="F571" s="4">
        <f t="shared" si="22"/>
        <v>1</v>
      </c>
      <c r="G571" s="4">
        <f t="shared" si="21"/>
        <v>0</v>
      </c>
    </row>
    <row r="572" spans="1:7">
      <c r="A572" t="s">
        <v>18</v>
      </c>
      <c r="B572" s="7">
        <v>0.82013888888888842</v>
      </c>
      <c r="C572">
        <v>4</v>
      </c>
      <c r="D572">
        <v>14</v>
      </c>
      <c r="E572">
        <v>16</v>
      </c>
      <c r="F572" s="4">
        <f t="shared" si="22"/>
        <v>16</v>
      </c>
      <c r="G572" s="4">
        <f t="shared" si="21"/>
        <v>8.8000000000000007</v>
      </c>
    </row>
    <row r="573" spans="1:7">
      <c r="A573" t="s">
        <v>18</v>
      </c>
      <c r="B573" s="7">
        <v>0.82013888888888842</v>
      </c>
      <c r="C573">
        <v>7</v>
      </c>
      <c r="D573">
        <v>16</v>
      </c>
      <c r="E573">
        <v>20</v>
      </c>
      <c r="F573" s="4">
        <f t="shared" si="22"/>
        <v>20</v>
      </c>
      <c r="G573" s="4">
        <f t="shared" si="21"/>
        <v>9.65</v>
      </c>
    </row>
    <row r="574" spans="1:7">
      <c r="A574" t="s">
        <v>18</v>
      </c>
      <c r="B574" s="7">
        <v>0.82013888888888842</v>
      </c>
      <c r="C574">
        <v>3</v>
      </c>
      <c r="D574">
        <v>7</v>
      </c>
      <c r="E574">
        <v>8.5</v>
      </c>
      <c r="F574" s="4">
        <f t="shared" si="22"/>
        <v>8.5</v>
      </c>
      <c r="G574" s="4">
        <f t="shared" si="21"/>
        <v>2</v>
      </c>
    </row>
    <row r="575" spans="1:7">
      <c r="A575" t="s">
        <v>18</v>
      </c>
      <c r="B575" s="7">
        <v>0.82013888888888842</v>
      </c>
      <c r="C575">
        <v>13</v>
      </c>
      <c r="D575">
        <v>2</v>
      </c>
      <c r="E575">
        <v>2</v>
      </c>
      <c r="F575" s="4">
        <f t="shared" si="22"/>
        <v>2</v>
      </c>
      <c r="G575" s="4">
        <f t="shared" si="21"/>
        <v>0</v>
      </c>
    </row>
    <row r="576" spans="1:7">
      <c r="A576" t="s">
        <v>18</v>
      </c>
      <c r="B576" s="7">
        <v>0.82013888888888842</v>
      </c>
      <c r="C576">
        <v>10</v>
      </c>
      <c r="D576">
        <v>14</v>
      </c>
      <c r="E576">
        <v>19.5</v>
      </c>
      <c r="F576" s="4">
        <f t="shared" si="22"/>
        <v>19.5</v>
      </c>
      <c r="G576" s="4">
        <f t="shared" si="21"/>
        <v>5</v>
      </c>
    </row>
    <row r="577" spans="1:7">
      <c r="A577" t="s">
        <v>18</v>
      </c>
      <c r="B577" s="7">
        <v>0.82013888888888842</v>
      </c>
      <c r="C577">
        <v>7</v>
      </c>
      <c r="D577">
        <v>16</v>
      </c>
      <c r="E577">
        <v>20</v>
      </c>
      <c r="F577" s="4">
        <f t="shared" si="22"/>
        <v>20</v>
      </c>
      <c r="G577" s="4">
        <f t="shared" si="21"/>
        <v>9.65</v>
      </c>
    </row>
    <row r="578" spans="1:7">
      <c r="A578" t="s">
        <v>18</v>
      </c>
      <c r="B578" s="7">
        <v>0.82013888888888842</v>
      </c>
      <c r="C578">
        <v>11</v>
      </c>
      <c r="D578">
        <v>10</v>
      </c>
      <c r="E578">
        <v>14</v>
      </c>
      <c r="F578" s="4">
        <f t="shared" si="22"/>
        <v>14</v>
      </c>
      <c r="G578" s="4">
        <f t="shared" ref="G578:G641" si="23">VLOOKUP(C:C,$J$2:$K$17,2,FALSE)</f>
        <v>1.45</v>
      </c>
    </row>
    <row r="579" spans="1:7">
      <c r="A579" t="s">
        <v>18</v>
      </c>
      <c r="B579" s="7">
        <v>0.82013888888888842</v>
      </c>
      <c r="C579">
        <v>4</v>
      </c>
      <c r="D579">
        <v>14</v>
      </c>
      <c r="E579">
        <v>16</v>
      </c>
      <c r="F579" s="4">
        <f t="shared" si="22"/>
        <v>16</v>
      </c>
      <c r="G579" s="4">
        <f t="shared" si="23"/>
        <v>8.8000000000000007</v>
      </c>
    </row>
    <row r="580" spans="1:7">
      <c r="A580" t="s">
        <v>18</v>
      </c>
      <c r="B580" s="7">
        <v>0.82708333333333284</v>
      </c>
      <c r="C580">
        <v>11</v>
      </c>
      <c r="D580">
        <v>10</v>
      </c>
      <c r="E580">
        <v>14</v>
      </c>
      <c r="F580" s="4">
        <f t="shared" si="22"/>
        <v>14</v>
      </c>
      <c r="G580" s="4">
        <f t="shared" si="23"/>
        <v>1.45</v>
      </c>
    </row>
    <row r="581" spans="1:7">
      <c r="A581" t="s">
        <v>18</v>
      </c>
      <c r="B581" s="7">
        <v>0.84583333333333288</v>
      </c>
      <c r="C581">
        <v>9</v>
      </c>
      <c r="D581">
        <v>14</v>
      </c>
      <c r="E581">
        <v>17</v>
      </c>
      <c r="F581" s="4">
        <f t="shared" si="22"/>
        <v>17</v>
      </c>
      <c r="G581" s="4">
        <f t="shared" si="23"/>
        <v>12.6</v>
      </c>
    </row>
    <row r="582" spans="1:7">
      <c r="A582" t="s">
        <v>18</v>
      </c>
      <c r="B582" s="7">
        <v>0.84583333333333288</v>
      </c>
      <c r="C582">
        <v>12</v>
      </c>
      <c r="D582">
        <v>4</v>
      </c>
      <c r="E582">
        <v>6</v>
      </c>
      <c r="F582" s="4">
        <f t="shared" si="22"/>
        <v>6</v>
      </c>
      <c r="G582" s="4">
        <f t="shared" si="23"/>
        <v>0</v>
      </c>
    </row>
    <row r="583" spans="1:7">
      <c r="A583" t="s">
        <v>18</v>
      </c>
      <c r="B583" s="7">
        <v>0.84583333333333288</v>
      </c>
      <c r="C583">
        <v>8</v>
      </c>
      <c r="D583">
        <v>15</v>
      </c>
      <c r="E583">
        <v>19</v>
      </c>
      <c r="F583" s="4">
        <f t="shared" ref="F583:F614" si="24">E583</f>
        <v>19</v>
      </c>
      <c r="G583" s="4">
        <f t="shared" si="23"/>
        <v>7.5</v>
      </c>
    </row>
    <row r="584" spans="1:7">
      <c r="A584" t="s">
        <v>18</v>
      </c>
      <c r="B584" s="7">
        <v>0.85972222222222172</v>
      </c>
      <c r="C584">
        <v>7</v>
      </c>
      <c r="D584">
        <v>16</v>
      </c>
      <c r="E584">
        <v>20</v>
      </c>
      <c r="F584" s="4">
        <f t="shared" si="24"/>
        <v>20</v>
      </c>
      <c r="G584" s="4">
        <f t="shared" si="23"/>
        <v>9.65</v>
      </c>
    </row>
    <row r="585" spans="1:7">
      <c r="A585" t="s">
        <v>18</v>
      </c>
      <c r="B585" s="7">
        <v>0.85972222222222172</v>
      </c>
      <c r="C585">
        <v>11</v>
      </c>
      <c r="D585">
        <v>10</v>
      </c>
      <c r="E585">
        <v>14</v>
      </c>
      <c r="F585" s="4">
        <f t="shared" si="24"/>
        <v>14</v>
      </c>
      <c r="G585" s="4">
        <f t="shared" si="23"/>
        <v>1.45</v>
      </c>
    </row>
    <row r="586" spans="1:7">
      <c r="A586" t="s">
        <v>18</v>
      </c>
      <c r="B586" s="7">
        <v>0.85972222222222172</v>
      </c>
      <c r="C586">
        <v>13</v>
      </c>
      <c r="D586">
        <v>2</v>
      </c>
      <c r="E586">
        <v>2</v>
      </c>
      <c r="F586" s="4">
        <f t="shared" si="24"/>
        <v>2</v>
      </c>
      <c r="G586" s="4">
        <f t="shared" si="23"/>
        <v>0</v>
      </c>
    </row>
    <row r="587" spans="1:7">
      <c r="A587" t="s">
        <v>18</v>
      </c>
      <c r="B587" s="7">
        <v>0.85972222222222172</v>
      </c>
      <c r="C587">
        <v>2</v>
      </c>
      <c r="D587">
        <v>16</v>
      </c>
      <c r="E587">
        <v>19</v>
      </c>
      <c r="F587" s="4">
        <f t="shared" si="24"/>
        <v>19</v>
      </c>
      <c r="G587" s="4">
        <f t="shared" si="23"/>
        <v>13.8</v>
      </c>
    </row>
    <row r="588" spans="1:7">
      <c r="A588" t="s">
        <v>18</v>
      </c>
      <c r="B588" s="7">
        <v>0.85972222222222172</v>
      </c>
      <c r="C588">
        <v>4</v>
      </c>
      <c r="D588">
        <v>14</v>
      </c>
      <c r="E588">
        <v>16</v>
      </c>
      <c r="F588" s="4">
        <f t="shared" si="24"/>
        <v>16</v>
      </c>
      <c r="G588" s="4">
        <f t="shared" si="23"/>
        <v>8.8000000000000007</v>
      </c>
    </row>
    <row r="589" spans="1:7">
      <c r="A589" t="s">
        <v>18</v>
      </c>
      <c r="B589" s="7">
        <v>0.87847222222222177</v>
      </c>
      <c r="C589">
        <v>6</v>
      </c>
      <c r="D589">
        <v>14</v>
      </c>
      <c r="E589">
        <v>18</v>
      </c>
      <c r="F589" s="4">
        <f t="shared" si="24"/>
        <v>18</v>
      </c>
      <c r="G589" s="4">
        <f t="shared" si="23"/>
        <v>9</v>
      </c>
    </row>
    <row r="590" spans="1:7">
      <c r="A590" t="s">
        <v>18</v>
      </c>
      <c r="B590" s="7">
        <v>0.87847222222222177</v>
      </c>
      <c r="C590">
        <v>11</v>
      </c>
      <c r="D590">
        <v>10</v>
      </c>
      <c r="E590">
        <v>14</v>
      </c>
      <c r="F590" s="4">
        <f t="shared" si="24"/>
        <v>14</v>
      </c>
      <c r="G590" s="4">
        <f t="shared" si="23"/>
        <v>1.45</v>
      </c>
    </row>
    <row r="591" spans="1:7">
      <c r="A591" t="s">
        <v>18</v>
      </c>
      <c r="B591" s="7">
        <v>0.87847222222222177</v>
      </c>
      <c r="C591">
        <v>8</v>
      </c>
      <c r="D591">
        <v>15</v>
      </c>
      <c r="E591">
        <v>19</v>
      </c>
      <c r="F591" s="4">
        <f t="shared" si="24"/>
        <v>19</v>
      </c>
      <c r="G591" s="4">
        <f t="shared" si="23"/>
        <v>7.5</v>
      </c>
    </row>
    <row r="592" spans="1:7">
      <c r="A592" t="s">
        <v>18</v>
      </c>
      <c r="B592" s="7">
        <v>0.88194444444444398</v>
      </c>
      <c r="C592">
        <v>6</v>
      </c>
      <c r="D592">
        <v>14</v>
      </c>
      <c r="E592">
        <v>18</v>
      </c>
      <c r="F592" s="4">
        <f t="shared" si="24"/>
        <v>18</v>
      </c>
      <c r="G592" s="4">
        <f t="shared" si="23"/>
        <v>9</v>
      </c>
    </row>
    <row r="593" spans="1:7">
      <c r="A593" t="s">
        <v>18</v>
      </c>
      <c r="B593" s="7">
        <v>0.88194444444444398</v>
      </c>
      <c r="C593">
        <v>3</v>
      </c>
      <c r="D593">
        <v>7</v>
      </c>
      <c r="E593">
        <v>8.5</v>
      </c>
      <c r="F593" s="4">
        <f t="shared" si="24"/>
        <v>8.5</v>
      </c>
      <c r="G593" s="4">
        <f t="shared" si="23"/>
        <v>2</v>
      </c>
    </row>
    <row r="594" spans="1:7">
      <c r="A594" t="s">
        <v>18</v>
      </c>
      <c r="B594" s="7">
        <v>0.89999999999999958</v>
      </c>
      <c r="C594">
        <v>2</v>
      </c>
      <c r="D594">
        <v>16</v>
      </c>
      <c r="E594">
        <v>19</v>
      </c>
      <c r="F594" s="4">
        <f t="shared" si="24"/>
        <v>19</v>
      </c>
      <c r="G594" s="4">
        <f t="shared" si="23"/>
        <v>13.8</v>
      </c>
    </row>
    <row r="595" spans="1:7">
      <c r="A595" t="s">
        <v>18</v>
      </c>
      <c r="B595" s="7">
        <v>0.89999999999999958</v>
      </c>
      <c r="C595">
        <v>15</v>
      </c>
      <c r="D595">
        <v>1</v>
      </c>
      <c r="E595">
        <v>1</v>
      </c>
      <c r="F595" s="4">
        <f t="shared" si="24"/>
        <v>1</v>
      </c>
      <c r="G595" s="4">
        <f t="shared" si="23"/>
        <v>0</v>
      </c>
    </row>
    <row r="596" spans="1:7">
      <c r="A596" t="s">
        <v>18</v>
      </c>
      <c r="B596" s="7">
        <v>0.89999999999999958</v>
      </c>
      <c r="C596">
        <v>2</v>
      </c>
      <c r="D596">
        <v>16</v>
      </c>
      <c r="E596">
        <v>19</v>
      </c>
      <c r="F596" s="4">
        <f t="shared" si="24"/>
        <v>19</v>
      </c>
      <c r="G596" s="4">
        <f t="shared" si="23"/>
        <v>13.8</v>
      </c>
    </row>
    <row r="597" spans="1:7">
      <c r="A597" t="s">
        <v>18</v>
      </c>
      <c r="B597" s="7">
        <v>0.91319444444444398</v>
      </c>
      <c r="C597">
        <v>12</v>
      </c>
      <c r="D597">
        <v>4</v>
      </c>
      <c r="E597">
        <v>6</v>
      </c>
      <c r="F597" s="4">
        <f t="shared" si="24"/>
        <v>6</v>
      </c>
      <c r="G597" s="4">
        <f t="shared" si="23"/>
        <v>0</v>
      </c>
    </row>
    <row r="598" spans="1:7">
      <c r="A598" t="s">
        <v>18</v>
      </c>
      <c r="B598" s="7">
        <v>0.91944444444444395</v>
      </c>
      <c r="C598">
        <v>2</v>
      </c>
      <c r="D598">
        <v>16</v>
      </c>
      <c r="E598">
        <v>19</v>
      </c>
      <c r="F598" s="4">
        <f t="shared" si="24"/>
        <v>19</v>
      </c>
      <c r="G598" s="4">
        <f t="shared" si="23"/>
        <v>13.8</v>
      </c>
    </row>
    <row r="599" spans="1:7">
      <c r="A599" t="s">
        <v>18</v>
      </c>
      <c r="B599" s="7">
        <v>0.93888888888888844</v>
      </c>
      <c r="C599">
        <v>6</v>
      </c>
      <c r="D599">
        <v>14</v>
      </c>
      <c r="E599">
        <v>18</v>
      </c>
      <c r="F599" s="4">
        <f t="shared" si="24"/>
        <v>18</v>
      </c>
      <c r="G599" s="4">
        <f t="shared" si="23"/>
        <v>9</v>
      </c>
    </row>
    <row r="600" spans="1:7">
      <c r="A600" t="s">
        <v>18</v>
      </c>
      <c r="B600" s="7">
        <v>0.94166666666666621</v>
      </c>
      <c r="C600">
        <v>2</v>
      </c>
      <c r="D600">
        <v>16</v>
      </c>
      <c r="E600">
        <v>19</v>
      </c>
      <c r="F600" s="4">
        <f t="shared" si="24"/>
        <v>19</v>
      </c>
      <c r="G600" s="4">
        <f t="shared" si="23"/>
        <v>13.8</v>
      </c>
    </row>
    <row r="601" spans="1:7">
      <c r="A601" t="s">
        <v>18</v>
      </c>
      <c r="B601" s="7">
        <v>0.95416666666666616</v>
      </c>
      <c r="C601">
        <v>1</v>
      </c>
      <c r="D601">
        <v>17</v>
      </c>
      <c r="E601">
        <v>23</v>
      </c>
      <c r="F601" s="4">
        <f t="shared" si="24"/>
        <v>23</v>
      </c>
      <c r="G601" s="4">
        <f t="shared" si="23"/>
        <v>18.75</v>
      </c>
    </row>
    <row r="602" spans="1:7">
      <c r="A602" t="s">
        <v>18</v>
      </c>
      <c r="B602" s="7">
        <v>0.95833333333333282</v>
      </c>
      <c r="C602">
        <v>4</v>
      </c>
      <c r="D602">
        <v>14</v>
      </c>
      <c r="E602">
        <v>16</v>
      </c>
      <c r="F602" s="4">
        <f t="shared" si="24"/>
        <v>16</v>
      </c>
      <c r="G602" s="4">
        <f t="shared" si="23"/>
        <v>8.8000000000000007</v>
      </c>
    </row>
    <row r="603" spans="1:7">
      <c r="A603" t="s">
        <v>18</v>
      </c>
      <c r="B603" s="7">
        <v>0.95833333333333282</v>
      </c>
      <c r="C603">
        <v>14</v>
      </c>
      <c r="D603">
        <v>3</v>
      </c>
      <c r="E603">
        <v>3</v>
      </c>
      <c r="F603" s="4">
        <f t="shared" si="24"/>
        <v>3</v>
      </c>
      <c r="G603" s="4">
        <f t="shared" si="23"/>
        <v>0</v>
      </c>
    </row>
    <row r="604" spans="1:7">
      <c r="A604" t="s">
        <v>18</v>
      </c>
      <c r="B604" s="7">
        <v>0.95833333333333282</v>
      </c>
      <c r="C604">
        <v>12</v>
      </c>
      <c r="D604">
        <v>4</v>
      </c>
      <c r="E604">
        <v>6</v>
      </c>
      <c r="F604" s="4">
        <f t="shared" si="24"/>
        <v>6</v>
      </c>
      <c r="G604" s="4">
        <f t="shared" si="23"/>
        <v>0</v>
      </c>
    </row>
    <row r="605" spans="1:7">
      <c r="A605" t="s">
        <v>18</v>
      </c>
      <c r="B605" s="7">
        <v>0.96180555555555503</v>
      </c>
      <c r="C605">
        <v>15</v>
      </c>
      <c r="D605">
        <v>1</v>
      </c>
      <c r="E605">
        <v>1</v>
      </c>
      <c r="F605" s="4">
        <f t="shared" si="24"/>
        <v>1</v>
      </c>
      <c r="G605" s="4">
        <f t="shared" si="23"/>
        <v>0</v>
      </c>
    </row>
    <row r="606" spans="1:7">
      <c r="A606" t="s">
        <v>18</v>
      </c>
      <c r="B606" s="7">
        <v>0.96180555555555503</v>
      </c>
      <c r="C606">
        <v>4</v>
      </c>
      <c r="D606">
        <v>14</v>
      </c>
      <c r="E606">
        <v>16</v>
      </c>
      <c r="F606" s="4">
        <f t="shared" si="24"/>
        <v>16</v>
      </c>
      <c r="G606" s="4">
        <f t="shared" si="23"/>
        <v>8.8000000000000007</v>
      </c>
    </row>
    <row r="607" spans="1:7">
      <c r="A607" t="s">
        <v>18</v>
      </c>
      <c r="B607" s="7">
        <v>0.96180555555555503</v>
      </c>
      <c r="C607">
        <v>12</v>
      </c>
      <c r="D607">
        <v>4</v>
      </c>
      <c r="E607">
        <v>6</v>
      </c>
      <c r="F607" s="4">
        <f t="shared" si="24"/>
        <v>6</v>
      </c>
      <c r="G607" s="4">
        <f t="shared" si="23"/>
        <v>0</v>
      </c>
    </row>
    <row r="608" spans="1:7">
      <c r="A608" t="s">
        <v>18</v>
      </c>
      <c r="B608" s="7">
        <v>0.96180555555555503</v>
      </c>
      <c r="C608">
        <v>6</v>
      </c>
      <c r="D608">
        <v>14</v>
      </c>
      <c r="E608">
        <v>18</v>
      </c>
      <c r="F608" s="4">
        <f t="shared" si="24"/>
        <v>18</v>
      </c>
      <c r="G608" s="4">
        <f t="shared" si="23"/>
        <v>9</v>
      </c>
    </row>
    <row r="609" spans="1:7">
      <c r="A609" t="s">
        <v>18</v>
      </c>
      <c r="B609" s="7">
        <v>0.96180555555555503</v>
      </c>
      <c r="C609">
        <v>15</v>
      </c>
      <c r="D609">
        <v>1</v>
      </c>
      <c r="E609">
        <v>1</v>
      </c>
      <c r="F609" s="4">
        <f t="shared" si="24"/>
        <v>1</v>
      </c>
      <c r="G609" s="4">
        <f t="shared" si="23"/>
        <v>0</v>
      </c>
    </row>
    <row r="610" spans="1:7">
      <c r="A610" t="s">
        <v>18</v>
      </c>
      <c r="B610" s="7">
        <v>0.96180555555555503</v>
      </c>
      <c r="C610">
        <v>8</v>
      </c>
      <c r="D610">
        <v>15</v>
      </c>
      <c r="E610">
        <v>19</v>
      </c>
      <c r="F610" s="4">
        <f t="shared" si="24"/>
        <v>19</v>
      </c>
      <c r="G610" s="4">
        <f t="shared" si="23"/>
        <v>7.5</v>
      </c>
    </row>
    <row r="611" spans="1:7">
      <c r="A611" t="s">
        <v>18</v>
      </c>
      <c r="B611" s="7">
        <v>0.96180555555555503</v>
      </c>
      <c r="C611">
        <v>3</v>
      </c>
      <c r="D611">
        <v>7</v>
      </c>
      <c r="E611">
        <v>8.5</v>
      </c>
      <c r="F611" s="4">
        <f t="shared" si="24"/>
        <v>8.5</v>
      </c>
      <c r="G611" s="4">
        <f t="shared" si="23"/>
        <v>2</v>
      </c>
    </row>
    <row r="612" spans="1:7">
      <c r="A612" t="s">
        <v>18</v>
      </c>
      <c r="B612" s="7">
        <v>0.96180555555555503</v>
      </c>
      <c r="C612">
        <v>7</v>
      </c>
      <c r="D612">
        <v>16</v>
      </c>
      <c r="E612">
        <v>20</v>
      </c>
      <c r="F612" s="4">
        <f t="shared" si="24"/>
        <v>20</v>
      </c>
      <c r="G612" s="4">
        <f t="shared" si="23"/>
        <v>9.65</v>
      </c>
    </row>
    <row r="613" spans="1:7">
      <c r="A613" t="s">
        <v>18</v>
      </c>
      <c r="B613" s="7">
        <v>0.96180555555555503</v>
      </c>
      <c r="C613">
        <v>14</v>
      </c>
      <c r="D613">
        <v>3</v>
      </c>
      <c r="E613">
        <v>3</v>
      </c>
      <c r="F613" s="4">
        <f t="shared" si="24"/>
        <v>3</v>
      </c>
      <c r="G613" s="4">
        <f t="shared" si="23"/>
        <v>0</v>
      </c>
    </row>
    <row r="614" spans="1:7">
      <c r="A614" t="s">
        <v>18</v>
      </c>
      <c r="B614" s="7">
        <v>0.96180555555555503</v>
      </c>
      <c r="C614">
        <v>2</v>
      </c>
      <c r="D614">
        <v>16</v>
      </c>
      <c r="E614">
        <v>19</v>
      </c>
      <c r="F614" s="4">
        <f t="shared" si="24"/>
        <v>19</v>
      </c>
      <c r="G614" s="4">
        <f t="shared" si="23"/>
        <v>13.8</v>
      </c>
    </row>
    <row r="615" spans="1:7">
      <c r="A615" t="s">
        <v>19</v>
      </c>
      <c r="B615" s="7">
        <v>0.47847222222222219</v>
      </c>
      <c r="C615">
        <v>6</v>
      </c>
      <c r="D615">
        <v>14</v>
      </c>
      <c r="E615">
        <v>18</v>
      </c>
      <c r="F615" s="4">
        <f t="shared" ref="F615:F647" si="25">D615</f>
        <v>14</v>
      </c>
      <c r="G615" s="4">
        <f t="shared" si="23"/>
        <v>9</v>
      </c>
    </row>
    <row r="616" spans="1:7">
      <c r="A616" t="s">
        <v>19</v>
      </c>
      <c r="B616" s="7">
        <v>0.47847222222222219</v>
      </c>
      <c r="C616">
        <v>5</v>
      </c>
      <c r="D616">
        <v>15</v>
      </c>
      <c r="E616">
        <v>20</v>
      </c>
      <c r="F616" s="4">
        <f t="shared" si="25"/>
        <v>15</v>
      </c>
      <c r="G616" s="4">
        <f t="shared" si="23"/>
        <v>12.5</v>
      </c>
    </row>
    <row r="617" spans="1:7">
      <c r="A617" t="s">
        <v>19</v>
      </c>
      <c r="B617" s="7">
        <v>0.48472222222222217</v>
      </c>
      <c r="C617">
        <v>9</v>
      </c>
      <c r="D617">
        <v>14</v>
      </c>
      <c r="E617">
        <v>17</v>
      </c>
      <c r="F617" s="4">
        <f t="shared" si="25"/>
        <v>14</v>
      </c>
      <c r="G617" s="4">
        <f t="shared" si="23"/>
        <v>12.6</v>
      </c>
    </row>
    <row r="618" spans="1:7">
      <c r="A618" t="s">
        <v>19</v>
      </c>
      <c r="B618" s="7">
        <v>0.48472222222222217</v>
      </c>
      <c r="C618">
        <v>11</v>
      </c>
      <c r="D618">
        <v>10</v>
      </c>
      <c r="E618">
        <v>14</v>
      </c>
      <c r="F618" s="4">
        <f t="shared" si="25"/>
        <v>10</v>
      </c>
      <c r="G618" s="4">
        <f t="shared" si="23"/>
        <v>1.45</v>
      </c>
    </row>
    <row r="619" spans="1:7">
      <c r="A619" t="s">
        <v>19</v>
      </c>
      <c r="B619" s="7">
        <v>0.48472222222222217</v>
      </c>
      <c r="C619">
        <v>2</v>
      </c>
      <c r="D619">
        <v>16</v>
      </c>
      <c r="E619">
        <v>19</v>
      </c>
      <c r="F619" s="4">
        <f t="shared" si="25"/>
        <v>16</v>
      </c>
      <c r="G619" s="4">
        <f t="shared" si="23"/>
        <v>13.8</v>
      </c>
    </row>
    <row r="620" spans="1:7">
      <c r="A620" t="s">
        <v>19</v>
      </c>
      <c r="B620" s="7">
        <v>0.48472222222222217</v>
      </c>
      <c r="C620">
        <v>11</v>
      </c>
      <c r="D620">
        <v>10</v>
      </c>
      <c r="E620">
        <v>14</v>
      </c>
      <c r="F620" s="4">
        <f t="shared" si="25"/>
        <v>10</v>
      </c>
      <c r="G620" s="4">
        <f t="shared" si="23"/>
        <v>1.45</v>
      </c>
    </row>
    <row r="621" spans="1:7">
      <c r="A621" t="s">
        <v>19</v>
      </c>
      <c r="B621" s="7">
        <v>0.48472222222222217</v>
      </c>
      <c r="C621">
        <v>12</v>
      </c>
      <c r="D621">
        <v>4</v>
      </c>
      <c r="E621">
        <v>6</v>
      </c>
      <c r="F621" s="4">
        <f t="shared" si="25"/>
        <v>4</v>
      </c>
      <c r="G621" s="4">
        <f t="shared" si="23"/>
        <v>0</v>
      </c>
    </row>
    <row r="622" spans="1:7">
      <c r="A622" t="s">
        <v>19</v>
      </c>
      <c r="B622" s="7">
        <v>0.50277777777777777</v>
      </c>
      <c r="C622">
        <v>1</v>
      </c>
      <c r="D622">
        <v>17</v>
      </c>
      <c r="E622">
        <v>23</v>
      </c>
      <c r="F622" s="4">
        <f t="shared" si="25"/>
        <v>17</v>
      </c>
      <c r="G622" s="4">
        <f t="shared" si="23"/>
        <v>18.75</v>
      </c>
    </row>
    <row r="623" spans="1:7">
      <c r="A623" t="s">
        <v>19</v>
      </c>
      <c r="B623" s="7">
        <v>0.5229166666666667</v>
      </c>
      <c r="C623">
        <v>9</v>
      </c>
      <c r="D623">
        <v>14</v>
      </c>
      <c r="E623">
        <v>17</v>
      </c>
      <c r="F623" s="4">
        <f t="shared" si="25"/>
        <v>14</v>
      </c>
      <c r="G623" s="4">
        <f t="shared" si="23"/>
        <v>12.6</v>
      </c>
    </row>
    <row r="624" spans="1:7">
      <c r="A624" t="s">
        <v>19</v>
      </c>
      <c r="B624" s="7">
        <v>0.53125</v>
      </c>
      <c r="C624">
        <v>10</v>
      </c>
      <c r="D624">
        <v>14</v>
      </c>
      <c r="E624">
        <v>19.5</v>
      </c>
      <c r="F624" s="4">
        <f t="shared" si="25"/>
        <v>14</v>
      </c>
      <c r="G624" s="4">
        <f t="shared" si="23"/>
        <v>5</v>
      </c>
    </row>
    <row r="625" spans="1:7">
      <c r="A625" t="s">
        <v>19</v>
      </c>
      <c r="B625" s="7">
        <v>0.53125</v>
      </c>
      <c r="C625">
        <v>1</v>
      </c>
      <c r="D625">
        <v>17</v>
      </c>
      <c r="E625">
        <v>23</v>
      </c>
      <c r="F625" s="4">
        <f t="shared" si="25"/>
        <v>17</v>
      </c>
      <c r="G625" s="4">
        <f t="shared" si="23"/>
        <v>18.75</v>
      </c>
    </row>
    <row r="626" spans="1:7">
      <c r="A626" t="s">
        <v>19</v>
      </c>
      <c r="B626" s="7">
        <v>0.53194444444444444</v>
      </c>
      <c r="C626">
        <v>11</v>
      </c>
      <c r="D626">
        <v>10</v>
      </c>
      <c r="E626">
        <v>14</v>
      </c>
      <c r="F626" s="4">
        <f t="shared" si="25"/>
        <v>10</v>
      </c>
      <c r="G626" s="4">
        <f t="shared" si="23"/>
        <v>1.45</v>
      </c>
    </row>
    <row r="627" spans="1:7">
      <c r="A627" t="s">
        <v>19</v>
      </c>
      <c r="B627" s="7">
        <v>0.53194444444444444</v>
      </c>
      <c r="C627">
        <v>4</v>
      </c>
      <c r="D627">
        <v>14</v>
      </c>
      <c r="E627">
        <v>16</v>
      </c>
      <c r="F627" s="4">
        <f t="shared" si="25"/>
        <v>14</v>
      </c>
      <c r="G627" s="4">
        <f t="shared" si="23"/>
        <v>8.8000000000000007</v>
      </c>
    </row>
    <row r="628" spans="1:7">
      <c r="A628" t="s">
        <v>19</v>
      </c>
      <c r="B628" s="7">
        <v>0.54513888888888884</v>
      </c>
      <c r="C628">
        <v>7</v>
      </c>
      <c r="D628">
        <v>16</v>
      </c>
      <c r="E628">
        <v>20</v>
      </c>
      <c r="F628" s="4">
        <f t="shared" si="25"/>
        <v>16</v>
      </c>
      <c r="G628" s="4">
        <f t="shared" si="23"/>
        <v>9.65</v>
      </c>
    </row>
    <row r="629" spans="1:7">
      <c r="A629" t="s">
        <v>19</v>
      </c>
      <c r="B629" s="7">
        <v>0.54861111111111105</v>
      </c>
      <c r="C629">
        <v>10</v>
      </c>
      <c r="D629">
        <v>14</v>
      </c>
      <c r="E629">
        <v>19.5</v>
      </c>
      <c r="F629" s="4">
        <f t="shared" si="25"/>
        <v>14</v>
      </c>
      <c r="G629" s="4">
        <f t="shared" si="23"/>
        <v>5</v>
      </c>
    </row>
    <row r="630" spans="1:7">
      <c r="A630" t="s">
        <v>19</v>
      </c>
      <c r="B630" s="7">
        <v>0.54999999999999993</v>
      </c>
      <c r="C630">
        <v>14</v>
      </c>
      <c r="D630">
        <v>3</v>
      </c>
      <c r="E630">
        <v>3</v>
      </c>
      <c r="F630" s="4">
        <f t="shared" si="25"/>
        <v>3</v>
      </c>
      <c r="G630" s="4">
        <f t="shared" si="23"/>
        <v>0</v>
      </c>
    </row>
    <row r="631" spans="1:7">
      <c r="A631" t="s">
        <v>19</v>
      </c>
      <c r="B631" s="7">
        <v>0.56388888888888877</v>
      </c>
      <c r="C631">
        <v>2</v>
      </c>
      <c r="D631">
        <v>16</v>
      </c>
      <c r="E631">
        <v>19</v>
      </c>
      <c r="F631" s="4">
        <f t="shared" si="25"/>
        <v>16</v>
      </c>
      <c r="G631" s="4">
        <f t="shared" si="23"/>
        <v>13.8</v>
      </c>
    </row>
    <row r="632" spans="1:7">
      <c r="A632" t="s">
        <v>19</v>
      </c>
      <c r="B632" s="7">
        <v>0.56388888888888877</v>
      </c>
      <c r="C632">
        <v>3</v>
      </c>
      <c r="D632">
        <v>7</v>
      </c>
      <c r="E632">
        <v>8.5</v>
      </c>
      <c r="F632" s="4">
        <f t="shared" si="25"/>
        <v>7</v>
      </c>
      <c r="G632" s="4">
        <f t="shared" si="23"/>
        <v>2</v>
      </c>
    </row>
    <row r="633" spans="1:7">
      <c r="A633" t="s">
        <v>19</v>
      </c>
      <c r="B633" s="7">
        <v>0.56388888888888877</v>
      </c>
      <c r="C633">
        <v>14</v>
      </c>
      <c r="D633">
        <v>3</v>
      </c>
      <c r="E633">
        <v>3</v>
      </c>
      <c r="F633" s="4">
        <f t="shared" si="25"/>
        <v>3</v>
      </c>
      <c r="G633" s="4">
        <f t="shared" si="23"/>
        <v>0</v>
      </c>
    </row>
    <row r="634" spans="1:7">
      <c r="A634" t="s">
        <v>19</v>
      </c>
      <c r="B634" s="7">
        <v>0.56388888888888877</v>
      </c>
      <c r="C634">
        <v>4</v>
      </c>
      <c r="D634">
        <v>14</v>
      </c>
      <c r="E634">
        <v>16</v>
      </c>
      <c r="F634" s="4">
        <f t="shared" si="25"/>
        <v>14</v>
      </c>
      <c r="G634" s="4">
        <f t="shared" si="23"/>
        <v>8.8000000000000007</v>
      </c>
    </row>
    <row r="635" spans="1:7">
      <c r="A635" t="s">
        <v>19</v>
      </c>
      <c r="B635" s="7">
        <v>0.57152777777777763</v>
      </c>
      <c r="C635">
        <v>3</v>
      </c>
      <c r="D635">
        <v>7</v>
      </c>
      <c r="E635">
        <v>8.5</v>
      </c>
      <c r="F635" s="4">
        <f t="shared" si="25"/>
        <v>7</v>
      </c>
      <c r="G635" s="4">
        <f t="shared" si="23"/>
        <v>2</v>
      </c>
    </row>
    <row r="636" spans="1:7">
      <c r="A636" t="s">
        <v>19</v>
      </c>
      <c r="B636" s="7">
        <v>0.57152777777777763</v>
      </c>
      <c r="C636">
        <v>16</v>
      </c>
      <c r="D636">
        <v>5</v>
      </c>
      <c r="E636">
        <v>7</v>
      </c>
      <c r="F636" s="4">
        <f t="shared" si="25"/>
        <v>5</v>
      </c>
      <c r="G636" s="4">
        <f t="shared" si="23"/>
        <v>0</v>
      </c>
    </row>
    <row r="637" spans="1:7">
      <c r="A637" t="s">
        <v>19</v>
      </c>
      <c r="B637" s="7">
        <v>0.57152777777777763</v>
      </c>
      <c r="C637">
        <v>10</v>
      </c>
      <c r="D637">
        <v>14</v>
      </c>
      <c r="E637">
        <v>19.5</v>
      </c>
      <c r="F637" s="4">
        <f t="shared" si="25"/>
        <v>14</v>
      </c>
      <c r="G637" s="4">
        <f t="shared" si="23"/>
        <v>5</v>
      </c>
    </row>
    <row r="638" spans="1:7">
      <c r="A638" t="s">
        <v>19</v>
      </c>
      <c r="B638" s="7">
        <v>0.57152777777777763</v>
      </c>
      <c r="C638">
        <v>1</v>
      </c>
      <c r="D638">
        <v>17</v>
      </c>
      <c r="E638">
        <v>23</v>
      </c>
      <c r="F638" s="4">
        <f t="shared" si="25"/>
        <v>17</v>
      </c>
      <c r="G638" s="4">
        <f t="shared" si="23"/>
        <v>18.75</v>
      </c>
    </row>
    <row r="639" spans="1:7">
      <c r="A639" t="s">
        <v>19</v>
      </c>
      <c r="B639" s="7">
        <v>0.57152777777777763</v>
      </c>
      <c r="C639">
        <v>11</v>
      </c>
      <c r="D639">
        <v>10</v>
      </c>
      <c r="E639">
        <v>14</v>
      </c>
      <c r="F639" s="4">
        <f t="shared" si="25"/>
        <v>10</v>
      </c>
      <c r="G639" s="4">
        <f t="shared" si="23"/>
        <v>1.45</v>
      </c>
    </row>
    <row r="640" spans="1:7">
      <c r="A640" t="s">
        <v>19</v>
      </c>
      <c r="B640" s="7">
        <v>0.57152777777777763</v>
      </c>
      <c r="C640">
        <v>9</v>
      </c>
      <c r="D640">
        <v>14</v>
      </c>
      <c r="E640">
        <v>17</v>
      </c>
      <c r="F640" s="4">
        <f t="shared" si="25"/>
        <v>14</v>
      </c>
      <c r="G640" s="4">
        <f t="shared" si="23"/>
        <v>12.6</v>
      </c>
    </row>
    <row r="641" spans="1:7">
      <c r="A641" t="s">
        <v>19</v>
      </c>
      <c r="B641" s="7">
        <v>0.57291666666666652</v>
      </c>
      <c r="C641">
        <v>16</v>
      </c>
      <c r="D641">
        <v>5</v>
      </c>
      <c r="E641">
        <v>7</v>
      </c>
      <c r="F641" s="4">
        <f t="shared" si="25"/>
        <v>5</v>
      </c>
      <c r="G641" s="4">
        <f t="shared" si="23"/>
        <v>0</v>
      </c>
    </row>
    <row r="642" spans="1:7">
      <c r="A642" t="s">
        <v>19</v>
      </c>
      <c r="B642" s="7">
        <v>0.57291666666666652</v>
      </c>
      <c r="C642">
        <v>14</v>
      </c>
      <c r="D642">
        <v>3</v>
      </c>
      <c r="E642">
        <v>3</v>
      </c>
      <c r="F642" s="4">
        <f t="shared" si="25"/>
        <v>3</v>
      </c>
      <c r="G642" s="4">
        <f t="shared" ref="G642:G705" si="26">VLOOKUP(C:C,$J$2:$K$17,2,FALSE)</f>
        <v>0</v>
      </c>
    </row>
    <row r="643" spans="1:7">
      <c r="A643" t="s">
        <v>19</v>
      </c>
      <c r="B643" s="7">
        <v>0.57291666666666652</v>
      </c>
      <c r="C643">
        <v>8</v>
      </c>
      <c r="D643">
        <v>15</v>
      </c>
      <c r="E643">
        <v>19</v>
      </c>
      <c r="F643" s="4">
        <f t="shared" si="25"/>
        <v>15</v>
      </c>
      <c r="G643" s="4">
        <f t="shared" si="26"/>
        <v>7.5</v>
      </c>
    </row>
    <row r="644" spans="1:7">
      <c r="A644" t="s">
        <v>19</v>
      </c>
      <c r="B644" s="7">
        <v>0.57291666666666652</v>
      </c>
      <c r="C644">
        <v>3</v>
      </c>
      <c r="D644">
        <v>7</v>
      </c>
      <c r="E644">
        <v>8.5</v>
      </c>
      <c r="F644" s="4">
        <f t="shared" si="25"/>
        <v>7</v>
      </c>
      <c r="G644" s="4">
        <f t="shared" si="26"/>
        <v>2</v>
      </c>
    </row>
    <row r="645" spans="1:7">
      <c r="A645" t="s">
        <v>19</v>
      </c>
      <c r="B645" s="7">
        <v>0.57291666666666652</v>
      </c>
      <c r="C645">
        <v>4</v>
      </c>
      <c r="D645">
        <v>14</v>
      </c>
      <c r="E645">
        <v>16</v>
      </c>
      <c r="F645" s="4">
        <f t="shared" si="25"/>
        <v>14</v>
      </c>
      <c r="G645" s="4">
        <f t="shared" si="26"/>
        <v>8.8000000000000007</v>
      </c>
    </row>
    <row r="646" spans="1:7">
      <c r="A646" t="s">
        <v>19</v>
      </c>
      <c r="B646" s="7">
        <v>0.57291666666666652</v>
      </c>
      <c r="C646">
        <v>3</v>
      </c>
      <c r="D646">
        <v>7</v>
      </c>
      <c r="E646">
        <v>8.5</v>
      </c>
      <c r="F646" s="4">
        <f t="shared" si="25"/>
        <v>7</v>
      </c>
      <c r="G646" s="4">
        <f t="shared" si="26"/>
        <v>2</v>
      </c>
    </row>
    <row r="647" spans="1:7">
      <c r="A647" t="s">
        <v>19</v>
      </c>
      <c r="B647" s="7">
        <v>0.57291666666666652</v>
      </c>
      <c r="C647">
        <v>13</v>
      </c>
      <c r="D647">
        <v>2</v>
      </c>
      <c r="E647">
        <v>2</v>
      </c>
      <c r="F647" s="4">
        <f t="shared" si="25"/>
        <v>2</v>
      </c>
      <c r="G647" s="4">
        <f t="shared" si="26"/>
        <v>0</v>
      </c>
    </row>
    <row r="648" spans="1:7">
      <c r="A648" t="s">
        <v>19</v>
      </c>
      <c r="B648" s="7">
        <v>0.58333333333333315</v>
      </c>
      <c r="C648">
        <v>1</v>
      </c>
      <c r="D648">
        <v>17</v>
      </c>
      <c r="E648">
        <v>23</v>
      </c>
      <c r="F648" s="4">
        <f>D648</f>
        <v>17</v>
      </c>
      <c r="G648" s="4">
        <f t="shared" si="26"/>
        <v>18.75</v>
      </c>
    </row>
    <row r="649" spans="1:7">
      <c r="A649" t="s">
        <v>19</v>
      </c>
      <c r="B649" s="7">
        <v>0.59999999999999987</v>
      </c>
      <c r="C649">
        <v>8</v>
      </c>
      <c r="D649">
        <v>15</v>
      </c>
      <c r="E649">
        <v>19</v>
      </c>
      <c r="F649" s="4">
        <f t="shared" ref="F649:F712" si="27">E649</f>
        <v>19</v>
      </c>
      <c r="G649" s="4">
        <f t="shared" si="26"/>
        <v>7.5</v>
      </c>
    </row>
    <row r="650" spans="1:7">
      <c r="A650" t="s">
        <v>19</v>
      </c>
      <c r="B650" s="7">
        <v>0.59999999999999987</v>
      </c>
      <c r="C650">
        <v>11</v>
      </c>
      <c r="D650">
        <v>10</v>
      </c>
      <c r="E650">
        <v>14</v>
      </c>
      <c r="F650" s="4">
        <f t="shared" si="27"/>
        <v>14</v>
      </c>
      <c r="G650" s="4">
        <f t="shared" si="26"/>
        <v>1.45</v>
      </c>
    </row>
    <row r="651" spans="1:7">
      <c r="A651" t="s">
        <v>19</v>
      </c>
      <c r="B651" s="7">
        <v>0.60624999999999984</v>
      </c>
      <c r="C651">
        <v>8</v>
      </c>
      <c r="D651">
        <v>15</v>
      </c>
      <c r="E651">
        <v>19</v>
      </c>
      <c r="F651" s="4">
        <f t="shared" si="27"/>
        <v>19</v>
      </c>
      <c r="G651" s="4">
        <f t="shared" si="26"/>
        <v>7.5</v>
      </c>
    </row>
    <row r="652" spans="1:7">
      <c r="A652" t="s">
        <v>19</v>
      </c>
      <c r="B652" s="7">
        <v>0.60624999999999984</v>
      </c>
      <c r="C652">
        <v>9</v>
      </c>
      <c r="D652">
        <v>14</v>
      </c>
      <c r="E652">
        <v>17</v>
      </c>
      <c r="F652" s="4">
        <f t="shared" si="27"/>
        <v>17</v>
      </c>
      <c r="G652" s="4">
        <f t="shared" si="26"/>
        <v>12.6</v>
      </c>
    </row>
    <row r="653" spans="1:7">
      <c r="A653" t="s">
        <v>19</v>
      </c>
      <c r="B653" s="7">
        <v>0.60624999999999984</v>
      </c>
      <c r="C653">
        <v>7</v>
      </c>
      <c r="D653">
        <v>16</v>
      </c>
      <c r="E653">
        <v>20</v>
      </c>
      <c r="F653" s="4">
        <f t="shared" si="27"/>
        <v>20</v>
      </c>
      <c r="G653" s="4">
        <f t="shared" si="26"/>
        <v>9.65</v>
      </c>
    </row>
    <row r="654" spans="1:7">
      <c r="A654" t="s">
        <v>19</v>
      </c>
      <c r="B654" s="7">
        <v>0.62222222222222201</v>
      </c>
      <c r="C654">
        <v>6</v>
      </c>
      <c r="D654">
        <v>14</v>
      </c>
      <c r="E654">
        <v>18</v>
      </c>
      <c r="F654" s="4">
        <f t="shared" si="27"/>
        <v>18</v>
      </c>
      <c r="G654" s="4">
        <f t="shared" si="26"/>
        <v>9</v>
      </c>
    </row>
    <row r="655" spans="1:7">
      <c r="A655" t="s">
        <v>19</v>
      </c>
      <c r="B655" s="7">
        <v>0.62986111111111087</v>
      </c>
      <c r="C655">
        <v>8</v>
      </c>
      <c r="D655">
        <v>15</v>
      </c>
      <c r="E655">
        <v>19</v>
      </c>
      <c r="F655" s="4">
        <f t="shared" si="27"/>
        <v>19</v>
      </c>
      <c r="G655" s="4">
        <f t="shared" si="26"/>
        <v>7.5</v>
      </c>
    </row>
    <row r="656" spans="1:7">
      <c r="A656" t="s">
        <v>19</v>
      </c>
      <c r="B656" s="7">
        <v>0.62986111111111087</v>
      </c>
      <c r="C656">
        <v>9</v>
      </c>
      <c r="D656">
        <v>14</v>
      </c>
      <c r="E656">
        <v>17</v>
      </c>
      <c r="F656" s="4">
        <f t="shared" si="27"/>
        <v>17</v>
      </c>
      <c r="G656" s="4">
        <f t="shared" si="26"/>
        <v>12.6</v>
      </c>
    </row>
    <row r="657" spans="1:7">
      <c r="A657" t="s">
        <v>19</v>
      </c>
      <c r="B657" s="7">
        <v>0.64444444444444415</v>
      </c>
      <c r="C657">
        <v>1</v>
      </c>
      <c r="D657">
        <v>17</v>
      </c>
      <c r="E657">
        <v>23</v>
      </c>
      <c r="F657" s="4">
        <f t="shared" si="27"/>
        <v>23</v>
      </c>
      <c r="G657" s="4">
        <f t="shared" si="26"/>
        <v>18.75</v>
      </c>
    </row>
    <row r="658" spans="1:7">
      <c r="A658" t="s">
        <v>19</v>
      </c>
      <c r="B658" s="7">
        <v>0.6534722222222219</v>
      </c>
      <c r="C658">
        <v>2</v>
      </c>
      <c r="D658">
        <v>16</v>
      </c>
      <c r="E658">
        <v>19</v>
      </c>
      <c r="F658" s="4">
        <f t="shared" si="27"/>
        <v>19</v>
      </c>
      <c r="G658" s="4">
        <f t="shared" si="26"/>
        <v>13.8</v>
      </c>
    </row>
    <row r="659" spans="1:7">
      <c r="A659" t="s">
        <v>19</v>
      </c>
      <c r="B659" s="7">
        <v>0.6534722222222219</v>
      </c>
      <c r="C659">
        <v>9</v>
      </c>
      <c r="D659">
        <v>14</v>
      </c>
      <c r="E659">
        <v>17</v>
      </c>
      <c r="F659" s="4">
        <f t="shared" si="27"/>
        <v>17</v>
      </c>
      <c r="G659" s="4">
        <f t="shared" si="26"/>
        <v>12.6</v>
      </c>
    </row>
    <row r="660" spans="1:7">
      <c r="A660" t="s">
        <v>19</v>
      </c>
      <c r="B660" s="7">
        <v>0.6534722222222219</v>
      </c>
      <c r="C660">
        <v>9</v>
      </c>
      <c r="D660">
        <v>14</v>
      </c>
      <c r="E660">
        <v>17</v>
      </c>
      <c r="F660" s="4">
        <f t="shared" si="27"/>
        <v>17</v>
      </c>
      <c r="G660" s="4">
        <f t="shared" si="26"/>
        <v>12.6</v>
      </c>
    </row>
    <row r="661" spans="1:7">
      <c r="A661" t="s">
        <v>19</v>
      </c>
      <c r="B661" s="7">
        <v>0.6534722222222219</v>
      </c>
      <c r="C661">
        <v>1</v>
      </c>
      <c r="D661">
        <v>17</v>
      </c>
      <c r="E661">
        <v>23</v>
      </c>
      <c r="F661" s="4">
        <f t="shared" si="27"/>
        <v>23</v>
      </c>
      <c r="G661" s="4">
        <f t="shared" si="26"/>
        <v>18.75</v>
      </c>
    </row>
    <row r="662" spans="1:7">
      <c r="A662" t="s">
        <v>19</v>
      </c>
      <c r="B662" s="7">
        <v>0.65486111111111078</v>
      </c>
      <c r="C662">
        <v>7</v>
      </c>
      <c r="D662">
        <v>16</v>
      </c>
      <c r="E662">
        <v>20</v>
      </c>
      <c r="F662" s="4">
        <f t="shared" si="27"/>
        <v>20</v>
      </c>
      <c r="G662" s="4">
        <f t="shared" si="26"/>
        <v>9.65</v>
      </c>
    </row>
    <row r="663" spans="1:7">
      <c r="A663" t="s">
        <v>19</v>
      </c>
      <c r="B663" s="7">
        <v>0.66736111111111074</v>
      </c>
      <c r="C663">
        <v>9</v>
      </c>
      <c r="D663">
        <v>14</v>
      </c>
      <c r="E663">
        <v>17</v>
      </c>
      <c r="F663" s="4">
        <f t="shared" si="27"/>
        <v>17</v>
      </c>
      <c r="G663" s="4">
        <f t="shared" si="26"/>
        <v>12.6</v>
      </c>
    </row>
    <row r="664" spans="1:7">
      <c r="A664" t="s">
        <v>19</v>
      </c>
      <c r="B664" s="7">
        <v>0.66736111111111074</v>
      </c>
      <c r="C664">
        <v>12</v>
      </c>
      <c r="D664">
        <v>4</v>
      </c>
      <c r="E664">
        <v>6</v>
      </c>
      <c r="F664" s="4">
        <f t="shared" si="27"/>
        <v>6</v>
      </c>
      <c r="G664" s="4">
        <f t="shared" si="26"/>
        <v>0</v>
      </c>
    </row>
    <row r="665" spans="1:7">
      <c r="A665" t="s">
        <v>19</v>
      </c>
      <c r="B665" s="7">
        <v>0.66736111111111074</v>
      </c>
      <c r="C665">
        <v>6</v>
      </c>
      <c r="D665">
        <v>14</v>
      </c>
      <c r="E665">
        <v>18</v>
      </c>
      <c r="F665" s="4">
        <f t="shared" si="27"/>
        <v>18</v>
      </c>
      <c r="G665" s="4">
        <f t="shared" si="26"/>
        <v>9</v>
      </c>
    </row>
    <row r="666" spans="1:7">
      <c r="A666" t="s">
        <v>19</v>
      </c>
      <c r="B666" s="7">
        <v>0.66736111111111074</v>
      </c>
      <c r="C666">
        <v>12</v>
      </c>
      <c r="D666">
        <v>4</v>
      </c>
      <c r="E666">
        <v>6</v>
      </c>
      <c r="F666" s="4">
        <f t="shared" si="27"/>
        <v>6</v>
      </c>
      <c r="G666" s="4">
        <f t="shared" si="26"/>
        <v>0</v>
      </c>
    </row>
    <row r="667" spans="1:7">
      <c r="A667" t="s">
        <v>19</v>
      </c>
      <c r="B667" s="7">
        <v>0.66736111111111074</v>
      </c>
      <c r="C667">
        <v>1</v>
      </c>
      <c r="D667">
        <v>17</v>
      </c>
      <c r="E667">
        <v>23</v>
      </c>
      <c r="F667" s="4">
        <f t="shared" si="27"/>
        <v>23</v>
      </c>
      <c r="G667" s="4">
        <f t="shared" si="26"/>
        <v>18.75</v>
      </c>
    </row>
    <row r="668" spans="1:7">
      <c r="A668" t="s">
        <v>19</v>
      </c>
      <c r="B668" s="7">
        <v>0.66736111111111074</v>
      </c>
      <c r="C668">
        <v>3</v>
      </c>
      <c r="D668">
        <v>7</v>
      </c>
      <c r="E668">
        <v>8.5</v>
      </c>
      <c r="F668" s="4">
        <f t="shared" si="27"/>
        <v>8.5</v>
      </c>
      <c r="G668" s="4">
        <f t="shared" si="26"/>
        <v>2</v>
      </c>
    </row>
    <row r="669" spans="1:7">
      <c r="A669" t="s">
        <v>19</v>
      </c>
      <c r="B669" s="7">
        <v>0.66736111111111074</v>
      </c>
      <c r="C669">
        <v>1</v>
      </c>
      <c r="D669">
        <v>17</v>
      </c>
      <c r="E669">
        <v>23</v>
      </c>
      <c r="F669" s="4">
        <f t="shared" si="27"/>
        <v>23</v>
      </c>
      <c r="G669" s="4">
        <f t="shared" si="26"/>
        <v>18.75</v>
      </c>
    </row>
    <row r="670" spans="1:7">
      <c r="A670" t="s">
        <v>19</v>
      </c>
      <c r="B670" s="7">
        <v>0.67638888888888848</v>
      </c>
      <c r="C670">
        <v>2</v>
      </c>
      <c r="D670">
        <v>16</v>
      </c>
      <c r="E670">
        <v>19</v>
      </c>
      <c r="F670" s="4">
        <f t="shared" si="27"/>
        <v>19</v>
      </c>
      <c r="G670" s="4">
        <f t="shared" si="26"/>
        <v>13.8</v>
      </c>
    </row>
    <row r="671" spans="1:7">
      <c r="A671" t="s">
        <v>19</v>
      </c>
      <c r="B671" s="7">
        <v>0.67638888888888848</v>
      </c>
      <c r="C671">
        <v>9</v>
      </c>
      <c r="D671">
        <v>14</v>
      </c>
      <c r="E671">
        <v>17</v>
      </c>
      <c r="F671" s="4">
        <f t="shared" si="27"/>
        <v>17</v>
      </c>
      <c r="G671" s="4">
        <f t="shared" si="26"/>
        <v>12.6</v>
      </c>
    </row>
    <row r="672" spans="1:7">
      <c r="A672" t="s">
        <v>19</v>
      </c>
      <c r="B672" s="7">
        <v>0.67638888888888848</v>
      </c>
      <c r="C672">
        <v>7</v>
      </c>
      <c r="D672">
        <v>16</v>
      </c>
      <c r="E672">
        <v>20</v>
      </c>
      <c r="F672" s="4">
        <f t="shared" si="27"/>
        <v>20</v>
      </c>
      <c r="G672" s="4">
        <f t="shared" si="26"/>
        <v>9.65</v>
      </c>
    </row>
    <row r="673" spans="1:7">
      <c r="A673" t="s">
        <v>19</v>
      </c>
      <c r="B673" s="7">
        <v>0.67638888888888848</v>
      </c>
      <c r="C673">
        <v>16</v>
      </c>
      <c r="D673">
        <v>5</v>
      </c>
      <c r="E673">
        <v>7</v>
      </c>
      <c r="F673" s="4">
        <f t="shared" si="27"/>
        <v>7</v>
      </c>
      <c r="G673" s="4">
        <f t="shared" si="26"/>
        <v>0</v>
      </c>
    </row>
    <row r="674" spans="1:7">
      <c r="A674" t="s">
        <v>19</v>
      </c>
      <c r="B674" s="7">
        <v>0.67638888888888848</v>
      </c>
      <c r="C674">
        <v>12</v>
      </c>
      <c r="D674">
        <v>4</v>
      </c>
      <c r="E674">
        <v>6</v>
      </c>
      <c r="F674" s="4">
        <f t="shared" si="27"/>
        <v>6</v>
      </c>
      <c r="G674" s="4">
        <f t="shared" si="26"/>
        <v>0</v>
      </c>
    </row>
    <row r="675" spans="1:7">
      <c r="A675" t="s">
        <v>19</v>
      </c>
      <c r="B675" s="7">
        <v>0.68680555555555511</v>
      </c>
      <c r="C675">
        <v>10</v>
      </c>
      <c r="D675">
        <v>14</v>
      </c>
      <c r="E675">
        <v>19.5</v>
      </c>
      <c r="F675" s="4">
        <f t="shared" si="27"/>
        <v>19.5</v>
      </c>
      <c r="G675" s="4">
        <f t="shared" si="26"/>
        <v>5</v>
      </c>
    </row>
    <row r="676" spans="1:7">
      <c r="A676" t="s">
        <v>19</v>
      </c>
      <c r="B676" s="7">
        <v>0.68680555555555511</v>
      </c>
      <c r="C676">
        <v>4</v>
      </c>
      <c r="D676">
        <v>14</v>
      </c>
      <c r="E676">
        <v>16</v>
      </c>
      <c r="F676" s="4">
        <f t="shared" si="27"/>
        <v>16</v>
      </c>
      <c r="G676" s="4">
        <f t="shared" si="26"/>
        <v>8.8000000000000007</v>
      </c>
    </row>
    <row r="677" spans="1:7">
      <c r="A677" t="s">
        <v>19</v>
      </c>
      <c r="B677" s="7">
        <v>0.68680555555555511</v>
      </c>
      <c r="C677">
        <v>16</v>
      </c>
      <c r="D677">
        <v>5</v>
      </c>
      <c r="E677">
        <v>7</v>
      </c>
      <c r="F677" s="4">
        <f t="shared" si="27"/>
        <v>7</v>
      </c>
      <c r="G677" s="4">
        <f t="shared" si="26"/>
        <v>0</v>
      </c>
    </row>
    <row r="678" spans="1:7">
      <c r="A678" t="s">
        <v>19</v>
      </c>
      <c r="B678" s="7">
        <v>0.68680555555555511</v>
      </c>
      <c r="C678">
        <v>8</v>
      </c>
      <c r="D678">
        <v>15</v>
      </c>
      <c r="E678">
        <v>19</v>
      </c>
      <c r="F678" s="4">
        <f t="shared" si="27"/>
        <v>19</v>
      </c>
      <c r="G678" s="4">
        <f t="shared" si="26"/>
        <v>7.5</v>
      </c>
    </row>
    <row r="679" spans="1:7">
      <c r="A679" t="s">
        <v>19</v>
      </c>
      <c r="B679" s="7">
        <v>0.68680555555555511</v>
      </c>
      <c r="C679">
        <v>13</v>
      </c>
      <c r="D679">
        <v>2</v>
      </c>
      <c r="E679">
        <v>2</v>
      </c>
      <c r="F679" s="4">
        <f t="shared" si="27"/>
        <v>2</v>
      </c>
      <c r="G679" s="4">
        <f t="shared" si="26"/>
        <v>0</v>
      </c>
    </row>
    <row r="680" spans="1:7">
      <c r="A680" t="s">
        <v>19</v>
      </c>
      <c r="B680" s="7">
        <v>0.69097222222222177</v>
      </c>
      <c r="C680">
        <v>16</v>
      </c>
      <c r="D680">
        <v>5</v>
      </c>
      <c r="E680">
        <v>7</v>
      </c>
      <c r="F680" s="4">
        <f t="shared" si="27"/>
        <v>7</v>
      </c>
      <c r="G680" s="4">
        <f t="shared" si="26"/>
        <v>0</v>
      </c>
    </row>
    <row r="681" spans="1:7">
      <c r="A681" t="s">
        <v>19</v>
      </c>
      <c r="B681" s="7">
        <v>0.69097222222222177</v>
      </c>
      <c r="C681">
        <v>12</v>
      </c>
      <c r="D681">
        <v>4</v>
      </c>
      <c r="E681">
        <v>6</v>
      </c>
      <c r="F681" s="4">
        <f t="shared" si="27"/>
        <v>6</v>
      </c>
      <c r="G681" s="4">
        <f t="shared" si="26"/>
        <v>0</v>
      </c>
    </row>
    <row r="682" spans="1:7">
      <c r="A682" t="s">
        <v>19</v>
      </c>
      <c r="B682" s="7">
        <v>0.71041666666666625</v>
      </c>
      <c r="C682">
        <v>14</v>
      </c>
      <c r="D682">
        <v>3</v>
      </c>
      <c r="E682">
        <v>3</v>
      </c>
      <c r="F682" s="4">
        <f t="shared" si="27"/>
        <v>3</v>
      </c>
      <c r="G682" s="4">
        <f t="shared" si="26"/>
        <v>0</v>
      </c>
    </row>
    <row r="683" spans="1:7">
      <c r="A683" t="s">
        <v>19</v>
      </c>
      <c r="B683" s="7">
        <v>0.71041666666666625</v>
      </c>
      <c r="C683">
        <v>2</v>
      </c>
      <c r="D683">
        <v>16</v>
      </c>
      <c r="E683">
        <v>19</v>
      </c>
      <c r="F683" s="4">
        <f t="shared" si="27"/>
        <v>19</v>
      </c>
      <c r="G683" s="4">
        <f t="shared" si="26"/>
        <v>13.8</v>
      </c>
    </row>
    <row r="684" spans="1:7">
      <c r="A684" t="s">
        <v>19</v>
      </c>
      <c r="B684" s="7">
        <v>0.71041666666666625</v>
      </c>
      <c r="C684">
        <v>16</v>
      </c>
      <c r="D684">
        <v>5</v>
      </c>
      <c r="E684">
        <v>7</v>
      </c>
      <c r="F684" s="4">
        <f t="shared" si="27"/>
        <v>7</v>
      </c>
      <c r="G684" s="4">
        <f t="shared" si="26"/>
        <v>0</v>
      </c>
    </row>
    <row r="685" spans="1:7">
      <c r="A685" t="s">
        <v>19</v>
      </c>
      <c r="B685" s="7">
        <v>0.71041666666666625</v>
      </c>
      <c r="C685">
        <v>7</v>
      </c>
      <c r="D685">
        <v>16</v>
      </c>
      <c r="E685">
        <v>20</v>
      </c>
      <c r="F685" s="4">
        <f t="shared" si="27"/>
        <v>20</v>
      </c>
      <c r="G685" s="4">
        <f t="shared" si="26"/>
        <v>9.65</v>
      </c>
    </row>
    <row r="686" spans="1:7">
      <c r="A686" t="s">
        <v>19</v>
      </c>
      <c r="B686" s="7">
        <v>0.71041666666666625</v>
      </c>
      <c r="C686">
        <v>8</v>
      </c>
      <c r="D686">
        <v>15</v>
      </c>
      <c r="E686">
        <v>19</v>
      </c>
      <c r="F686" s="4">
        <f t="shared" si="27"/>
        <v>19</v>
      </c>
      <c r="G686" s="4">
        <f t="shared" si="26"/>
        <v>7.5</v>
      </c>
    </row>
    <row r="687" spans="1:7">
      <c r="A687" t="s">
        <v>19</v>
      </c>
      <c r="B687" s="7">
        <v>0.71041666666666625</v>
      </c>
      <c r="C687">
        <v>14</v>
      </c>
      <c r="D687">
        <v>3</v>
      </c>
      <c r="E687">
        <v>3</v>
      </c>
      <c r="F687" s="4">
        <f t="shared" si="27"/>
        <v>3</v>
      </c>
      <c r="G687" s="4">
        <f t="shared" si="26"/>
        <v>0</v>
      </c>
    </row>
    <row r="688" spans="1:7">
      <c r="A688" t="s">
        <v>19</v>
      </c>
      <c r="B688" s="7">
        <v>0.71666666666666623</v>
      </c>
      <c r="C688">
        <v>2</v>
      </c>
      <c r="D688">
        <v>16</v>
      </c>
      <c r="E688">
        <v>19</v>
      </c>
      <c r="F688" s="4">
        <f t="shared" si="27"/>
        <v>19</v>
      </c>
      <c r="G688" s="4">
        <f t="shared" si="26"/>
        <v>13.8</v>
      </c>
    </row>
    <row r="689" spans="1:7">
      <c r="A689" t="s">
        <v>19</v>
      </c>
      <c r="B689" s="7">
        <v>0.71666666666666623</v>
      </c>
      <c r="C689">
        <v>8</v>
      </c>
      <c r="D689">
        <v>15</v>
      </c>
      <c r="E689">
        <v>19</v>
      </c>
      <c r="F689" s="4">
        <f t="shared" si="27"/>
        <v>19</v>
      </c>
      <c r="G689" s="4">
        <f t="shared" si="26"/>
        <v>7.5</v>
      </c>
    </row>
    <row r="690" spans="1:7">
      <c r="A690" t="s">
        <v>19</v>
      </c>
      <c r="B690" s="7">
        <v>0.72916666666666619</v>
      </c>
      <c r="C690">
        <v>2</v>
      </c>
      <c r="D690">
        <v>16</v>
      </c>
      <c r="E690">
        <v>19</v>
      </c>
      <c r="F690" s="4">
        <f t="shared" si="27"/>
        <v>19</v>
      </c>
      <c r="G690" s="4">
        <f t="shared" si="26"/>
        <v>13.8</v>
      </c>
    </row>
    <row r="691" spans="1:7">
      <c r="A691" t="s">
        <v>19</v>
      </c>
      <c r="B691" s="7">
        <v>0.73541666666666616</v>
      </c>
      <c r="C691">
        <v>4</v>
      </c>
      <c r="D691">
        <v>14</v>
      </c>
      <c r="E691">
        <v>16</v>
      </c>
      <c r="F691" s="4">
        <f t="shared" si="27"/>
        <v>16</v>
      </c>
      <c r="G691" s="4">
        <f t="shared" si="26"/>
        <v>8.8000000000000007</v>
      </c>
    </row>
    <row r="692" spans="1:7">
      <c r="A692" t="s">
        <v>19</v>
      </c>
      <c r="B692" s="7">
        <v>0.74861111111111056</v>
      </c>
      <c r="C692">
        <v>10</v>
      </c>
      <c r="D692">
        <v>14</v>
      </c>
      <c r="E692">
        <v>19.5</v>
      </c>
      <c r="F692" s="4">
        <f t="shared" si="27"/>
        <v>19.5</v>
      </c>
      <c r="G692" s="4">
        <f t="shared" si="26"/>
        <v>5</v>
      </c>
    </row>
    <row r="693" spans="1:7">
      <c r="A693" t="s">
        <v>19</v>
      </c>
      <c r="B693" s="7">
        <v>0.75624999999999942</v>
      </c>
      <c r="C693">
        <v>14</v>
      </c>
      <c r="D693">
        <v>3</v>
      </c>
      <c r="E693">
        <v>3</v>
      </c>
      <c r="F693" s="4">
        <f t="shared" si="27"/>
        <v>3</v>
      </c>
      <c r="G693" s="4">
        <f t="shared" si="26"/>
        <v>0</v>
      </c>
    </row>
    <row r="694" spans="1:7">
      <c r="A694" t="s">
        <v>19</v>
      </c>
      <c r="B694" s="7">
        <v>0.75624999999999942</v>
      </c>
      <c r="C694">
        <v>7</v>
      </c>
      <c r="D694">
        <v>16</v>
      </c>
      <c r="E694">
        <v>20</v>
      </c>
      <c r="F694" s="4">
        <f t="shared" si="27"/>
        <v>20</v>
      </c>
      <c r="G694" s="4">
        <f t="shared" si="26"/>
        <v>9.65</v>
      </c>
    </row>
    <row r="695" spans="1:7">
      <c r="A695" t="s">
        <v>19</v>
      </c>
      <c r="B695" s="7">
        <v>0.75624999999999942</v>
      </c>
      <c r="C695">
        <v>5</v>
      </c>
      <c r="D695">
        <v>15</v>
      </c>
      <c r="E695">
        <v>20</v>
      </c>
      <c r="F695" s="4">
        <f t="shared" si="27"/>
        <v>20</v>
      </c>
      <c r="G695" s="4">
        <f t="shared" si="26"/>
        <v>12.5</v>
      </c>
    </row>
    <row r="696" spans="1:7">
      <c r="A696" t="s">
        <v>19</v>
      </c>
      <c r="B696" s="7">
        <v>0.76736111111111049</v>
      </c>
      <c r="C696">
        <v>7</v>
      </c>
      <c r="D696">
        <v>16</v>
      </c>
      <c r="E696">
        <v>20</v>
      </c>
      <c r="F696" s="4">
        <f t="shared" si="27"/>
        <v>20</v>
      </c>
      <c r="G696" s="4">
        <f t="shared" si="26"/>
        <v>9.65</v>
      </c>
    </row>
    <row r="697" spans="1:7">
      <c r="A697" t="s">
        <v>19</v>
      </c>
      <c r="B697" s="7">
        <v>0.7708333333333327</v>
      </c>
      <c r="C697">
        <v>14</v>
      </c>
      <c r="D697">
        <v>3</v>
      </c>
      <c r="E697">
        <v>3</v>
      </c>
      <c r="F697" s="4">
        <f t="shared" si="27"/>
        <v>3</v>
      </c>
      <c r="G697" s="4">
        <f t="shared" si="26"/>
        <v>0</v>
      </c>
    </row>
    <row r="698" spans="1:7">
      <c r="A698" t="s">
        <v>19</v>
      </c>
      <c r="B698" s="7">
        <v>0.7708333333333327</v>
      </c>
      <c r="C698">
        <v>14</v>
      </c>
      <c r="D698">
        <v>3</v>
      </c>
      <c r="E698">
        <v>3</v>
      </c>
      <c r="F698" s="4">
        <f t="shared" si="27"/>
        <v>3</v>
      </c>
      <c r="G698" s="4">
        <f t="shared" si="26"/>
        <v>0</v>
      </c>
    </row>
    <row r="699" spans="1:7">
      <c r="A699" t="s">
        <v>19</v>
      </c>
      <c r="B699" s="7">
        <v>0.7708333333333327</v>
      </c>
      <c r="C699">
        <v>5</v>
      </c>
      <c r="D699">
        <v>15</v>
      </c>
      <c r="E699">
        <v>20</v>
      </c>
      <c r="F699" s="4">
        <f t="shared" si="27"/>
        <v>20</v>
      </c>
      <c r="G699" s="4">
        <f t="shared" si="26"/>
        <v>12.5</v>
      </c>
    </row>
    <row r="700" spans="1:7">
      <c r="A700" t="s">
        <v>19</v>
      </c>
      <c r="B700" s="7">
        <v>0.7708333333333327</v>
      </c>
      <c r="C700">
        <v>5</v>
      </c>
      <c r="D700">
        <v>15</v>
      </c>
      <c r="E700">
        <v>20</v>
      </c>
      <c r="F700" s="4">
        <f t="shared" si="27"/>
        <v>20</v>
      </c>
      <c r="G700" s="4">
        <f t="shared" si="26"/>
        <v>12.5</v>
      </c>
    </row>
    <row r="701" spans="1:7">
      <c r="A701" t="s">
        <v>19</v>
      </c>
      <c r="B701" s="7">
        <v>0.77499999999999936</v>
      </c>
      <c r="C701">
        <v>4</v>
      </c>
      <c r="D701">
        <v>14</v>
      </c>
      <c r="E701">
        <v>16</v>
      </c>
      <c r="F701" s="4">
        <f t="shared" si="27"/>
        <v>16</v>
      </c>
      <c r="G701" s="4">
        <f t="shared" si="26"/>
        <v>8.8000000000000007</v>
      </c>
    </row>
    <row r="702" spans="1:7">
      <c r="A702" t="s">
        <v>19</v>
      </c>
      <c r="B702" s="7">
        <v>0.78194444444444378</v>
      </c>
      <c r="C702">
        <v>12</v>
      </c>
      <c r="D702">
        <v>4</v>
      </c>
      <c r="E702">
        <v>6</v>
      </c>
      <c r="F702" s="4">
        <f t="shared" si="27"/>
        <v>6</v>
      </c>
      <c r="G702" s="4">
        <f t="shared" si="26"/>
        <v>0</v>
      </c>
    </row>
    <row r="703" spans="1:7">
      <c r="A703" t="s">
        <v>19</v>
      </c>
      <c r="B703" s="7">
        <v>0.78680555555555487</v>
      </c>
      <c r="C703">
        <v>11</v>
      </c>
      <c r="D703">
        <v>10</v>
      </c>
      <c r="E703">
        <v>14</v>
      </c>
      <c r="F703" s="4">
        <f t="shared" si="27"/>
        <v>14</v>
      </c>
      <c r="G703" s="4">
        <f t="shared" si="26"/>
        <v>1.45</v>
      </c>
    </row>
    <row r="704" spans="1:7">
      <c r="A704" t="s">
        <v>19</v>
      </c>
      <c r="B704" s="7">
        <v>0.79305555555555485</v>
      </c>
      <c r="C704">
        <v>13</v>
      </c>
      <c r="D704">
        <v>2</v>
      </c>
      <c r="E704">
        <v>2</v>
      </c>
      <c r="F704" s="4">
        <f t="shared" si="27"/>
        <v>2</v>
      </c>
      <c r="G704" s="4">
        <f t="shared" si="26"/>
        <v>0</v>
      </c>
    </row>
    <row r="705" spans="1:7">
      <c r="A705" t="s">
        <v>19</v>
      </c>
      <c r="B705" s="7">
        <v>0.79513888888888817</v>
      </c>
      <c r="C705">
        <v>11</v>
      </c>
      <c r="D705">
        <v>10</v>
      </c>
      <c r="E705">
        <v>14</v>
      </c>
      <c r="F705" s="4">
        <f t="shared" si="27"/>
        <v>14</v>
      </c>
      <c r="G705" s="4">
        <f t="shared" si="26"/>
        <v>1.45</v>
      </c>
    </row>
    <row r="706" spans="1:7">
      <c r="A706" t="s">
        <v>19</v>
      </c>
      <c r="B706" s="7">
        <v>0.79513888888888817</v>
      </c>
      <c r="C706">
        <v>1</v>
      </c>
      <c r="D706">
        <v>17</v>
      </c>
      <c r="E706">
        <v>23</v>
      </c>
      <c r="F706" s="4">
        <f t="shared" si="27"/>
        <v>23</v>
      </c>
      <c r="G706" s="4">
        <f t="shared" ref="G706:G769" si="28">VLOOKUP(C:C,$J$2:$K$17,2,FALSE)</f>
        <v>18.75</v>
      </c>
    </row>
    <row r="707" spans="1:7">
      <c r="A707" t="s">
        <v>19</v>
      </c>
      <c r="B707" s="7">
        <v>0.79513888888888817</v>
      </c>
      <c r="C707">
        <v>9</v>
      </c>
      <c r="D707">
        <v>14</v>
      </c>
      <c r="E707">
        <v>17</v>
      </c>
      <c r="F707" s="4">
        <f t="shared" si="27"/>
        <v>17</v>
      </c>
      <c r="G707" s="4">
        <f t="shared" si="28"/>
        <v>12.6</v>
      </c>
    </row>
    <row r="708" spans="1:7">
      <c r="A708" t="s">
        <v>19</v>
      </c>
      <c r="B708" s="7">
        <v>0.79513888888888817</v>
      </c>
      <c r="C708">
        <v>13</v>
      </c>
      <c r="D708">
        <v>2</v>
      </c>
      <c r="E708">
        <v>2</v>
      </c>
      <c r="F708" s="4">
        <f t="shared" si="27"/>
        <v>2</v>
      </c>
      <c r="G708" s="4">
        <f t="shared" si="28"/>
        <v>0</v>
      </c>
    </row>
    <row r="709" spans="1:7">
      <c r="A709" t="s">
        <v>19</v>
      </c>
      <c r="B709" s="7">
        <v>0.79513888888888817</v>
      </c>
      <c r="C709">
        <v>7</v>
      </c>
      <c r="D709">
        <v>16</v>
      </c>
      <c r="E709">
        <v>20</v>
      </c>
      <c r="F709" s="4">
        <f t="shared" si="27"/>
        <v>20</v>
      </c>
      <c r="G709" s="4">
        <f t="shared" si="28"/>
        <v>9.65</v>
      </c>
    </row>
    <row r="710" spans="1:7">
      <c r="A710" t="s">
        <v>19</v>
      </c>
      <c r="B710" s="7">
        <v>0.79999999999999927</v>
      </c>
      <c r="C710">
        <v>9</v>
      </c>
      <c r="D710">
        <v>14</v>
      </c>
      <c r="E710">
        <v>17</v>
      </c>
      <c r="F710" s="4">
        <f t="shared" si="27"/>
        <v>17</v>
      </c>
      <c r="G710" s="4">
        <f t="shared" si="28"/>
        <v>12.6</v>
      </c>
    </row>
    <row r="711" spans="1:7">
      <c r="A711" t="s">
        <v>19</v>
      </c>
      <c r="B711" s="7">
        <v>0.79999999999999927</v>
      </c>
      <c r="C711">
        <v>9</v>
      </c>
      <c r="D711">
        <v>14</v>
      </c>
      <c r="E711">
        <v>17</v>
      </c>
      <c r="F711" s="4">
        <f t="shared" si="27"/>
        <v>17</v>
      </c>
      <c r="G711" s="4">
        <f t="shared" si="28"/>
        <v>12.6</v>
      </c>
    </row>
    <row r="712" spans="1:7">
      <c r="A712" t="s">
        <v>19</v>
      </c>
      <c r="B712" s="7">
        <v>0.79999999999999927</v>
      </c>
      <c r="C712">
        <v>8</v>
      </c>
      <c r="D712">
        <v>15</v>
      </c>
      <c r="E712">
        <v>19</v>
      </c>
      <c r="F712" s="4">
        <f t="shared" si="27"/>
        <v>19</v>
      </c>
      <c r="G712" s="4">
        <f t="shared" si="28"/>
        <v>7.5</v>
      </c>
    </row>
    <row r="713" spans="1:7">
      <c r="A713" t="s">
        <v>19</v>
      </c>
      <c r="B713" s="7">
        <v>0.8104166666666659</v>
      </c>
      <c r="C713">
        <v>4</v>
      </c>
      <c r="D713">
        <v>14</v>
      </c>
      <c r="E713">
        <v>16</v>
      </c>
      <c r="F713" s="4">
        <f t="shared" ref="F713:F742" si="29">E713</f>
        <v>16</v>
      </c>
      <c r="G713" s="4">
        <f t="shared" si="28"/>
        <v>8.8000000000000007</v>
      </c>
    </row>
    <row r="714" spans="1:7">
      <c r="A714" t="s">
        <v>19</v>
      </c>
      <c r="B714" s="7">
        <v>0.8284722222222215</v>
      </c>
      <c r="C714">
        <v>13</v>
      </c>
      <c r="D714">
        <v>2</v>
      </c>
      <c r="E714">
        <v>2</v>
      </c>
      <c r="F714" s="4">
        <f t="shared" si="29"/>
        <v>2</v>
      </c>
      <c r="G714" s="4">
        <f t="shared" si="28"/>
        <v>0</v>
      </c>
    </row>
    <row r="715" spans="1:7">
      <c r="A715" t="s">
        <v>19</v>
      </c>
      <c r="B715" s="7">
        <v>0.8284722222222215</v>
      </c>
      <c r="C715">
        <v>8</v>
      </c>
      <c r="D715">
        <v>15</v>
      </c>
      <c r="E715">
        <v>19</v>
      </c>
      <c r="F715" s="4">
        <f t="shared" si="29"/>
        <v>19</v>
      </c>
      <c r="G715" s="4">
        <f t="shared" si="28"/>
        <v>7.5</v>
      </c>
    </row>
    <row r="716" spans="1:7">
      <c r="A716" t="s">
        <v>19</v>
      </c>
      <c r="B716" s="7">
        <v>0.8284722222222215</v>
      </c>
      <c r="C716">
        <v>7</v>
      </c>
      <c r="D716">
        <v>16</v>
      </c>
      <c r="E716">
        <v>20</v>
      </c>
      <c r="F716" s="4">
        <f t="shared" si="29"/>
        <v>20</v>
      </c>
      <c r="G716" s="4">
        <f t="shared" si="28"/>
        <v>9.65</v>
      </c>
    </row>
    <row r="717" spans="1:7">
      <c r="A717" t="s">
        <v>19</v>
      </c>
      <c r="B717" s="7">
        <v>0.84374999999999922</v>
      </c>
      <c r="C717">
        <v>12</v>
      </c>
      <c r="D717">
        <v>4</v>
      </c>
      <c r="E717">
        <v>6</v>
      </c>
      <c r="F717" s="4">
        <f t="shared" si="29"/>
        <v>6</v>
      </c>
      <c r="G717" s="4">
        <f t="shared" si="28"/>
        <v>0</v>
      </c>
    </row>
    <row r="718" spans="1:7">
      <c r="A718" t="s">
        <v>19</v>
      </c>
      <c r="B718" s="7">
        <v>0.85138888888888808</v>
      </c>
      <c r="C718">
        <v>4</v>
      </c>
      <c r="D718">
        <v>14</v>
      </c>
      <c r="E718">
        <v>16</v>
      </c>
      <c r="F718" s="4">
        <f t="shared" si="29"/>
        <v>16</v>
      </c>
      <c r="G718" s="4">
        <f t="shared" si="28"/>
        <v>8.8000000000000007</v>
      </c>
    </row>
    <row r="719" spans="1:7">
      <c r="A719" t="s">
        <v>19</v>
      </c>
      <c r="B719" s="7">
        <v>0.85138888888888808</v>
      </c>
      <c r="C719">
        <v>8</v>
      </c>
      <c r="D719">
        <v>15</v>
      </c>
      <c r="E719">
        <v>19</v>
      </c>
      <c r="F719" s="4">
        <f t="shared" si="29"/>
        <v>19</v>
      </c>
      <c r="G719" s="4">
        <f t="shared" si="28"/>
        <v>7.5</v>
      </c>
    </row>
    <row r="720" spans="1:7">
      <c r="A720" t="s">
        <v>19</v>
      </c>
      <c r="B720" s="7">
        <v>0.85138888888888808</v>
      </c>
      <c r="C720">
        <v>11</v>
      </c>
      <c r="D720">
        <v>10</v>
      </c>
      <c r="E720">
        <v>14</v>
      </c>
      <c r="F720" s="4">
        <f t="shared" si="29"/>
        <v>14</v>
      </c>
      <c r="G720" s="4">
        <f t="shared" si="28"/>
        <v>1.45</v>
      </c>
    </row>
    <row r="721" spans="1:7">
      <c r="A721" t="s">
        <v>19</v>
      </c>
      <c r="B721" s="7">
        <v>0.85694444444444362</v>
      </c>
      <c r="C721">
        <v>1</v>
      </c>
      <c r="D721">
        <v>17</v>
      </c>
      <c r="E721">
        <v>23</v>
      </c>
      <c r="F721" s="4">
        <f t="shared" si="29"/>
        <v>23</v>
      </c>
      <c r="G721" s="4">
        <f t="shared" si="28"/>
        <v>18.75</v>
      </c>
    </row>
    <row r="722" spans="1:7">
      <c r="A722" t="s">
        <v>19</v>
      </c>
      <c r="B722" s="7">
        <v>0.87083333333333246</v>
      </c>
      <c r="C722">
        <v>15</v>
      </c>
      <c r="D722">
        <v>1</v>
      </c>
      <c r="E722">
        <v>1</v>
      </c>
      <c r="F722" s="4">
        <f t="shared" si="29"/>
        <v>1</v>
      </c>
      <c r="G722" s="4">
        <f t="shared" si="28"/>
        <v>0</v>
      </c>
    </row>
    <row r="723" spans="1:7">
      <c r="A723" t="s">
        <v>19</v>
      </c>
      <c r="B723" s="7">
        <v>0.87083333333333246</v>
      </c>
      <c r="C723">
        <v>14</v>
      </c>
      <c r="D723">
        <v>3</v>
      </c>
      <c r="E723">
        <v>3</v>
      </c>
      <c r="F723" s="4">
        <f t="shared" si="29"/>
        <v>3</v>
      </c>
      <c r="G723" s="4">
        <f t="shared" si="28"/>
        <v>0</v>
      </c>
    </row>
    <row r="724" spans="1:7">
      <c r="A724" t="s">
        <v>19</v>
      </c>
      <c r="B724" s="7">
        <v>0.87083333333333246</v>
      </c>
      <c r="C724">
        <v>15</v>
      </c>
      <c r="D724">
        <v>1</v>
      </c>
      <c r="E724">
        <v>1</v>
      </c>
      <c r="F724" s="4">
        <f t="shared" si="29"/>
        <v>1</v>
      </c>
      <c r="G724" s="4">
        <f t="shared" si="28"/>
        <v>0</v>
      </c>
    </row>
    <row r="725" spans="1:7">
      <c r="A725" t="s">
        <v>19</v>
      </c>
      <c r="B725" s="7">
        <v>0.88611111111111018</v>
      </c>
      <c r="C725">
        <v>16</v>
      </c>
      <c r="D725">
        <v>5</v>
      </c>
      <c r="E725">
        <v>7</v>
      </c>
      <c r="F725" s="4">
        <f t="shared" si="29"/>
        <v>7</v>
      </c>
      <c r="G725" s="4">
        <f t="shared" si="28"/>
        <v>0</v>
      </c>
    </row>
    <row r="726" spans="1:7">
      <c r="A726" t="s">
        <v>19</v>
      </c>
      <c r="B726" s="7">
        <v>0.88680555555555463</v>
      </c>
      <c r="C726">
        <v>5</v>
      </c>
      <c r="D726">
        <v>15</v>
      </c>
      <c r="E726">
        <v>20</v>
      </c>
      <c r="F726" s="4">
        <f t="shared" si="29"/>
        <v>20</v>
      </c>
      <c r="G726" s="4">
        <f t="shared" si="28"/>
        <v>12.5</v>
      </c>
    </row>
    <row r="727" spans="1:7">
      <c r="A727" t="s">
        <v>19</v>
      </c>
      <c r="B727" s="7">
        <v>0.90416666666666579</v>
      </c>
      <c r="C727">
        <v>3</v>
      </c>
      <c r="D727">
        <v>7</v>
      </c>
      <c r="E727">
        <v>8.5</v>
      </c>
      <c r="F727" s="4">
        <f t="shared" si="29"/>
        <v>8.5</v>
      </c>
      <c r="G727" s="4">
        <f t="shared" si="28"/>
        <v>2</v>
      </c>
    </row>
    <row r="728" spans="1:7">
      <c r="A728" t="s">
        <v>19</v>
      </c>
      <c r="B728" s="7">
        <v>0.90416666666666579</v>
      </c>
      <c r="C728">
        <v>1</v>
      </c>
      <c r="D728">
        <v>17</v>
      </c>
      <c r="E728">
        <v>23</v>
      </c>
      <c r="F728" s="4">
        <f t="shared" si="29"/>
        <v>23</v>
      </c>
      <c r="G728" s="4">
        <f t="shared" si="28"/>
        <v>18.75</v>
      </c>
    </row>
    <row r="729" spans="1:7">
      <c r="A729" t="s">
        <v>19</v>
      </c>
      <c r="B729" s="7">
        <v>0.90416666666666579</v>
      </c>
      <c r="C729">
        <v>6</v>
      </c>
      <c r="D729">
        <v>14</v>
      </c>
      <c r="E729">
        <v>18</v>
      </c>
      <c r="F729" s="4">
        <f t="shared" si="29"/>
        <v>18</v>
      </c>
      <c r="G729" s="4">
        <f t="shared" si="28"/>
        <v>9</v>
      </c>
    </row>
    <row r="730" spans="1:7">
      <c r="A730" t="s">
        <v>19</v>
      </c>
      <c r="B730" s="7">
        <v>0.91805555555555463</v>
      </c>
      <c r="C730">
        <v>10</v>
      </c>
      <c r="D730">
        <v>14</v>
      </c>
      <c r="E730">
        <v>19.5</v>
      </c>
      <c r="F730" s="4">
        <f t="shared" si="29"/>
        <v>19.5</v>
      </c>
      <c r="G730" s="4">
        <f t="shared" si="28"/>
        <v>5</v>
      </c>
    </row>
    <row r="731" spans="1:7">
      <c r="A731" t="s">
        <v>19</v>
      </c>
      <c r="B731" s="7">
        <v>0.92499999999999905</v>
      </c>
      <c r="C731">
        <v>11</v>
      </c>
      <c r="D731">
        <v>10</v>
      </c>
      <c r="E731">
        <v>14</v>
      </c>
      <c r="F731" s="4">
        <f t="shared" si="29"/>
        <v>14</v>
      </c>
      <c r="G731" s="4">
        <f t="shared" si="28"/>
        <v>1.45</v>
      </c>
    </row>
    <row r="732" spans="1:7">
      <c r="A732" t="s">
        <v>19</v>
      </c>
      <c r="B732" s="7">
        <v>0.92986111111111014</v>
      </c>
      <c r="C732">
        <v>15</v>
      </c>
      <c r="D732">
        <v>1</v>
      </c>
      <c r="E732">
        <v>1</v>
      </c>
      <c r="F732" s="4">
        <f t="shared" si="29"/>
        <v>1</v>
      </c>
      <c r="G732" s="4">
        <f t="shared" si="28"/>
        <v>0</v>
      </c>
    </row>
    <row r="733" spans="1:7">
      <c r="A733" t="s">
        <v>19</v>
      </c>
      <c r="B733" s="7">
        <v>0.94444444444444342</v>
      </c>
      <c r="C733">
        <v>7</v>
      </c>
      <c r="D733">
        <v>16</v>
      </c>
      <c r="E733">
        <v>20</v>
      </c>
      <c r="F733" s="4">
        <f t="shared" si="29"/>
        <v>20</v>
      </c>
      <c r="G733" s="4">
        <f t="shared" si="28"/>
        <v>9.65</v>
      </c>
    </row>
    <row r="734" spans="1:7">
      <c r="A734" t="s">
        <v>19</v>
      </c>
      <c r="B734" s="7">
        <v>0.94444444444444342</v>
      </c>
      <c r="C734">
        <v>7</v>
      </c>
      <c r="D734">
        <v>16</v>
      </c>
      <c r="E734">
        <v>20</v>
      </c>
      <c r="F734" s="4">
        <f t="shared" si="29"/>
        <v>20</v>
      </c>
      <c r="G734" s="4">
        <f t="shared" si="28"/>
        <v>9.65</v>
      </c>
    </row>
    <row r="735" spans="1:7">
      <c r="A735" t="s">
        <v>19</v>
      </c>
      <c r="B735" s="7">
        <v>0.94444444444444342</v>
      </c>
      <c r="C735">
        <v>10</v>
      </c>
      <c r="D735">
        <v>14</v>
      </c>
      <c r="E735">
        <v>19.5</v>
      </c>
      <c r="F735" s="4">
        <f t="shared" si="29"/>
        <v>19.5</v>
      </c>
      <c r="G735" s="4">
        <f t="shared" si="28"/>
        <v>5</v>
      </c>
    </row>
    <row r="736" spans="1:7">
      <c r="A736" t="s">
        <v>19</v>
      </c>
      <c r="B736" s="7">
        <v>0.94652777777777675</v>
      </c>
      <c r="C736">
        <v>12</v>
      </c>
      <c r="D736">
        <v>4</v>
      </c>
      <c r="E736">
        <v>6</v>
      </c>
      <c r="F736" s="4">
        <f t="shared" si="29"/>
        <v>6</v>
      </c>
      <c r="G736" s="4">
        <f t="shared" si="28"/>
        <v>0</v>
      </c>
    </row>
    <row r="737" spans="1:7">
      <c r="A737" t="s">
        <v>19</v>
      </c>
      <c r="B737" s="7">
        <v>0.94652777777777675</v>
      </c>
      <c r="C737">
        <v>11</v>
      </c>
      <c r="D737">
        <v>10</v>
      </c>
      <c r="E737">
        <v>14</v>
      </c>
      <c r="F737" s="4">
        <f t="shared" si="29"/>
        <v>14</v>
      </c>
      <c r="G737" s="4">
        <f t="shared" si="28"/>
        <v>1.45</v>
      </c>
    </row>
    <row r="738" spans="1:7">
      <c r="A738" t="s">
        <v>19</v>
      </c>
      <c r="B738" s="7">
        <v>0.95555555555555449</v>
      </c>
      <c r="C738">
        <v>7</v>
      </c>
      <c r="D738">
        <v>16</v>
      </c>
      <c r="E738">
        <v>20</v>
      </c>
      <c r="F738" s="4">
        <f t="shared" si="29"/>
        <v>20</v>
      </c>
      <c r="G738" s="4">
        <f t="shared" si="28"/>
        <v>9.65</v>
      </c>
    </row>
    <row r="739" spans="1:7">
      <c r="A739" t="s">
        <v>19</v>
      </c>
      <c r="B739" s="7">
        <v>0.95555555555555449</v>
      </c>
      <c r="C739">
        <v>8</v>
      </c>
      <c r="D739">
        <v>15</v>
      </c>
      <c r="E739">
        <v>19</v>
      </c>
      <c r="F739" s="4">
        <f t="shared" si="29"/>
        <v>19</v>
      </c>
      <c r="G739" s="4">
        <f t="shared" si="28"/>
        <v>7.5</v>
      </c>
    </row>
    <row r="740" spans="1:7">
      <c r="A740" t="s">
        <v>19</v>
      </c>
      <c r="B740" s="7">
        <v>0.95555555555555449</v>
      </c>
      <c r="C740">
        <v>3</v>
      </c>
      <c r="D740">
        <v>7</v>
      </c>
      <c r="E740">
        <v>8.5</v>
      </c>
      <c r="F740" s="4">
        <f t="shared" si="29"/>
        <v>8.5</v>
      </c>
      <c r="G740" s="4">
        <f t="shared" si="28"/>
        <v>2</v>
      </c>
    </row>
    <row r="741" spans="1:7">
      <c r="A741" t="s">
        <v>19</v>
      </c>
      <c r="B741" s="7">
        <v>0.95763888888888782</v>
      </c>
      <c r="C741">
        <v>16</v>
      </c>
      <c r="D741">
        <v>5</v>
      </c>
      <c r="E741">
        <v>7</v>
      </c>
      <c r="F741" s="4">
        <f t="shared" si="29"/>
        <v>7</v>
      </c>
      <c r="G741" s="4">
        <f t="shared" si="28"/>
        <v>0</v>
      </c>
    </row>
    <row r="742" spans="1:7">
      <c r="A742" t="s">
        <v>19</v>
      </c>
      <c r="B742" s="7">
        <v>0.95763888888888782</v>
      </c>
      <c r="C742">
        <v>4</v>
      </c>
      <c r="D742">
        <v>14</v>
      </c>
      <c r="E742">
        <v>16</v>
      </c>
      <c r="F742" s="4">
        <f t="shared" si="29"/>
        <v>16</v>
      </c>
      <c r="G742" s="4">
        <f t="shared" si="28"/>
        <v>8.8000000000000007</v>
      </c>
    </row>
    <row r="743" spans="1:7">
      <c r="A743" s="6" t="s">
        <v>20</v>
      </c>
      <c r="B743" s="7">
        <v>0.47152777777777777</v>
      </c>
      <c r="C743">
        <v>13</v>
      </c>
      <c r="D743">
        <v>2</v>
      </c>
      <c r="E743">
        <v>2</v>
      </c>
      <c r="F743" s="4">
        <f t="shared" ref="F743:F781" si="30">D743</f>
        <v>2</v>
      </c>
      <c r="G743" s="4">
        <f t="shared" si="28"/>
        <v>0</v>
      </c>
    </row>
    <row r="744" spans="1:7">
      <c r="A744" s="6" t="s">
        <v>20</v>
      </c>
      <c r="B744" s="7">
        <v>0.47152777777777777</v>
      </c>
      <c r="C744">
        <v>9</v>
      </c>
      <c r="D744">
        <v>14</v>
      </c>
      <c r="E744">
        <v>17</v>
      </c>
      <c r="F744" s="4">
        <f t="shared" si="30"/>
        <v>14</v>
      </c>
      <c r="G744" s="4">
        <f t="shared" si="28"/>
        <v>12.6</v>
      </c>
    </row>
    <row r="745" spans="1:7">
      <c r="A745" s="6" t="s">
        <v>20</v>
      </c>
      <c r="B745" s="7">
        <v>0.48055555555555557</v>
      </c>
      <c r="C745">
        <v>7</v>
      </c>
      <c r="D745">
        <v>16</v>
      </c>
      <c r="E745">
        <v>20</v>
      </c>
      <c r="F745" s="4">
        <f t="shared" si="30"/>
        <v>16</v>
      </c>
      <c r="G745" s="4">
        <f t="shared" si="28"/>
        <v>9.65</v>
      </c>
    </row>
    <row r="746" spans="1:7">
      <c r="A746" s="6" t="s">
        <v>20</v>
      </c>
      <c r="B746" s="7">
        <v>0.48055555555555557</v>
      </c>
      <c r="C746">
        <v>10</v>
      </c>
      <c r="D746">
        <v>14</v>
      </c>
      <c r="E746">
        <v>19.5</v>
      </c>
      <c r="F746" s="4">
        <f t="shared" si="30"/>
        <v>14</v>
      </c>
      <c r="G746" s="4">
        <f t="shared" si="28"/>
        <v>5</v>
      </c>
    </row>
    <row r="747" spans="1:7">
      <c r="A747" s="6" t="s">
        <v>20</v>
      </c>
      <c r="B747" s="7">
        <v>0.48055555555555557</v>
      </c>
      <c r="C747">
        <v>5</v>
      </c>
      <c r="D747">
        <v>15</v>
      </c>
      <c r="E747">
        <v>20</v>
      </c>
      <c r="F747" s="4">
        <f t="shared" si="30"/>
        <v>15</v>
      </c>
      <c r="G747" s="4">
        <f t="shared" si="28"/>
        <v>12.5</v>
      </c>
    </row>
    <row r="748" spans="1:7">
      <c r="A748" s="6" t="s">
        <v>20</v>
      </c>
      <c r="B748" s="7">
        <v>0.48055555555555557</v>
      </c>
      <c r="C748">
        <v>11</v>
      </c>
      <c r="D748">
        <v>10</v>
      </c>
      <c r="E748">
        <v>14</v>
      </c>
      <c r="F748" s="4">
        <f t="shared" si="30"/>
        <v>10</v>
      </c>
      <c r="G748" s="4">
        <f t="shared" si="28"/>
        <v>1.45</v>
      </c>
    </row>
    <row r="749" spans="1:7">
      <c r="A749" s="6" t="s">
        <v>20</v>
      </c>
      <c r="B749" s="7">
        <v>0.48055555555555557</v>
      </c>
      <c r="C749">
        <v>6</v>
      </c>
      <c r="D749">
        <v>14</v>
      </c>
      <c r="E749">
        <v>18</v>
      </c>
      <c r="F749" s="4">
        <f t="shared" si="30"/>
        <v>14</v>
      </c>
      <c r="G749" s="4">
        <f t="shared" si="28"/>
        <v>9</v>
      </c>
    </row>
    <row r="750" spans="1:7">
      <c r="A750" s="6" t="s">
        <v>20</v>
      </c>
      <c r="B750" s="7">
        <v>0.48055555555555557</v>
      </c>
      <c r="C750">
        <v>2</v>
      </c>
      <c r="D750">
        <v>16</v>
      </c>
      <c r="E750">
        <v>19</v>
      </c>
      <c r="F750" s="4">
        <f t="shared" si="30"/>
        <v>16</v>
      </c>
      <c r="G750" s="4">
        <f t="shared" si="28"/>
        <v>13.8</v>
      </c>
    </row>
    <row r="751" spans="1:7">
      <c r="A751" s="6" t="s">
        <v>20</v>
      </c>
      <c r="B751" s="7">
        <v>0.48055555555555557</v>
      </c>
      <c r="C751">
        <v>3</v>
      </c>
      <c r="D751">
        <v>7</v>
      </c>
      <c r="E751">
        <v>8.5</v>
      </c>
      <c r="F751" s="4">
        <f t="shared" si="30"/>
        <v>7</v>
      </c>
      <c r="G751" s="4">
        <f t="shared" si="28"/>
        <v>2</v>
      </c>
    </row>
    <row r="752" spans="1:7">
      <c r="A752" s="6" t="s">
        <v>20</v>
      </c>
      <c r="B752" s="7">
        <v>0.48958333333333337</v>
      </c>
      <c r="C752">
        <v>15</v>
      </c>
      <c r="D752">
        <v>1</v>
      </c>
      <c r="E752">
        <v>1</v>
      </c>
      <c r="F752" s="4">
        <f t="shared" si="30"/>
        <v>1</v>
      </c>
      <c r="G752" s="4">
        <f t="shared" si="28"/>
        <v>0</v>
      </c>
    </row>
    <row r="753" spans="1:7">
      <c r="A753" s="6" t="s">
        <v>20</v>
      </c>
      <c r="B753" s="7">
        <v>0.48958333333333337</v>
      </c>
      <c r="C753">
        <v>8</v>
      </c>
      <c r="D753">
        <v>15</v>
      </c>
      <c r="E753">
        <v>19</v>
      </c>
      <c r="F753" s="4">
        <f t="shared" si="30"/>
        <v>15</v>
      </c>
      <c r="G753" s="4">
        <f t="shared" si="28"/>
        <v>7.5</v>
      </c>
    </row>
    <row r="754" spans="1:7">
      <c r="A754" s="6" t="s">
        <v>20</v>
      </c>
      <c r="B754" s="7">
        <v>0.49444444444444446</v>
      </c>
      <c r="C754">
        <v>3</v>
      </c>
      <c r="D754">
        <v>7</v>
      </c>
      <c r="E754">
        <v>8.5</v>
      </c>
      <c r="F754" s="4">
        <f t="shared" si="30"/>
        <v>7</v>
      </c>
      <c r="G754" s="4">
        <f t="shared" si="28"/>
        <v>2</v>
      </c>
    </row>
    <row r="755" spans="1:7">
      <c r="A755" s="6" t="s">
        <v>20</v>
      </c>
      <c r="B755" s="7">
        <v>0.49861111111111112</v>
      </c>
      <c r="C755">
        <v>14</v>
      </c>
      <c r="D755">
        <v>3</v>
      </c>
      <c r="E755">
        <v>3</v>
      </c>
      <c r="F755" s="4">
        <f t="shared" si="30"/>
        <v>3</v>
      </c>
      <c r="G755" s="4">
        <f t="shared" si="28"/>
        <v>0</v>
      </c>
    </row>
    <row r="756" spans="1:7">
      <c r="A756" s="6" t="s">
        <v>20</v>
      </c>
      <c r="B756" s="7">
        <v>0.49861111111111112</v>
      </c>
      <c r="C756">
        <v>4</v>
      </c>
      <c r="D756">
        <v>14</v>
      </c>
      <c r="E756">
        <v>16</v>
      </c>
      <c r="F756" s="4">
        <f t="shared" si="30"/>
        <v>14</v>
      </c>
      <c r="G756" s="4">
        <f t="shared" si="28"/>
        <v>8.8000000000000007</v>
      </c>
    </row>
    <row r="757" spans="1:7">
      <c r="A757" s="6" t="s">
        <v>20</v>
      </c>
      <c r="B757" s="7">
        <v>0.49861111111111112</v>
      </c>
      <c r="C757">
        <v>11</v>
      </c>
      <c r="D757">
        <v>10</v>
      </c>
      <c r="E757">
        <v>14</v>
      </c>
      <c r="F757" s="4">
        <f t="shared" si="30"/>
        <v>10</v>
      </c>
      <c r="G757" s="4">
        <f t="shared" si="28"/>
        <v>1.45</v>
      </c>
    </row>
    <row r="758" spans="1:7">
      <c r="A758" s="6" t="s">
        <v>20</v>
      </c>
      <c r="B758" s="7">
        <v>0.49861111111111112</v>
      </c>
      <c r="C758">
        <v>9</v>
      </c>
      <c r="D758">
        <v>14</v>
      </c>
      <c r="E758">
        <v>17</v>
      </c>
      <c r="F758" s="4">
        <f t="shared" si="30"/>
        <v>14</v>
      </c>
      <c r="G758" s="4">
        <f t="shared" si="28"/>
        <v>12.6</v>
      </c>
    </row>
    <row r="759" spans="1:7">
      <c r="A759" s="6" t="s">
        <v>20</v>
      </c>
      <c r="B759" s="7">
        <v>0.5131944444444444</v>
      </c>
      <c r="C759">
        <v>12</v>
      </c>
      <c r="D759">
        <v>4</v>
      </c>
      <c r="E759">
        <v>6</v>
      </c>
      <c r="F759" s="4">
        <f t="shared" si="30"/>
        <v>4</v>
      </c>
      <c r="G759" s="4">
        <f t="shared" si="28"/>
        <v>0</v>
      </c>
    </row>
    <row r="760" spans="1:7">
      <c r="A760" s="6" t="s">
        <v>20</v>
      </c>
      <c r="B760" s="7">
        <v>0.5263888888888888</v>
      </c>
      <c r="C760">
        <v>11</v>
      </c>
      <c r="D760">
        <v>10</v>
      </c>
      <c r="E760">
        <v>14</v>
      </c>
      <c r="F760" s="4">
        <f t="shared" si="30"/>
        <v>10</v>
      </c>
      <c r="G760" s="4">
        <f t="shared" si="28"/>
        <v>1.45</v>
      </c>
    </row>
    <row r="761" spans="1:7">
      <c r="A761" s="6" t="s">
        <v>20</v>
      </c>
      <c r="B761" s="7">
        <v>0.5263888888888888</v>
      </c>
      <c r="C761">
        <v>11</v>
      </c>
      <c r="D761">
        <v>10</v>
      </c>
      <c r="E761">
        <v>14</v>
      </c>
      <c r="F761" s="4">
        <f t="shared" si="30"/>
        <v>10</v>
      </c>
      <c r="G761" s="4">
        <f t="shared" si="28"/>
        <v>1.45</v>
      </c>
    </row>
    <row r="762" spans="1:7">
      <c r="A762" s="6" t="s">
        <v>20</v>
      </c>
      <c r="B762" s="7">
        <v>0.5263888888888888</v>
      </c>
      <c r="C762">
        <v>15</v>
      </c>
      <c r="D762">
        <v>1</v>
      </c>
      <c r="E762">
        <v>1</v>
      </c>
      <c r="F762" s="4">
        <f t="shared" si="30"/>
        <v>1</v>
      </c>
      <c r="G762" s="4">
        <f t="shared" si="28"/>
        <v>0</v>
      </c>
    </row>
    <row r="763" spans="1:7">
      <c r="A763" s="6" t="s">
        <v>20</v>
      </c>
      <c r="B763" s="7">
        <v>0.53819444444444431</v>
      </c>
      <c r="C763">
        <v>12</v>
      </c>
      <c r="D763">
        <v>4</v>
      </c>
      <c r="E763">
        <v>6</v>
      </c>
      <c r="F763" s="4">
        <f t="shared" si="30"/>
        <v>4</v>
      </c>
      <c r="G763" s="4">
        <f t="shared" si="28"/>
        <v>0</v>
      </c>
    </row>
    <row r="764" spans="1:7">
      <c r="A764" s="6" t="s">
        <v>20</v>
      </c>
      <c r="B764" s="7">
        <v>0.53819444444444431</v>
      </c>
      <c r="C764">
        <v>1</v>
      </c>
      <c r="D764">
        <v>17</v>
      </c>
      <c r="E764">
        <v>23</v>
      </c>
      <c r="F764" s="4">
        <f t="shared" si="30"/>
        <v>17</v>
      </c>
      <c r="G764" s="4">
        <f t="shared" si="28"/>
        <v>18.75</v>
      </c>
    </row>
    <row r="765" spans="1:7">
      <c r="A765" s="6" t="s">
        <v>20</v>
      </c>
      <c r="B765" s="7">
        <v>0.54513888888888873</v>
      </c>
      <c r="C765">
        <v>8</v>
      </c>
      <c r="D765">
        <v>15</v>
      </c>
      <c r="E765">
        <v>19</v>
      </c>
      <c r="F765" s="4">
        <f t="shared" si="30"/>
        <v>15</v>
      </c>
      <c r="G765" s="4">
        <f t="shared" si="28"/>
        <v>7.5</v>
      </c>
    </row>
    <row r="766" spans="1:7">
      <c r="A766" s="6" t="s">
        <v>20</v>
      </c>
      <c r="B766" s="7">
        <v>0.54513888888888873</v>
      </c>
      <c r="C766">
        <v>16</v>
      </c>
      <c r="D766">
        <v>5</v>
      </c>
      <c r="E766">
        <v>7</v>
      </c>
      <c r="F766" s="4">
        <f t="shared" si="30"/>
        <v>5</v>
      </c>
      <c r="G766" s="4">
        <f t="shared" si="28"/>
        <v>0</v>
      </c>
    </row>
    <row r="767" spans="1:7">
      <c r="A767" s="6" t="s">
        <v>20</v>
      </c>
      <c r="B767" s="7">
        <v>0.54513888888888873</v>
      </c>
      <c r="C767">
        <v>7</v>
      </c>
      <c r="D767">
        <v>16</v>
      </c>
      <c r="E767">
        <v>20</v>
      </c>
      <c r="F767" s="4">
        <f t="shared" si="30"/>
        <v>16</v>
      </c>
      <c r="G767" s="4">
        <f t="shared" si="28"/>
        <v>9.65</v>
      </c>
    </row>
    <row r="768" spans="1:7">
      <c r="A768" s="6" t="s">
        <v>20</v>
      </c>
      <c r="B768" s="7">
        <v>0.54513888888888873</v>
      </c>
      <c r="C768">
        <v>5</v>
      </c>
      <c r="D768">
        <v>15</v>
      </c>
      <c r="E768">
        <v>20</v>
      </c>
      <c r="F768" s="4">
        <f t="shared" si="30"/>
        <v>15</v>
      </c>
      <c r="G768" s="4">
        <f t="shared" si="28"/>
        <v>12.5</v>
      </c>
    </row>
    <row r="769" spans="1:7">
      <c r="A769" s="6" t="s">
        <v>20</v>
      </c>
      <c r="B769" s="7">
        <v>0.54513888888888873</v>
      </c>
      <c r="C769">
        <v>8</v>
      </c>
      <c r="D769">
        <v>15</v>
      </c>
      <c r="E769">
        <v>19</v>
      </c>
      <c r="F769" s="4">
        <f t="shared" si="30"/>
        <v>15</v>
      </c>
      <c r="G769" s="4">
        <f t="shared" si="28"/>
        <v>7.5</v>
      </c>
    </row>
    <row r="770" spans="1:7">
      <c r="A770" s="6" t="s">
        <v>20</v>
      </c>
      <c r="B770" s="7">
        <v>0.54999999999999982</v>
      </c>
      <c r="C770">
        <v>16</v>
      </c>
      <c r="D770">
        <v>5</v>
      </c>
      <c r="E770">
        <v>7</v>
      </c>
      <c r="F770" s="4">
        <f t="shared" si="30"/>
        <v>5</v>
      </c>
      <c r="G770" s="4">
        <f t="shared" ref="G770:G833" si="31">VLOOKUP(C:C,$J$2:$K$17,2,FALSE)</f>
        <v>0</v>
      </c>
    </row>
    <row r="771" spans="1:7">
      <c r="A771" s="6" t="s">
        <v>20</v>
      </c>
      <c r="B771" s="7">
        <v>0.56527777777777755</v>
      </c>
      <c r="C771">
        <v>14</v>
      </c>
      <c r="D771">
        <v>3</v>
      </c>
      <c r="E771">
        <v>3</v>
      </c>
      <c r="F771" s="4">
        <f t="shared" si="30"/>
        <v>3</v>
      </c>
      <c r="G771" s="4">
        <f t="shared" si="31"/>
        <v>0</v>
      </c>
    </row>
    <row r="772" spans="1:7">
      <c r="A772" s="6" t="s">
        <v>20</v>
      </c>
      <c r="B772" s="7">
        <v>0.56527777777777755</v>
      </c>
      <c r="C772">
        <v>1</v>
      </c>
      <c r="D772">
        <v>17</v>
      </c>
      <c r="E772">
        <v>23</v>
      </c>
      <c r="F772" s="4">
        <f t="shared" si="30"/>
        <v>17</v>
      </c>
      <c r="G772" s="4">
        <f t="shared" si="31"/>
        <v>18.75</v>
      </c>
    </row>
    <row r="773" spans="1:7">
      <c r="A773" s="6" t="s">
        <v>20</v>
      </c>
      <c r="B773" s="7">
        <v>0.56527777777777755</v>
      </c>
      <c r="C773">
        <v>1</v>
      </c>
      <c r="D773">
        <v>17</v>
      </c>
      <c r="E773">
        <v>23</v>
      </c>
      <c r="F773" s="4">
        <f t="shared" si="30"/>
        <v>17</v>
      </c>
      <c r="G773" s="4">
        <f t="shared" si="31"/>
        <v>18.75</v>
      </c>
    </row>
    <row r="774" spans="1:7">
      <c r="A774" s="6" t="s">
        <v>20</v>
      </c>
      <c r="B774" s="7">
        <v>0.56527777777777755</v>
      </c>
      <c r="C774">
        <v>2</v>
      </c>
      <c r="D774">
        <v>16</v>
      </c>
      <c r="E774">
        <v>19</v>
      </c>
      <c r="F774" s="4">
        <f t="shared" si="30"/>
        <v>16</v>
      </c>
      <c r="G774" s="4">
        <f t="shared" si="31"/>
        <v>13.8</v>
      </c>
    </row>
    <row r="775" spans="1:7">
      <c r="A775" s="6" t="s">
        <v>20</v>
      </c>
      <c r="B775" s="7">
        <v>0.56527777777777755</v>
      </c>
      <c r="C775">
        <v>9</v>
      </c>
      <c r="D775">
        <v>14</v>
      </c>
      <c r="E775">
        <v>17</v>
      </c>
      <c r="F775" s="4">
        <f t="shared" si="30"/>
        <v>14</v>
      </c>
      <c r="G775" s="4">
        <f t="shared" si="31"/>
        <v>12.6</v>
      </c>
    </row>
    <row r="776" spans="1:7">
      <c r="A776" s="6" t="s">
        <v>20</v>
      </c>
      <c r="B776" s="7">
        <v>0.56527777777777755</v>
      </c>
      <c r="C776">
        <v>16</v>
      </c>
      <c r="D776">
        <v>5</v>
      </c>
      <c r="E776">
        <v>7</v>
      </c>
      <c r="F776" s="4">
        <f t="shared" si="30"/>
        <v>5</v>
      </c>
      <c r="G776" s="4">
        <f t="shared" si="31"/>
        <v>0</v>
      </c>
    </row>
    <row r="777" spans="1:7">
      <c r="A777" s="6" t="s">
        <v>20</v>
      </c>
      <c r="B777" s="7">
        <v>0.57430555555555529</v>
      </c>
      <c r="C777">
        <v>13</v>
      </c>
      <c r="D777">
        <v>2</v>
      </c>
      <c r="E777">
        <v>2</v>
      </c>
      <c r="F777" s="4">
        <f t="shared" si="30"/>
        <v>2</v>
      </c>
      <c r="G777" s="4">
        <f t="shared" si="31"/>
        <v>0</v>
      </c>
    </row>
    <row r="778" spans="1:7">
      <c r="A778" s="6" t="s">
        <v>20</v>
      </c>
      <c r="B778" s="7">
        <v>0.57430555555555529</v>
      </c>
      <c r="C778">
        <v>10</v>
      </c>
      <c r="D778">
        <v>14</v>
      </c>
      <c r="E778">
        <v>19.5</v>
      </c>
      <c r="F778" s="4">
        <f t="shared" si="30"/>
        <v>14</v>
      </c>
      <c r="G778" s="4">
        <f t="shared" si="31"/>
        <v>5</v>
      </c>
    </row>
    <row r="779" spans="1:7">
      <c r="A779" s="6" t="s">
        <v>20</v>
      </c>
      <c r="B779" s="7">
        <v>0.57430555555555529</v>
      </c>
      <c r="C779">
        <v>4</v>
      </c>
      <c r="D779">
        <v>14</v>
      </c>
      <c r="E779">
        <v>16</v>
      </c>
      <c r="F779" s="4">
        <f t="shared" si="30"/>
        <v>14</v>
      </c>
      <c r="G779" s="4">
        <f t="shared" si="31"/>
        <v>8.8000000000000007</v>
      </c>
    </row>
    <row r="780" spans="1:7">
      <c r="A780" s="6" t="s">
        <v>20</v>
      </c>
      <c r="B780" s="7">
        <v>0.57430555555555529</v>
      </c>
      <c r="C780">
        <v>14</v>
      </c>
      <c r="D780">
        <v>3</v>
      </c>
      <c r="E780">
        <v>3</v>
      </c>
      <c r="F780" s="4">
        <f t="shared" si="30"/>
        <v>3</v>
      </c>
      <c r="G780" s="4">
        <f t="shared" si="31"/>
        <v>0</v>
      </c>
    </row>
    <row r="781" spans="1:7">
      <c r="A781" s="6" t="s">
        <v>20</v>
      </c>
      <c r="B781" s="7">
        <v>0.57430555555555529</v>
      </c>
      <c r="C781">
        <v>8</v>
      </c>
      <c r="D781">
        <v>15</v>
      </c>
      <c r="E781">
        <v>19</v>
      </c>
      <c r="F781" s="4">
        <f t="shared" si="30"/>
        <v>15</v>
      </c>
      <c r="G781" s="4">
        <f t="shared" si="31"/>
        <v>7.5</v>
      </c>
    </row>
    <row r="782" spans="1:7">
      <c r="A782" s="6" t="s">
        <v>20</v>
      </c>
      <c r="B782" s="7">
        <v>0.59027777777777746</v>
      </c>
      <c r="C782">
        <v>15</v>
      </c>
      <c r="D782">
        <v>1</v>
      </c>
      <c r="E782">
        <v>1</v>
      </c>
      <c r="F782" s="4">
        <f t="shared" ref="F782:F845" si="32">E782</f>
        <v>1</v>
      </c>
      <c r="G782" s="4">
        <f t="shared" si="31"/>
        <v>0</v>
      </c>
    </row>
    <row r="783" spans="1:7">
      <c r="A783" s="6" t="s">
        <v>20</v>
      </c>
      <c r="B783" s="7">
        <v>0.59027777777777746</v>
      </c>
      <c r="C783">
        <v>8</v>
      </c>
      <c r="D783">
        <v>15</v>
      </c>
      <c r="E783">
        <v>19</v>
      </c>
      <c r="F783" s="4">
        <f t="shared" si="32"/>
        <v>19</v>
      </c>
      <c r="G783" s="4">
        <f t="shared" si="31"/>
        <v>7.5</v>
      </c>
    </row>
    <row r="784" spans="1:7">
      <c r="A784" s="6" t="s">
        <v>20</v>
      </c>
      <c r="B784" s="7">
        <v>0.59652777777777743</v>
      </c>
      <c r="C784">
        <v>9</v>
      </c>
      <c r="D784">
        <v>14</v>
      </c>
      <c r="E784">
        <v>17</v>
      </c>
      <c r="F784" s="4">
        <f t="shared" si="32"/>
        <v>17</v>
      </c>
      <c r="G784" s="4">
        <f t="shared" si="31"/>
        <v>12.6</v>
      </c>
    </row>
    <row r="785" spans="1:7">
      <c r="A785" s="6" t="s">
        <v>20</v>
      </c>
      <c r="B785" s="7">
        <v>0.61041666666666627</v>
      </c>
      <c r="C785">
        <v>16</v>
      </c>
      <c r="D785">
        <v>5</v>
      </c>
      <c r="E785">
        <v>7</v>
      </c>
      <c r="F785" s="4">
        <f t="shared" si="32"/>
        <v>7</v>
      </c>
      <c r="G785" s="4">
        <f t="shared" si="31"/>
        <v>0</v>
      </c>
    </row>
    <row r="786" spans="1:7">
      <c r="A786" s="6" t="s">
        <v>20</v>
      </c>
      <c r="B786" s="7">
        <v>0.61041666666666627</v>
      </c>
      <c r="C786">
        <v>4</v>
      </c>
      <c r="D786">
        <v>14</v>
      </c>
      <c r="E786">
        <v>16</v>
      </c>
      <c r="F786" s="4">
        <f t="shared" si="32"/>
        <v>16</v>
      </c>
      <c r="G786" s="4">
        <f t="shared" si="31"/>
        <v>8.8000000000000007</v>
      </c>
    </row>
    <row r="787" spans="1:7">
      <c r="A787" s="6" t="s">
        <v>20</v>
      </c>
      <c r="B787" s="7">
        <v>0.61041666666666627</v>
      </c>
      <c r="C787">
        <v>1</v>
      </c>
      <c r="D787">
        <v>17</v>
      </c>
      <c r="E787">
        <v>23</v>
      </c>
      <c r="F787" s="4">
        <f t="shared" si="32"/>
        <v>23</v>
      </c>
      <c r="G787" s="4">
        <f t="shared" si="31"/>
        <v>18.75</v>
      </c>
    </row>
    <row r="788" spans="1:7">
      <c r="A788" s="6" t="s">
        <v>20</v>
      </c>
      <c r="B788" s="7">
        <v>0.61041666666666627</v>
      </c>
      <c r="C788">
        <v>2</v>
      </c>
      <c r="D788">
        <v>16</v>
      </c>
      <c r="E788">
        <v>19</v>
      </c>
      <c r="F788" s="4">
        <f t="shared" si="32"/>
        <v>19</v>
      </c>
      <c r="G788" s="4">
        <f t="shared" si="31"/>
        <v>13.8</v>
      </c>
    </row>
    <row r="789" spans="1:7">
      <c r="A789" s="6" t="s">
        <v>20</v>
      </c>
      <c r="B789" s="7">
        <v>0.61041666666666627</v>
      </c>
      <c r="C789">
        <v>1</v>
      </c>
      <c r="D789">
        <v>17</v>
      </c>
      <c r="E789">
        <v>23</v>
      </c>
      <c r="F789" s="4">
        <f t="shared" si="32"/>
        <v>23</v>
      </c>
      <c r="G789" s="4">
        <f t="shared" si="31"/>
        <v>18.75</v>
      </c>
    </row>
    <row r="790" spans="1:7">
      <c r="A790" s="6" t="s">
        <v>20</v>
      </c>
      <c r="B790" s="7">
        <v>0.62499999999999956</v>
      </c>
      <c r="C790">
        <v>11</v>
      </c>
      <c r="D790">
        <v>10</v>
      </c>
      <c r="E790">
        <v>14</v>
      </c>
      <c r="F790" s="4">
        <f t="shared" si="32"/>
        <v>14</v>
      </c>
      <c r="G790" s="4">
        <f t="shared" si="31"/>
        <v>1.45</v>
      </c>
    </row>
    <row r="791" spans="1:7">
      <c r="A791" s="6" t="s">
        <v>20</v>
      </c>
      <c r="B791" s="7">
        <v>0.64444444444444404</v>
      </c>
      <c r="C791">
        <v>3</v>
      </c>
      <c r="D791">
        <v>7</v>
      </c>
      <c r="E791">
        <v>8.5</v>
      </c>
      <c r="F791" s="4">
        <f t="shared" si="32"/>
        <v>8.5</v>
      </c>
      <c r="G791" s="4">
        <f t="shared" si="31"/>
        <v>2</v>
      </c>
    </row>
    <row r="792" spans="1:7">
      <c r="A792" s="6" t="s">
        <v>20</v>
      </c>
      <c r="B792" s="7">
        <v>0.64999999999999958</v>
      </c>
      <c r="C792">
        <v>9</v>
      </c>
      <c r="D792">
        <v>14</v>
      </c>
      <c r="E792">
        <v>17</v>
      </c>
      <c r="F792" s="4">
        <f t="shared" si="32"/>
        <v>17</v>
      </c>
      <c r="G792" s="4">
        <f t="shared" si="31"/>
        <v>12.6</v>
      </c>
    </row>
    <row r="793" spans="1:7">
      <c r="A793" s="6" t="s">
        <v>20</v>
      </c>
      <c r="B793" s="7">
        <v>0.65902777777777732</v>
      </c>
      <c r="C793">
        <v>13</v>
      </c>
      <c r="D793">
        <v>2</v>
      </c>
      <c r="E793">
        <v>2</v>
      </c>
      <c r="F793" s="4">
        <f t="shared" si="32"/>
        <v>2</v>
      </c>
      <c r="G793" s="4">
        <f t="shared" si="31"/>
        <v>0</v>
      </c>
    </row>
    <row r="794" spans="1:7">
      <c r="A794" s="6" t="s">
        <v>20</v>
      </c>
      <c r="B794" s="7">
        <v>0.65902777777777732</v>
      </c>
      <c r="C794">
        <v>11</v>
      </c>
      <c r="D794">
        <v>10</v>
      </c>
      <c r="E794">
        <v>14</v>
      </c>
      <c r="F794" s="4">
        <f t="shared" si="32"/>
        <v>14</v>
      </c>
      <c r="G794" s="4">
        <f t="shared" si="31"/>
        <v>1.45</v>
      </c>
    </row>
    <row r="795" spans="1:7">
      <c r="A795" s="6" t="s">
        <v>20</v>
      </c>
      <c r="B795" s="7">
        <v>0.65902777777777732</v>
      </c>
      <c r="C795">
        <v>8</v>
      </c>
      <c r="D795">
        <v>15</v>
      </c>
      <c r="E795">
        <v>19</v>
      </c>
      <c r="F795" s="4">
        <f t="shared" si="32"/>
        <v>19</v>
      </c>
      <c r="G795" s="4">
        <f t="shared" si="31"/>
        <v>7.5</v>
      </c>
    </row>
    <row r="796" spans="1:7">
      <c r="A796" s="6" t="s">
        <v>20</v>
      </c>
      <c r="B796" s="7">
        <v>0.65902777777777732</v>
      </c>
      <c r="C796">
        <v>6</v>
      </c>
      <c r="D796">
        <v>14</v>
      </c>
      <c r="E796">
        <v>18</v>
      </c>
      <c r="F796" s="4">
        <f t="shared" si="32"/>
        <v>18</v>
      </c>
      <c r="G796" s="4">
        <f t="shared" si="31"/>
        <v>9</v>
      </c>
    </row>
    <row r="797" spans="1:7">
      <c r="A797" s="6" t="s">
        <v>20</v>
      </c>
      <c r="B797" s="7">
        <v>0.65902777777777732</v>
      </c>
      <c r="C797">
        <v>2</v>
      </c>
      <c r="D797">
        <v>16</v>
      </c>
      <c r="E797">
        <v>19</v>
      </c>
      <c r="F797" s="4">
        <f t="shared" si="32"/>
        <v>19</v>
      </c>
      <c r="G797" s="4">
        <f t="shared" si="31"/>
        <v>13.8</v>
      </c>
    </row>
    <row r="798" spans="1:7">
      <c r="A798" s="6" t="s">
        <v>20</v>
      </c>
      <c r="B798" s="7">
        <v>0.65902777777777732</v>
      </c>
      <c r="C798">
        <v>7</v>
      </c>
      <c r="D798">
        <v>16</v>
      </c>
      <c r="E798">
        <v>20</v>
      </c>
      <c r="F798" s="4">
        <f t="shared" si="32"/>
        <v>20</v>
      </c>
      <c r="G798" s="4">
        <f t="shared" si="31"/>
        <v>9.65</v>
      </c>
    </row>
    <row r="799" spans="1:7">
      <c r="A799" s="6" t="s">
        <v>20</v>
      </c>
      <c r="B799" s="7">
        <v>0.65902777777777732</v>
      </c>
      <c r="C799">
        <v>6</v>
      </c>
      <c r="D799">
        <v>14</v>
      </c>
      <c r="E799">
        <v>18</v>
      </c>
      <c r="F799" s="4">
        <f t="shared" si="32"/>
        <v>18</v>
      </c>
      <c r="G799" s="4">
        <f t="shared" si="31"/>
        <v>9</v>
      </c>
    </row>
    <row r="800" spans="1:7">
      <c r="A800" s="6" t="s">
        <v>20</v>
      </c>
      <c r="B800" s="7">
        <v>0.65902777777777732</v>
      </c>
      <c r="C800">
        <v>10</v>
      </c>
      <c r="D800">
        <v>14</v>
      </c>
      <c r="E800">
        <v>19.5</v>
      </c>
      <c r="F800" s="4">
        <f t="shared" si="32"/>
        <v>19.5</v>
      </c>
      <c r="G800" s="4">
        <f t="shared" si="31"/>
        <v>5</v>
      </c>
    </row>
    <row r="801" spans="1:7">
      <c r="A801" s="6" t="s">
        <v>20</v>
      </c>
      <c r="B801" s="7">
        <v>0.67569444444444404</v>
      </c>
      <c r="C801">
        <v>15</v>
      </c>
      <c r="D801">
        <v>1</v>
      </c>
      <c r="E801">
        <v>1</v>
      </c>
      <c r="F801" s="4">
        <f t="shared" si="32"/>
        <v>1</v>
      </c>
      <c r="G801" s="4">
        <f t="shared" si="31"/>
        <v>0</v>
      </c>
    </row>
    <row r="802" spans="1:7">
      <c r="A802" s="6" t="s">
        <v>20</v>
      </c>
      <c r="B802" s="7">
        <v>0.67569444444444404</v>
      </c>
      <c r="C802">
        <v>13</v>
      </c>
      <c r="D802">
        <v>2</v>
      </c>
      <c r="E802">
        <v>2</v>
      </c>
      <c r="F802" s="4">
        <f t="shared" si="32"/>
        <v>2</v>
      </c>
      <c r="G802" s="4">
        <f t="shared" si="31"/>
        <v>0</v>
      </c>
    </row>
    <row r="803" spans="1:7">
      <c r="A803" s="6" t="s">
        <v>20</v>
      </c>
      <c r="B803" s="7">
        <v>0.69374999999999964</v>
      </c>
      <c r="C803">
        <v>3</v>
      </c>
      <c r="D803">
        <v>7</v>
      </c>
      <c r="E803">
        <v>8.5</v>
      </c>
      <c r="F803" s="4">
        <f t="shared" si="32"/>
        <v>8.5</v>
      </c>
      <c r="G803" s="4">
        <f t="shared" si="31"/>
        <v>2</v>
      </c>
    </row>
    <row r="804" spans="1:7">
      <c r="A804" s="6" t="s">
        <v>20</v>
      </c>
      <c r="B804" s="7">
        <v>0.7062499999999996</v>
      </c>
      <c r="C804">
        <v>8</v>
      </c>
      <c r="D804">
        <v>15</v>
      </c>
      <c r="E804">
        <v>19</v>
      </c>
      <c r="F804" s="4">
        <f t="shared" si="32"/>
        <v>19</v>
      </c>
      <c r="G804" s="4">
        <f t="shared" si="31"/>
        <v>7.5</v>
      </c>
    </row>
    <row r="805" spans="1:7">
      <c r="A805" s="6" t="s">
        <v>20</v>
      </c>
      <c r="B805" s="7">
        <v>0.7062499999999996</v>
      </c>
      <c r="C805">
        <v>14</v>
      </c>
      <c r="D805">
        <v>3</v>
      </c>
      <c r="E805">
        <v>3</v>
      </c>
      <c r="F805" s="4">
        <f t="shared" si="32"/>
        <v>3</v>
      </c>
      <c r="G805" s="4">
        <f t="shared" si="31"/>
        <v>0</v>
      </c>
    </row>
    <row r="806" spans="1:7">
      <c r="A806" s="6" t="s">
        <v>20</v>
      </c>
      <c r="B806" s="7">
        <v>0.7062499999999996</v>
      </c>
      <c r="C806">
        <v>6</v>
      </c>
      <c r="D806">
        <v>14</v>
      </c>
      <c r="E806">
        <v>18</v>
      </c>
      <c r="F806" s="4">
        <f t="shared" si="32"/>
        <v>18</v>
      </c>
      <c r="G806" s="4">
        <f t="shared" si="31"/>
        <v>9</v>
      </c>
    </row>
    <row r="807" spans="1:7">
      <c r="A807" s="6" t="s">
        <v>20</v>
      </c>
      <c r="B807" s="7">
        <v>0.7062499999999996</v>
      </c>
      <c r="C807">
        <v>5</v>
      </c>
      <c r="D807">
        <v>15</v>
      </c>
      <c r="E807">
        <v>20</v>
      </c>
      <c r="F807" s="4">
        <f t="shared" si="32"/>
        <v>20</v>
      </c>
      <c r="G807" s="4">
        <f t="shared" si="31"/>
        <v>12.5</v>
      </c>
    </row>
    <row r="808" spans="1:7">
      <c r="A808" s="6" t="s">
        <v>20</v>
      </c>
      <c r="B808" s="7">
        <v>0.7062499999999996</v>
      </c>
      <c r="C808">
        <v>6</v>
      </c>
      <c r="D808">
        <v>14</v>
      </c>
      <c r="E808">
        <v>18</v>
      </c>
      <c r="F808" s="4">
        <f t="shared" si="32"/>
        <v>18</v>
      </c>
      <c r="G808" s="4">
        <f t="shared" si="31"/>
        <v>9</v>
      </c>
    </row>
    <row r="809" spans="1:7">
      <c r="A809" s="6" t="s">
        <v>20</v>
      </c>
      <c r="B809" s="7">
        <v>0.72013888888888844</v>
      </c>
      <c r="C809">
        <v>9</v>
      </c>
      <c r="D809">
        <v>14</v>
      </c>
      <c r="E809">
        <v>17</v>
      </c>
      <c r="F809" s="4">
        <f t="shared" si="32"/>
        <v>17</v>
      </c>
      <c r="G809" s="4">
        <f t="shared" si="31"/>
        <v>12.6</v>
      </c>
    </row>
    <row r="810" spans="1:7">
      <c r="A810" s="6" t="s">
        <v>20</v>
      </c>
      <c r="B810" s="7">
        <v>0.72083333333333288</v>
      </c>
      <c r="C810">
        <v>1</v>
      </c>
      <c r="D810">
        <v>17</v>
      </c>
      <c r="E810">
        <v>23</v>
      </c>
      <c r="F810" s="4">
        <f t="shared" si="32"/>
        <v>23</v>
      </c>
      <c r="G810" s="4">
        <f t="shared" si="31"/>
        <v>18.75</v>
      </c>
    </row>
    <row r="811" spans="1:7">
      <c r="A811" s="6" t="s">
        <v>20</v>
      </c>
      <c r="B811" s="7">
        <v>0.72083333333333288</v>
      </c>
      <c r="C811">
        <v>11</v>
      </c>
      <c r="D811">
        <v>10</v>
      </c>
      <c r="E811">
        <v>14</v>
      </c>
      <c r="F811" s="4">
        <f t="shared" si="32"/>
        <v>14</v>
      </c>
      <c r="G811" s="4">
        <f t="shared" si="31"/>
        <v>1.45</v>
      </c>
    </row>
    <row r="812" spans="1:7">
      <c r="A812" s="6" t="s">
        <v>20</v>
      </c>
      <c r="B812" s="7">
        <v>0.72083333333333288</v>
      </c>
      <c r="C812">
        <v>16</v>
      </c>
      <c r="D812">
        <v>5</v>
      </c>
      <c r="E812">
        <v>7</v>
      </c>
      <c r="F812" s="4">
        <f t="shared" si="32"/>
        <v>7</v>
      </c>
      <c r="G812" s="4">
        <f t="shared" si="31"/>
        <v>0</v>
      </c>
    </row>
    <row r="813" spans="1:7">
      <c r="A813" s="6" t="s">
        <v>20</v>
      </c>
      <c r="B813" s="7">
        <v>0.72083333333333288</v>
      </c>
      <c r="C813">
        <v>13</v>
      </c>
      <c r="D813">
        <v>2</v>
      </c>
      <c r="E813">
        <v>2</v>
      </c>
      <c r="F813" s="4">
        <f t="shared" si="32"/>
        <v>2</v>
      </c>
      <c r="G813" s="4">
        <f t="shared" si="31"/>
        <v>0</v>
      </c>
    </row>
    <row r="814" spans="1:7">
      <c r="A814" s="6" t="s">
        <v>20</v>
      </c>
      <c r="B814" s="7">
        <v>0.72083333333333288</v>
      </c>
      <c r="C814">
        <v>3</v>
      </c>
      <c r="D814">
        <v>7</v>
      </c>
      <c r="E814">
        <v>8.5</v>
      </c>
      <c r="F814" s="4">
        <f t="shared" si="32"/>
        <v>8.5</v>
      </c>
      <c r="G814" s="4">
        <f t="shared" si="31"/>
        <v>2</v>
      </c>
    </row>
    <row r="815" spans="1:7">
      <c r="A815" s="6" t="s">
        <v>20</v>
      </c>
      <c r="B815" s="7">
        <v>0.72083333333333288</v>
      </c>
      <c r="C815">
        <v>11</v>
      </c>
      <c r="D815">
        <v>10</v>
      </c>
      <c r="E815">
        <v>14</v>
      </c>
      <c r="F815" s="4">
        <f t="shared" si="32"/>
        <v>14</v>
      </c>
      <c r="G815" s="4">
        <f t="shared" si="31"/>
        <v>1.45</v>
      </c>
    </row>
    <row r="816" spans="1:7">
      <c r="A816" s="6" t="s">
        <v>20</v>
      </c>
      <c r="B816" s="7">
        <v>0.72083333333333288</v>
      </c>
      <c r="C816">
        <v>8</v>
      </c>
      <c r="D816">
        <v>15</v>
      </c>
      <c r="E816">
        <v>19</v>
      </c>
      <c r="F816" s="4">
        <f t="shared" si="32"/>
        <v>19</v>
      </c>
      <c r="G816" s="4">
        <f t="shared" si="31"/>
        <v>7.5</v>
      </c>
    </row>
    <row r="817" spans="1:7">
      <c r="A817" s="6" t="s">
        <v>20</v>
      </c>
      <c r="B817" s="7">
        <v>0.72083333333333288</v>
      </c>
      <c r="C817">
        <v>8</v>
      </c>
      <c r="D817">
        <v>15</v>
      </c>
      <c r="E817">
        <v>19</v>
      </c>
      <c r="F817" s="4">
        <f t="shared" si="32"/>
        <v>19</v>
      </c>
      <c r="G817" s="4">
        <f t="shared" si="31"/>
        <v>7.5</v>
      </c>
    </row>
    <row r="818" spans="1:7">
      <c r="A818" s="6" t="s">
        <v>20</v>
      </c>
      <c r="B818" s="7">
        <v>0.74027777777777737</v>
      </c>
      <c r="C818">
        <v>13</v>
      </c>
      <c r="D818">
        <v>2</v>
      </c>
      <c r="E818">
        <v>2</v>
      </c>
      <c r="F818" s="4">
        <f t="shared" si="32"/>
        <v>2</v>
      </c>
      <c r="G818" s="4">
        <f t="shared" si="31"/>
        <v>0</v>
      </c>
    </row>
    <row r="819" spans="1:7">
      <c r="A819" s="6" t="s">
        <v>20</v>
      </c>
      <c r="B819" s="7">
        <v>0.74027777777777737</v>
      </c>
      <c r="C819">
        <v>2</v>
      </c>
      <c r="D819">
        <v>16</v>
      </c>
      <c r="E819">
        <v>19</v>
      </c>
      <c r="F819" s="4">
        <f t="shared" si="32"/>
        <v>19</v>
      </c>
      <c r="G819" s="4">
        <f t="shared" si="31"/>
        <v>13.8</v>
      </c>
    </row>
    <row r="820" spans="1:7">
      <c r="A820" s="6" t="s">
        <v>20</v>
      </c>
      <c r="B820" s="7">
        <v>0.74027777777777737</v>
      </c>
      <c r="C820">
        <v>15</v>
      </c>
      <c r="D820">
        <v>1</v>
      </c>
      <c r="E820">
        <v>1</v>
      </c>
      <c r="F820" s="4">
        <f t="shared" si="32"/>
        <v>1</v>
      </c>
      <c r="G820" s="4">
        <f t="shared" si="31"/>
        <v>0</v>
      </c>
    </row>
    <row r="821" spans="1:7">
      <c r="A821" s="6" t="s">
        <v>20</v>
      </c>
      <c r="B821" s="7">
        <v>0.74652777777777735</v>
      </c>
      <c r="C821">
        <v>6</v>
      </c>
      <c r="D821">
        <v>14</v>
      </c>
      <c r="E821">
        <v>18</v>
      </c>
      <c r="F821" s="4">
        <f t="shared" si="32"/>
        <v>18</v>
      </c>
      <c r="G821" s="4">
        <f t="shared" si="31"/>
        <v>9</v>
      </c>
    </row>
    <row r="822" spans="1:7">
      <c r="A822" s="6" t="s">
        <v>20</v>
      </c>
      <c r="B822" s="7">
        <v>0.75624999999999953</v>
      </c>
      <c r="C822">
        <v>16</v>
      </c>
      <c r="D822">
        <v>5</v>
      </c>
      <c r="E822">
        <v>7</v>
      </c>
      <c r="F822" s="4">
        <f t="shared" si="32"/>
        <v>7</v>
      </c>
      <c r="G822" s="4">
        <f t="shared" si="31"/>
        <v>0</v>
      </c>
    </row>
    <row r="823" spans="1:7">
      <c r="A823" s="6" t="s">
        <v>20</v>
      </c>
      <c r="B823" s="7">
        <v>0.76319444444444395</v>
      </c>
      <c r="C823">
        <v>6</v>
      </c>
      <c r="D823">
        <v>14</v>
      </c>
      <c r="E823">
        <v>18</v>
      </c>
      <c r="F823" s="4">
        <f t="shared" si="32"/>
        <v>18</v>
      </c>
      <c r="G823" s="4">
        <f t="shared" si="31"/>
        <v>9</v>
      </c>
    </row>
    <row r="824" spans="1:7">
      <c r="A824" s="6" t="s">
        <v>20</v>
      </c>
      <c r="B824" s="7">
        <v>0.7722222222222217</v>
      </c>
      <c r="C824">
        <v>10</v>
      </c>
      <c r="D824">
        <v>14</v>
      </c>
      <c r="E824">
        <v>19.5</v>
      </c>
      <c r="F824" s="4">
        <f t="shared" si="32"/>
        <v>19.5</v>
      </c>
      <c r="G824" s="4">
        <f t="shared" si="31"/>
        <v>5</v>
      </c>
    </row>
    <row r="825" spans="1:7">
      <c r="A825" s="6" t="s">
        <v>20</v>
      </c>
      <c r="B825" s="7">
        <v>0.7722222222222217</v>
      </c>
      <c r="C825">
        <v>2</v>
      </c>
      <c r="D825">
        <v>16</v>
      </c>
      <c r="E825">
        <v>19</v>
      </c>
      <c r="F825" s="4">
        <f t="shared" si="32"/>
        <v>19</v>
      </c>
      <c r="G825" s="4">
        <f t="shared" si="31"/>
        <v>13.8</v>
      </c>
    </row>
    <row r="826" spans="1:7">
      <c r="A826" s="6" t="s">
        <v>20</v>
      </c>
      <c r="B826" s="7">
        <v>0.7722222222222217</v>
      </c>
      <c r="C826">
        <v>9</v>
      </c>
      <c r="D826">
        <v>14</v>
      </c>
      <c r="E826">
        <v>17</v>
      </c>
      <c r="F826" s="4">
        <f t="shared" si="32"/>
        <v>17</v>
      </c>
      <c r="G826" s="4">
        <f t="shared" si="31"/>
        <v>12.6</v>
      </c>
    </row>
    <row r="827" spans="1:7">
      <c r="A827" s="6" t="s">
        <v>20</v>
      </c>
      <c r="B827" s="7">
        <v>0.77430555555555503</v>
      </c>
      <c r="C827">
        <v>13</v>
      </c>
      <c r="D827">
        <v>2</v>
      </c>
      <c r="E827">
        <v>2</v>
      </c>
      <c r="F827" s="4">
        <f t="shared" si="32"/>
        <v>2</v>
      </c>
      <c r="G827" s="4">
        <f t="shared" si="31"/>
        <v>0</v>
      </c>
    </row>
    <row r="828" spans="1:7">
      <c r="A828" s="6" t="s">
        <v>20</v>
      </c>
      <c r="B828" s="7">
        <v>0.7951388888888884</v>
      </c>
      <c r="C828">
        <v>5</v>
      </c>
      <c r="D828">
        <v>15</v>
      </c>
      <c r="E828">
        <v>20</v>
      </c>
      <c r="F828" s="4">
        <f t="shared" si="32"/>
        <v>20</v>
      </c>
      <c r="G828" s="4">
        <f t="shared" si="31"/>
        <v>12.5</v>
      </c>
    </row>
    <row r="829" spans="1:7">
      <c r="A829" s="6" t="s">
        <v>20</v>
      </c>
      <c r="B829" s="7">
        <v>0.79791666666666616</v>
      </c>
      <c r="C829">
        <v>14</v>
      </c>
      <c r="D829">
        <v>3</v>
      </c>
      <c r="E829">
        <v>3</v>
      </c>
      <c r="F829" s="4">
        <f t="shared" si="32"/>
        <v>3</v>
      </c>
      <c r="G829" s="4">
        <f t="shared" si="31"/>
        <v>0</v>
      </c>
    </row>
    <row r="830" spans="1:7">
      <c r="A830" s="6" t="s">
        <v>20</v>
      </c>
      <c r="B830" s="7">
        <v>0.80138888888888837</v>
      </c>
      <c r="C830">
        <v>12</v>
      </c>
      <c r="D830">
        <v>4</v>
      </c>
      <c r="E830">
        <v>6</v>
      </c>
      <c r="F830" s="4">
        <f t="shared" si="32"/>
        <v>6</v>
      </c>
      <c r="G830" s="4">
        <f t="shared" si="31"/>
        <v>0</v>
      </c>
    </row>
    <row r="831" spans="1:7">
      <c r="A831" s="6" t="s">
        <v>20</v>
      </c>
      <c r="B831" s="7">
        <v>0.80138888888888837</v>
      </c>
      <c r="C831">
        <v>4</v>
      </c>
      <c r="D831">
        <v>14</v>
      </c>
      <c r="E831">
        <v>16</v>
      </c>
      <c r="F831" s="4">
        <f t="shared" si="32"/>
        <v>16</v>
      </c>
      <c r="G831" s="4">
        <f t="shared" si="31"/>
        <v>8.8000000000000007</v>
      </c>
    </row>
    <row r="832" spans="1:7">
      <c r="A832" s="6" t="s">
        <v>20</v>
      </c>
      <c r="B832" s="7">
        <v>0.80138888888888837</v>
      </c>
      <c r="C832">
        <v>10</v>
      </c>
      <c r="D832">
        <v>14</v>
      </c>
      <c r="E832">
        <v>19.5</v>
      </c>
      <c r="F832" s="4">
        <f t="shared" si="32"/>
        <v>19.5</v>
      </c>
      <c r="G832" s="4">
        <f t="shared" si="31"/>
        <v>5</v>
      </c>
    </row>
    <row r="833" spans="1:7">
      <c r="A833" s="6" t="s">
        <v>20</v>
      </c>
      <c r="B833" s="7">
        <v>0.80138888888888837</v>
      </c>
      <c r="C833">
        <v>7</v>
      </c>
      <c r="D833">
        <v>16</v>
      </c>
      <c r="E833">
        <v>20</v>
      </c>
      <c r="F833" s="4">
        <f t="shared" si="32"/>
        <v>20</v>
      </c>
      <c r="G833" s="4">
        <f t="shared" si="31"/>
        <v>9.65</v>
      </c>
    </row>
    <row r="834" spans="1:7">
      <c r="A834" s="6" t="s">
        <v>20</v>
      </c>
      <c r="B834" s="7">
        <v>0.80138888888888837</v>
      </c>
      <c r="C834">
        <v>14</v>
      </c>
      <c r="D834">
        <v>3</v>
      </c>
      <c r="E834">
        <v>3</v>
      </c>
      <c r="F834" s="4">
        <f t="shared" si="32"/>
        <v>3</v>
      </c>
      <c r="G834" s="4">
        <f t="shared" ref="G834:G869" si="33">VLOOKUP(C:C,$J$2:$K$17,2,FALSE)</f>
        <v>0</v>
      </c>
    </row>
    <row r="835" spans="1:7">
      <c r="A835" s="6" t="s">
        <v>20</v>
      </c>
      <c r="B835" s="7">
        <v>0.80138888888888837</v>
      </c>
      <c r="C835">
        <v>6</v>
      </c>
      <c r="D835">
        <v>14</v>
      </c>
      <c r="E835">
        <v>18</v>
      </c>
      <c r="F835" s="4">
        <f t="shared" si="32"/>
        <v>18</v>
      </c>
      <c r="G835" s="4">
        <f t="shared" si="33"/>
        <v>9</v>
      </c>
    </row>
    <row r="836" spans="1:7">
      <c r="A836" s="6" t="s">
        <v>20</v>
      </c>
      <c r="B836" s="7">
        <v>0.80138888888888837</v>
      </c>
      <c r="C836">
        <v>3</v>
      </c>
      <c r="D836">
        <v>7</v>
      </c>
      <c r="E836">
        <v>8.5</v>
      </c>
      <c r="F836" s="4">
        <f t="shared" si="32"/>
        <v>8.5</v>
      </c>
      <c r="G836" s="4">
        <f t="shared" si="33"/>
        <v>2</v>
      </c>
    </row>
    <row r="837" spans="1:7">
      <c r="A837" s="6" t="s">
        <v>20</v>
      </c>
      <c r="B837" s="7">
        <v>0.80138888888888837</v>
      </c>
      <c r="C837">
        <v>10</v>
      </c>
      <c r="D837">
        <v>14</v>
      </c>
      <c r="E837">
        <v>19.5</v>
      </c>
      <c r="F837" s="4">
        <f t="shared" si="32"/>
        <v>19.5</v>
      </c>
      <c r="G837" s="4">
        <f t="shared" si="33"/>
        <v>5</v>
      </c>
    </row>
    <row r="838" spans="1:7">
      <c r="A838" s="6" t="s">
        <v>20</v>
      </c>
      <c r="B838" s="7">
        <v>0.80138888888888837</v>
      </c>
      <c r="C838">
        <v>7</v>
      </c>
      <c r="D838">
        <v>16</v>
      </c>
      <c r="E838">
        <v>20</v>
      </c>
      <c r="F838" s="4">
        <f t="shared" si="32"/>
        <v>20</v>
      </c>
      <c r="G838" s="4">
        <f t="shared" si="33"/>
        <v>9.65</v>
      </c>
    </row>
    <row r="839" spans="1:7">
      <c r="A839" s="6" t="s">
        <v>20</v>
      </c>
      <c r="B839" s="7">
        <v>0.80763888888888835</v>
      </c>
      <c r="C839">
        <v>1</v>
      </c>
      <c r="D839">
        <v>17</v>
      </c>
      <c r="E839">
        <v>23</v>
      </c>
      <c r="F839" s="4">
        <f t="shared" si="32"/>
        <v>23</v>
      </c>
      <c r="G839" s="4">
        <f t="shared" si="33"/>
        <v>18.75</v>
      </c>
    </row>
    <row r="840" spans="1:7">
      <c r="A840" s="6" t="s">
        <v>20</v>
      </c>
      <c r="B840" s="7">
        <v>0.80763888888888835</v>
      </c>
      <c r="C840">
        <v>4</v>
      </c>
      <c r="D840">
        <v>14</v>
      </c>
      <c r="E840">
        <v>16</v>
      </c>
      <c r="F840" s="4">
        <f t="shared" si="32"/>
        <v>16</v>
      </c>
      <c r="G840" s="4">
        <f t="shared" si="33"/>
        <v>8.8000000000000007</v>
      </c>
    </row>
    <row r="841" spans="1:7">
      <c r="A841" s="6" t="s">
        <v>20</v>
      </c>
      <c r="B841" s="7">
        <v>0.82777777777777728</v>
      </c>
      <c r="C841">
        <v>11</v>
      </c>
      <c r="D841">
        <v>10</v>
      </c>
      <c r="E841">
        <v>14</v>
      </c>
      <c r="F841" s="4">
        <f t="shared" si="32"/>
        <v>14</v>
      </c>
      <c r="G841" s="4">
        <f t="shared" si="33"/>
        <v>1.45</v>
      </c>
    </row>
    <row r="842" spans="1:7">
      <c r="A842" s="6" t="s">
        <v>20</v>
      </c>
      <c r="B842" s="7">
        <v>0.82777777777777728</v>
      </c>
      <c r="C842">
        <v>16</v>
      </c>
      <c r="D842">
        <v>5</v>
      </c>
      <c r="E842">
        <v>7</v>
      </c>
      <c r="F842" s="4">
        <f t="shared" si="32"/>
        <v>7</v>
      </c>
      <c r="G842" s="4">
        <f t="shared" si="33"/>
        <v>0</v>
      </c>
    </row>
    <row r="843" spans="1:7">
      <c r="A843" s="6" t="s">
        <v>20</v>
      </c>
      <c r="B843" s="7">
        <v>0.82777777777777728</v>
      </c>
      <c r="C843">
        <v>8</v>
      </c>
      <c r="D843">
        <v>15</v>
      </c>
      <c r="E843">
        <v>19</v>
      </c>
      <c r="F843" s="4">
        <f t="shared" si="32"/>
        <v>19</v>
      </c>
      <c r="G843" s="4">
        <f t="shared" si="33"/>
        <v>7.5</v>
      </c>
    </row>
    <row r="844" spans="1:7">
      <c r="A844" s="6" t="s">
        <v>20</v>
      </c>
      <c r="B844" s="7">
        <v>0.82777777777777728</v>
      </c>
      <c r="C844">
        <v>14</v>
      </c>
      <c r="D844">
        <v>3</v>
      </c>
      <c r="E844">
        <v>3</v>
      </c>
      <c r="F844" s="4">
        <f t="shared" si="32"/>
        <v>3</v>
      </c>
      <c r="G844" s="4">
        <f t="shared" si="33"/>
        <v>0</v>
      </c>
    </row>
    <row r="845" spans="1:7">
      <c r="A845" s="6" t="s">
        <v>20</v>
      </c>
      <c r="B845" s="7">
        <v>0.84583333333333288</v>
      </c>
      <c r="C845">
        <v>5</v>
      </c>
      <c r="D845">
        <v>15</v>
      </c>
      <c r="E845">
        <v>20</v>
      </c>
      <c r="F845" s="4">
        <f t="shared" si="32"/>
        <v>20</v>
      </c>
      <c r="G845" s="4">
        <f t="shared" si="33"/>
        <v>12.5</v>
      </c>
    </row>
    <row r="846" spans="1:7">
      <c r="A846" s="6" t="s">
        <v>20</v>
      </c>
      <c r="B846" s="7">
        <v>0.86527777777777737</v>
      </c>
      <c r="C846">
        <v>13</v>
      </c>
      <c r="D846">
        <v>2</v>
      </c>
      <c r="E846">
        <v>2</v>
      </c>
      <c r="F846" s="4">
        <f t="shared" ref="F846:F869" si="34">E846</f>
        <v>2</v>
      </c>
      <c r="G846" s="4">
        <f t="shared" si="33"/>
        <v>0</v>
      </c>
    </row>
    <row r="847" spans="1:7">
      <c r="A847" s="6" t="s">
        <v>20</v>
      </c>
      <c r="B847" s="7">
        <v>0.86527777777777737</v>
      </c>
      <c r="C847">
        <v>13</v>
      </c>
      <c r="D847">
        <v>2</v>
      </c>
      <c r="E847">
        <v>2</v>
      </c>
      <c r="F847" s="4">
        <f t="shared" si="34"/>
        <v>2</v>
      </c>
      <c r="G847" s="4">
        <f t="shared" si="33"/>
        <v>0</v>
      </c>
    </row>
    <row r="848" spans="1:7">
      <c r="A848" s="6" t="s">
        <v>20</v>
      </c>
      <c r="B848" s="7">
        <v>0.88263888888888853</v>
      </c>
      <c r="C848">
        <v>11</v>
      </c>
      <c r="D848">
        <v>10</v>
      </c>
      <c r="E848">
        <v>14</v>
      </c>
      <c r="F848" s="4">
        <f t="shared" si="34"/>
        <v>14</v>
      </c>
      <c r="G848" s="4">
        <f t="shared" si="33"/>
        <v>1.45</v>
      </c>
    </row>
    <row r="849" spans="1:7">
      <c r="A849" s="6" t="s">
        <v>20</v>
      </c>
      <c r="B849" s="7">
        <v>0.88263888888888853</v>
      </c>
      <c r="C849">
        <v>8</v>
      </c>
      <c r="D849">
        <v>15</v>
      </c>
      <c r="E849">
        <v>19</v>
      </c>
      <c r="F849" s="4">
        <f t="shared" si="34"/>
        <v>19</v>
      </c>
      <c r="G849" s="4">
        <f t="shared" si="33"/>
        <v>7.5</v>
      </c>
    </row>
    <row r="850" spans="1:7">
      <c r="A850" s="6" t="s">
        <v>20</v>
      </c>
      <c r="B850" s="7">
        <v>0.88263888888888853</v>
      </c>
      <c r="C850">
        <v>15</v>
      </c>
      <c r="D850">
        <v>1</v>
      </c>
      <c r="E850">
        <v>1</v>
      </c>
      <c r="F850" s="4">
        <f t="shared" si="34"/>
        <v>1</v>
      </c>
      <c r="G850" s="4">
        <f t="shared" si="33"/>
        <v>0</v>
      </c>
    </row>
    <row r="851" spans="1:7">
      <c r="A851" s="6" t="s">
        <v>20</v>
      </c>
      <c r="B851" s="7">
        <v>0.88263888888888853</v>
      </c>
      <c r="C851">
        <v>6</v>
      </c>
      <c r="D851">
        <v>14</v>
      </c>
      <c r="E851">
        <v>18</v>
      </c>
      <c r="F851" s="4">
        <f t="shared" si="34"/>
        <v>18</v>
      </c>
      <c r="G851" s="4">
        <f t="shared" si="33"/>
        <v>9</v>
      </c>
    </row>
    <row r="852" spans="1:7">
      <c r="A852" s="6" t="s">
        <v>20</v>
      </c>
      <c r="B852" s="7">
        <v>0.88263888888888853</v>
      </c>
      <c r="C852">
        <v>6</v>
      </c>
      <c r="D852">
        <v>14</v>
      </c>
      <c r="E852">
        <v>18</v>
      </c>
      <c r="F852" s="4">
        <f t="shared" si="34"/>
        <v>18</v>
      </c>
      <c r="G852" s="4">
        <f t="shared" si="33"/>
        <v>9</v>
      </c>
    </row>
    <row r="853" spans="1:7">
      <c r="A853" s="6" t="s">
        <v>20</v>
      </c>
      <c r="B853" s="7">
        <v>0.88402777777777741</v>
      </c>
      <c r="C853">
        <v>16</v>
      </c>
      <c r="D853">
        <v>5</v>
      </c>
      <c r="E853">
        <v>7</v>
      </c>
      <c r="F853" s="4">
        <f t="shared" si="34"/>
        <v>7</v>
      </c>
      <c r="G853" s="4">
        <f t="shared" si="33"/>
        <v>0</v>
      </c>
    </row>
    <row r="854" spans="1:7">
      <c r="A854" s="6" t="s">
        <v>20</v>
      </c>
      <c r="B854" s="7">
        <v>0.88402777777777741</v>
      </c>
      <c r="C854">
        <v>7</v>
      </c>
      <c r="D854">
        <v>16</v>
      </c>
      <c r="E854">
        <v>20</v>
      </c>
      <c r="F854" s="4">
        <f t="shared" si="34"/>
        <v>20</v>
      </c>
      <c r="G854" s="4">
        <f t="shared" si="33"/>
        <v>9.65</v>
      </c>
    </row>
    <row r="855" spans="1:7">
      <c r="A855" s="6" t="s">
        <v>20</v>
      </c>
      <c r="B855" s="7">
        <v>0.88402777777777741</v>
      </c>
      <c r="C855">
        <v>13</v>
      </c>
      <c r="D855">
        <v>2</v>
      </c>
      <c r="E855">
        <v>2</v>
      </c>
      <c r="F855" s="4">
        <f t="shared" si="34"/>
        <v>2</v>
      </c>
      <c r="G855" s="4">
        <f t="shared" si="33"/>
        <v>0</v>
      </c>
    </row>
    <row r="856" spans="1:7">
      <c r="A856" s="6" t="s">
        <v>20</v>
      </c>
      <c r="B856" s="7">
        <v>0.88888888888888851</v>
      </c>
      <c r="C856">
        <v>12</v>
      </c>
      <c r="D856">
        <v>4</v>
      </c>
      <c r="E856">
        <v>6</v>
      </c>
      <c r="F856" s="4">
        <f t="shared" si="34"/>
        <v>6</v>
      </c>
      <c r="G856" s="4">
        <f t="shared" si="33"/>
        <v>0</v>
      </c>
    </row>
    <row r="857" spans="1:7">
      <c r="A857" s="6" t="s">
        <v>20</v>
      </c>
      <c r="B857" s="7">
        <v>0.88888888888888851</v>
      </c>
      <c r="C857">
        <v>3</v>
      </c>
      <c r="D857">
        <v>7</v>
      </c>
      <c r="E857">
        <v>8.5</v>
      </c>
      <c r="F857" s="4">
        <f t="shared" si="34"/>
        <v>8.5</v>
      </c>
      <c r="G857" s="4">
        <f t="shared" si="33"/>
        <v>2</v>
      </c>
    </row>
    <row r="858" spans="1:7">
      <c r="A858" s="6" t="s">
        <v>20</v>
      </c>
      <c r="B858" s="7">
        <v>0.90624999999999967</v>
      </c>
      <c r="C858">
        <v>9</v>
      </c>
      <c r="D858">
        <v>14</v>
      </c>
      <c r="E858">
        <v>17</v>
      </c>
      <c r="F858" s="4">
        <f t="shared" si="34"/>
        <v>17</v>
      </c>
      <c r="G858" s="4">
        <f t="shared" si="33"/>
        <v>12.6</v>
      </c>
    </row>
    <row r="859" spans="1:7">
      <c r="A859" s="6" t="s">
        <v>20</v>
      </c>
      <c r="B859" s="7">
        <v>0.92152777777777739</v>
      </c>
      <c r="C859">
        <v>3</v>
      </c>
      <c r="D859">
        <v>7</v>
      </c>
      <c r="E859">
        <v>8.5</v>
      </c>
      <c r="F859" s="4">
        <f t="shared" si="34"/>
        <v>8.5</v>
      </c>
      <c r="G859" s="4">
        <f t="shared" si="33"/>
        <v>2</v>
      </c>
    </row>
    <row r="860" spans="1:7">
      <c r="A860" s="6" t="s">
        <v>20</v>
      </c>
      <c r="B860" s="7">
        <v>0.92152777777777739</v>
      </c>
      <c r="C860">
        <v>12</v>
      </c>
      <c r="D860">
        <v>4</v>
      </c>
      <c r="E860">
        <v>6</v>
      </c>
      <c r="F860" s="4">
        <f t="shared" si="34"/>
        <v>6</v>
      </c>
      <c r="G860" s="4">
        <f t="shared" si="33"/>
        <v>0</v>
      </c>
    </row>
    <row r="861" spans="1:7">
      <c r="A861" s="6" t="s">
        <v>20</v>
      </c>
      <c r="B861" s="7">
        <v>0.92152777777777739</v>
      </c>
      <c r="C861">
        <v>3</v>
      </c>
      <c r="D861">
        <v>7</v>
      </c>
      <c r="E861">
        <v>8.5</v>
      </c>
      <c r="F861" s="4">
        <f t="shared" si="34"/>
        <v>8.5</v>
      </c>
      <c r="G861" s="4">
        <f t="shared" si="33"/>
        <v>2</v>
      </c>
    </row>
    <row r="862" spans="1:7">
      <c r="A862" s="6" t="s">
        <v>20</v>
      </c>
      <c r="B862" s="7">
        <v>0.92708333333333293</v>
      </c>
      <c r="C862">
        <v>15</v>
      </c>
      <c r="D862">
        <v>1</v>
      </c>
      <c r="E862">
        <v>1</v>
      </c>
      <c r="F862" s="4">
        <f t="shared" si="34"/>
        <v>1</v>
      </c>
      <c r="G862" s="4">
        <f t="shared" si="33"/>
        <v>0</v>
      </c>
    </row>
    <row r="863" spans="1:7">
      <c r="A863" s="6" t="s">
        <v>20</v>
      </c>
      <c r="B863" s="7">
        <v>0.92986111111111069</v>
      </c>
      <c r="C863">
        <v>3</v>
      </c>
      <c r="D863">
        <v>7</v>
      </c>
      <c r="E863">
        <v>8.5</v>
      </c>
      <c r="F863" s="4">
        <f t="shared" si="34"/>
        <v>8.5</v>
      </c>
      <c r="G863" s="4">
        <f t="shared" si="33"/>
        <v>2</v>
      </c>
    </row>
    <row r="864" spans="1:7">
      <c r="A864" s="6" t="s">
        <v>20</v>
      </c>
      <c r="B864" s="7">
        <v>0.92986111111111069</v>
      </c>
      <c r="C864">
        <v>6</v>
      </c>
      <c r="D864">
        <v>14</v>
      </c>
      <c r="E864">
        <v>18</v>
      </c>
      <c r="F864" s="4">
        <f t="shared" si="34"/>
        <v>18</v>
      </c>
      <c r="G864" s="4">
        <f t="shared" si="33"/>
        <v>9</v>
      </c>
    </row>
    <row r="865" spans="1:7">
      <c r="A865" s="6" t="s">
        <v>20</v>
      </c>
      <c r="B865" s="7">
        <v>0.94166666666666621</v>
      </c>
      <c r="C865">
        <v>13</v>
      </c>
      <c r="D865">
        <v>2</v>
      </c>
      <c r="E865">
        <v>2</v>
      </c>
      <c r="F865" s="4">
        <f t="shared" si="34"/>
        <v>2</v>
      </c>
      <c r="G865" s="4">
        <f t="shared" si="33"/>
        <v>0</v>
      </c>
    </row>
    <row r="866" spans="1:7">
      <c r="A866" s="6" t="s">
        <v>20</v>
      </c>
      <c r="B866" s="7">
        <v>0.94513888888888842</v>
      </c>
      <c r="C866">
        <v>14</v>
      </c>
      <c r="D866">
        <v>3</v>
      </c>
      <c r="E866">
        <v>3</v>
      </c>
      <c r="F866" s="4">
        <f t="shared" si="34"/>
        <v>3</v>
      </c>
      <c r="G866" s="4">
        <f t="shared" si="33"/>
        <v>0</v>
      </c>
    </row>
    <row r="867" spans="1:7">
      <c r="A867" s="6" t="s">
        <v>20</v>
      </c>
      <c r="B867" s="7">
        <v>0.94513888888888842</v>
      </c>
      <c r="C867">
        <v>12</v>
      </c>
      <c r="D867">
        <v>4</v>
      </c>
      <c r="E867">
        <v>6</v>
      </c>
      <c r="F867" s="4">
        <f t="shared" si="34"/>
        <v>6</v>
      </c>
      <c r="G867" s="4">
        <f t="shared" si="33"/>
        <v>0</v>
      </c>
    </row>
    <row r="868" spans="1:7">
      <c r="A868" s="6" t="s">
        <v>20</v>
      </c>
      <c r="B868" s="7">
        <v>0.94513888888888842</v>
      </c>
      <c r="C868">
        <v>4</v>
      </c>
      <c r="D868">
        <v>14</v>
      </c>
      <c r="E868">
        <v>16</v>
      </c>
      <c r="F868" s="4">
        <f t="shared" si="34"/>
        <v>16</v>
      </c>
      <c r="G868" s="4">
        <f t="shared" si="33"/>
        <v>8.8000000000000007</v>
      </c>
    </row>
    <row r="869" spans="1:7">
      <c r="A869" s="6" t="s">
        <v>20</v>
      </c>
      <c r="B869" s="7">
        <v>0.94513888888888842</v>
      </c>
      <c r="C869">
        <v>5</v>
      </c>
      <c r="D869">
        <v>15</v>
      </c>
      <c r="E869">
        <v>20</v>
      </c>
      <c r="F869" s="4">
        <f t="shared" si="34"/>
        <v>20</v>
      </c>
      <c r="G869" s="4">
        <f t="shared" si="33"/>
        <v>12.5</v>
      </c>
    </row>
  </sheetData>
  <autoFilter ref="A1:G869"/>
  <sortState ref="H31:H46">
    <sortCondition ref="H3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2"/>
  <sheetViews>
    <sheetView topLeftCell="B1" workbookViewId="0">
      <selection activeCell="F2" sqref="F2"/>
    </sheetView>
  </sheetViews>
  <sheetFormatPr defaultRowHeight="15.6"/>
  <cols>
    <col min="4" max="4" width="48.3984375" customWidth="1"/>
    <col min="5" max="5" width="40.59765625" customWidth="1"/>
    <col min="9" max="9" width="22.19921875" customWidth="1"/>
    <col min="10" max="10" width="34.8984375" customWidth="1"/>
  </cols>
  <sheetData>
    <row r="1" spans="1:11">
      <c r="A1" s="3" t="s">
        <v>0</v>
      </c>
      <c r="B1" s="51" t="s">
        <v>1</v>
      </c>
      <c r="C1" s="51" t="s">
        <v>3</v>
      </c>
      <c r="D1" s="51" t="s">
        <v>5</v>
      </c>
      <c r="E1" s="51" t="s">
        <v>6</v>
      </c>
      <c r="F1" s="1" t="s">
        <v>119</v>
      </c>
      <c r="G1" s="4" t="s">
        <v>117</v>
      </c>
      <c r="H1" s="50"/>
    </row>
    <row r="2" spans="1:11">
      <c r="A2" t="s">
        <v>14</v>
      </c>
      <c r="B2" s="7">
        <v>0.46249999999999997</v>
      </c>
      <c r="C2">
        <v>1</v>
      </c>
      <c r="D2">
        <v>17</v>
      </c>
      <c r="E2">
        <v>23</v>
      </c>
      <c r="F2" s="4">
        <v>17</v>
      </c>
      <c r="G2" s="4">
        <v>18.75</v>
      </c>
      <c r="I2" t="s">
        <v>121</v>
      </c>
      <c r="J2">
        <f>COUNT(C:C)</f>
        <v>611</v>
      </c>
      <c r="K2" s="4"/>
    </row>
    <row r="3" spans="1:11">
      <c r="A3" t="s">
        <v>14</v>
      </c>
      <c r="B3" s="7">
        <v>0.51597222222222217</v>
      </c>
      <c r="C3">
        <v>1</v>
      </c>
      <c r="D3">
        <v>17</v>
      </c>
      <c r="E3">
        <v>23</v>
      </c>
      <c r="F3" s="4">
        <v>17</v>
      </c>
      <c r="G3" s="4">
        <v>18.75</v>
      </c>
      <c r="I3" t="s">
        <v>122</v>
      </c>
      <c r="J3" s="1">
        <f>AVERAGE(F:F)</f>
        <v>16.365793780687397</v>
      </c>
      <c r="K3" s="4"/>
    </row>
    <row r="4" spans="1:11">
      <c r="A4" t="s">
        <v>14</v>
      </c>
      <c r="B4" s="7">
        <v>0.51597222222222217</v>
      </c>
      <c r="C4">
        <v>8</v>
      </c>
      <c r="D4">
        <v>15</v>
      </c>
      <c r="E4">
        <v>19</v>
      </c>
      <c r="F4" s="4">
        <v>15</v>
      </c>
      <c r="G4" s="4">
        <v>7.5</v>
      </c>
      <c r="I4" t="s">
        <v>123</v>
      </c>
      <c r="J4" s="1">
        <f>SUM(F:F)</f>
        <v>9999.5</v>
      </c>
      <c r="K4" s="4"/>
    </row>
    <row r="5" spans="1:11">
      <c r="A5" t="s">
        <v>14</v>
      </c>
      <c r="B5" s="7">
        <v>0.51597222222222217</v>
      </c>
      <c r="C5">
        <v>8</v>
      </c>
      <c r="D5">
        <v>15</v>
      </c>
      <c r="E5">
        <v>19</v>
      </c>
      <c r="F5" s="4">
        <v>15</v>
      </c>
      <c r="G5" s="4">
        <v>7.5</v>
      </c>
      <c r="I5" t="s">
        <v>124</v>
      </c>
      <c r="J5" s="1">
        <f>SUM(G:G)</f>
        <v>5394.9500000000044</v>
      </c>
      <c r="K5" s="4"/>
    </row>
    <row r="6" spans="1:11">
      <c r="A6" t="s">
        <v>14</v>
      </c>
      <c r="B6" s="7">
        <v>0.51597222222222217</v>
      </c>
      <c r="C6">
        <v>10</v>
      </c>
      <c r="D6">
        <v>14</v>
      </c>
      <c r="E6">
        <v>19.5</v>
      </c>
      <c r="F6" s="4">
        <v>14</v>
      </c>
      <c r="G6" s="4">
        <v>5</v>
      </c>
      <c r="I6" t="s">
        <v>125</v>
      </c>
      <c r="J6" s="69">
        <f>J4-J5</f>
        <v>4604.5499999999956</v>
      </c>
      <c r="K6" s="4"/>
    </row>
    <row r="7" spans="1:11">
      <c r="A7" t="s">
        <v>14</v>
      </c>
      <c r="B7" s="7">
        <v>0.51597222222222217</v>
      </c>
      <c r="C7">
        <v>11</v>
      </c>
      <c r="D7">
        <v>10</v>
      </c>
      <c r="E7">
        <v>14</v>
      </c>
      <c r="F7" s="4">
        <v>10</v>
      </c>
      <c r="G7" s="4">
        <v>1.45</v>
      </c>
      <c r="K7" s="4"/>
    </row>
    <row r="8" spans="1:11">
      <c r="A8" t="s">
        <v>14</v>
      </c>
      <c r="B8" s="7">
        <v>0.51597222222222217</v>
      </c>
      <c r="C8">
        <v>1</v>
      </c>
      <c r="D8">
        <v>17</v>
      </c>
      <c r="E8">
        <v>23</v>
      </c>
      <c r="F8" s="4">
        <v>17</v>
      </c>
      <c r="G8" s="4">
        <v>18.75</v>
      </c>
      <c r="K8" s="4"/>
    </row>
    <row r="9" spans="1:11">
      <c r="A9" t="s">
        <v>14</v>
      </c>
      <c r="B9" s="7">
        <v>0.51597222222222217</v>
      </c>
      <c r="C9">
        <v>3</v>
      </c>
      <c r="D9">
        <v>7</v>
      </c>
      <c r="E9">
        <v>8.5</v>
      </c>
      <c r="F9" s="4">
        <v>7</v>
      </c>
      <c r="G9" s="4">
        <v>2</v>
      </c>
      <c r="K9" s="4"/>
    </row>
    <row r="10" spans="1:11">
      <c r="A10" t="s">
        <v>14</v>
      </c>
      <c r="B10" s="7">
        <v>0.52361111111111103</v>
      </c>
      <c r="C10">
        <v>11</v>
      </c>
      <c r="D10">
        <v>10</v>
      </c>
      <c r="E10">
        <v>14</v>
      </c>
      <c r="F10" s="4">
        <v>10</v>
      </c>
      <c r="G10" s="4">
        <v>1.45</v>
      </c>
      <c r="K10" s="4"/>
    </row>
    <row r="11" spans="1:11">
      <c r="A11" t="s">
        <v>14</v>
      </c>
      <c r="B11" s="7">
        <v>0.52361111111111103</v>
      </c>
      <c r="C11">
        <v>10</v>
      </c>
      <c r="D11">
        <v>14</v>
      </c>
      <c r="E11">
        <v>19.5</v>
      </c>
      <c r="F11" s="4">
        <v>14</v>
      </c>
      <c r="G11" s="4">
        <v>5</v>
      </c>
      <c r="K11" s="4"/>
    </row>
    <row r="12" spans="1:11">
      <c r="A12" t="s">
        <v>14</v>
      </c>
      <c r="B12" s="7">
        <v>0.53888888888888875</v>
      </c>
      <c r="C12">
        <v>3</v>
      </c>
      <c r="D12">
        <v>7</v>
      </c>
      <c r="E12">
        <v>8.5</v>
      </c>
      <c r="F12" s="4">
        <v>7</v>
      </c>
      <c r="G12" s="4">
        <v>2</v>
      </c>
      <c r="K12" s="4"/>
    </row>
    <row r="13" spans="1:11">
      <c r="A13" t="s">
        <v>14</v>
      </c>
      <c r="B13" s="7">
        <v>0.53888888888888875</v>
      </c>
      <c r="C13">
        <v>9</v>
      </c>
      <c r="D13">
        <v>14</v>
      </c>
      <c r="E13">
        <v>17</v>
      </c>
      <c r="F13" s="4">
        <v>14</v>
      </c>
      <c r="G13" s="4">
        <v>12.6</v>
      </c>
    </row>
    <row r="14" spans="1:11">
      <c r="A14" t="s">
        <v>14</v>
      </c>
      <c r="B14" s="7">
        <v>0.54930555555555538</v>
      </c>
      <c r="C14">
        <v>11</v>
      </c>
      <c r="D14">
        <v>10</v>
      </c>
      <c r="E14">
        <v>14</v>
      </c>
      <c r="F14" s="4">
        <v>10</v>
      </c>
      <c r="G14" s="4">
        <v>1.45</v>
      </c>
    </row>
    <row r="15" spans="1:11">
      <c r="A15" t="s">
        <v>14</v>
      </c>
      <c r="B15" s="7">
        <v>0.54930555555555538</v>
      </c>
      <c r="C15">
        <v>2</v>
      </c>
      <c r="D15">
        <v>16</v>
      </c>
      <c r="E15">
        <v>19</v>
      </c>
      <c r="F15" s="4">
        <v>16</v>
      </c>
      <c r="G15" s="4">
        <v>13.8</v>
      </c>
    </row>
    <row r="16" spans="1:11">
      <c r="A16" t="s">
        <v>14</v>
      </c>
      <c r="B16" s="7">
        <v>0.55972222222222201</v>
      </c>
      <c r="C16">
        <v>4</v>
      </c>
      <c r="D16">
        <v>14</v>
      </c>
      <c r="E16">
        <v>16</v>
      </c>
      <c r="F16" s="4">
        <v>14</v>
      </c>
      <c r="G16" s="4">
        <v>8.8000000000000007</v>
      </c>
      <c r="I16" s="1"/>
    </row>
    <row r="17" spans="1:9">
      <c r="A17" t="s">
        <v>14</v>
      </c>
      <c r="B17" s="7">
        <v>0.57013888888888864</v>
      </c>
      <c r="C17">
        <v>2</v>
      </c>
      <c r="D17">
        <v>16</v>
      </c>
      <c r="E17">
        <v>19</v>
      </c>
      <c r="F17" s="4">
        <v>16</v>
      </c>
      <c r="G17" s="4">
        <v>13.8</v>
      </c>
      <c r="I17" s="1"/>
    </row>
    <row r="18" spans="1:9">
      <c r="A18" t="s">
        <v>14</v>
      </c>
      <c r="B18" s="7">
        <v>0.5826388888888886</v>
      </c>
      <c r="C18">
        <v>8</v>
      </c>
      <c r="D18">
        <v>15</v>
      </c>
      <c r="E18">
        <v>19</v>
      </c>
      <c r="F18" s="4">
        <v>15</v>
      </c>
      <c r="G18" s="4">
        <v>7.5</v>
      </c>
      <c r="I18" s="69"/>
    </row>
    <row r="19" spans="1:9">
      <c r="A19" t="s">
        <v>14</v>
      </c>
      <c r="B19" s="7">
        <v>0.5826388888888886</v>
      </c>
      <c r="C19">
        <v>3</v>
      </c>
      <c r="D19">
        <v>7</v>
      </c>
      <c r="E19">
        <v>8.5</v>
      </c>
      <c r="F19" s="4">
        <v>7</v>
      </c>
      <c r="G19" s="4">
        <v>2</v>
      </c>
    </row>
    <row r="20" spans="1:9">
      <c r="A20" t="s">
        <v>14</v>
      </c>
      <c r="B20" s="7">
        <v>0.5826388888888886</v>
      </c>
      <c r="C20">
        <v>3</v>
      </c>
      <c r="D20">
        <v>7</v>
      </c>
      <c r="E20">
        <v>8.5</v>
      </c>
      <c r="F20" s="4">
        <v>7</v>
      </c>
      <c r="G20" s="4">
        <v>2</v>
      </c>
    </row>
    <row r="21" spans="1:9">
      <c r="A21" t="s">
        <v>14</v>
      </c>
      <c r="B21" s="7">
        <v>0.58402777777777748</v>
      </c>
      <c r="C21">
        <v>6</v>
      </c>
      <c r="D21">
        <v>14</v>
      </c>
      <c r="E21">
        <v>18</v>
      </c>
      <c r="F21" s="4">
        <v>18</v>
      </c>
      <c r="G21" s="4">
        <v>9</v>
      </c>
    </row>
    <row r="22" spans="1:9">
      <c r="A22" t="s">
        <v>14</v>
      </c>
      <c r="B22" s="7">
        <v>0.59791666666666632</v>
      </c>
      <c r="C22">
        <v>3</v>
      </c>
      <c r="D22">
        <v>7</v>
      </c>
      <c r="E22">
        <v>8.5</v>
      </c>
      <c r="F22" s="4">
        <v>8.5</v>
      </c>
      <c r="G22" s="4">
        <v>2</v>
      </c>
    </row>
    <row r="23" spans="1:9">
      <c r="A23" t="s">
        <v>14</v>
      </c>
      <c r="B23" s="7">
        <v>0.61180555555555516</v>
      </c>
      <c r="C23">
        <v>2</v>
      </c>
      <c r="D23">
        <v>16</v>
      </c>
      <c r="E23">
        <v>19</v>
      </c>
      <c r="F23" s="4">
        <v>19</v>
      </c>
      <c r="G23" s="4">
        <v>13.8</v>
      </c>
    </row>
    <row r="24" spans="1:9">
      <c r="A24" t="s">
        <v>14</v>
      </c>
      <c r="B24" s="7">
        <v>0.64791666666666625</v>
      </c>
      <c r="C24">
        <v>7</v>
      </c>
      <c r="D24">
        <v>16</v>
      </c>
      <c r="E24">
        <v>20</v>
      </c>
      <c r="F24" s="4">
        <v>20</v>
      </c>
      <c r="G24" s="4">
        <v>9.65</v>
      </c>
    </row>
    <row r="25" spans="1:9">
      <c r="A25" t="s">
        <v>14</v>
      </c>
      <c r="B25" s="7">
        <v>0.65833333333333288</v>
      </c>
      <c r="C25">
        <v>1</v>
      </c>
      <c r="D25">
        <v>17</v>
      </c>
      <c r="E25">
        <v>23</v>
      </c>
      <c r="F25" s="4">
        <v>23</v>
      </c>
      <c r="G25" s="4">
        <v>18.75</v>
      </c>
    </row>
    <row r="26" spans="1:9">
      <c r="A26" t="s">
        <v>14</v>
      </c>
      <c r="B26" s="7">
        <v>0.65833333333333288</v>
      </c>
      <c r="C26">
        <v>10</v>
      </c>
      <c r="D26">
        <v>14</v>
      </c>
      <c r="E26">
        <v>19.5</v>
      </c>
      <c r="F26" s="4">
        <v>19.5</v>
      </c>
      <c r="G26" s="4">
        <v>5</v>
      </c>
    </row>
    <row r="27" spans="1:9">
      <c r="A27" t="s">
        <v>14</v>
      </c>
      <c r="B27" s="7">
        <v>0.66041666666666621</v>
      </c>
      <c r="C27">
        <v>2</v>
      </c>
      <c r="D27">
        <v>16</v>
      </c>
      <c r="E27">
        <v>19</v>
      </c>
      <c r="F27" s="4">
        <v>19</v>
      </c>
      <c r="G27" s="4">
        <v>13.8</v>
      </c>
    </row>
    <row r="28" spans="1:9">
      <c r="A28" t="s">
        <v>14</v>
      </c>
      <c r="B28" s="7">
        <v>0.66736111111111063</v>
      </c>
      <c r="C28">
        <v>7</v>
      </c>
      <c r="D28">
        <v>16</v>
      </c>
      <c r="E28">
        <v>20</v>
      </c>
      <c r="F28" s="4">
        <v>20</v>
      </c>
      <c r="G28" s="4">
        <v>9.65</v>
      </c>
    </row>
    <row r="29" spans="1:9">
      <c r="A29" t="s">
        <v>14</v>
      </c>
      <c r="B29" s="7">
        <v>0.67638888888888837</v>
      </c>
      <c r="C29">
        <v>7</v>
      </c>
      <c r="D29">
        <v>16</v>
      </c>
      <c r="E29">
        <v>20</v>
      </c>
      <c r="F29" s="4">
        <v>20</v>
      </c>
      <c r="G29" s="4">
        <v>9.65</v>
      </c>
    </row>
    <row r="30" spans="1:9">
      <c r="A30" t="s">
        <v>14</v>
      </c>
      <c r="B30" s="7">
        <v>0.68194444444444391</v>
      </c>
      <c r="C30">
        <v>4</v>
      </c>
      <c r="D30">
        <v>14</v>
      </c>
      <c r="E30">
        <v>16</v>
      </c>
      <c r="F30" s="4">
        <v>16</v>
      </c>
      <c r="G30" s="4">
        <v>8.8000000000000007</v>
      </c>
    </row>
    <row r="31" spans="1:9">
      <c r="A31" t="s">
        <v>14</v>
      </c>
      <c r="B31" s="7">
        <v>0.68472222222222168</v>
      </c>
      <c r="C31">
        <v>4</v>
      </c>
      <c r="D31">
        <v>14</v>
      </c>
      <c r="E31">
        <v>16</v>
      </c>
      <c r="F31" s="4">
        <v>16</v>
      </c>
      <c r="G31" s="4">
        <v>8.8000000000000007</v>
      </c>
    </row>
    <row r="32" spans="1:9">
      <c r="A32" t="s">
        <v>14</v>
      </c>
      <c r="B32" s="7">
        <v>0.68472222222222168</v>
      </c>
      <c r="C32">
        <v>1</v>
      </c>
      <c r="D32">
        <v>17</v>
      </c>
      <c r="E32">
        <v>23</v>
      </c>
      <c r="F32" s="4">
        <v>23</v>
      </c>
      <c r="G32" s="4">
        <v>18.75</v>
      </c>
    </row>
    <row r="33" spans="1:7">
      <c r="A33" t="s">
        <v>14</v>
      </c>
      <c r="B33" s="7">
        <v>0.70486111111111061</v>
      </c>
      <c r="C33">
        <v>1</v>
      </c>
      <c r="D33">
        <v>17</v>
      </c>
      <c r="E33">
        <v>23</v>
      </c>
      <c r="F33" s="4">
        <v>23</v>
      </c>
      <c r="G33" s="4">
        <v>18.75</v>
      </c>
    </row>
    <row r="34" spans="1:7">
      <c r="A34" t="s">
        <v>14</v>
      </c>
      <c r="B34" s="7">
        <v>0.72986111111111063</v>
      </c>
      <c r="C34">
        <v>9</v>
      </c>
      <c r="D34">
        <v>14</v>
      </c>
      <c r="E34">
        <v>17</v>
      </c>
      <c r="F34" s="4">
        <v>17</v>
      </c>
      <c r="G34" s="4">
        <v>12.6</v>
      </c>
    </row>
    <row r="35" spans="1:7">
      <c r="A35" t="s">
        <v>14</v>
      </c>
      <c r="B35" s="7">
        <v>0.74444444444444391</v>
      </c>
      <c r="C35">
        <v>4</v>
      </c>
      <c r="D35">
        <v>14</v>
      </c>
      <c r="E35">
        <v>16</v>
      </c>
      <c r="F35" s="4">
        <v>16</v>
      </c>
      <c r="G35" s="4">
        <v>8.8000000000000007</v>
      </c>
    </row>
    <row r="36" spans="1:7">
      <c r="A36" t="s">
        <v>14</v>
      </c>
      <c r="B36" s="7">
        <v>0.74444444444444391</v>
      </c>
      <c r="C36">
        <v>10</v>
      </c>
      <c r="D36">
        <v>14</v>
      </c>
      <c r="E36">
        <v>19.5</v>
      </c>
      <c r="F36" s="4">
        <v>19.5</v>
      </c>
      <c r="G36" s="4">
        <v>5</v>
      </c>
    </row>
    <row r="37" spans="1:7">
      <c r="A37" t="s">
        <v>14</v>
      </c>
      <c r="B37" s="7">
        <v>0.74444444444444391</v>
      </c>
      <c r="C37">
        <v>11</v>
      </c>
      <c r="D37">
        <v>10</v>
      </c>
      <c r="E37">
        <v>14</v>
      </c>
      <c r="F37" s="4">
        <v>14</v>
      </c>
      <c r="G37" s="4">
        <v>1.45</v>
      </c>
    </row>
    <row r="38" spans="1:7">
      <c r="A38" t="s">
        <v>14</v>
      </c>
      <c r="B38" s="7">
        <v>0.76111111111111063</v>
      </c>
      <c r="C38">
        <v>6</v>
      </c>
      <c r="D38">
        <v>14</v>
      </c>
      <c r="E38">
        <v>18</v>
      </c>
      <c r="F38" s="4">
        <v>18</v>
      </c>
      <c r="G38" s="4">
        <v>9</v>
      </c>
    </row>
    <row r="39" spans="1:7">
      <c r="A39" t="s">
        <v>14</v>
      </c>
      <c r="B39" s="7">
        <v>0.76111111111111063</v>
      </c>
      <c r="C39">
        <v>4</v>
      </c>
      <c r="D39">
        <v>14</v>
      </c>
      <c r="E39">
        <v>16</v>
      </c>
      <c r="F39" s="4">
        <v>16</v>
      </c>
      <c r="G39" s="4">
        <v>8.8000000000000007</v>
      </c>
    </row>
    <row r="40" spans="1:7">
      <c r="A40" t="s">
        <v>14</v>
      </c>
      <c r="B40" s="7">
        <v>0.76805555555555505</v>
      </c>
      <c r="C40">
        <v>7</v>
      </c>
      <c r="D40">
        <v>16</v>
      </c>
      <c r="E40">
        <v>20</v>
      </c>
      <c r="F40" s="4">
        <v>20</v>
      </c>
      <c r="G40" s="4">
        <v>9.65</v>
      </c>
    </row>
    <row r="41" spans="1:7">
      <c r="A41" t="s">
        <v>14</v>
      </c>
      <c r="B41" s="7">
        <v>0.76805555555555505</v>
      </c>
      <c r="C41">
        <v>3</v>
      </c>
      <c r="D41">
        <v>7</v>
      </c>
      <c r="E41">
        <v>8.5</v>
      </c>
      <c r="F41" s="4">
        <v>8.5</v>
      </c>
      <c r="G41" s="4">
        <v>2</v>
      </c>
    </row>
    <row r="42" spans="1:7">
      <c r="A42" t="s">
        <v>14</v>
      </c>
      <c r="B42" s="7">
        <v>0.77152777777777726</v>
      </c>
      <c r="C42">
        <v>4</v>
      </c>
      <c r="D42">
        <v>14</v>
      </c>
      <c r="E42">
        <v>16</v>
      </c>
      <c r="F42" s="4">
        <v>16</v>
      </c>
      <c r="G42" s="4">
        <v>8.8000000000000007</v>
      </c>
    </row>
    <row r="43" spans="1:7">
      <c r="A43" t="s">
        <v>14</v>
      </c>
      <c r="B43" s="7">
        <v>0.77152777777777726</v>
      </c>
      <c r="C43">
        <v>8</v>
      </c>
      <c r="D43">
        <v>15</v>
      </c>
      <c r="E43">
        <v>19</v>
      </c>
      <c r="F43" s="4">
        <v>19</v>
      </c>
      <c r="G43" s="4">
        <v>7.5</v>
      </c>
    </row>
    <row r="44" spans="1:7">
      <c r="A44" t="s">
        <v>14</v>
      </c>
      <c r="B44" s="7">
        <v>0.78819444444444398</v>
      </c>
      <c r="C44">
        <v>8</v>
      </c>
      <c r="D44">
        <v>15</v>
      </c>
      <c r="E44">
        <v>19</v>
      </c>
      <c r="F44" s="4">
        <v>19</v>
      </c>
      <c r="G44" s="4">
        <v>7.5</v>
      </c>
    </row>
    <row r="45" spans="1:7">
      <c r="A45" t="s">
        <v>14</v>
      </c>
      <c r="B45" s="7">
        <v>0.78958333333333286</v>
      </c>
      <c r="C45">
        <v>6</v>
      </c>
      <c r="D45">
        <v>14</v>
      </c>
      <c r="E45">
        <v>18</v>
      </c>
      <c r="F45" s="4">
        <v>18</v>
      </c>
      <c r="G45" s="4">
        <v>9</v>
      </c>
    </row>
    <row r="46" spans="1:7">
      <c r="A46" t="s">
        <v>14</v>
      </c>
      <c r="B46" s="7">
        <v>0.79999999999999949</v>
      </c>
      <c r="C46">
        <v>7</v>
      </c>
      <c r="D46">
        <v>16</v>
      </c>
      <c r="E46">
        <v>20</v>
      </c>
      <c r="F46" s="4">
        <v>20</v>
      </c>
      <c r="G46" s="4">
        <v>9.65</v>
      </c>
    </row>
    <row r="47" spans="1:7">
      <c r="A47" t="s">
        <v>14</v>
      </c>
      <c r="B47" s="7">
        <v>0.81666666666666621</v>
      </c>
      <c r="C47">
        <v>8</v>
      </c>
      <c r="D47">
        <v>15</v>
      </c>
      <c r="E47">
        <v>19</v>
      </c>
      <c r="F47" s="4">
        <v>19</v>
      </c>
      <c r="G47" s="4">
        <v>7.5</v>
      </c>
    </row>
    <row r="48" spans="1:7">
      <c r="A48" t="s">
        <v>14</v>
      </c>
      <c r="B48" s="7">
        <v>0.81666666666666621</v>
      </c>
      <c r="C48">
        <v>11</v>
      </c>
      <c r="D48">
        <v>10</v>
      </c>
      <c r="E48">
        <v>14</v>
      </c>
      <c r="F48" s="4">
        <v>14</v>
      </c>
      <c r="G48" s="4">
        <v>1.45</v>
      </c>
    </row>
    <row r="49" spans="1:7">
      <c r="A49" t="s">
        <v>14</v>
      </c>
      <c r="B49" s="7">
        <v>0.81666666666666621</v>
      </c>
      <c r="C49">
        <v>10</v>
      </c>
      <c r="D49">
        <v>14</v>
      </c>
      <c r="E49">
        <v>19.5</v>
      </c>
      <c r="F49" s="4">
        <v>19.5</v>
      </c>
      <c r="G49" s="4">
        <v>5</v>
      </c>
    </row>
    <row r="50" spans="1:7">
      <c r="A50" t="s">
        <v>14</v>
      </c>
      <c r="B50" s="7">
        <v>0.81666666666666621</v>
      </c>
      <c r="C50">
        <v>4</v>
      </c>
      <c r="D50">
        <v>14</v>
      </c>
      <c r="E50">
        <v>16</v>
      </c>
      <c r="F50" s="4">
        <v>16</v>
      </c>
      <c r="G50" s="4">
        <v>8.8000000000000007</v>
      </c>
    </row>
    <row r="51" spans="1:7">
      <c r="A51" t="s">
        <v>14</v>
      </c>
      <c r="B51" s="7">
        <v>0.82499999999999951</v>
      </c>
      <c r="C51">
        <v>3</v>
      </c>
      <c r="D51">
        <v>7</v>
      </c>
      <c r="E51">
        <v>8.5</v>
      </c>
      <c r="F51" s="4">
        <v>8.5</v>
      </c>
      <c r="G51" s="4">
        <v>2</v>
      </c>
    </row>
    <row r="52" spans="1:7">
      <c r="A52" t="s">
        <v>14</v>
      </c>
      <c r="B52" s="7">
        <v>0.82499999999999951</v>
      </c>
      <c r="C52">
        <v>1</v>
      </c>
      <c r="D52">
        <v>17</v>
      </c>
      <c r="E52">
        <v>23</v>
      </c>
      <c r="F52" s="4">
        <v>23</v>
      </c>
      <c r="G52" s="4">
        <v>18.75</v>
      </c>
    </row>
    <row r="53" spans="1:7">
      <c r="A53" t="s">
        <v>14</v>
      </c>
      <c r="B53" s="7">
        <v>0.82499999999999951</v>
      </c>
      <c r="C53">
        <v>2</v>
      </c>
      <c r="D53">
        <v>16</v>
      </c>
      <c r="E53">
        <v>19</v>
      </c>
      <c r="F53" s="4">
        <v>19</v>
      </c>
      <c r="G53" s="4">
        <v>13.8</v>
      </c>
    </row>
    <row r="54" spans="1:7">
      <c r="A54" t="s">
        <v>14</v>
      </c>
      <c r="B54" s="7">
        <v>0.83263888888888837</v>
      </c>
      <c r="C54">
        <v>6</v>
      </c>
      <c r="D54">
        <v>14</v>
      </c>
      <c r="E54">
        <v>18</v>
      </c>
      <c r="F54" s="4">
        <v>18</v>
      </c>
      <c r="G54" s="4">
        <v>9</v>
      </c>
    </row>
    <row r="55" spans="1:7">
      <c r="A55" t="s">
        <v>14</v>
      </c>
      <c r="B55" s="7">
        <v>0.83263888888888837</v>
      </c>
      <c r="C55">
        <v>6</v>
      </c>
      <c r="D55">
        <v>14</v>
      </c>
      <c r="E55">
        <v>18</v>
      </c>
      <c r="F55" s="4">
        <v>18</v>
      </c>
      <c r="G55" s="4">
        <v>9</v>
      </c>
    </row>
    <row r="56" spans="1:7">
      <c r="A56" t="s">
        <v>14</v>
      </c>
      <c r="B56" s="7">
        <v>0.83819444444444391</v>
      </c>
      <c r="C56">
        <v>8</v>
      </c>
      <c r="D56">
        <v>15</v>
      </c>
      <c r="E56">
        <v>19</v>
      </c>
      <c r="F56" s="4">
        <v>19</v>
      </c>
      <c r="G56" s="4">
        <v>7.5</v>
      </c>
    </row>
    <row r="57" spans="1:7">
      <c r="A57" t="s">
        <v>14</v>
      </c>
      <c r="B57" s="7">
        <v>0.84861111111111054</v>
      </c>
      <c r="C57">
        <v>7</v>
      </c>
      <c r="D57">
        <v>16</v>
      </c>
      <c r="E57">
        <v>20</v>
      </c>
      <c r="F57" s="4">
        <v>20</v>
      </c>
      <c r="G57" s="4">
        <v>9.65</v>
      </c>
    </row>
    <row r="58" spans="1:7">
      <c r="A58" t="s">
        <v>14</v>
      </c>
      <c r="B58" s="7">
        <v>0.85763888888888828</v>
      </c>
      <c r="C58">
        <v>10</v>
      </c>
      <c r="D58">
        <v>14</v>
      </c>
      <c r="E58">
        <v>19.5</v>
      </c>
      <c r="F58" s="4">
        <v>19.5</v>
      </c>
      <c r="G58" s="4">
        <v>5</v>
      </c>
    </row>
    <row r="59" spans="1:7">
      <c r="A59" t="s">
        <v>14</v>
      </c>
      <c r="B59" s="7">
        <v>0.85763888888888828</v>
      </c>
      <c r="C59">
        <v>11</v>
      </c>
      <c r="D59">
        <v>10</v>
      </c>
      <c r="E59">
        <v>14</v>
      </c>
      <c r="F59" s="4">
        <v>14</v>
      </c>
      <c r="G59" s="4">
        <v>1.45</v>
      </c>
    </row>
    <row r="60" spans="1:7">
      <c r="A60" t="s">
        <v>14</v>
      </c>
      <c r="B60" s="7">
        <v>0.85763888888888828</v>
      </c>
      <c r="C60">
        <v>7</v>
      </c>
      <c r="D60">
        <v>16</v>
      </c>
      <c r="E60">
        <v>20</v>
      </c>
      <c r="F60" s="4">
        <v>20</v>
      </c>
      <c r="G60" s="4">
        <v>9.65</v>
      </c>
    </row>
    <row r="61" spans="1:7">
      <c r="A61" t="s">
        <v>14</v>
      </c>
      <c r="B61" s="7">
        <v>0.85763888888888828</v>
      </c>
      <c r="C61">
        <v>7</v>
      </c>
      <c r="D61">
        <v>16</v>
      </c>
      <c r="E61">
        <v>20</v>
      </c>
      <c r="F61" s="4">
        <v>20</v>
      </c>
      <c r="G61" s="4">
        <v>9.65</v>
      </c>
    </row>
    <row r="62" spans="1:7">
      <c r="A62" t="s">
        <v>14</v>
      </c>
      <c r="B62" s="7">
        <v>0.87638888888888833</v>
      </c>
      <c r="C62">
        <v>10</v>
      </c>
      <c r="D62">
        <v>14</v>
      </c>
      <c r="E62">
        <v>19.5</v>
      </c>
      <c r="F62" s="4">
        <v>19.5</v>
      </c>
      <c r="G62" s="4">
        <v>5</v>
      </c>
    </row>
    <row r="63" spans="1:7">
      <c r="A63" t="s">
        <v>14</v>
      </c>
      <c r="B63" s="7">
        <v>0.88402777777777719</v>
      </c>
      <c r="C63">
        <v>5</v>
      </c>
      <c r="D63">
        <v>15</v>
      </c>
      <c r="E63">
        <v>20</v>
      </c>
      <c r="F63" s="4">
        <v>20</v>
      </c>
      <c r="G63" s="4">
        <v>12.5</v>
      </c>
    </row>
    <row r="64" spans="1:7">
      <c r="A64" t="s">
        <v>14</v>
      </c>
      <c r="B64" s="7">
        <v>0.89930555555555491</v>
      </c>
      <c r="C64">
        <v>8</v>
      </c>
      <c r="D64">
        <v>15</v>
      </c>
      <c r="E64">
        <v>19</v>
      </c>
      <c r="F64" s="4">
        <v>19</v>
      </c>
      <c r="G64" s="4">
        <v>7.5</v>
      </c>
    </row>
    <row r="65" spans="1:7">
      <c r="A65" t="s">
        <v>14</v>
      </c>
      <c r="B65" s="7">
        <v>0.9187499999999994</v>
      </c>
      <c r="C65">
        <v>10</v>
      </c>
      <c r="D65">
        <v>14</v>
      </c>
      <c r="E65">
        <v>19.5</v>
      </c>
      <c r="F65" s="4">
        <v>19.5</v>
      </c>
      <c r="G65" s="4">
        <v>5</v>
      </c>
    </row>
    <row r="66" spans="1:7">
      <c r="A66" t="s">
        <v>14</v>
      </c>
      <c r="B66" s="7">
        <v>0.93888888888888833</v>
      </c>
      <c r="C66">
        <v>10</v>
      </c>
      <c r="D66">
        <v>14</v>
      </c>
      <c r="E66">
        <v>19.5</v>
      </c>
      <c r="F66" s="4">
        <v>19.5</v>
      </c>
      <c r="G66" s="4">
        <v>5</v>
      </c>
    </row>
    <row r="67" spans="1:7">
      <c r="A67" t="s">
        <v>14</v>
      </c>
      <c r="B67" s="7">
        <v>0.95208333333333273</v>
      </c>
      <c r="C67">
        <v>5</v>
      </c>
      <c r="D67">
        <v>15</v>
      </c>
      <c r="E67">
        <v>20</v>
      </c>
      <c r="F67" s="4">
        <v>20</v>
      </c>
      <c r="G67" s="4">
        <v>12.5</v>
      </c>
    </row>
    <row r="68" spans="1:7">
      <c r="A68" t="s">
        <v>15</v>
      </c>
      <c r="B68" s="7">
        <v>0.46319444444444446</v>
      </c>
      <c r="C68">
        <v>6</v>
      </c>
      <c r="D68">
        <v>14</v>
      </c>
      <c r="E68">
        <v>18</v>
      </c>
      <c r="F68" s="4">
        <v>14</v>
      </c>
      <c r="G68" s="4">
        <v>9</v>
      </c>
    </row>
    <row r="69" spans="1:7">
      <c r="A69" t="s">
        <v>15</v>
      </c>
      <c r="B69" s="7">
        <v>0.46319444444444446</v>
      </c>
      <c r="C69">
        <v>11</v>
      </c>
      <c r="D69">
        <v>10</v>
      </c>
      <c r="E69">
        <v>14</v>
      </c>
      <c r="F69" s="4">
        <v>10</v>
      </c>
      <c r="G69" s="4">
        <v>1.45</v>
      </c>
    </row>
    <row r="70" spans="1:7">
      <c r="A70" t="s">
        <v>15</v>
      </c>
      <c r="B70" s="7">
        <v>0.46319444444444446</v>
      </c>
      <c r="C70">
        <v>2</v>
      </c>
      <c r="D70">
        <v>16</v>
      </c>
      <c r="E70">
        <v>19</v>
      </c>
      <c r="F70" s="4">
        <v>16</v>
      </c>
      <c r="G70" s="4">
        <v>13.8</v>
      </c>
    </row>
    <row r="71" spans="1:7">
      <c r="A71" t="s">
        <v>15</v>
      </c>
      <c r="B71" s="7">
        <v>0.46319444444444446</v>
      </c>
      <c r="C71">
        <v>8</v>
      </c>
      <c r="D71">
        <v>15</v>
      </c>
      <c r="E71">
        <v>19</v>
      </c>
      <c r="F71" s="4">
        <v>15</v>
      </c>
      <c r="G71" s="4">
        <v>7.5</v>
      </c>
    </row>
    <row r="72" spans="1:7">
      <c r="A72" t="s">
        <v>15</v>
      </c>
      <c r="B72" s="7">
        <v>0.46319444444444446</v>
      </c>
      <c r="C72">
        <v>1</v>
      </c>
      <c r="D72">
        <v>17</v>
      </c>
      <c r="E72">
        <v>23</v>
      </c>
      <c r="F72" s="4">
        <v>17</v>
      </c>
      <c r="G72" s="4">
        <v>18.75</v>
      </c>
    </row>
    <row r="73" spans="1:7">
      <c r="A73" t="s">
        <v>15</v>
      </c>
      <c r="B73" s="7">
        <v>0.47916666666666669</v>
      </c>
      <c r="C73">
        <v>3</v>
      </c>
      <c r="D73">
        <v>7</v>
      </c>
      <c r="E73">
        <v>8.5</v>
      </c>
      <c r="F73" s="4">
        <v>7</v>
      </c>
      <c r="G73" s="4">
        <v>2</v>
      </c>
    </row>
    <row r="74" spans="1:7">
      <c r="A74" t="s">
        <v>15</v>
      </c>
      <c r="B74" s="7">
        <v>0.47916666666666669</v>
      </c>
      <c r="C74">
        <v>4</v>
      </c>
      <c r="D74">
        <v>14</v>
      </c>
      <c r="E74">
        <v>16</v>
      </c>
      <c r="F74" s="4">
        <v>14</v>
      </c>
      <c r="G74" s="4">
        <v>8.8000000000000007</v>
      </c>
    </row>
    <row r="75" spans="1:7">
      <c r="A75" t="s">
        <v>15</v>
      </c>
      <c r="B75" s="7">
        <v>0.49027777777777781</v>
      </c>
      <c r="C75">
        <v>3</v>
      </c>
      <c r="D75">
        <v>7</v>
      </c>
      <c r="E75">
        <v>8.5</v>
      </c>
      <c r="F75" s="4">
        <v>7</v>
      </c>
      <c r="G75" s="4">
        <v>2</v>
      </c>
    </row>
    <row r="76" spans="1:7">
      <c r="A76" t="s">
        <v>15</v>
      </c>
      <c r="B76" s="7">
        <v>0.49027777777777781</v>
      </c>
      <c r="C76">
        <v>4</v>
      </c>
      <c r="D76">
        <v>14</v>
      </c>
      <c r="E76">
        <v>16</v>
      </c>
      <c r="F76" s="4">
        <v>14</v>
      </c>
      <c r="G76" s="4">
        <v>8.8000000000000007</v>
      </c>
    </row>
    <row r="77" spans="1:7">
      <c r="A77" t="s">
        <v>15</v>
      </c>
      <c r="B77" s="7">
        <v>0.49027777777777781</v>
      </c>
      <c r="C77">
        <v>11</v>
      </c>
      <c r="D77">
        <v>10</v>
      </c>
      <c r="E77">
        <v>14</v>
      </c>
      <c r="F77" s="4">
        <v>10</v>
      </c>
      <c r="G77" s="4">
        <v>1.45</v>
      </c>
    </row>
    <row r="78" spans="1:7">
      <c r="A78" t="s">
        <v>15</v>
      </c>
      <c r="B78" s="7">
        <v>0.50763888888888897</v>
      </c>
      <c r="C78">
        <v>3</v>
      </c>
      <c r="D78">
        <v>7</v>
      </c>
      <c r="E78">
        <v>8.5</v>
      </c>
      <c r="F78" s="4">
        <v>7</v>
      </c>
      <c r="G78" s="4">
        <v>2</v>
      </c>
    </row>
    <row r="79" spans="1:7">
      <c r="A79" t="s">
        <v>15</v>
      </c>
      <c r="B79" s="7">
        <v>0.50763888888888897</v>
      </c>
      <c r="C79">
        <v>7</v>
      </c>
      <c r="D79">
        <v>16</v>
      </c>
      <c r="E79">
        <v>20</v>
      </c>
      <c r="F79" s="4">
        <v>16</v>
      </c>
      <c r="G79" s="4">
        <v>9.65</v>
      </c>
    </row>
    <row r="80" spans="1:7">
      <c r="A80" t="s">
        <v>15</v>
      </c>
      <c r="B80" s="7">
        <v>0.52222222222222225</v>
      </c>
      <c r="C80">
        <v>8</v>
      </c>
      <c r="D80">
        <v>15</v>
      </c>
      <c r="E80">
        <v>19</v>
      </c>
      <c r="F80" s="4">
        <v>15</v>
      </c>
      <c r="G80" s="4">
        <v>7.5</v>
      </c>
    </row>
    <row r="81" spans="1:7">
      <c r="A81" t="s">
        <v>15</v>
      </c>
      <c r="B81" s="7">
        <v>0.52222222222222225</v>
      </c>
      <c r="C81">
        <v>9</v>
      </c>
      <c r="D81">
        <v>14</v>
      </c>
      <c r="E81">
        <v>17</v>
      </c>
      <c r="F81" s="4">
        <v>14</v>
      </c>
      <c r="G81" s="4">
        <v>12.6</v>
      </c>
    </row>
    <row r="82" spans="1:7">
      <c r="A82" t="s">
        <v>15</v>
      </c>
      <c r="B82" s="7">
        <v>0.54027777777777786</v>
      </c>
      <c r="C82">
        <v>4</v>
      </c>
      <c r="D82">
        <v>14</v>
      </c>
      <c r="E82">
        <v>16</v>
      </c>
      <c r="F82" s="4">
        <v>14</v>
      </c>
      <c r="G82" s="4">
        <v>8.8000000000000007</v>
      </c>
    </row>
    <row r="83" spans="1:7">
      <c r="A83" t="s">
        <v>15</v>
      </c>
      <c r="B83" s="7">
        <v>0.54027777777777786</v>
      </c>
      <c r="C83">
        <v>3</v>
      </c>
      <c r="D83">
        <v>7</v>
      </c>
      <c r="E83">
        <v>8.5</v>
      </c>
      <c r="F83" s="4">
        <v>7</v>
      </c>
      <c r="G83" s="4">
        <v>2</v>
      </c>
    </row>
    <row r="84" spans="1:7">
      <c r="A84" t="s">
        <v>15</v>
      </c>
      <c r="B84" s="7">
        <v>0.54027777777777786</v>
      </c>
      <c r="C84">
        <v>2</v>
      </c>
      <c r="D84">
        <v>16</v>
      </c>
      <c r="E84">
        <v>19</v>
      </c>
      <c r="F84" s="4">
        <v>16</v>
      </c>
      <c r="G84" s="4">
        <v>13.8</v>
      </c>
    </row>
    <row r="85" spans="1:7">
      <c r="A85" t="s">
        <v>15</v>
      </c>
      <c r="B85" s="7">
        <v>0.55347222222222225</v>
      </c>
      <c r="C85">
        <v>7</v>
      </c>
      <c r="D85">
        <v>16</v>
      </c>
      <c r="E85">
        <v>20</v>
      </c>
      <c r="F85" s="4">
        <v>16</v>
      </c>
      <c r="G85" s="4">
        <v>9.65</v>
      </c>
    </row>
    <row r="86" spans="1:7">
      <c r="A86" t="s">
        <v>15</v>
      </c>
      <c r="B86" s="7">
        <v>0.55347222222222225</v>
      </c>
      <c r="C86">
        <v>9</v>
      </c>
      <c r="D86">
        <v>14</v>
      </c>
      <c r="E86">
        <v>17</v>
      </c>
      <c r="F86" s="4">
        <v>14</v>
      </c>
      <c r="G86" s="4">
        <v>12.6</v>
      </c>
    </row>
    <row r="87" spans="1:7">
      <c r="A87" t="s">
        <v>15</v>
      </c>
      <c r="B87" s="7">
        <v>0.55486111111111114</v>
      </c>
      <c r="C87">
        <v>11</v>
      </c>
      <c r="D87">
        <v>10</v>
      </c>
      <c r="E87">
        <v>14</v>
      </c>
      <c r="F87" s="4">
        <v>10</v>
      </c>
      <c r="G87" s="4">
        <v>1.45</v>
      </c>
    </row>
    <row r="88" spans="1:7">
      <c r="A88" t="s">
        <v>15</v>
      </c>
      <c r="B88" s="7">
        <v>0.55486111111111114</v>
      </c>
      <c r="C88">
        <v>7</v>
      </c>
      <c r="D88">
        <v>16</v>
      </c>
      <c r="E88">
        <v>20</v>
      </c>
      <c r="F88" s="4">
        <v>16</v>
      </c>
      <c r="G88" s="4">
        <v>9.65</v>
      </c>
    </row>
    <row r="89" spans="1:7">
      <c r="A89" t="s">
        <v>15</v>
      </c>
      <c r="B89" s="7">
        <v>0.5708333333333333</v>
      </c>
      <c r="C89">
        <v>10</v>
      </c>
      <c r="D89">
        <v>14</v>
      </c>
      <c r="E89">
        <v>19.5</v>
      </c>
      <c r="F89" s="4">
        <v>14</v>
      </c>
      <c r="G89" s="4">
        <v>5</v>
      </c>
    </row>
    <row r="90" spans="1:7">
      <c r="A90" t="s">
        <v>15</v>
      </c>
      <c r="B90" s="7">
        <v>0.57222222222222219</v>
      </c>
      <c r="C90">
        <v>3</v>
      </c>
      <c r="D90">
        <v>7</v>
      </c>
      <c r="E90">
        <v>8.5</v>
      </c>
      <c r="F90" s="4">
        <v>7</v>
      </c>
      <c r="G90" s="4">
        <v>2</v>
      </c>
    </row>
    <row r="91" spans="1:7">
      <c r="A91" t="s">
        <v>15</v>
      </c>
      <c r="B91" s="7">
        <v>0.57222222222222219</v>
      </c>
      <c r="C91">
        <v>7</v>
      </c>
      <c r="D91">
        <v>16</v>
      </c>
      <c r="E91">
        <v>20</v>
      </c>
      <c r="F91" s="4">
        <v>16</v>
      </c>
      <c r="G91" s="4">
        <v>9.65</v>
      </c>
    </row>
    <row r="92" spans="1:7">
      <c r="A92" t="s">
        <v>15</v>
      </c>
      <c r="B92" s="7">
        <v>0.57291666666666663</v>
      </c>
      <c r="C92">
        <v>6</v>
      </c>
      <c r="D92">
        <v>14</v>
      </c>
      <c r="E92">
        <v>18</v>
      </c>
      <c r="F92" s="4">
        <v>14</v>
      </c>
      <c r="G92" s="4">
        <v>9</v>
      </c>
    </row>
    <row r="93" spans="1:7">
      <c r="A93" t="s">
        <v>15</v>
      </c>
      <c r="B93" s="7">
        <v>0.57291666666666663</v>
      </c>
      <c r="C93">
        <v>9</v>
      </c>
      <c r="D93">
        <v>14</v>
      </c>
      <c r="E93">
        <v>17</v>
      </c>
      <c r="F93" s="4">
        <v>14</v>
      </c>
      <c r="G93" s="4">
        <v>12.6</v>
      </c>
    </row>
    <row r="94" spans="1:7">
      <c r="A94" t="s">
        <v>15</v>
      </c>
      <c r="B94" s="7">
        <v>0.59305555555555556</v>
      </c>
      <c r="C94">
        <v>5</v>
      </c>
      <c r="D94">
        <v>15</v>
      </c>
      <c r="E94">
        <v>20</v>
      </c>
      <c r="F94" s="4">
        <v>20</v>
      </c>
      <c r="G94" s="4">
        <v>12.5</v>
      </c>
    </row>
    <row r="95" spans="1:7">
      <c r="A95" t="s">
        <v>15</v>
      </c>
      <c r="B95" s="7">
        <v>0.59305555555555556</v>
      </c>
      <c r="C95">
        <v>3</v>
      </c>
      <c r="D95">
        <v>7</v>
      </c>
      <c r="E95">
        <v>8.5</v>
      </c>
      <c r="F95" s="4">
        <v>8.5</v>
      </c>
      <c r="G95" s="4">
        <v>2</v>
      </c>
    </row>
    <row r="96" spans="1:7">
      <c r="A96" t="s">
        <v>15</v>
      </c>
      <c r="B96" s="7">
        <v>0.59305555555555556</v>
      </c>
      <c r="C96">
        <v>4</v>
      </c>
      <c r="D96">
        <v>14</v>
      </c>
      <c r="E96">
        <v>16</v>
      </c>
      <c r="F96" s="4">
        <v>16</v>
      </c>
      <c r="G96" s="4">
        <v>8.8000000000000007</v>
      </c>
    </row>
    <row r="97" spans="1:7">
      <c r="A97" t="s">
        <v>15</v>
      </c>
      <c r="B97" s="7">
        <v>0.59305555555555556</v>
      </c>
      <c r="C97">
        <v>6</v>
      </c>
      <c r="D97">
        <v>14</v>
      </c>
      <c r="E97">
        <v>18</v>
      </c>
      <c r="F97" s="4">
        <v>18</v>
      </c>
      <c r="G97" s="4">
        <v>9</v>
      </c>
    </row>
    <row r="98" spans="1:7">
      <c r="A98" t="s">
        <v>15</v>
      </c>
      <c r="B98" s="7">
        <v>0.59305555555555556</v>
      </c>
      <c r="C98">
        <v>7</v>
      </c>
      <c r="D98">
        <v>16</v>
      </c>
      <c r="E98">
        <v>20</v>
      </c>
      <c r="F98" s="4">
        <v>20</v>
      </c>
      <c r="G98" s="4">
        <v>9.65</v>
      </c>
    </row>
    <row r="99" spans="1:7">
      <c r="A99" t="s">
        <v>15</v>
      </c>
      <c r="B99" s="7">
        <v>0.61388888888888882</v>
      </c>
      <c r="C99">
        <v>10</v>
      </c>
      <c r="D99">
        <v>14</v>
      </c>
      <c r="E99">
        <v>19.5</v>
      </c>
      <c r="F99" s="4">
        <v>19.5</v>
      </c>
      <c r="G99" s="4">
        <v>5</v>
      </c>
    </row>
    <row r="100" spans="1:7">
      <c r="A100" t="s">
        <v>15</v>
      </c>
      <c r="B100" s="7">
        <v>0.63541666666666652</v>
      </c>
      <c r="C100">
        <v>1</v>
      </c>
      <c r="D100">
        <v>17</v>
      </c>
      <c r="E100">
        <v>23</v>
      </c>
      <c r="F100" s="4">
        <v>23</v>
      </c>
      <c r="G100" s="4">
        <v>18.75</v>
      </c>
    </row>
    <row r="101" spans="1:7">
      <c r="A101" t="s">
        <v>15</v>
      </c>
      <c r="B101" s="7">
        <v>0.63541666666666652</v>
      </c>
      <c r="C101">
        <v>8</v>
      </c>
      <c r="D101">
        <v>15</v>
      </c>
      <c r="E101">
        <v>19</v>
      </c>
      <c r="F101" s="4">
        <v>19</v>
      </c>
      <c r="G101" s="4">
        <v>7.5</v>
      </c>
    </row>
    <row r="102" spans="1:7">
      <c r="A102" t="s">
        <v>15</v>
      </c>
      <c r="B102" s="7">
        <v>0.66249999999999987</v>
      </c>
      <c r="C102">
        <v>3</v>
      </c>
      <c r="D102">
        <v>7</v>
      </c>
      <c r="E102">
        <v>8.5</v>
      </c>
      <c r="F102" s="4">
        <v>8.5</v>
      </c>
      <c r="G102" s="4">
        <v>2</v>
      </c>
    </row>
    <row r="103" spans="1:7">
      <c r="A103" t="s">
        <v>15</v>
      </c>
      <c r="B103" s="7">
        <v>0.66249999999999987</v>
      </c>
      <c r="C103">
        <v>10</v>
      </c>
      <c r="D103">
        <v>14</v>
      </c>
      <c r="E103">
        <v>19.5</v>
      </c>
      <c r="F103" s="4">
        <v>19.5</v>
      </c>
      <c r="G103" s="4">
        <v>5</v>
      </c>
    </row>
    <row r="104" spans="1:7">
      <c r="A104" t="s">
        <v>15</v>
      </c>
      <c r="B104" s="7">
        <v>0.6680555555555554</v>
      </c>
      <c r="C104">
        <v>11</v>
      </c>
      <c r="D104">
        <v>10</v>
      </c>
      <c r="E104">
        <v>14</v>
      </c>
      <c r="F104" s="4">
        <v>14</v>
      </c>
      <c r="G104" s="4">
        <v>1.45</v>
      </c>
    </row>
    <row r="105" spans="1:7">
      <c r="A105" t="s">
        <v>15</v>
      </c>
      <c r="B105" s="7">
        <v>0.6680555555555554</v>
      </c>
      <c r="C105">
        <v>4</v>
      </c>
      <c r="D105">
        <v>14</v>
      </c>
      <c r="E105">
        <v>16</v>
      </c>
      <c r="F105" s="4">
        <v>16</v>
      </c>
      <c r="G105" s="4">
        <v>8.8000000000000007</v>
      </c>
    </row>
    <row r="106" spans="1:7">
      <c r="A106" t="s">
        <v>15</v>
      </c>
      <c r="B106" s="7">
        <v>0.68680555555555545</v>
      </c>
      <c r="C106">
        <v>6</v>
      </c>
      <c r="D106">
        <v>14</v>
      </c>
      <c r="E106">
        <v>18</v>
      </c>
      <c r="F106" s="4">
        <v>18</v>
      </c>
      <c r="G106" s="4">
        <v>9</v>
      </c>
    </row>
    <row r="107" spans="1:7">
      <c r="A107" t="s">
        <v>15</v>
      </c>
      <c r="B107" s="7">
        <v>0.69374999999999987</v>
      </c>
      <c r="C107">
        <v>2</v>
      </c>
      <c r="D107">
        <v>16</v>
      </c>
      <c r="E107">
        <v>19</v>
      </c>
      <c r="F107" s="4">
        <v>19</v>
      </c>
      <c r="G107" s="4">
        <v>13.8</v>
      </c>
    </row>
    <row r="108" spans="1:7">
      <c r="A108" t="s">
        <v>15</v>
      </c>
      <c r="B108" s="7">
        <v>0.72361111111111098</v>
      </c>
      <c r="C108">
        <v>5</v>
      </c>
      <c r="D108">
        <v>15</v>
      </c>
      <c r="E108">
        <v>20</v>
      </c>
      <c r="F108" s="4">
        <v>20</v>
      </c>
      <c r="G108" s="4">
        <v>12.5</v>
      </c>
    </row>
    <row r="109" spans="1:7">
      <c r="A109" t="s">
        <v>15</v>
      </c>
      <c r="B109" s="7">
        <v>0.72361111111111098</v>
      </c>
      <c r="C109">
        <v>8</v>
      </c>
      <c r="D109">
        <v>15</v>
      </c>
      <c r="E109">
        <v>19</v>
      </c>
      <c r="F109" s="4">
        <v>19</v>
      </c>
      <c r="G109" s="4">
        <v>7.5</v>
      </c>
    </row>
    <row r="110" spans="1:7">
      <c r="A110" t="s">
        <v>15</v>
      </c>
      <c r="B110" s="7">
        <v>0.74166666666666659</v>
      </c>
      <c r="C110">
        <v>4</v>
      </c>
      <c r="D110">
        <v>14</v>
      </c>
      <c r="E110">
        <v>16</v>
      </c>
      <c r="F110" s="4">
        <v>16</v>
      </c>
      <c r="G110" s="4">
        <v>8.8000000000000007</v>
      </c>
    </row>
    <row r="111" spans="1:7">
      <c r="A111" t="s">
        <v>15</v>
      </c>
      <c r="B111" s="7">
        <v>0.75208333333333321</v>
      </c>
      <c r="C111">
        <v>7</v>
      </c>
      <c r="D111">
        <v>16</v>
      </c>
      <c r="E111">
        <v>20</v>
      </c>
      <c r="F111" s="4">
        <v>20</v>
      </c>
      <c r="G111" s="4">
        <v>9.65</v>
      </c>
    </row>
    <row r="112" spans="1:7">
      <c r="A112" t="s">
        <v>15</v>
      </c>
      <c r="B112" s="7">
        <v>0.76597222222222205</v>
      </c>
      <c r="C112">
        <v>7</v>
      </c>
      <c r="D112">
        <v>16</v>
      </c>
      <c r="E112">
        <v>20</v>
      </c>
      <c r="F112" s="4">
        <v>20</v>
      </c>
      <c r="G112" s="4">
        <v>9.65</v>
      </c>
    </row>
    <row r="113" spans="1:7">
      <c r="A113" t="s">
        <v>15</v>
      </c>
      <c r="B113" s="7">
        <v>0.77222222222222203</v>
      </c>
      <c r="C113">
        <v>10</v>
      </c>
      <c r="D113">
        <v>14</v>
      </c>
      <c r="E113">
        <v>19.5</v>
      </c>
      <c r="F113" s="4">
        <v>19.5</v>
      </c>
      <c r="G113" s="4">
        <v>5</v>
      </c>
    </row>
    <row r="114" spans="1:7">
      <c r="A114" t="s">
        <v>15</v>
      </c>
      <c r="B114" s="7">
        <v>0.77708333333333313</v>
      </c>
      <c r="C114">
        <v>3</v>
      </c>
      <c r="D114">
        <v>7</v>
      </c>
      <c r="E114">
        <v>8.5</v>
      </c>
      <c r="F114" s="4">
        <v>8.5</v>
      </c>
      <c r="G114" s="4">
        <v>2</v>
      </c>
    </row>
    <row r="115" spans="1:7">
      <c r="A115" t="s">
        <v>15</v>
      </c>
      <c r="B115" s="7">
        <v>0.77708333333333313</v>
      </c>
      <c r="C115">
        <v>3</v>
      </c>
      <c r="D115">
        <v>7</v>
      </c>
      <c r="E115">
        <v>8.5</v>
      </c>
      <c r="F115" s="4">
        <v>8.5</v>
      </c>
      <c r="G115" s="4">
        <v>2</v>
      </c>
    </row>
    <row r="116" spans="1:7">
      <c r="A116" t="s">
        <v>15</v>
      </c>
      <c r="B116" s="7">
        <v>0.77708333333333313</v>
      </c>
      <c r="C116">
        <v>7</v>
      </c>
      <c r="D116">
        <v>16</v>
      </c>
      <c r="E116">
        <v>20</v>
      </c>
      <c r="F116" s="4">
        <v>20</v>
      </c>
      <c r="G116" s="4">
        <v>9.65</v>
      </c>
    </row>
    <row r="117" spans="1:7">
      <c r="A117" t="s">
        <v>15</v>
      </c>
      <c r="B117" s="7">
        <v>0.79652777777777761</v>
      </c>
      <c r="C117">
        <v>6</v>
      </c>
      <c r="D117">
        <v>14</v>
      </c>
      <c r="E117">
        <v>18</v>
      </c>
      <c r="F117" s="4">
        <v>18</v>
      </c>
      <c r="G117" s="4">
        <v>9</v>
      </c>
    </row>
    <row r="118" spans="1:7">
      <c r="A118" t="s">
        <v>15</v>
      </c>
      <c r="B118" s="7">
        <v>0.79652777777777761</v>
      </c>
      <c r="C118">
        <v>3</v>
      </c>
      <c r="D118">
        <v>7</v>
      </c>
      <c r="E118">
        <v>8.5</v>
      </c>
      <c r="F118" s="4">
        <v>8.5</v>
      </c>
      <c r="G118" s="4">
        <v>2</v>
      </c>
    </row>
    <row r="119" spans="1:7">
      <c r="A119" t="s">
        <v>15</v>
      </c>
      <c r="B119" s="7">
        <v>0.81388888888888877</v>
      </c>
      <c r="C119">
        <v>2</v>
      </c>
      <c r="D119">
        <v>16</v>
      </c>
      <c r="E119">
        <v>19</v>
      </c>
      <c r="F119" s="4">
        <v>19</v>
      </c>
      <c r="G119" s="4">
        <v>13.8</v>
      </c>
    </row>
    <row r="120" spans="1:7">
      <c r="A120" t="s">
        <v>15</v>
      </c>
      <c r="B120" s="7">
        <v>0.81388888888888877</v>
      </c>
      <c r="C120">
        <v>7</v>
      </c>
      <c r="D120">
        <v>16</v>
      </c>
      <c r="E120">
        <v>20</v>
      </c>
      <c r="F120" s="4">
        <v>20</v>
      </c>
      <c r="G120" s="4">
        <v>9.65</v>
      </c>
    </row>
    <row r="121" spans="1:7">
      <c r="A121" t="s">
        <v>15</v>
      </c>
      <c r="B121" s="7">
        <v>0.81388888888888877</v>
      </c>
      <c r="C121">
        <v>1</v>
      </c>
      <c r="D121">
        <v>17</v>
      </c>
      <c r="E121">
        <v>23</v>
      </c>
      <c r="F121" s="4">
        <v>23</v>
      </c>
      <c r="G121" s="4">
        <v>18.75</v>
      </c>
    </row>
    <row r="122" spans="1:7">
      <c r="A122" t="s">
        <v>15</v>
      </c>
      <c r="B122" s="7">
        <v>0.81388888888888877</v>
      </c>
      <c r="C122">
        <v>11</v>
      </c>
      <c r="D122">
        <v>10</v>
      </c>
      <c r="E122">
        <v>14</v>
      </c>
      <c r="F122" s="4">
        <v>14</v>
      </c>
      <c r="G122" s="4">
        <v>1.45</v>
      </c>
    </row>
    <row r="123" spans="1:7">
      <c r="A123" t="s">
        <v>15</v>
      </c>
      <c r="B123" s="7">
        <v>0.83124999999999982</v>
      </c>
      <c r="C123">
        <v>9</v>
      </c>
      <c r="D123">
        <v>14</v>
      </c>
      <c r="E123">
        <v>17</v>
      </c>
      <c r="F123" s="4">
        <v>17</v>
      </c>
      <c r="G123" s="4">
        <v>12.6</v>
      </c>
    </row>
    <row r="124" spans="1:7">
      <c r="A124" t="s">
        <v>15</v>
      </c>
      <c r="B124" s="7">
        <v>0.85138888888888875</v>
      </c>
      <c r="C124">
        <v>4</v>
      </c>
      <c r="D124">
        <v>14</v>
      </c>
      <c r="E124">
        <v>16</v>
      </c>
      <c r="F124" s="4">
        <v>16</v>
      </c>
      <c r="G124" s="4">
        <v>8.8000000000000007</v>
      </c>
    </row>
    <row r="125" spans="1:7">
      <c r="A125" t="s">
        <v>15</v>
      </c>
      <c r="B125" s="7">
        <v>0.85763888888888873</v>
      </c>
      <c r="C125">
        <v>2</v>
      </c>
      <c r="D125">
        <v>16</v>
      </c>
      <c r="E125">
        <v>19</v>
      </c>
      <c r="F125" s="4">
        <v>19</v>
      </c>
      <c r="G125" s="4">
        <v>13.8</v>
      </c>
    </row>
    <row r="126" spans="1:7">
      <c r="A126" t="s">
        <v>15</v>
      </c>
      <c r="B126" s="7">
        <v>0.86111111111111094</v>
      </c>
      <c r="C126">
        <v>4</v>
      </c>
      <c r="D126">
        <v>14</v>
      </c>
      <c r="E126">
        <v>16</v>
      </c>
      <c r="F126" s="4">
        <v>16</v>
      </c>
      <c r="G126" s="4">
        <v>8.8000000000000007</v>
      </c>
    </row>
    <row r="127" spans="1:7">
      <c r="A127" t="s">
        <v>15</v>
      </c>
      <c r="B127" s="7">
        <v>0.86111111111111094</v>
      </c>
      <c r="C127">
        <v>7</v>
      </c>
      <c r="D127">
        <v>16</v>
      </c>
      <c r="E127">
        <v>20</v>
      </c>
      <c r="F127" s="4">
        <v>20</v>
      </c>
      <c r="G127" s="4">
        <v>9.65</v>
      </c>
    </row>
    <row r="128" spans="1:7">
      <c r="A128" t="s">
        <v>15</v>
      </c>
      <c r="B128" s="7">
        <v>0.86666666666666647</v>
      </c>
      <c r="C128">
        <v>3</v>
      </c>
      <c r="D128">
        <v>7</v>
      </c>
      <c r="E128">
        <v>8.5</v>
      </c>
      <c r="F128" s="4">
        <v>8.5</v>
      </c>
      <c r="G128" s="4">
        <v>2</v>
      </c>
    </row>
    <row r="129" spans="1:7">
      <c r="A129" t="s">
        <v>15</v>
      </c>
      <c r="B129" s="7">
        <v>0.87222222222222201</v>
      </c>
      <c r="C129">
        <v>11</v>
      </c>
      <c r="D129">
        <v>10</v>
      </c>
      <c r="E129">
        <v>14</v>
      </c>
      <c r="F129" s="4">
        <v>14</v>
      </c>
      <c r="G129" s="4">
        <v>1.45</v>
      </c>
    </row>
    <row r="130" spans="1:7">
      <c r="A130" t="s">
        <v>15</v>
      </c>
      <c r="B130" s="7">
        <v>0.87222222222222201</v>
      </c>
      <c r="C130">
        <v>5</v>
      </c>
      <c r="D130">
        <v>15</v>
      </c>
      <c r="E130">
        <v>20</v>
      </c>
      <c r="F130" s="4">
        <v>20</v>
      </c>
      <c r="G130" s="4">
        <v>12.5</v>
      </c>
    </row>
    <row r="131" spans="1:7">
      <c r="A131" t="s">
        <v>15</v>
      </c>
      <c r="B131" s="7">
        <v>0.87222222222222201</v>
      </c>
      <c r="C131">
        <v>10</v>
      </c>
      <c r="D131">
        <v>14</v>
      </c>
      <c r="E131">
        <v>19.5</v>
      </c>
      <c r="F131" s="4">
        <v>19.5</v>
      </c>
      <c r="G131" s="4">
        <v>5</v>
      </c>
    </row>
    <row r="132" spans="1:7">
      <c r="A132" t="s">
        <v>15</v>
      </c>
      <c r="B132" s="7">
        <v>0.87222222222222201</v>
      </c>
      <c r="C132">
        <v>4</v>
      </c>
      <c r="D132">
        <v>14</v>
      </c>
      <c r="E132">
        <v>16</v>
      </c>
      <c r="F132" s="4">
        <v>16</v>
      </c>
      <c r="G132" s="4">
        <v>8.8000000000000007</v>
      </c>
    </row>
    <row r="133" spans="1:7">
      <c r="A133" t="s">
        <v>15</v>
      </c>
      <c r="B133" s="7">
        <v>0.88263888888888864</v>
      </c>
      <c r="C133">
        <v>7</v>
      </c>
      <c r="D133">
        <v>16</v>
      </c>
      <c r="E133">
        <v>20</v>
      </c>
      <c r="F133" s="4">
        <v>20</v>
      </c>
      <c r="G133" s="4">
        <v>9.65</v>
      </c>
    </row>
    <row r="134" spans="1:7">
      <c r="A134" t="s">
        <v>15</v>
      </c>
      <c r="B134" s="7">
        <v>0.88263888888888864</v>
      </c>
      <c r="C134">
        <v>7</v>
      </c>
      <c r="D134">
        <v>16</v>
      </c>
      <c r="E134">
        <v>20</v>
      </c>
      <c r="F134" s="4">
        <v>20</v>
      </c>
      <c r="G134" s="4">
        <v>9.65</v>
      </c>
    </row>
    <row r="135" spans="1:7">
      <c r="A135" t="s">
        <v>15</v>
      </c>
      <c r="B135" s="7">
        <v>0.88333333333333308</v>
      </c>
      <c r="C135">
        <v>3</v>
      </c>
      <c r="D135">
        <v>7</v>
      </c>
      <c r="E135">
        <v>8.5</v>
      </c>
      <c r="F135" s="4">
        <v>8.5</v>
      </c>
      <c r="G135" s="4">
        <v>2</v>
      </c>
    </row>
    <row r="136" spans="1:7">
      <c r="A136" t="s">
        <v>15</v>
      </c>
      <c r="B136" s="7">
        <v>0.89097222222222194</v>
      </c>
      <c r="C136">
        <v>4</v>
      </c>
      <c r="D136">
        <v>14</v>
      </c>
      <c r="E136">
        <v>16</v>
      </c>
      <c r="F136" s="4">
        <v>16</v>
      </c>
      <c r="G136" s="4">
        <v>8.8000000000000007</v>
      </c>
    </row>
    <row r="137" spans="1:7">
      <c r="A137" t="s">
        <v>15</v>
      </c>
      <c r="B137" s="7">
        <v>0.90972222222222199</v>
      </c>
      <c r="C137">
        <v>2</v>
      </c>
      <c r="D137">
        <v>16</v>
      </c>
      <c r="E137">
        <v>19</v>
      </c>
      <c r="F137" s="4">
        <v>19</v>
      </c>
      <c r="G137" s="4">
        <v>13.8</v>
      </c>
    </row>
    <row r="138" spans="1:7">
      <c r="A138" t="s">
        <v>15</v>
      </c>
      <c r="B138" s="7">
        <v>0.91388888888888864</v>
      </c>
      <c r="C138">
        <v>9</v>
      </c>
      <c r="D138">
        <v>14</v>
      </c>
      <c r="E138">
        <v>17</v>
      </c>
      <c r="F138" s="4">
        <v>17</v>
      </c>
      <c r="G138" s="4">
        <v>12.6</v>
      </c>
    </row>
    <row r="139" spans="1:7">
      <c r="A139" t="s">
        <v>15</v>
      </c>
      <c r="B139" s="7">
        <v>0.94374999999999976</v>
      </c>
      <c r="C139">
        <v>7</v>
      </c>
      <c r="D139">
        <v>16</v>
      </c>
      <c r="E139">
        <v>20</v>
      </c>
      <c r="F139" s="4">
        <v>20</v>
      </c>
      <c r="G139" s="4">
        <v>9.65</v>
      </c>
    </row>
    <row r="140" spans="1:7">
      <c r="A140" t="s">
        <v>15</v>
      </c>
      <c r="B140" s="7">
        <v>0.94374999999999976</v>
      </c>
      <c r="C140">
        <v>9</v>
      </c>
      <c r="D140">
        <v>14</v>
      </c>
      <c r="E140">
        <v>17</v>
      </c>
      <c r="F140" s="4">
        <v>17</v>
      </c>
      <c r="G140" s="4">
        <v>12.6</v>
      </c>
    </row>
    <row r="141" spans="1:7">
      <c r="A141" t="s">
        <v>15</v>
      </c>
      <c r="B141" s="7">
        <v>0.95902777777777748</v>
      </c>
      <c r="C141">
        <v>7</v>
      </c>
      <c r="D141">
        <v>16</v>
      </c>
      <c r="E141">
        <v>20</v>
      </c>
      <c r="F141" s="4">
        <v>20</v>
      </c>
      <c r="G141" s="4">
        <v>9.65</v>
      </c>
    </row>
    <row r="142" spans="1:7">
      <c r="A142" t="s">
        <v>16</v>
      </c>
      <c r="B142" s="7">
        <v>0.4680555555555555</v>
      </c>
      <c r="C142">
        <v>6</v>
      </c>
      <c r="D142">
        <v>14</v>
      </c>
      <c r="E142">
        <v>18</v>
      </c>
      <c r="F142" s="4">
        <v>14</v>
      </c>
      <c r="G142" s="4">
        <v>9</v>
      </c>
    </row>
    <row r="143" spans="1:7">
      <c r="A143" t="s">
        <v>16</v>
      </c>
      <c r="B143" s="7">
        <v>0.4680555555555555</v>
      </c>
      <c r="C143">
        <v>10</v>
      </c>
      <c r="D143">
        <v>14</v>
      </c>
      <c r="E143">
        <v>19.5</v>
      </c>
      <c r="F143" s="4">
        <v>14</v>
      </c>
      <c r="G143" s="4">
        <v>5</v>
      </c>
    </row>
    <row r="144" spans="1:7">
      <c r="A144" t="s">
        <v>16</v>
      </c>
      <c r="B144" s="7">
        <v>0.4680555555555555</v>
      </c>
      <c r="C144">
        <v>8</v>
      </c>
      <c r="D144">
        <v>15</v>
      </c>
      <c r="E144">
        <v>19</v>
      </c>
      <c r="F144" s="4">
        <v>15</v>
      </c>
      <c r="G144" s="4">
        <v>7.5</v>
      </c>
    </row>
    <row r="145" spans="1:7">
      <c r="A145" t="s">
        <v>16</v>
      </c>
      <c r="B145" s="7">
        <v>0.4680555555555555</v>
      </c>
      <c r="C145">
        <v>2</v>
      </c>
      <c r="D145">
        <v>16</v>
      </c>
      <c r="E145">
        <v>19</v>
      </c>
      <c r="F145" s="4">
        <v>16</v>
      </c>
      <c r="G145" s="4">
        <v>13.8</v>
      </c>
    </row>
    <row r="146" spans="1:7">
      <c r="A146" t="s">
        <v>16</v>
      </c>
      <c r="B146" s="7">
        <v>0.4680555555555555</v>
      </c>
      <c r="C146">
        <v>8</v>
      </c>
      <c r="D146">
        <v>15</v>
      </c>
      <c r="E146">
        <v>19</v>
      </c>
      <c r="F146" s="4">
        <v>15</v>
      </c>
      <c r="G146" s="4">
        <v>7.5</v>
      </c>
    </row>
    <row r="147" spans="1:7">
      <c r="A147" t="s">
        <v>16</v>
      </c>
      <c r="B147" s="7">
        <v>0.48680555555555549</v>
      </c>
      <c r="C147">
        <v>11</v>
      </c>
      <c r="D147">
        <v>10</v>
      </c>
      <c r="E147">
        <v>14</v>
      </c>
      <c r="F147" s="4">
        <v>10</v>
      </c>
      <c r="G147" s="4">
        <v>1.45</v>
      </c>
    </row>
    <row r="148" spans="1:7">
      <c r="A148" t="s">
        <v>16</v>
      </c>
      <c r="B148" s="7">
        <v>0.50486111111111098</v>
      </c>
      <c r="C148">
        <v>8</v>
      </c>
      <c r="D148">
        <v>15</v>
      </c>
      <c r="E148">
        <v>19</v>
      </c>
      <c r="F148" s="4">
        <v>15</v>
      </c>
      <c r="G148" s="4">
        <v>7.5</v>
      </c>
    </row>
    <row r="149" spans="1:7">
      <c r="A149" t="s">
        <v>16</v>
      </c>
      <c r="B149" s="7">
        <v>0.52222222222222214</v>
      </c>
      <c r="C149">
        <v>2</v>
      </c>
      <c r="D149">
        <v>16</v>
      </c>
      <c r="E149">
        <v>19</v>
      </c>
      <c r="F149" s="4">
        <v>16</v>
      </c>
      <c r="G149" s="4">
        <v>13.8</v>
      </c>
    </row>
    <row r="150" spans="1:7">
      <c r="A150" t="s">
        <v>16</v>
      </c>
      <c r="B150" s="7">
        <v>0.52222222222222214</v>
      </c>
      <c r="C150">
        <v>8</v>
      </c>
      <c r="D150">
        <v>15</v>
      </c>
      <c r="E150">
        <v>19</v>
      </c>
      <c r="F150" s="4">
        <v>15</v>
      </c>
      <c r="G150" s="4">
        <v>7.5</v>
      </c>
    </row>
    <row r="151" spans="1:7">
      <c r="A151" t="s">
        <v>16</v>
      </c>
      <c r="B151" s="7">
        <v>0.52222222222222214</v>
      </c>
      <c r="C151">
        <v>3</v>
      </c>
      <c r="D151">
        <v>7</v>
      </c>
      <c r="E151">
        <v>8.5</v>
      </c>
      <c r="F151" s="4">
        <v>7</v>
      </c>
      <c r="G151" s="4">
        <v>2</v>
      </c>
    </row>
    <row r="152" spans="1:7">
      <c r="A152" t="s">
        <v>16</v>
      </c>
      <c r="B152" s="7">
        <v>0.52222222222222214</v>
      </c>
      <c r="C152">
        <v>7</v>
      </c>
      <c r="D152">
        <v>16</v>
      </c>
      <c r="E152">
        <v>20</v>
      </c>
      <c r="F152" s="4">
        <v>16</v>
      </c>
      <c r="G152" s="4">
        <v>9.65</v>
      </c>
    </row>
    <row r="153" spans="1:7">
      <c r="A153" t="s">
        <v>16</v>
      </c>
      <c r="B153" s="7">
        <v>0.52222222222222214</v>
      </c>
      <c r="C153">
        <v>9</v>
      </c>
      <c r="D153">
        <v>14</v>
      </c>
      <c r="E153">
        <v>17</v>
      </c>
      <c r="F153" s="4">
        <v>14</v>
      </c>
      <c r="G153" s="4">
        <v>12.6</v>
      </c>
    </row>
    <row r="154" spans="1:7">
      <c r="A154" t="s">
        <v>16</v>
      </c>
      <c r="B154" s="7">
        <v>0.5527777777777777</v>
      </c>
      <c r="C154">
        <v>10</v>
      </c>
      <c r="D154">
        <v>14</v>
      </c>
      <c r="E154">
        <v>19.5</v>
      </c>
      <c r="F154" s="4">
        <v>14</v>
      </c>
      <c r="G154" s="4">
        <v>5</v>
      </c>
    </row>
    <row r="155" spans="1:7">
      <c r="A155" t="s">
        <v>16</v>
      </c>
      <c r="B155" s="7">
        <v>0.5527777777777777</v>
      </c>
      <c r="C155">
        <v>10</v>
      </c>
      <c r="D155">
        <v>14</v>
      </c>
      <c r="E155">
        <v>19.5</v>
      </c>
      <c r="F155" s="4">
        <v>14</v>
      </c>
      <c r="G155" s="4">
        <v>5</v>
      </c>
    </row>
    <row r="156" spans="1:7">
      <c r="A156" t="s">
        <v>16</v>
      </c>
      <c r="B156" s="7">
        <v>0.56736111111111098</v>
      </c>
      <c r="C156">
        <v>10</v>
      </c>
      <c r="D156">
        <v>14</v>
      </c>
      <c r="E156">
        <v>19.5</v>
      </c>
      <c r="F156" s="4">
        <v>14</v>
      </c>
      <c r="G156" s="4">
        <v>5</v>
      </c>
    </row>
    <row r="157" spans="1:7">
      <c r="A157" t="s">
        <v>16</v>
      </c>
      <c r="B157" s="7">
        <v>0.57847222222222205</v>
      </c>
      <c r="C157">
        <v>7</v>
      </c>
      <c r="D157">
        <v>16</v>
      </c>
      <c r="E157">
        <v>20</v>
      </c>
      <c r="F157" s="4">
        <v>16</v>
      </c>
      <c r="G157" s="4">
        <v>9.65</v>
      </c>
    </row>
    <row r="158" spans="1:7">
      <c r="A158" t="s">
        <v>16</v>
      </c>
      <c r="B158" s="7">
        <v>0.57847222222222205</v>
      </c>
      <c r="C158">
        <v>2</v>
      </c>
      <c r="D158">
        <v>16</v>
      </c>
      <c r="E158">
        <v>19</v>
      </c>
      <c r="F158" s="4">
        <v>16</v>
      </c>
      <c r="G158" s="4">
        <v>13.8</v>
      </c>
    </row>
    <row r="159" spans="1:7">
      <c r="A159" t="s">
        <v>16</v>
      </c>
      <c r="B159" s="7">
        <v>0.58402777777777759</v>
      </c>
      <c r="C159">
        <v>2</v>
      </c>
      <c r="D159">
        <v>16</v>
      </c>
      <c r="E159">
        <v>19</v>
      </c>
      <c r="F159" s="4">
        <v>19</v>
      </c>
      <c r="G159" s="4">
        <v>13.8</v>
      </c>
    </row>
    <row r="160" spans="1:7">
      <c r="A160" t="s">
        <v>16</v>
      </c>
      <c r="B160" s="7">
        <v>0.59166666666666645</v>
      </c>
      <c r="C160">
        <v>9</v>
      </c>
      <c r="D160">
        <v>14</v>
      </c>
      <c r="E160">
        <v>17</v>
      </c>
      <c r="F160" s="4">
        <v>17</v>
      </c>
      <c r="G160" s="4">
        <v>12.6</v>
      </c>
    </row>
    <row r="161" spans="1:7">
      <c r="A161" t="s">
        <v>16</v>
      </c>
      <c r="B161" s="7">
        <v>0.59166666666666645</v>
      </c>
      <c r="C161">
        <v>5</v>
      </c>
      <c r="D161">
        <v>15</v>
      </c>
      <c r="E161">
        <v>20</v>
      </c>
      <c r="F161" s="4">
        <v>20</v>
      </c>
      <c r="G161" s="4">
        <v>12.5</v>
      </c>
    </row>
    <row r="162" spans="1:7">
      <c r="A162" t="s">
        <v>16</v>
      </c>
      <c r="B162" s="7">
        <v>0.60972222222222205</v>
      </c>
      <c r="C162">
        <v>8</v>
      </c>
      <c r="D162">
        <v>15</v>
      </c>
      <c r="E162">
        <v>19</v>
      </c>
      <c r="F162" s="4">
        <v>19</v>
      </c>
      <c r="G162" s="4">
        <v>7.5</v>
      </c>
    </row>
    <row r="163" spans="1:7">
      <c r="A163" t="s">
        <v>16</v>
      </c>
      <c r="B163" s="7">
        <v>0.63055555555555542</v>
      </c>
      <c r="C163">
        <v>1</v>
      </c>
      <c r="D163">
        <v>17</v>
      </c>
      <c r="E163">
        <v>23</v>
      </c>
      <c r="F163" s="4">
        <v>23</v>
      </c>
      <c r="G163" s="4">
        <v>18.75</v>
      </c>
    </row>
    <row r="164" spans="1:7">
      <c r="A164" t="s">
        <v>16</v>
      </c>
      <c r="B164" s="7">
        <v>0.6368055555555554</v>
      </c>
      <c r="C164">
        <v>10</v>
      </c>
      <c r="D164">
        <v>14</v>
      </c>
      <c r="E164">
        <v>19.5</v>
      </c>
      <c r="F164" s="4">
        <v>19.5</v>
      </c>
      <c r="G164" s="4">
        <v>5</v>
      </c>
    </row>
    <row r="165" spans="1:7">
      <c r="A165" t="s">
        <v>16</v>
      </c>
      <c r="B165" s="7">
        <v>0.64097222222222205</v>
      </c>
      <c r="C165">
        <v>4</v>
      </c>
      <c r="D165">
        <v>14</v>
      </c>
      <c r="E165">
        <v>16</v>
      </c>
      <c r="F165" s="4">
        <v>16</v>
      </c>
      <c r="G165" s="4">
        <v>8.8000000000000007</v>
      </c>
    </row>
    <row r="166" spans="1:7">
      <c r="A166" t="s">
        <v>16</v>
      </c>
      <c r="B166" s="7">
        <v>0.65347222222222201</v>
      </c>
      <c r="C166">
        <v>6</v>
      </c>
      <c r="D166">
        <v>14</v>
      </c>
      <c r="E166">
        <v>18</v>
      </c>
      <c r="F166" s="4">
        <v>18</v>
      </c>
      <c r="G166" s="4">
        <v>9</v>
      </c>
    </row>
    <row r="167" spans="1:7">
      <c r="A167" t="s">
        <v>16</v>
      </c>
      <c r="B167" s="7">
        <v>0.66388888888888864</v>
      </c>
      <c r="C167">
        <v>6</v>
      </c>
      <c r="D167">
        <v>14</v>
      </c>
      <c r="E167">
        <v>18</v>
      </c>
      <c r="F167" s="4">
        <v>18</v>
      </c>
      <c r="G167" s="4">
        <v>9</v>
      </c>
    </row>
    <row r="168" spans="1:7">
      <c r="A168" t="s">
        <v>16</v>
      </c>
      <c r="B168" s="7">
        <v>0.68472222222222201</v>
      </c>
      <c r="C168">
        <v>8</v>
      </c>
      <c r="D168">
        <v>15</v>
      </c>
      <c r="E168">
        <v>19</v>
      </c>
      <c r="F168" s="4">
        <v>19</v>
      </c>
      <c r="G168" s="4">
        <v>7.5</v>
      </c>
    </row>
    <row r="169" spans="1:7">
      <c r="A169" t="s">
        <v>16</v>
      </c>
      <c r="B169" s="7">
        <v>0.68472222222222201</v>
      </c>
      <c r="C169">
        <v>6</v>
      </c>
      <c r="D169">
        <v>14</v>
      </c>
      <c r="E169">
        <v>18</v>
      </c>
      <c r="F169" s="4">
        <v>18</v>
      </c>
      <c r="G169" s="4">
        <v>9</v>
      </c>
    </row>
    <row r="170" spans="1:7">
      <c r="A170" t="s">
        <v>16</v>
      </c>
      <c r="B170" s="7">
        <v>0.69305555555555531</v>
      </c>
      <c r="C170">
        <v>11</v>
      </c>
      <c r="D170">
        <v>10</v>
      </c>
      <c r="E170">
        <v>14</v>
      </c>
      <c r="F170" s="4">
        <v>14</v>
      </c>
      <c r="G170" s="4">
        <v>1.45</v>
      </c>
    </row>
    <row r="171" spans="1:7">
      <c r="A171" t="s">
        <v>16</v>
      </c>
      <c r="B171" s="7">
        <v>0.70694444444444415</v>
      </c>
      <c r="C171">
        <v>7</v>
      </c>
      <c r="D171">
        <v>16</v>
      </c>
      <c r="E171">
        <v>20</v>
      </c>
      <c r="F171" s="4">
        <v>20</v>
      </c>
      <c r="G171" s="4">
        <v>9.65</v>
      </c>
    </row>
    <row r="172" spans="1:7">
      <c r="A172" t="s">
        <v>16</v>
      </c>
      <c r="B172" s="7">
        <v>0.70694444444444415</v>
      </c>
      <c r="C172">
        <v>7</v>
      </c>
      <c r="D172">
        <v>16</v>
      </c>
      <c r="E172">
        <v>20</v>
      </c>
      <c r="F172" s="4">
        <v>20</v>
      </c>
      <c r="G172" s="4">
        <v>9.65</v>
      </c>
    </row>
    <row r="173" spans="1:7">
      <c r="A173" t="s">
        <v>16</v>
      </c>
      <c r="B173" s="7">
        <v>0.70694444444444415</v>
      </c>
      <c r="C173">
        <v>1</v>
      </c>
      <c r="D173">
        <v>17</v>
      </c>
      <c r="E173">
        <v>23</v>
      </c>
      <c r="F173" s="4">
        <v>23</v>
      </c>
      <c r="G173" s="4">
        <v>18.75</v>
      </c>
    </row>
    <row r="174" spans="1:7">
      <c r="A174" t="s">
        <v>16</v>
      </c>
      <c r="B174" s="7">
        <v>0.70694444444444415</v>
      </c>
      <c r="C174">
        <v>9</v>
      </c>
      <c r="D174">
        <v>14</v>
      </c>
      <c r="E174">
        <v>17</v>
      </c>
      <c r="F174" s="4">
        <v>17</v>
      </c>
      <c r="G174" s="4">
        <v>12.6</v>
      </c>
    </row>
    <row r="175" spans="1:7">
      <c r="A175" t="s">
        <v>16</v>
      </c>
      <c r="B175" s="7">
        <v>0.70694444444444415</v>
      </c>
      <c r="C175">
        <v>9</v>
      </c>
      <c r="D175">
        <v>14</v>
      </c>
      <c r="E175">
        <v>17</v>
      </c>
      <c r="F175" s="4">
        <v>17</v>
      </c>
      <c r="G175" s="4">
        <v>12.6</v>
      </c>
    </row>
    <row r="176" spans="1:7">
      <c r="A176" t="s">
        <v>16</v>
      </c>
      <c r="B176" s="7">
        <v>0.70694444444444415</v>
      </c>
      <c r="C176">
        <v>4</v>
      </c>
      <c r="D176">
        <v>14</v>
      </c>
      <c r="E176">
        <v>16</v>
      </c>
      <c r="F176" s="4">
        <v>16</v>
      </c>
      <c r="G176" s="4">
        <v>8.8000000000000007</v>
      </c>
    </row>
    <row r="177" spans="1:7">
      <c r="A177" t="s">
        <v>16</v>
      </c>
      <c r="B177" s="7">
        <v>0.72291666666666643</v>
      </c>
      <c r="C177">
        <v>7</v>
      </c>
      <c r="D177">
        <v>16</v>
      </c>
      <c r="E177">
        <v>20</v>
      </c>
      <c r="F177" s="4">
        <v>20</v>
      </c>
      <c r="G177" s="4">
        <v>9.65</v>
      </c>
    </row>
    <row r="178" spans="1:7">
      <c r="A178" t="s">
        <v>16</v>
      </c>
      <c r="B178" s="7">
        <v>0.72916666666666641</v>
      </c>
      <c r="C178">
        <v>2</v>
      </c>
      <c r="D178">
        <v>16</v>
      </c>
      <c r="E178">
        <v>19</v>
      </c>
      <c r="F178" s="4">
        <v>19</v>
      </c>
      <c r="G178" s="4">
        <v>13.8</v>
      </c>
    </row>
    <row r="179" spans="1:7">
      <c r="A179" t="s">
        <v>16</v>
      </c>
      <c r="B179" s="7">
        <v>0.73263888888888862</v>
      </c>
      <c r="C179">
        <v>8</v>
      </c>
      <c r="D179">
        <v>15</v>
      </c>
      <c r="E179">
        <v>19</v>
      </c>
      <c r="F179" s="4">
        <v>19</v>
      </c>
      <c r="G179" s="4">
        <v>7.5</v>
      </c>
    </row>
    <row r="180" spans="1:7">
      <c r="A180" t="s">
        <v>16</v>
      </c>
      <c r="B180" s="7">
        <v>0.73263888888888862</v>
      </c>
      <c r="C180">
        <v>9</v>
      </c>
      <c r="D180">
        <v>14</v>
      </c>
      <c r="E180">
        <v>17</v>
      </c>
      <c r="F180" s="4">
        <v>17</v>
      </c>
      <c r="G180" s="4">
        <v>12.6</v>
      </c>
    </row>
    <row r="181" spans="1:7">
      <c r="A181" t="s">
        <v>16</v>
      </c>
      <c r="B181" s="7">
        <v>0.73263888888888862</v>
      </c>
      <c r="C181">
        <v>6</v>
      </c>
      <c r="D181">
        <v>14</v>
      </c>
      <c r="E181">
        <v>18</v>
      </c>
      <c r="F181" s="4">
        <v>18</v>
      </c>
      <c r="G181" s="4">
        <v>9</v>
      </c>
    </row>
    <row r="182" spans="1:7">
      <c r="A182" t="s">
        <v>16</v>
      </c>
      <c r="B182" s="7">
        <v>0.73263888888888862</v>
      </c>
      <c r="C182">
        <v>5</v>
      </c>
      <c r="D182">
        <v>15</v>
      </c>
      <c r="E182">
        <v>20</v>
      </c>
      <c r="F182" s="4">
        <v>20</v>
      </c>
      <c r="G182" s="4">
        <v>12.5</v>
      </c>
    </row>
    <row r="183" spans="1:7">
      <c r="A183" t="s">
        <v>16</v>
      </c>
      <c r="B183" s="7">
        <v>0.73819444444444415</v>
      </c>
      <c r="C183">
        <v>11</v>
      </c>
      <c r="D183">
        <v>10</v>
      </c>
      <c r="E183">
        <v>14</v>
      </c>
      <c r="F183" s="4">
        <v>14</v>
      </c>
      <c r="G183" s="4">
        <v>1.45</v>
      </c>
    </row>
    <row r="184" spans="1:7">
      <c r="A184" t="s">
        <v>16</v>
      </c>
      <c r="B184" s="7">
        <v>0.73819444444444415</v>
      </c>
      <c r="C184">
        <v>11</v>
      </c>
      <c r="D184">
        <v>10</v>
      </c>
      <c r="E184">
        <v>14</v>
      </c>
      <c r="F184" s="4">
        <v>14</v>
      </c>
      <c r="G184" s="4">
        <v>1.45</v>
      </c>
    </row>
    <row r="185" spans="1:7">
      <c r="A185" t="s">
        <v>16</v>
      </c>
      <c r="B185" s="7">
        <v>0.76180555555555529</v>
      </c>
      <c r="C185">
        <v>5</v>
      </c>
      <c r="D185">
        <v>15</v>
      </c>
      <c r="E185">
        <v>20</v>
      </c>
      <c r="F185" s="4">
        <v>20</v>
      </c>
      <c r="G185" s="4">
        <v>12.5</v>
      </c>
    </row>
    <row r="186" spans="1:7">
      <c r="A186" t="s">
        <v>16</v>
      </c>
      <c r="B186" s="7">
        <v>0.76180555555555529</v>
      </c>
      <c r="C186">
        <v>6</v>
      </c>
      <c r="D186">
        <v>14</v>
      </c>
      <c r="E186">
        <v>18</v>
      </c>
      <c r="F186" s="4">
        <v>18</v>
      </c>
      <c r="G186" s="4">
        <v>9</v>
      </c>
    </row>
    <row r="187" spans="1:7">
      <c r="A187" t="s">
        <v>16</v>
      </c>
      <c r="B187" s="7">
        <v>0.76180555555555529</v>
      </c>
      <c r="C187">
        <v>7</v>
      </c>
      <c r="D187">
        <v>16</v>
      </c>
      <c r="E187">
        <v>20</v>
      </c>
      <c r="F187" s="4">
        <v>20</v>
      </c>
      <c r="G187" s="4">
        <v>9.65</v>
      </c>
    </row>
    <row r="188" spans="1:7">
      <c r="A188" t="s">
        <v>16</v>
      </c>
      <c r="B188" s="7">
        <v>0.76180555555555529</v>
      </c>
      <c r="C188">
        <v>4</v>
      </c>
      <c r="D188">
        <v>14</v>
      </c>
      <c r="E188">
        <v>16</v>
      </c>
      <c r="F188" s="4">
        <v>16</v>
      </c>
      <c r="G188" s="4">
        <v>8.8000000000000007</v>
      </c>
    </row>
    <row r="189" spans="1:7">
      <c r="A189" t="s">
        <v>16</v>
      </c>
      <c r="B189" s="7">
        <v>0.78263888888888866</v>
      </c>
      <c r="C189">
        <v>6</v>
      </c>
      <c r="D189">
        <v>14</v>
      </c>
      <c r="E189">
        <v>18</v>
      </c>
      <c r="F189" s="4">
        <v>18</v>
      </c>
      <c r="G189" s="4">
        <v>9</v>
      </c>
    </row>
    <row r="190" spans="1:7">
      <c r="A190" t="s">
        <v>16</v>
      </c>
      <c r="B190" s="7">
        <v>0.80277777777777759</v>
      </c>
      <c r="C190">
        <v>2</v>
      </c>
      <c r="D190">
        <v>16</v>
      </c>
      <c r="E190">
        <v>19</v>
      </c>
      <c r="F190" s="4">
        <v>19</v>
      </c>
      <c r="G190" s="4">
        <v>13.8</v>
      </c>
    </row>
    <row r="191" spans="1:7">
      <c r="A191" t="s">
        <v>16</v>
      </c>
      <c r="B191" s="7">
        <v>0.80277777777777759</v>
      </c>
      <c r="C191">
        <v>8</v>
      </c>
      <c r="D191">
        <v>15</v>
      </c>
      <c r="E191">
        <v>19</v>
      </c>
      <c r="F191" s="4">
        <v>19</v>
      </c>
      <c r="G191" s="4">
        <v>7.5</v>
      </c>
    </row>
    <row r="192" spans="1:7">
      <c r="A192" t="s">
        <v>16</v>
      </c>
      <c r="B192" s="7">
        <v>0.80277777777777759</v>
      </c>
      <c r="C192">
        <v>4</v>
      </c>
      <c r="D192">
        <v>14</v>
      </c>
      <c r="E192">
        <v>16</v>
      </c>
      <c r="F192" s="4">
        <v>16</v>
      </c>
      <c r="G192" s="4">
        <v>8.8000000000000007</v>
      </c>
    </row>
    <row r="193" spans="1:7">
      <c r="A193" t="s">
        <v>16</v>
      </c>
      <c r="B193" s="7">
        <v>0.80277777777777759</v>
      </c>
      <c r="C193">
        <v>7</v>
      </c>
      <c r="D193">
        <v>16</v>
      </c>
      <c r="E193">
        <v>20</v>
      </c>
      <c r="F193" s="4">
        <v>20</v>
      </c>
      <c r="G193" s="4">
        <v>9.65</v>
      </c>
    </row>
    <row r="194" spans="1:7">
      <c r="A194" t="s">
        <v>16</v>
      </c>
      <c r="B194" s="7">
        <v>0.83194444444444426</v>
      </c>
      <c r="C194">
        <v>2</v>
      </c>
      <c r="D194">
        <v>16</v>
      </c>
      <c r="E194">
        <v>19</v>
      </c>
      <c r="F194" s="4">
        <v>19</v>
      </c>
      <c r="G194" s="4">
        <v>13.8</v>
      </c>
    </row>
    <row r="195" spans="1:7">
      <c r="A195" t="s">
        <v>16</v>
      </c>
      <c r="B195" s="7">
        <v>0.83194444444444426</v>
      </c>
      <c r="C195">
        <v>11</v>
      </c>
      <c r="D195">
        <v>10</v>
      </c>
      <c r="E195">
        <v>14</v>
      </c>
      <c r="F195" s="4">
        <v>14</v>
      </c>
      <c r="G195" s="4">
        <v>1.45</v>
      </c>
    </row>
    <row r="196" spans="1:7">
      <c r="A196" t="s">
        <v>16</v>
      </c>
      <c r="B196" s="7">
        <v>0.83194444444444426</v>
      </c>
      <c r="C196">
        <v>2</v>
      </c>
      <c r="D196">
        <v>16</v>
      </c>
      <c r="E196">
        <v>19</v>
      </c>
      <c r="F196" s="4">
        <v>19</v>
      </c>
      <c r="G196" s="4">
        <v>13.8</v>
      </c>
    </row>
    <row r="197" spans="1:7">
      <c r="A197" t="s">
        <v>16</v>
      </c>
      <c r="B197" s="7">
        <v>0.83194444444444426</v>
      </c>
      <c r="C197">
        <v>10</v>
      </c>
      <c r="D197">
        <v>14</v>
      </c>
      <c r="E197">
        <v>19.5</v>
      </c>
      <c r="F197" s="4">
        <v>19.5</v>
      </c>
      <c r="G197" s="4">
        <v>5</v>
      </c>
    </row>
    <row r="198" spans="1:7">
      <c r="A198" t="s">
        <v>16</v>
      </c>
      <c r="B198" s="7">
        <v>0.83194444444444426</v>
      </c>
      <c r="C198">
        <v>10</v>
      </c>
      <c r="D198">
        <v>14</v>
      </c>
      <c r="E198">
        <v>19.5</v>
      </c>
      <c r="F198" s="4">
        <v>19.5</v>
      </c>
      <c r="G198" s="4">
        <v>5</v>
      </c>
    </row>
    <row r="199" spans="1:7">
      <c r="A199" t="s">
        <v>16</v>
      </c>
      <c r="B199" s="7">
        <v>0.83194444444444426</v>
      </c>
      <c r="C199">
        <v>3</v>
      </c>
      <c r="D199">
        <v>7</v>
      </c>
      <c r="E199">
        <v>8.5</v>
      </c>
      <c r="F199" s="4">
        <v>8.5</v>
      </c>
      <c r="G199" s="4">
        <v>2</v>
      </c>
    </row>
    <row r="200" spans="1:7">
      <c r="A200" t="s">
        <v>16</v>
      </c>
      <c r="B200" s="7">
        <v>0.83194444444444426</v>
      </c>
      <c r="C200">
        <v>7</v>
      </c>
      <c r="D200">
        <v>16</v>
      </c>
      <c r="E200">
        <v>20</v>
      </c>
      <c r="F200" s="4">
        <v>20</v>
      </c>
      <c r="G200" s="4">
        <v>9.65</v>
      </c>
    </row>
    <row r="201" spans="1:7">
      <c r="A201" t="s">
        <v>16</v>
      </c>
      <c r="B201" s="7">
        <v>0.83472222222222203</v>
      </c>
      <c r="C201">
        <v>4</v>
      </c>
      <c r="D201">
        <v>14</v>
      </c>
      <c r="E201">
        <v>16</v>
      </c>
      <c r="F201" s="4">
        <v>16</v>
      </c>
      <c r="G201" s="4">
        <v>8.8000000000000007</v>
      </c>
    </row>
    <row r="202" spans="1:7">
      <c r="A202" t="s">
        <v>16</v>
      </c>
      <c r="B202" s="7">
        <v>0.83472222222222203</v>
      </c>
      <c r="C202">
        <v>7</v>
      </c>
      <c r="D202">
        <v>16</v>
      </c>
      <c r="E202">
        <v>20</v>
      </c>
      <c r="F202" s="4">
        <v>20</v>
      </c>
      <c r="G202" s="4">
        <v>9.65</v>
      </c>
    </row>
    <row r="203" spans="1:7">
      <c r="A203" t="s">
        <v>16</v>
      </c>
      <c r="B203" s="7">
        <v>0.84513888888888866</v>
      </c>
      <c r="C203">
        <v>9</v>
      </c>
      <c r="D203">
        <v>14</v>
      </c>
      <c r="E203">
        <v>17</v>
      </c>
      <c r="F203" s="4">
        <v>17</v>
      </c>
      <c r="G203" s="4">
        <v>12.6</v>
      </c>
    </row>
    <row r="204" spans="1:7">
      <c r="A204" t="s">
        <v>16</v>
      </c>
      <c r="B204" s="7">
        <v>0.84513888888888866</v>
      </c>
      <c r="C204">
        <v>9</v>
      </c>
      <c r="D204">
        <v>14</v>
      </c>
      <c r="E204">
        <v>17</v>
      </c>
      <c r="F204" s="4">
        <v>17</v>
      </c>
      <c r="G204" s="4">
        <v>12.6</v>
      </c>
    </row>
    <row r="205" spans="1:7">
      <c r="A205" t="s">
        <v>16</v>
      </c>
      <c r="B205" s="7">
        <v>0.85138888888888864</v>
      </c>
      <c r="C205">
        <v>9</v>
      </c>
      <c r="D205">
        <v>14</v>
      </c>
      <c r="E205">
        <v>17</v>
      </c>
      <c r="F205" s="4">
        <v>17</v>
      </c>
      <c r="G205" s="4">
        <v>12.6</v>
      </c>
    </row>
    <row r="206" spans="1:7">
      <c r="A206" t="s">
        <v>16</v>
      </c>
      <c r="B206" s="7">
        <v>0.85138888888888864</v>
      </c>
      <c r="C206">
        <v>5</v>
      </c>
      <c r="D206">
        <v>15</v>
      </c>
      <c r="E206">
        <v>20</v>
      </c>
      <c r="F206" s="4">
        <v>20</v>
      </c>
      <c r="G206" s="4">
        <v>12.5</v>
      </c>
    </row>
    <row r="207" spans="1:7">
      <c r="A207" t="s">
        <v>16</v>
      </c>
      <c r="B207" s="7">
        <v>0.85138888888888864</v>
      </c>
      <c r="C207">
        <v>4</v>
      </c>
      <c r="D207">
        <v>14</v>
      </c>
      <c r="E207">
        <v>16</v>
      </c>
      <c r="F207" s="4">
        <v>16</v>
      </c>
      <c r="G207" s="4">
        <v>8.8000000000000007</v>
      </c>
    </row>
    <row r="208" spans="1:7">
      <c r="A208" t="s">
        <v>16</v>
      </c>
      <c r="B208" s="7">
        <v>0.86944444444444424</v>
      </c>
      <c r="C208">
        <v>6</v>
      </c>
      <c r="D208">
        <v>14</v>
      </c>
      <c r="E208">
        <v>18</v>
      </c>
      <c r="F208" s="4">
        <v>18</v>
      </c>
      <c r="G208" s="4">
        <v>9</v>
      </c>
    </row>
    <row r="209" spans="1:7">
      <c r="A209" t="s">
        <v>16</v>
      </c>
      <c r="B209" s="7">
        <v>0.86944444444444424</v>
      </c>
      <c r="C209">
        <v>5</v>
      </c>
      <c r="D209">
        <v>15</v>
      </c>
      <c r="E209">
        <v>20</v>
      </c>
      <c r="F209" s="4">
        <v>20</v>
      </c>
      <c r="G209" s="4">
        <v>12.5</v>
      </c>
    </row>
    <row r="210" spans="1:7">
      <c r="A210" t="s">
        <v>16</v>
      </c>
      <c r="B210" s="7">
        <v>0.87083333333333313</v>
      </c>
      <c r="C210">
        <v>10</v>
      </c>
      <c r="D210">
        <v>14</v>
      </c>
      <c r="E210">
        <v>19.5</v>
      </c>
      <c r="F210" s="4">
        <v>19.5</v>
      </c>
      <c r="G210" s="4">
        <v>5</v>
      </c>
    </row>
    <row r="211" spans="1:7">
      <c r="A211" t="s">
        <v>16</v>
      </c>
      <c r="B211" s="7">
        <v>0.88819444444444429</v>
      </c>
      <c r="C211">
        <v>1</v>
      </c>
      <c r="D211">
        <v>17</v>
      </c>
      <c r="E211">
        <v>23</v>
      </c>
      <c r="F211" s="4">
        <v>23</v>
      </c>
      <c r="G211" s="4">
        <v>18.75</v>
      </c>
    </row>
    <row r="212" spans="1:7">
      <c r="A212" t="s">
        <v>16</v>
      </c>
      <c r="B212" s="7">
        <v>0.88819444444444429</v>
      </c>
      <c r="C212">
        <v>11</v>
      </c>
      <c r="D212">
        <v>10</v>
      </c>
      <c r="E212">
        <v>14</v>
      </c>
      <c r="F212" s="4">
        <v>14</v>
      </c>
      <c r="G212" s="4">
        <v>1.45</v>
      </c>
    </row>
    <row r="213" spans="1:7">
      <c r="A213" t="s">
        <v>16</v>
      </c>
      <c r="B213" s="7">
        <v>0.88819444444444429</v>
      </c>
      <c r="C213">
        <v>3</v>
      </c>
      <c r="D213">
        <v>7</v>
      </c>
      <c r="E213">
        <v>8.5</v>
      </c>
      <c r="F213" s="4">
        <v>8.5</v>
      </c>
      <c r="G213" s="4">
        <v>2</v>
      </c>
    </row>
    <row r="214" spans="1:7">
      <c r="A214" t="s">
        <v>16</v>
      </c>
      <c r="B214" s="7">
        <v>0.89791666666666647</v>
      </c>
      <c r="C214">
        <v>6</v>
      </c>
      <c r="D214">
        <v>14</v>
      </c>
      <c r="E214">
        <v>18</v>
      </c>
      <c r="F214" s="4">
        <v>18</v>
      </c>
      <c r="G214" s="4">
        <v>9</v>
      </c>
    </row>
    <row r="215" spans="1:7">
      <c r="A215" t="s">
        <v>16</v>
      </c>
      <c r="B215" s="7">
        <v>0.91180555555555531</v>
      </c>
      <c r="C215">
        <v>2</v>
      </c>
      <c r="D215">
        <v>16</v>
      </c>
      <c r="E215">
        <v>19</v>
      </c>
      <c r="F215" s="4">
        <v>19</v>
      </c>
      <c r="G215" s="4">
        <v>13.8</v>
      </c>
    </row>
    <row r="216" spans="1:7">
      <c r="A216" t="s">
        <v>16</v>
      </c>
      <c r="B216" s="7">
        <v>0.91180555555555531</v>
      </c>
      <c r="C216">
        <v>9</v>
      </c>
      <c r="D216">
        <v>14</v>
      </c>
      <c r="E216">
        <v>17</v>
      </c>
      <c r="F216" s="4">
        <v>17</v>
      </c>
      <c r="G216" s="4">
        <v>12.6</v>
      </c>
    </row>
    <row r="217" spans="1:7">
      <c r="A217" t="s">
        <v>16</v>
      </c>
      <c r="B217" s="7">
        <v>0.91805555555555529</v>
      </c>
      <c r="C217">
        <v>11</v>
      </c>
      <c r="D217">
        <v>10</v>
      </c>
      <c r="E217">
        <v>14</v>
      </c>
      <c r="F217" s="4">
        <v>14</v>
      </c>
      <c r="G217" s="4">
        <v>1.45</v>
      </c>
    </row>
    <row r="218" spans="1:7">
      <c r="A218" t="s">
        <v>16</v>
      </c>
      <c r="B218" s="7">
        <v>0.92777777777777748</v>
      </c>
      <c r="C218">
        <v>10</v>
      </c>
      <c r="D218">
        <v>14</v>
      </c>
      <c r="E218">
        <v>19.5</v>
      </c>
      <c r="F218" s="4">
        <v>19.5</v>
      </c>
      <c r="G218" s="4">
        <v>5</v>
      </c>
    </row>
    <row r="219" spans="1:7">
      <c r="A219" t="s">
        <v>16</v>
      </c>
      <c r="B219" s="7">
        <v>0.93124999999999969</v>
      </c>
      <c r="C219">
        <v>6</v>
      </c>
      <c r="D219">
        <v>14</v>
      </c>
      <c r="E219">
        <v>18</v>
      </c>
      <c r="F219" s="4">
        <v>18</v>
      </c>
      <c r="G219" s="4">
        <v>9</v>
      </c>
    </row>
    <row r="220" spans="1:7">
      <c r="A220" t="s">
        <v>16</v>
      </c>
      <c r="B220" s="7">
        <v>0.93124999999999969</v>
      </c>
      <c r="C220">
        <v>5</v>
      </c>
      <c r="D220">
        <v>15</v>
      </c>
      <c r="E220">
        <v>20</v>
      </c>
      <c r="F220" s="4">
        <v>20</v>
      </c>
      <c r="G220" s="4">
        <v>12.5</v>
      </c>
    </row>
    <row r="221" spans="1:7">
      <c r="A221" t="s">
        <v>16</v>
      </c>
      <c r="B221" s="7">
        <v>0.94097222222222188</v>
      </c>
      <c r="C221">
        <v>2</v>
      </c>
      <c r="D221">
        <v>16</v>
      </c>
      <c r="E221">
        <v>19</v>
      </c>
      <c r="F221" s="4">
        <v>19</v>
      </c>
      <c r="G221" s="4">
        <v>13.8</v>
      </c>
    </row>
    <row r="222" spans="1:7">
      <c r="A222" t="s">
        <v>16</v>
      </c>
      <c r="B222" s="7">
        <v>0.94097222222222188</v>
      </c>
      <c r="C222">
        <v>7</v>
      </c>
      <c r="D222">
        <v>16</v>
      </c>
      <c r="E222">
        <v>20</v>
      </c>
      <c r="F222" s="4">
        <v>20</v>
      </c>
      <c r="G222" s="4">
        <v>9.65</v>
      </c>
    </row>
    <row r="223" spans="1:7">
      <c r="A223" t="s">
        <v>16</v>
      </c>
      <c r="B223" s="7">
        <v>0.94097222222222188</v>
      </c>
      <c r="C223">
        <v>5</v>
      </c>
      <c r="D223">
        <v>15</v>
      </c>
      <c r="E223">
        <v>20</v>
      </c>
      <c r="F223" s="4">
        <v>20</v>
      </c>
      <c r="G223" s="4">
        <v>12.5</v>
      </c>
    </row>
    <row r="224" spans="1:7">
      <c r="A224" t="s">
        <v>16</v>
      </c>
      <c r="B224" s="7">
        <v>0.94097222222222188</v>
      </c>
      <c r="C224">
        <v>9</v>
      </c>
      <c r="D224">
        <v>14</v>
      </c>
      <c r="E224">
        <v>17</v>
      </c>
      <c r="F224" s="4">
        <v>17</v>
      </c>
      <c r="G224" s="4">
        <v>12.6</v>
      </c>
    </row>
    <row r="225" spans="1:7">
      <c r="A225" t="s">
        <v>16</v>
      </c>
      <c r="B225" s="7">
        <v>0.94583333333333297</v>
      </c>
      <c r="C225">
        <v>8</v>
      </c>
      <c r="D225">
        <v>15</v>
      </c>
      <c r="E225">
        <v>19</v>
      </c>
      <c r="F225" s="4">
        <v>19</v>
      </c>
      <c r="G225" s="4">
        <v>7.5</v>
      </c>
    </row>
    <row r="226" spans="1:7">
      <c r="A226" t="s">
        <v>16</v>
      </c>
      <c r="B226" s="7">
        <v>0.94583333333333297</v>
      </c>
      <c r="C226">
        <v>1</v>
      </c>
      <c r="D226">
        <v>17</v>
      </c>
      <c r="E226">
        <v>23</v>
      </c>
      <c r="F226" s="4">
        <v>23</v>
      </c>
      <c r="G226" s="4">
        <v>18.75</v>
      </c>
    </row>
    <row r="227" spans="1:7">
      <c r="A227" t="s">
        <v>16</v>
      </c>
      <c r="B227" s="7">
        <v>0.95972222222222181</v>
      </c>
      <c r="C227">
        <v>5</v>
      </c>
      <c r="D227">
        <v>15</v>
      </c>
      <c r="E227">
        <v>20</v>
      </c>
      <c r="F227" s="4">
        <v>20</v>
      </c>
      <c r="G227" s="4">
        <v>12.5</v>
      </c>
    </row>
    <row r="228" spans="1:7">
      <c r="A228" t="s">
        <v>17</v>
      </c>
      <c r="B228" s="7">
        <v>0.46736111111111112</v>
      </c>
      <c r="C228">
        <v>1</v>
      </c>
      <c r="D228">
        <v>17</v>
      </c>
      <c r="E228">
        <v>23</v>
      </c>
      <c r="F228" s="4">
        <v>17</v>
      </c>
      <c r="G228" s="4">
        <v>18.75</v>
      </c>
    </row>
    <row r="229" spans="1:7">
      <c r="A229" t="s">
        <v>17</v>
      </c>
      <c r="B229" s="7">
        <v>0.48194444444444445</v>
      </c>
      <c r="C229">
        <v>7</v>
      </c>
      <c r="D229">
        <v>16</v>
      </c>
      <c r="E229">
        <v>20</v>
      </c>
      <c r="F229" s="4">
        <v>16</v>
      </c>
      <c r="G229" s="4">
        <v>9.65</v>
      </c>
    </row>
    <row r="230" spans="1:7">
      <c r="A230" t="s">
        <v>17</v>
      </c>
      <c r="B230" s="7">
        <v>0.48194444444444445</v>
      </c>
      <c r="C230">
        <v>5</v>
      </c>
      <c r="D230">
        <v>15</v>
      </c>
      <c r="E230">
        <v>20</v>
      </c>
      <c r="F230" s="4">
        <v>15</v>
      </c>
      <c r="G230" s="4">
        <v>12.5</v>
      </c>
    </row>
    <row r="231" spans="1:7">
      <c r="A231" t="s">
        <v>17</v>
      </c>
      <c r="B231" s="7">
        <v>0.48194444444444445</v>
      </c>
      <c r="C231">
        <v>4</v>
      </c>
      <c r="D231">
        <v>14</v>
      </c>
      <c r="E231">
        <v>16</v>
      </c>
      <c r="F231" s="4">
        <v>14</v>
      </c>
      <c r="G231" s="4">
        <v>8.8000000000000007</v>
      </c>
    </row>
    <row r="232" spans="1:7">
      <c r="A232" t="s">
        <v>17</v>
      </c>
      <c r="B232" s="7">
        <v>0.48194444444444445</v>
      </c>
      <c r="C232">
        <v>6</v>
      </c>
      <c r="D232">
        <v>14</v>
      </c>
      <c r="E232">
        <v>18</v>
      </c>
      <c r="F232" s="4">
        <v>14</v>
      </c>
      <c r="G232" s="4">
        <v>9</v>
      </c>
    </row>
    <row r="233" spans="1:7">
      <c r="A233" t="s">
        <v>17</v>
      </c>
      <c r="B233" s="7">
        <v>0.48194444444444445</v>
      </c>
      <c r="C233">
        <v>9</v>
      </c>
      <c r="D233">
        <v>14</v>
      </c>
      <c r="E233">
        <v>17</v>
      </c>
      <c r="F233" s="4">
        <v>14</v>
      </c>
      <c r="G233" s="4">
        <v>12.6</v>
      </c>
    </row>
    <row r="234" spans="1:7">
      <c r="A234" t="s">
        <v>17</v>
      </c>
      <c r="B234" s="7">
        <v>0.48194444444444445</v>
      </c>
      <c r="C234">
        <v>8</v>
      </c>
      <c r="D234">
        <v>15</v>
      </c>
      <c r="E234">
        <v>19</v>
      </c>
      <c r="F234" s="4">
        <v>15</v>
      </c>
      <c r="G234" s="4">
        <v>7.5</v>
      </c>
    </row>
    <row r="235" spans="1:7">
      <c r="A235" t="s">
        <v>17</v>
      </c>
      <c r="B235" s="7">
        <v>0.48194444444444445</v>
      </c>
      <c r="C235">
        <v>10</v>
      </c>
      <c r="D235">
        <v>14</v>
      </c>
      <c r="E235">
        <v>19.5</v>
      </c>
      <c r="F235" s="4">
        <v>14</v>
      </c>
      <c r="G235" s="4">
        <v>5</v>
      </c>
    </row>
    <row r="236" spans="1:7">
      <c r="A236" t="s">
        <v>17</v>
      </c>
      <c r="B236" s="7">
        <v>0.48194444444444445</v>
      </c>
      <c r="C236">
        <v>10</v>
      </c>
      <c r="D236">
        <v>14</v>
      </c>
      <c r="E236">
        <v>19.5</v>
      </c>
      <c r="F236" s="4">
        <v>14</v>
      </c>
      <c r="G236" s="4">
        <v>5</v>
      </c>
    </row>
    <row r="237" spans="1:7">
      <c r="A237" t="s">
        <v>17</v>
      </c>
      <c r="B237" s="7">
        <v>0.48472222222222222</v>
      </c>
      <c r="C237">
        <v>11</v>
      </c>
      <c r="D237">
        <v>10</v>
      </c>
      <c r="E237">
        <v>14</v>
      </c>
      <c r="F237" s="4">
        <v>10</v>
      </c>
      <c r="G237" s="4">
        <v>1.45</v>
      </c>
    </row>
    <row r="238" spans="1:7">
      <c r="A238" t="s">
        <v>17</v>
      </c>
      <c r="B238" s="7">
        <v>0.48472222222222222</v>
      </c>
      <c r="C238">
        <v>11</v>
      </c>
      <c r="D238">
        <v>10</v>
      </c>
      <c r="E238">
        <v>14</v>
      </c>
      <c r="F238" s="4">
        <v>10</v>
      </c>
      <c r="G238" s="4">
        <v>1.45</v>
      </c>
    </row>
    <row r="239" spans="1:7">
      <c r="A239" t="s">
        <v>17</v>
      </c>
      <c r="B239" s="7">
        <v>0.4909722222222222</v>
      </c>
      <c r="C239">
        <v>2</v>
      </c>
      <c r="D239">
        <v>16</v>
      </c>
      <c r="E239">
        <v>19</v>
      </c>
      <c r="F239" s="4">
        <v>16</v>
      </c>
      <c r="G239" s="4">
        <v>13.8</v>
      </c>
    </row>
    <row r="240" spans="1:7">
      <c r="A240" t="s">
        <v>17</v>
      </c>
      <c r="B240" s="7">
        <v>0.50208333333333333</v>
      </c>
      <c r="C240">
        <v>10</v>
      </c>
      <c r="D240">
        <v>14</v>
      </c>
      <c r="E240">
        <v>19.5</v>
      </c>
      <c r="F240" s="4">
        <v>14</v>
      </c>
      <c r="G240" s="4">
        <v>5</v>
      </c>
    </row>
    <row r="241" spans="1:7">
      <c r="A241" t="s">
        <v>17</v>
      </c>
      <c r="B241" s="7">
        <v>0.50208333333333333</v>
      </c>
      <c r="C241">
        <v>10</v>
      </c>
      <c r="D241">
        <v>14</v>
      </c>
      <c r="E241">
        <v>19.5</v>
      </c>
      <c r="F241" s="4">
        <v>14</v>
      </c>
      <c r="G241" s="4">
        <v>5</v>
      </c>
    </row>
    <row r="242" spans="1:7">
      <c r="A242" t="s">
        <v>17</v>
      </c>
      <c r="B242" s="7">
        <v>0.50208333333333333</v>
      </c>
      <c r="C242">
        <v>8</v>
      </c>
      <c r="D242">
        <v>15</v>
      </c>
      <c r="E242">
        <v>19</v>
      </c>
      <c r="F242" s="4">
        <v>15</v>
      </c>
      <c r="G242" s="4">
        <v>7.5</v>
      </c>
    </row>
    <row r="243" spans="1:7">
      <c r="A243" t="s">
        <v>17</v>
      </c>
      <c r="B243" s="7">
        <v>0.50208333333333333</v>
      </c>
      <c r="C243">
        <v>9</v>
      </c>
      <c r="D243">
        <v>14</v>
      </c>
      <c r="E243">
        <v>17</v>
      </c>
      <c r="F243" s="4">
        <v>14</v>
      </c>
      <c r="G243" s="4">
        <v>12.6</v>
      </c>
    </row>
    <row r="244" spans="1:7">
      <c r="A244" t="s">
        <v>17</v>
      </c>
      <c r="B244" s="7">
        <v>0.51597222222222217</v>
      </c>
      <c r="C244">
        <v>4</v>
      </c>
      <c r="D244">
        <v>14</v>
      </c>
      <c r="E244">
        <v>16</v>
      </c>
      <c r="F244" s="4">
        <v>14</v>
      </c>
      <c r="G244" s="4">
        <v>8.8000000000000007</v>
      </c>
    </row>
    <row r="245" spans="1:7">
      <c r="A245" t="s">
        <v>17</v>
      </c>
      <c r="B245" s="7">
        <v>0.51597222222222217</v>
      </c>
      <c r="C245">
        <v>11</v>
      </c>
      <c r="D245">
        <v>10</v>
      </c>
      <c r="E245">
        <v>14</v>
      </c>
      <c r="F245" s="4">
        <v>10</v>
      </c>
      <c r="G245" s="4">
        <v>1.45</v>
      </c>
    </row>
    <row r="246" spans="1:7">
      <c r="A246" t="s">
        <v>17</v>
      </c>
      <c r="B246" s="7">
        <v>0.51597222222222217</v>
      </c>
      <c r="C246">
        <v>11</v>
      </c>
      <c r="D246">
        <v>10</v>
      </c>
      <c r="E246">
        <v>14</v>
      </c>
      <c r="F246" s="4">
        <v>10</v>
      </c>
      <c r="G246" s="4">
        <v>1.45</v>
      </c>
    </row>
    <row r="247" spans="1:7">
      <c r="A247" t="s">
        <v>17</v>
      </c>
      <c r="B247" s="7">
        <v>0.53124999999999989</v>
      </c>
      <c r="C247">
        <v>4</v>
      </c>
      <c r="D247">
        <v>14</v>
      </c>
      <c r="E247">
        <v>16</v>
      </c>
      <c r="F247" s="4">
        <v>14</v>
      </c>
      <c r="G247" s="4">
        <v>8.8000000000000007</v>
      </c>
    </row>
    <row r="248" spans="1:7">
      <c r="A248" t="s">
        <v>17</v>
      </c>
      <c r="B248" s="7">
        <v>0.53124999999999989</v>
      </c>
      <c r="C248">
        <v>8</v>
      </c>
      <c r="D248">
        <v>15</v>
      </c>
      <c r="E248">
        <v>19</v>
      </c>
      <c r="F248" s="4">
        <v>15</v>
      </c>
      <c r="G248" s="4">
        <v>7.5</v>
      </c>
    </row>
    <row r="249" spans="1:7">
      <c r="A249" t="s">
        <v>17</v>
      </c>
      <c r="B249" s="7">
        <v>0.53124999999999989</v>
      </c>
      <c r="C249">
        <v>1</v>
      </c>
      <c r="D249">
        <v>17</v>
      </c>
      <c r="E249">
        <v>23</v>
      </c>
      <c r="F249" s="4">
        <v>17</v>
      </c>
      <c r="G249" s="4">
        <v>18.75</v>
      </c>
    </row>
    <row r="250" spans="1:7">
      <c r="A250" t="s">
        <v>17</v>
      </c>
      <c r="B250" s="7">
        <v>0.53263888888888877</v>
      </c>
      <c r="C250">
        <v>3</v>
      </c>
      <c r="D250">
        <v>7</v>
      </c>
      <c r="E250">
        <v>8.5</v>
      </c>
      <c r="F250" s="4">
        <v>7</v>
      </c>
      <c r="G250" s="4">
        <v>2</v>
      </c>
    </row>
    <row r="251" spans="1:7">
      <c r="A251" t="s">
        <v>17</v>
      </c>
      <c r="B251" s="7">
        <v>0.53263888888888877</v>
      </c>
      <c r="C251">
        <v>1</v>
      </c>
      <c r="D251">
        <v>17</v>
      </c>
      <c r="E251">
        <v>23</v>
      </c>
      <c r="F251" s="4">
        <v>17</v>
      </c>
      <c r="G251" s="4">
        <v>18.75</v>
      </c>
    </row>
    <row r="252" spans="1:7">
      <c r="A252" t="s">
        <v>17</v>
      </c>
      <c r="B252" s="7">
        <v>0.53263888888888877</v>
      </c>
      <c r="C252">
        <v>4</v>
      </c>
      <c r="D252">
        <v>14</v>
      </c>
      <c r="E252">
        <v>16</v>
      </c>
      <c r="F252" s="4">
        <v>14</v>
      </c>
      <c r="G252" s="4">
        <v>8.8000000000000007</v>
      </c>
    </row>
    <row r="253" spans="1:7">
      <c r="A253" t="s">
        <v>17</v>
      </c>
      <c r="B253" s="7">
        <v>0.53263888888888877</v>
      </c>
      <c r="C253">
        <v>1</v>
      </c>
      <c r="D253">
        <v>17</v>
      </c>
      <c r="E253">
        <v>23</v>
      </c>
      <c r="F253" s="4">
        <v>17</v>
      </c>
      <c r="G253" s="4">
        <v>18.75</v>
      </c>
    </row>
    <row r="254" spans="1:7">
      <c r="A254" t="s">
        <v>17</v>
      </c>
      <c r="B254" s="7">
        <v>0.54652777777777761</v>
      </c>
      <c r="C254">
        <v>11</v>
      </c>
      <c r="D254">
        <v>10</v>
      </c>
      <c r="E254">
        <v>14</v>
      </c>
      <c r="F254" s="4">
        <v>10</v>
      </c>
      <c r="G254" s="4">
        <v>1.45</v>
      </c>
    </row>
    <row r="255" spans="1:7">
      <c r="A255" t="s">
        <v>17</v>
      </c>
      <c r="B255" s="7">
        <v>0.54652777777777761</v>
      </c>
      <c r="C255">
        <v>1</v>
      </c>
      <c r="D255">
        <v>17</v>
      </c>
      <c r="E255">
        <v>23</v>
      </c>
      <c r="F255" s="4">
        <v>17</v>
      </c>
      <c r="G255" s="4">
        <v>18.75</v>
      </c>
    </row>
    <row r="256" spans="1:7">
      <c r="A256" t="s">
        <v>17</v>
      </c>
      <c r="B256" s="7">
        <v>0.54652777777777761</v>
      </c>
      <c r="C256">
        <v>6</v>
      </c>
      <c r="D256">
        <v>14</v>
      </c>
      <c r="E256">
        <v>18</v>
      </c>
      <c r="F256" s="4">
        <v>14</v>
      </c>
      <c r="G256" s="4">
        <v>9</v>
      </c>
    </row>
    <row r="257" spans="1:7">
      <c r="A257" t="s">
        <v>17</v>
      </c>
      <c r="B257" s="7">
        <v>0.54652777777777761</v>
      </c>
      <c r="C257">
        <v>8</v>
      </c>
      <c r="D257">
        <v>15</v>
      </c>
      <c r="E257">
        <v>19</v>
      </c>
      <c r="F257" s="4">
        <v>15</v>
      </c>
      <c r="G257" s="4">
        <v>7.5</v>
      </c>
    </row>
    <row r="258" spans="1:7">
      <c r="A258" t="s">
        <v>17</v>
      </c>
      <c r="B258" s="7">
        <v>0.55555555555555536</v>
      </c>
      <c r="C258">
        <v>7</v>
      </c>
      <c r="D258">
        <v>16</v>
      </c>
      <c r="E258">
        <v>20</v>
      </c>
      <c r="F258" s="4">
        <v>16</v>
      </c>
      <c r="G258" s="4">
        <v>9.65</v>
      </c>
    </row>
    <row r="259" spans="1:7">
      <c r="A259" t="s">
        <v>17</v>
      </c>
      <c r="B259" s="7">
        <v>0.55555555555555536</v>
      </c>
      <c r="C259">
        <v>8</v>
      </c>
      <c r="D259">
        <v>15</v>
      </c>
      <c r="E259">
        <v>19</v>
      </c>
      <c r="F259" s="4">
        <v>15</v>
      </c>
      <c r="G259" s="4">
        <v>7.5</v>
      </c>
    </row>
    <row r="260" spans="1:7">
      <c r="A260" t="s">
        <v>17</v>
      </c>
      <c r="B260" s="7">
        <v>0.56597222222222199</v>
      </c>
      <c r="C260">
        <v>7</v>
      </c>
      <c r="D260">
        <v>16</v>
      </c>
      <c r="E260">
        <v>20</v>
      </c>
      <c r="F260" s="4">
        <v>16</v>
      </c>
      <c r="G260" s="4">
        <v>9.65</v>
      </c>
    </row>
    <row r="261" spans="1:7">
      <c r="A261" t="s">
        <v>17</v>
      </c>
      <c r="B261" s="7">
        <v>0.56597222222222199</v>
      </c>
      <c r="C261">
        <v>4</v>
      </c>
      <c r="D261">
        <v>14</v>
      </c>
      <c r="E261">
        <v>16</v>
      </c>
      <c r="F261" s="4">
        <v>14</v>
      </c>
      <c r="G261" s="4">
        <v>8.8000000000000007</v>
      </c>
    </row>
    <row r="262" spans="1:7">
      <c r="A262" t="s">
        <v>17</v>
      </c>
      <c r="B262" s="7">
        <v>0.58194444444444415</v>
      </c>
      <c r="C262">
        <v>5</v>
      </c>
      <c r="D262">
        <v>15</v>
      </c>
      <c r="E262">
        <v>20</v>
      </c>
      <c r="F262" s="4">
        <v>15</v>
      </c>
      <c r="G262" s="4">
        <v>12.5</v>
      </c>
    </row>
    <row r="263" spans="1:7">
      <c r="A263" t="s">
        <v>17</v>
      </c>
      <c r="B263" s="7">
        <v>0.60208333333333308</v>
      </c>
      <c r="C263">
        <v>2</v>
      </c>
      <c r="D263">
        <v>16</v>
      </c>
      <c r="E263">
        <v>19</v>
      </c>
      <c r="F263" s="4">
        <v>19</v>
      </c>
      <c r="G263" s="4">
        <v>13.8</v>
      </c>
    </row>
    <row r="264" spans="1:7">
      <c r="A264" t="s">
        <v>17</v>
      </c>
      <c r="B264" s="7">
        <v>0.60208333333333308</v>
      </c>
      <c r="C264">
        <v>2</v>
      </c>
      <c r="D264">
        <v>16</v>
      </c>
      <c r="E264">
        <v>19</v>
      </c>
      <c r="F264" s="4">
        <v>19</v>
      </c>
      <c r="G264" s="4">
        <v>13.8</v>
      </c>
    </row>
    <row r="265" spans="1:7">
      <c r="A265" t="s">
        <v>17</v>
      </c>
      <c r="B265" s="7">
        <v>0.60208333333333308</v>
      </c>
      <c r="C265">
        <v>4</v>
      </c>
      <c r="D265">
        <v>14</v>
      </c>
      <c r="E265">
        <v>16</v>
      </c>
      <c r="F265" s="4">
        <v>16</v>
      </c>
      <c r="G265" s="4">
        <v>8.8000000000000007</v>
      </c>
    </row>
    <row r="266" spans="1:7">
      <c r="A266" t="s">
        <v>17</v>
      </c>
      <c r="B266" s="7">
        <v>0.60208333333333308</v>
      </c>
      <c r="C266">
        <v>7</v>
      </c>
      <c r="D266">
        <v>16</v>
      </c>
      <c r="E266">
        <v>20</v>
      </c>
      <c r="F266" s="4">
        <v>20</v>
      </c>
      <c r="G266" s="4">
        <v>9.65</v>
      </c>
    </row>
    <row r="267" spans="1:7">
      <c r="A267" t="s">
        <v>17</v>
      </c>
      <c r="B267" s="7">
        <v>0.60208333333333308</v>
      </c>
      <c r="C267">
        <v>1</v>
      </c>
      <c r="D267">
        <v>17</v>
      </c>
      <c r="E267">
        <v>23</v>
      </c>
      <c r="F267" s="4">
        <v>23</v>
      </c>
      <c r="G267" s="4">
        <v>18.75</v>
      </c>
    </row>
    <row r="268" spans="1:7">
      <c r="A268" t="s">
        <v>17</v>
      </c>
      <c r="B268" s="7">
        <v>0.60208333333333308</v>
      </c>
      <c r="C268">
        <v>6</v>
      </c>
      <c r="D268">
        <v>14</v>
      </c>
      <c r="E268">
        <v>18</v>
      </c>
      <c r="F268" s="4">
        <v>18</v>
      </c>
      <c r="G268" s="4">
        <v>9</v>
      </c>
    </row>
    <row r="269" spans="1:7">
      <c r="A269" t="s">
        <v>17</v>
      </c>
      <c r="B269" s="7">
        <v>0.60208333333333308</v>
      </c>
      <c r="C269">
        <v>2</v>
      </c>
      <c r="D269">
        <v>16</v>
      </c>
      <c r="E269">
        <v>19</v>
      </c>
      <c r="F269" s="4">
        <v>19</v>
      </c>
      <c r="G269" s="4">
        <v>13.8</v>
      </c>
    </row>
    <row r="270" spans="1:7">
      <c r="A270" t="s">
        <v>17</v>
      </c>
      <c r="B270" s="7">
        <v>0.60208333333333308</v>
      </c>
      <c r="C270">
        <v>7</v>
      </c>
      <c r="D270">
        <v>16</v>
      </c>
      <c r="E270">
        <v>20</v>
      </c>
      <c r="F270" s="4">
        <v>20</v>
      </c>
      <c r="G270" s="4">
        <v>9.65</v>
      </c>
    </row>
    <row r="271" spans="1:7">
      <c r="A271" t="s">
        <v>17</v>
      </c>
      <c r="B271" s="7">
        <v>0.60208333333333308</v>
      </c>
      <c r="C271">
        <v>3</v>
      </c>
      <c r="D271">
        <v>7</v>
      </c>
      <c r="E271">
        <v>8.5</v>
      </c>
      <c r="F271" s="4">
        <v>8.5</v>
      </c>
      <c r="G271" s="4">
        <v>2</v>
      </c>
    </row>
    <row r="272" spans="1:7">
      <c r="A272" t="s">
        <v>17</v>
      </c>
      <c r="B272" s="7">
        <v>0.60208333333333308</v>
      </c>
      <c r="C272">
        <v>10</v>
      </c>
      <c r="D272">
        <v>14</v>
      </c>
      <c r="E272">
        <v>19.5</v>
      </c>
      <c r="F272" s="4">
        <v>19.5</v>
      </c>
      <c r="G272" s="4">
        <v>5</v>
      </c>
    </row>
    <row r="273" spans="1:7">
      <c r="A273" t="s">
        <v>17</v>
      </c>
      <c r="B273" s="7">
        <v>0.62013888888888868</v>
      </c>
      <c r="C273">
        <v>6</v>
      </c>
      <c r="D273">
        <v>14</v>
      </c>
      <c r="E273">
        <v>18</v>
      </c>
      <c r="F273" s="4">
        <v>18</v>
      </c>
      <c r="G273" s="4">
        <v>9</v>
      </c>
    </row>
    <row r="274" spans="1:7">
      <c r="A274" t="s">
        <v>17</v>
      </c>
      <c r="B274" s="7">
        <v>0.62013888888888868</v>
      </c>
      <c r="C274">
        <v>10</v>
      </c>
      <c r="D274">
        <v>14</v>
      </c>
      <c r="E274">
        <v>19.5</v>
      </c>
      <c r="F274" s="4">
        <v>19.5</v>
      </c>
      <c r="G274" s="4">
        <v>5</v>
      </c>
    </row>
    <row r="275" spans="1:7">
      <c r="A275" t="s">
        <v>17</v>
      </c>
      <c r="B275" s="7">
        <v>0.62013888888888868</v>
      </c>
      <c r="C275">
        <v>10</v>
      </c>
      <c r="D275">
        <v>14</v>
      </c>
      <c r="E275">
        <v>19.5</v>
      </c>
      <c r="F275" s="4">
        <v>19.5</v>
      </c>
      <c r="G275" s="4">
        <v>5</v>
      </c>
    </row>
    <row r="276" spans="1:7">
      <c r="A276" t="s">
        <v>17</v>
      </c>
      <c r="B276" s="7">
        <v>0.62013888888888868</v>
      </c>
      <c r="C276">
        <v>4</v>
      </c>
      <c r="D276">
        <v>14</v>
      </c>
      <c r="E276">
        <v>16</v>
      </c>
      <c r="F276" s="4">
        <v>16</v>
      </c>
      <c r="G276" s="4">
        <v>8.8000000000000007</v>
      </c>
    </row>
    <row r="277" spans="1:7">
      <c r="A277" t="s">
        <v>17</v>
      </c>
      <c r="B277" s="7">
        <v>0.62083333333333313</v>
      </c>
      <c r="C277">
        <v>11</v>
      </c>
      <c r="D277">
        <v>10</v>
      </c>
      <c r="E277">
        <v>14</v>
      </c>
      <c r="F277" s="4">
        <v>14</v>
      </c>
      <c r="G277" s="4">
        <v>1.45</v>
      </c>
    </row>
    <row r="278" spans="1:7">
      <c r="A278" t="s">
        <v>17</v>
      </c>
      <c r="B278" s="7">
        <v>0.62083333333333313</v>
      </c>
      <c r="C278">
        <v>3</v>
      </c>
      <c r="D278">
        <v>7</v>
      </c>
      <c r="E278">
        <v>8.5</v>
      </c>
      <c r="F278" s="4">
        <v>8.5</v>
      </c>
      <c r="G278" s="4">
        <v>2</v>
      </c>
    </row>
    <row r="279" spans="1:7">
      <c r="A279" t="s">
        <v>17</v>
      </c>
      <c r="B279" s="7">
        <v>0.62083333333333313</v>
      </c>
      <c r="C279">
        <v>2</v>
      </c>
      <c r="D279">
        <v>16</v>
      </c>
      <c r="E279">
        <v>19</v>
      </c>
      <c r="F279" s="4">
        <v>19</v>
      </c>
      <c r="G279" s="4">
        <v>13.8</v>
      </c>
    </row>
    <row r="280" spans="1:7">
      <c r="A280" t="s">
        <v>17</v>
      </c>
      <c r="B280" s="7">
        <v>0.63402777777777752</v>
      </c>
      <c r="C280">
        <v>4</v>
      </c>
      <c r="D280">
        <v>14</v>
      </c>
      <c r="E280">
        <v>16</v>
      </c>
      <c r="F280" s="4">
        <v>16</v>
      </c>
      <c r="G280" s="4">
        <v>8.8000000000000007</v>
      </c>
    </row>
    <row r="281" spans="1:7">
      <c r="A281" t="s">
        <v>17</v>
      </c>
      <c r="B281" s="7">
        <v>0.63402777777777752</v>
      </c>
      <c r="C281">
        <v>6</v>
      </c>
      <c r="D281">
        <v>14</v>
      </c>
      <c r="E281">
        <v>18</v>
      </c>
      <c r="F281" s="4">
        <v>18</v>
      </c>
      <c r="G281" s="4">
        <v>9</v>
      </c>
    </row>
    <row r="282" spans="1:7">
      <c r="A282" t="s">
        <v>17</v>
      </c>
      <c r="B282" s="7">
        <v>0.63402777777777752</v>
      </c>
      <c r="C282">
        <v>5</v>
      </c>
      <c r="D282">
        <v>15</v>
      </c>
      <c r="E282">
        <v>20</v>
      </c>
      <c r="F282" s="4">
        <v>20</v>
      </c>
      <c r="G282" s="4">
        <v>12.5</v>
      </c>
    </row>
    <row r="283" spans="1:7">
      <c r="A283" t="s">
        <v>17</v>
      </c>
      <c r="B283" s="7">
        <v>0.63819444444444418</v>
      </c>
      <c r="C283">
        <v>6</v>
      </c>
      <c r="D283">
        <v>14</v>
      </c>
      <c r="E283">
        <v>18</v>
      </c>
      <c r="F283" s="4">
        <v>18</v>
      </c>
      <c r="G283" s="4">
        <v>9</v>
      </c>
    </row>
    <row r="284" spans="1:7">
      <c r="A284" t="s">
        <v>17</v>
      </c>
      <c r="B284" s="7">
        <v>0.65972222222222199</v>
      </c>
      <c r="C284">
        <v>3</v>
      </c>
      <c r="D284">
        <v>7</v>
      </c>
      <c r="E284">
        <v>8.5</v>
      </c>
      <c r="F284" s="4">
        <v>8.5</v>
      </c>
      <c r="G284" s="4">
        <v>2</v>
      </c>
    </row>
    <row r="285" spans="1:7">
      <c r="A285" t="s">
        <v>17</v>
      </c>
      <c r="B285" s="7">
        <v>0.65972222222222199</v>
      </c>
      <c r="C285">
        <v>11</v>
      </c>
      <c r="D285">
        <v>10</v>
      </c>
      <c r="E285">
        <v>14</v>
      </c>
      <c r="F285" s="4">
        <v>14</v>
      </c>
      <c r="G285" s="4">
        <v>1.45</v>
      </c>
    </row>
    <row r="286" spans="1:7">
      <c r="A286" t="s">
        <v>17</v>
      </c>
      <c r="B286" s="7">
        <v>0.65972222222222199</v>
      </c>
      <c r="C286">
        <v>6</v>
      </c>
      <c r="D286">
        <v>14</v>
      </c>
      <c r="E286">
        <v>18</v>
      </c>
      <c r="F286" s="4">
        <v>18</v>
      </c>
      <c r="G286" s="4">
        <v>9</v>
      </c>
    </row>
    <row r="287" spans="1:7">
      <c r="A287" t="s">
        <v>17</v>
      </c>
      <c r="B287" s="7">
        <v>0.66041666666666643</v>
      </c>
      <c r="C287">
        <v>1</v>
      </c>
      <c r="D287">
        <v>17</v>
      </c>
      <c r="E287">
        <v>23</v>
      </c>
      <c r="F287" s="4">
        <v>23</v>
      </c>
      <c r="G287" s="4">
        <v>18.75</v>
      </c>
    </row>
    <row r="288" spans="1:7">
      <c r="A288" t="s">
        <v>17</v>
      </c>
      <c r="B288" s="7">
        <v>0.66944444444444418</v>
      </c>
      <c r="C288">
        <v>4</v>
      </c>
      <c r="D288">
        <v>14</v>
      </c>
      <c r="E288">
        <v>16</v>
      </c>
      <c r="F288" s="4">
        <v>16</v>
      </c>
      <c r="G288" s="4">
        <v>8.8000000000000007</v>
      </c>
    </row>
    <row r="289" spans="1:7">
      <c r="A289" t="s">
        <v>17</v>
      </c>
      <c r="B289" s="7">
        <v>0.67222222222222194</v>
      </c>
      <c r="C289">
        <v>8</v>
      </c>
      <c r="D289">
        <v>15</v>
      </c>
      <c r="E289">
        <v>19</v>
      </c>
      <c r="F289" s="4">
        <v>19</v>
      </c>
      <c r="G289" s="4">
        <v>7.5</v>
      </c>
    </row>
    <row r="290" spans="1:7">
      <c r="A290" t="s">
        <v>17</v>
      </c>
      <c r="B290" s="7">
        <v>0.69305555555555531</v>
      </c>
      <c r="C290">
        <v>6</v>
      </c>
      <c r="D290">
        <v>14</v>
      </c>
      <c r="E290">
        <v>18</v>
      </c>
      <c r="F290" s="4">
        <v>18</v>
      </c>
      <c r="G290" s="4">
        <v>9</v>
      </c>
    </row>
    <row r="291" spans="1:7">
      <c r="A291" t="s">
        <v>17</v>
      </c>
      <c r="B291" s="7">
        <v>0.69791666666666641</v>
      </c>
      <c r="C291">
        <v>8</v>
      </c>
      <c r="D291">
        <v>15</v>
      </c>
      <c r="E291">
        <v>19</v>
      </c>
      <c r="F291" s="4">
        <v>19</v>
      </c>
      <c r="G291" s="4">
        <v>7.5</v>
      </c>
    </row>
    <row r="292" spans="1:7">
      <c r="A292" t="s">
        <v>17</v>
      </c>
      <c r="B292" s="7">
        <v>0.70972222222222192</v>
      </c>
      <c r="C292">
        <v>4</v>
      </c>
      <c r="D292">
        <v>14</v>
      </c>
      <c r="E292">
        <v>16</v>
      </c>
      <c r="F292" s="4">
        <v>16</v>
      </c>
      <c r="G292" s="4">
        <v>8.8000000000000007</v>
      </c>
    </row>
    <row r="293" spans="1:7">
      <c r="A293" t="s">
        <v>17</v>
      </c>
      <c r="B293" s="7">
        <v>0.70972222222222192</v>
      </c>
      <c r="C293">
        <v>2</v>
      </c>
      <c r="D293">
        <v>16</v>
      </c>
      <c r="E293">
        <v>19</v>
      </c>
      <c r="F293" s="4">
        <v>19</v>
      </c>
      <c r="G293" s="4">
        <v>13.8</v>
      </c>
    </row>
    <row r="294" spans="1:7">
      <c r="A294" t="s">
        <v>17</v>
      </c>
      <c r="B294" s="7">
        <v>0.73055555555555529</v>
      </c>
      <c r="C294">
        <v>2</v>
      </c>
      <c r="D294">
        <v>16</v>
      </c>
      <c r="E294">
        <v>19</v>
      </c>
      <c r="F294" s="4">
        <v>19</v>
      </c>
      <c r="G294" s="4">
        <v>13.8</v>
      </c>
    </row>
    <row r="295" spans="1:7">
      <c r="A295" t="s">
        <v>17</v>
      </c>
      <c r="B295" s="7">
        <v>0.73055555555555529</v>
      </c>
      <c r="C295">
        <v>8</v>
      </c>
      <c r="D295">
        <v>15</v>
      </c>
      <c r="E295">
        <v>19</v>
      </c>
      <c r="F295" s="4">
        <v>19</v>
      </c>
      <c r="G295" s="4">
        <v>7.5</v>
      </c>
    </row>
    <row r="296" spans="1:7">
      <c r="A296" t="s">
        <v>17</v>
      </c>
      <c r="B296" s="7">
        <v>0.73055555555555529</v>
      </c>
      <c r="C296">
        <v>3</v>
      </c>
      <c r="D296">
        <v>7</v>
      </c>
      <c r="E296">
        <v>8.5</v>
      </c>
      <c r="F296" s="4">
        <v>8.5</v>
      </c>
      <c r="G296" s="4">
        <v>2</v>
      </c>
    </row>
    <row r="297" spans="1:7">
      <c r="A297" t="s">
        <v>17</v>
      </c>
      <c r="B297" s="7">
        <v>0.74791666666666645</v>
      </c>
      <c r="C297">
        <v>10</v>
      </c>
      <c r="D297">
        <v>14</v>
      </c>
      <c r="E297">
        <v>19.5</v>
      </c>
      <c r="F297" s="4">
        <v>19.5</v>
      </c>
      <c r="G297" s="4">
        <v>5</v>
      </c>
    </row>
    <row r="298" spans="1:7">
      <c r="A298" t="s">
        <v>17</v>
      </c>
      <c r="B298" s="7">
        <v>0.74791666666666645</v>
      </c>
      <c r="C298">
        <v>6</v>
      </c>
      <c r="D298">
        <v>14</v>
      </c>
      <c r="E298">
        <v>18</v>
      </c>
      <c r="F298" s="4">
        <v>18</v>
      </c>
      <c r="G298" s="4">
        <v>9</v>
      </c>
    </row>
    <row r="299" spans="1:7">
      <c r="A299" t="s">
        <v>17</v>
      </c>
      <c r="B299" s="7">
        <v>0.74791666666666645</v>
      </c>
      <c r="C299">
        <v>10</v>
      </c>
      <c r="D299">
        <v>14</v>
      </c>
      <c r="E299">
        <v>19.5</v>
      </c>
      <c r="F299" s="4">
        <v>19.5</v>
      </c>
      <c r="G299" s="4">
        <v>5</v>
      </c>
    </row>
    <row r="300" spans="1:7">
      <c r="A300" t="s">
        <v>17</v>
      </c>
      <c r="B300" s="7">
        <v>0.74791666666666645</v>
      </c>
      <c r="C300">
        <v>3</v>
      </c>
      <c r="D300">
        <v>7</v>
      </c>
      <c r="E300">
        <v>8.5</v>
      </c>
      <c r="F300" s="4">
        <v>8.5</v>
      </c>
      <c r="G300" s="4">
        <v>2</v>
      </c>
    </row>
    <row r="301" spans="1:7">
      <c r="A301" t="s">
        <v>17</v>
      </c>
      <c r="B301" s="7">
        <v>0.74791666666666645</v>
      </c>
      <c r="C301">
        <v>7</v>
      </c>
      <c r="D301">
        <v>16</v>
      </c>
      <c r="E301">
        <v>20</v>
      </c>
      <c r="F301" s="4">
        <v>20</v>
      </c>
      <c r="G301" s="4">
        <v>9.65</v>
      </c>
    </row>
    <row r="302" spans="1:7">
      <c r="A302" t="s">
        <v>17</v>
      </c>
      <c r="B302" s="7">
        <v>0.75486111111111087</v>
      </c>
      <c r="C302">
        <v>4</v>
      </c>
      <c r="D302">
        <v>14</v>
      </c>
      <c r="E302">
        <v>16</v>
      </c>
      <c r="F302" s="4">
        <v>16</v>
      </c>
      <c r="G302" s="4">
        <v>8.8000000000000007</v>
      </c>
    </row>
    <row r="303" spans="1:7">
      <c r="A303" t="s">
        <v>17</v>
      </c>
      <c r="B303" s="7">
        <v>0.75486111111111087</v>
      </c>
      <c r="C303">
        <v>2</v>
      </c>
      <c r="D303">
        <v>16</v>
      </c>
      <c r="E303">
        <v>19</v>
      </c>
      <c r="F303" s="4">
        <v>19</v>
      </c>
      <c r="G303" s="4">
        <v>13.8</v>
      </c>
    </row>
    <row r="304" spans="1:7">
      <c r="A304" t="s">
        <v>17</v>
      </c>
      <c r="B304" s="7">
        <v>0.77361111111111092</v>
      </c>
      <c r="C304">
        <v>9</v>
      </c>
      <c r="D304">
        <v>14</v>
      </c>
      <c r="E304">
        <v>17</v>
      </c>
      <c r="F304" s="4">
        <v>17</v>
      </c>
      <c r="G304" s="4">
        <v>12.6</v>
      </c>
    </row>
    <row r="305" spans="1:7">
      <c r="A305" t="s">
        <v>17</v>
      </c>
      <c r="B305" s="7">
        <v>0.77361111111111092</v>
      </c>
      <c r="C305">
        <v>6</v>
      </c>
      <c r="D305">
        <v>14</v>
      </c>
      <c r="E305">
        <v>18</v>
      </c>
      <c r="F305" s="4">
        <v>18</v>
      </c>
      <c r="G305" s="4">
        <v>9</v>
      </c>
    </row>
    <row r="306" spans="1:7">
      <c r="A306" t="s">
        <v>17</v>
      </c>
      <c r="B306" s="7">
        <v>0.78194444444444422</v>
      </c>
      <c r="C306">
        <v>1</v>
      </c>
      <c r="D306">
        <v>17</v>
      </c>
      <c r="E306">
        <v>23</v>
      </c>
      <c r="F306" s="4">
        <v>23</v>
      </c>
      <c r="G306" s="4">
        <v>18.75</v>
      </c>
    </row>
    <row r="307" spans="1:7">
      <c r="A307" t="s">
        <v>17</v>
      </c>
      <c r="B307" s="7">
        <v>0.78194444444444422</v>
      </c>
      <c r="C307">
        <v>6</v>
      </c>
      <c r="D307">
        <v>14</v>
      </c>
      <c r="E307">
        <v>18</v>
      </c>
      <c r="F307" s="4">
        <v>18</v>
      </c>
      <c r="G307" s="4">
        <v>9</v>
      </c>
    </row>
    <row r="308" spans="1:7">
      <c r="A308" t="s">
        <v>17</v>
      </c>
      <c r="B308" s="7">
        <v>0.79097222222222197</v>
      </c>
      <c r="C308">
        <v>6</v>
      </c>
      <c r="D308">
        <v>14</v>
      </c>
      <c r="E308">
        <v>18</v>
      </c>
      <c r="F308" s="4">
        <v>18</v>
      </c>
      <c r="G308" s="4">
        <v>9</v>
      </c>
    </row>
    <row r="309" spans="1:7">
      <c r="A309" t="s">
        <v>17</v>
      </c>
      <c r="B309" s="7">
        <v>0.79097222222222197</v>
      </c>
      <c r="C309">
        <v>9</v>
      </c>
      <c r="D309">
        <v>14</v>
      </c>
      <c r="E309">
        <v>17</v>
      </c>
      <c r="F309" s="4">
        <v>17</v>
      </c>
      <c r="G309" s="4">
        <v>12.6</v>
      </c>
    </row>
    <row r="310" spans="1:7">
      <c r="A310" t="s">
        <v>17</v>
      </c>
      <c r="B310" s="7">
        <v>0.79097222222222197</v>
      </c>
      <c r="C310">
        <v>4</v>
      </c>
      <c r="D310">
        <v>14</v>
      </c>
      <c r="E310">
        <v>16</v>
      </c>
      <c r="F310" s="4">
        <v>16</v>
      </c>
      <c r="G310" s="4">
        <v>8.8000000000000007</v>
      </c>
    </row>
    <row r="311" spans="1:7">
      <c r="A311" t="s">
        <v>17</v>
      </c>
      <c r="B311" s="7">
        <v>0.80208333333333304</v>
      </c>
      <c r="C311">
        <v>11</v>
      </c>
      <c r="D311">
        <v>10</v>
      </c>
      <c r="E311">
        <v>14</v>
      </c>
      <c r="F311" s="4">
        <v>14</v>
      </c>
      <c r="G311" s="4">
        <v>1.45</v>
      </c>
    </row>
    <row r="312" spans="1:7">
      <c r="A312" t="s">
        <v>17</v>
      </c>
      <c r="B312" s="7">
        <v>0.80208333333333304</v>
      </c>
      <c r="C312">
        <v>5</v>
      </c>
      <c r="D312">
        <v>15</v>
      </c>
      <c r="E312">
        <v>20</v>
      </c>
      <c r="F312" s="4">
        <v>20</v>
      </c>
      <c r="G312" s="4">
        <v>12.5</v>
      </c>
    </row>
    <row r="313" spans="1:7">
      <c r="A313" t="s">
        <v>17</v>
      </c>
      <c r="B313" s="7">
        <v>0.82083333333333308</v>
      </c>
      <c r="C313">
        <v>3</v>
      </c>
      <c r="D313">
        <v>7</v>
      </c>
      <c r="E313">
        <v>8.5</v>
      </c>
      <c r="F313" s="4">
        <v>8.5</v>
      </c>
      <c r="G313" s="4">
        <v>2</v>
      </c>
    </row>
    <row r="314" spans="1:7">
      <c r="A314" t="s">
        <v>17</v>
      </c>
      <c r="B314" s="7">
        <v>0.82083333333333308</v>
      </c>
      <c r="C314">
        <v>10</v>
      </c>
      <c r="D314">
        <v>14</v>
      </c>
      <c r="E314">
        <v>19.5</v>
      </c>
      <c r="F314" s="4">
        <v>19.5</v>
      </c>
      <c r="G314" s="4">
        <v>5</v>
      </c>
    </row>
    <row r="315" spans="1:7">
      <c r="A315" t="s">
        <v>17</v>
      </c>
      <c r="B315" s="7">
        <v>0.84027777777777757</v>
      </c>
      <c r="C315">
        <v>7</v>
      </c>
      <c r="D315">
        <v>16</v>
      </c>
      <c r="E315">
        <v>20</v>
      </c>
      <c r="F315" s="4">
        <v>20</v>
      </c>
      <c r="G315" s="4">
        <v>9.65</v>
      </c>
    </row>
    <row r="316" spans="1:7">
      <c r="A316" t="s">
        <v>17</v>
      </c>
      <c r="B316" s="7">
        <v>0.84027777777777757</v>
      </c>
      <c r="C316">
        <v>6</v>
      </c>
      <c r="D316">
        <v>14</v>
      </c>
      <c r="E316">
        <v>18</v>
      </c>
      <c r="F316" s="4">
        <v>18</v>
      </c>
      <c r="G316" s="4">
        <v>9</v>
      </c>
    </row>
    <row r="317" spans="1:7">
      <c r="A317" t="s">
        <v>17</v>
      </c>
      <c r="B317" s="7">
        <v>0.8458333333333331</v>
      </c>
      <c r="C317">
        <v>10</v>
      </c>
      <c r="D317">
        <v>14</v>
      </c>
      <c r="E317">
        <v>19.5</v>
      </c>
      <c r="F317" s="4">
        <v>19.5</v>
      </c>
      <c r="G317" s="4">
        <v>5</v>
      </c>
    </row>
    <row r="318" spans="1:7">
      <c r="A318" t="s">
        <v>17</v>
      </c>
      <c r="B318" s="7">
        <v>0.8458333333333331</v>
      </c>
      <c r="C318">
        <v>4</v>
      </c>
      <c r="D318">
        <v>14</v>
      </c>
      <c r="E318">
        <v>16</v>
      </c>
      <c r="F318" s="4">
        <v>16</v>
      </c>
      <c r="G318" s="4">
        <v>8.8000000000000007</v>
      </c>
    </row>
    <row r="319" spans="1:7">
      <c r="A319" t="s">
        <v>17</v>
      </c>
      <c r="B319" s="7">
        <v>0.8458333333333331</v>
      </c>
      <c r="C319">
        <v>9</v>
      </c>
      <c r="D319">
        <v>14</v>
      </c>
      <c r="E319">
        <v>17</v>
      </c>
      <c r="F319" s="4">
        <v>17</v>
      </c>
      <c r="G319" s="4">
        <v>12.6</v>
      </c>
    </row>
    <row r="320" spans="1:7">
      <c r="A320" t="s">
        <v>17</v>
      </c>
      <c r="B320" s="7">
        <v>0.84652777777777755</v>
      </c>
      <c r="C320">
        <v>7</v>
      </c>
      <c r="D320">
        <v>16</v>
      </c>
      <c r="E320">
        <v>20</v>
      </c>
      <c r="F320" s="4">
        <v>20</v>
      </c>
      <c r="G320" s="4">
        <v>9.65</v>
      </c>
    </row>
    <row r="321" spans="1:7">
      <c r="A321" t="s">
        <v>17</v>
      </c>
      <c r="B321" s="7">
        <v>0.8687499999999998</v>
      </c>
      <c r="C321">
        <v>4</v>
      </c>
      <c r="D321">
        <v>14</v>
      </c>
      <c r="E321">
        <v>16</v>
      </c>
      <c r="F321" s="4">
        <v>16</v>
      </c>
      <c r="G321" s="4">
        <v>8.8000000000000007</v>
      </c>
    </row>
    <row r="322" spans="1:7">
      <c r="A322" t="s">
        <v>17</v>
      </c>
      <c r="B322" s="7">
        <v>0.87986111111111087</v>
      </c>
      <c r="C322">
        <v>5</v>
      </c>
      <c r="D322">
        <v>15</v>
      </c>
      <c r="E322">
        <v>20</v>
      </c>
      <c r="F322" s="4">
        <v>20</v>
      </c>
      <c r="G322" s="4">
        <v>12.5</v>
      </c>
    </row>
    <row r="323" spans="1:7">
      <c r="A323" t="s">
        <v>17</v>
      </c>
      <c r="B323" s="7">
        <v>0.89722222222222203</v>
      </c>
      <c r="C323">
        <v>3</v>
      </c>
      <c r="D323">
        <v>7</v>
      </c>
      <c r="E323">
        <v>8.5</v>
      </c>
      <c r="F323" s="4">
        <v>8.5</v>
      </c>
      <c r="G323" s="4">
        <v>2</v>
      </c>
    </row>
    <row r="324" spans="1:7">
      <c r="A324" t="s">
        <v>17</v>
      </c>
      <c r="B324" s="7">
        <v>0.89722222222222203</v>
      </c>
      <c r="C324">
        <v>7</v>
      </c>
      <c r="D324">
        <v>16</v>
      </c>
      <c r="E324">
        <v>20</v>
      </c>
      <c r="F324" s="4">
        <v>20</v>
      </c>
      <c r="G324" s="4">
        <v>9.65</v>
      </c>
    </row>
    <row r="325" spans="1:7">
      <c r="A325" t="s">
        <v>17</v>
      </c>
      <c r="B325" s="7">
        <v>0.89722222222222203</v>
      </c>
      <c r="C325">
        <v>6</v>
      </c>
      <c r="D325">
        <v>14</v>
      </c>
      <c r="E325">
        <v>18</v>
      </c>
      <c r="F325" s="4">
        <v>18</v>
      </c>
      <c r="G325" s="4">
        <v>9</v>
      </c>
    </row>
    <row r="326" spans="1:7">
      <c r="A326" t="s">
        <v>17</v>
      </c>
      <c r="B326" s="7">
        <v>0.89722222222222203</v>
      </c>
      <c r="C326">
        <v>10</v>
      </c>
      <c r="D326">
        <v>14</v>
      </c>
      <c r="E326">
        <v>19.5</v>
      </c>
      <c r="F326" s="4">
        <v>19.5</v>
      </c>
      <c r="G326" s="4">
        <v>5</v>
      </c>
    </row>
    <row r="327" spans="1:7">
      <c r="A327" t="s">
        <v>17</v>
      </c>
      <c r="B327" s="7">
        <v>0.89722222222222203</v>
      </c>
      <c r="C327">
        <v>7</v>
      </c>
      <c r="D327">
        <v>16</v>
      </c>
      <c r="E327">
        <v>20</v>
      </c>
      <c r="F327" s="4">
        <v>20</v>
      </c>
      <c r="G327" s="4">
        <v>9.65</v>
      </c>
    </row>
    <row r="328" spans="1:7">
      <c r="A328" t="s">
        <v>17</v>
      </c>
      <c r="B328" s="7">
        <v>0.90208333333333313</v>
      </c>
      <c r="C328">
        <v>4</v>
      </c>
      <c r="D328">
        <v>14</v>
      </c>
      <c r="E328">
        <v>16</v>
      </c>
      <c r="F328" s="4">
        <v>16</v>
      </c>
      <c r="G328" s="4">
        <v>8.8000000000000007</v>
      </c>
    </row>
    <row r="329" spans="1:7">
      <c r="A329" t="s">
        <v>17</v>
      </c>
      <c r="B329" s="7">
        <v>0.91111111111111087</v>
      </c>
      <c r="C329">
        <v>10</v>
      </c>
      <c r="D329">
        <v>14</v>
      </c>
      <c r="E329">
        <v>19.5</v>
      </c>
      <c r="F329" s="4">
        <v>19.5</v>
      </c>
      <c r="G329" s="4">
        <v>5</v>
      </c>
    </row>
    <row r="330" spans="1:7">
      <c r="A330" t="s">
        <v>17</v>
      </c>
      <c r="B330" s="7">
        <v>0.91388888888888864</v>
      </c>
      <c r="C330">
        <v>6</v>
      </c>
      <c r="D330">
        <v>14</v>
      </c>
      <c r="E330">
        <v>18</v>
      </c>
      <c r="F330" s="4">
        <v>18</v>
      </c>
      <c r="G330" s="4">
        <v>9</v>
      </c>
    </row>
    <row r="331" spans="1:7">
      <c r="A331" t="s">
        <v>17</v>
      </c>
      <c r="B331" s="7">
        <v>0.91388888888888864</v>
      </c>
      <c r="C331">
        <v>7</v>
      </c>
      <c r="D331">
        <v>16</v>
      </c>
      <c r="E331">
        <v>20</v>
      </c>
      <c r="F331" s="4">
        <v>20</v>
      </c>
      <c r="G331" s="4">
        <v>9.65</v>
      </c>
    </row>
    <row r="332" spans="1:7">
      <c r="A332" t="s">
        <v>17</v>
      </c>
      <c r="B332" s="7">
        <v>0.91736111111111085</v>
      </c>
      <c r="C332">
        <v>11</v>
      </c>
      <c r="D332">
        <v>10</v>
      </c>
      <c r="E332">
        <v>14</v>
      </c>
      <c r="F332" s="4">
        <v>14</v>
      </c>
      <c r="G332" s="4">
        <v>1.45</v>
      </c>
    </row>
    <row r="333" spans="1:7">
      <c r="A333" t="s">
        <v>17</v>
      </c>
      <c r="B333" s="7">
        <v>0.91736111111111085</v>
      </c>
      <c r="C333">
        <v>8</v>
      </c>
      <c r="D333">
        <v>15</v>
      </c>
      <c r="E333">
        <v>19</v>
      </c>
      <c r="F333" s="4">
        <v>19</v>
      </c>
      <c r="G333" s="4">
        <v>7.5</v>
      </c>
    </row>
    <row r="334" spans="1:7">
      <c r="A334" t="s">
        <v>17</v>
      </c>
      <c r="B334" s="7">
        <v>0.91736111111111085</v>
      </c>
      <c r="C334">
        <v>8</v>
      </c>
      <c r="D334">
        <v>15</v>
      </c>
      <c r="E334">
        <v>19</v>
      </c>
      <c r="F334" s="4">
        <v>19</v>
      </c>
      <c r="G334" s="4">
        <v>7.5</v>
      </c>
    </row>
    <row r="335" spans="1:7">
      <c r="A335" t="s">
        <v>17</v>
      </c>
      <c r="B335" s="7">
        <v>0.91736111111111085</v>
      </c>
      <c r="C335">
        <v>1</v>
      </c>
      <c r="D335">
        <v>17</v>
      </c>
      <c r="E335">
        <v>23</v>
      </c>
      <c r="F335" s="4">
        <v>23</v>
      </c>
      <c r="G335" s="4">
        <v>18.75</v>
      </c>
    </row>
    <row r="336" spans="1:7">
      <c r="A336" t="s">
        <v>17</v>
      </c>
      <c r="B336" s="7">
        <v>0.9263888888888886</v>
      </c>
      <c r="C336">
        <v>6</v>
      </c>
      <c r="D336">
        <v>14</v>
      </c>
      <c r="E336">
        <v>18</v>
      </c>
      <c r="F336" s="4">
        <v>18</v>
      </c>
      <c r="G336" s="4">
        <v>9</v>
      </c>
    </row>
    <row r="337" spans="1:7">
      <c r="A337" t="s">
        <v>17</v>
      </c>
      <c r="B337" s="7">
        <v>0.94652777777777752</v>
      </c>
      <c r="C337">
        <v>7</v>
      </c>
      <c r="D337">
        <v>16</v>
      </c>
      <c r="E337">
        <v>20</v>
      </c>
      <c r="F337" s="4">
        <v>20</v>
      </c>
      <c r="G337" s="4">
        <v>9.65</v>
      </c>
    </row>
    <row r="338" spans="1:7">
      <c r="A338" t="s">
        <v>18</v>
      </c>
      <c r="B338" s="7">
        <v>0.46180555555555558</v>
      </c>
      <c r="C338">
        <v>7</v>
      </c>
      <c r="D338">
        <v>16</v>
      </c>
      <c r="E338">
        <v>20</v>
      </c>
      <c r="F338" s="4">
        <v>16</v>
      </c>
      <c r="G338" s="4">
        <v>9.65</v>
      </c>
    </row>
    <row r="339" spans="1:7">
      <c r="A339" t="s">
        <v>18</v>
      </c>
      <c r="B339" s="7">
        <v>0.46180555555555558</v>
      </c>
      <c r="C339">
        <v>11</v>
      </c>
      <c r="D339">
        <v>10</v>
      </c>
      <c r="E339">
        <v>14</v>
      </c>
      <c r="F339" s="4">
        <v>10</v>
      </c>
      <c r="G339" s="4">
        <v>1.45</v>
      </c>
    </row>
    <row r="340" spans="1:7">
      <c r="A340" t="s">
        <v>18</v>
      </c>
      <c r="B340" s="7">
        <v>0.46180555555555558</v>
      </c>
      <c r="C340">
        <v>6</v>
      </c>
      <c r="D340">
        <v>14</v>
      </c>
      <c r="E340">
        <v>18</v>
      </c>
      <c r="F340" s="4">
        <v>14</v>
      </c>
      <c r="G340" s="4">
        <v>9</v>
      </c>
    </row>
    <row r="341" spans="1:7">
      <c r="A341" t="s">
        <v>18</v>
      </c>
      <c r="B341" s="7">
        <v>0.46180555555555558</v>
      </c>
      <c r="C341">
        <v>9</v>
      </c>
      <c r="D341">
        <v>14</v>
      </c>
      <c r="E341">
        <v>17</v>
      </c>
      <c r="F341" s="4">
        <v>14</v>
      </c>
      <c r="G341" s="4">
        <v>12.6</v>
      </c>
    </row>
    <row r="342" spans="1:7">
      <c r="A342" t="s">
        <v>18</v>
      </c>
      <c r="B342" s="7">
        <v>0.46180555555555558</v>
      </c>
      <c r="C342">
        <v>11</v>
      </c>
      <c r="D342">
        <v>10</v>
      </c>
      <c r="E342">
        <v>14</v>
      </c>
      <c r="F342" s="4">
        <v>10</v>
      </c>
      <c r="G342" s="4">
        <v>1.45</v>
      </c>
    </row>
    <row r="343" spans="1:7">
      <c r="A343" t="s">
        <v>18</v>
      </c>
      <c r="B343" s="7">
        <v>0.46597222222222223</v>
      </c>
      <c r="C343">
        <v>4</v>
      </c>
      <c r="D343">
        <v>14</v>
      </c>
      <c r="E343">
        <v>16</v>
      </c>
      <c r="F343" s="4">
        <v>14</v>
      </c>
      <c r="G343" s="4">
        <v>8.8000000000000007</v>
      </c>
    </row>
    <row r="344" spans="1:7">
      <c r="A344" t="s">
        <v>18</v>
      </c>
      <c r="B344" s="7">
        <v>0.47847222222222224</v>
      </c>
      <c r="C344">
        <v>2</v>
      </c>
      <c r="D344">
        <v>16</v>
      </c>
      <c r="E344">
        <v>19</v>
      </c>
      <c r="F344" s="4">
        <v>16</v>
      </c>
      <c r="G344" s="4">
        <v>13.8</v>
      </c>
    </row>
    <row r="345" spans="1:7">
      <c r="A345" t="s">
        <v>18</v>
      </c>
      <c r="B345" s="7">
        <v>0.47847222222222224</v>
      </c>
      <c r="C345">
        <v>8</v>
      </c>
      <c r="D345">
        <v>15</v>
      </c>
      <c r="E345">
        <v>19</v>
      </c>
      <c r="F345" s="4">
        <v>15</v>
      </c>
      <c r="G345" s="4">
        <v>7.5</v>
      </c>
    </row>
    <row r="346" spans="1:7">
      <c r="A346" t="s">
        <v>18</v>
      </c>
      <c r="B346" s="7">
        <v>0.47847222222222224</v>
      </c>
      <c r="C346">
        <v>8</v>
      </c>
      <c r="D346">
        <v>15</v>
      </c>
      <c r="E346">
        <v>19</v>
      </c>
      <c r="F346" s="4">
        <v>15</v>
      </c>
      <c r="G346" s="4">
        <v>7.5</v>
      </c>
    </row>
    <row r="347" spans="1:7">
      <c r="A347" t="s">
        <v>18</v>
      </c>
      <c r="B347" s="7">
        <v>0.47847222222222224</v>
      </c>
      <c r="C347">
        <v>11</v>
      </c>
      <c r="D347">
        <v>10</v>
      </c>
      <c r="E347">
        <v>14</v>
      </c>
      <c r="F347" s="4">
        <v>10</v>
      </c>
      <c r="G347" s="4">
        <v>1.45</v>
      </c>
    </row>
    <row r="348" spans="1:7">
      <c r="A348" t="s">
        <v>18</v>
      </c>
      <c r="B348" s="7">
        <v>0.49097222222222225</v>
      </c>
      <c r="C348">
        <v>9</v>
      </c>
      <c r="D348">
        <v>14</v>
      </c>
      <c r="E348">
        <v>17</v>
      </c>
      <c r="F348" s="4">
        <v>14</v>
      </c>
      <c r="G348" s="4">
        <v>12.6</v>
      </c>
    </row>
    <row r="349" spans="1:7">
      <c r="A349" t="s">
        <v>18</v>
      </c>
      <c r="B349" s="7">
        <v>0.50694444444444442</v>
      </c>
      <c r="C349">
        <v>6</v>
      </c>
      <c r="D349">
        <v>14</v>
      </c>
      <c r="E349">
        <v>18</v>
      </c>
      <c r="F349" s="4">
        <v>14</v>
      </c>
      <c r="G349" s="4">
        <v>9</v>
      </c>
    </row>
    <row r="350" spans="1:7">
      <c r="A350" t="s">
        <v>18</v>
      </c>
      <c r="B350" s="7">
        <v>0.50694444444444442</v>
      </c>
      <c r="C350">
        <v>5</v>
      </c>
      <c r="D350">
        <v>15</v>
      </c>
      <c r="E350">
        <v>20</v>
      </c>
      <c r="F350" s="4">
        <v>15</v>
      </c>
      <c r="G350" s="4">
        <v>12.5</v>
      </c>
    </row>
    <row r="351" spans="1:7">
      <c r="A351" t="s">
        <v>18</v>
      </c>
      <c r="B351" s="7">
        <v>0.50694444444444442</v>
      </c>
      <c r="C351">
        <v>1</v>
      </c>
      <c r="D351">
        <v>17</v>
      </c>
      <c r="E351">
        <v>23</v>
      </c>
      <c r="F351" s="4">
        <v>17</v>
      </c>
      <c r="G351" s="4">
        <v>18.75</v>
      </c>
    </row>
    <row r="352" spans="1:7">
      <c r="A352" t="s">
        <v>18</v>
      </c>
      <c r="B352" s="7">
        <v>0.50694444444444442</v>
      </c>
      <c r="C352">
        <v>11</v>
      </c>
      <c r="D352">
        <v>10</v>
      </c>
      <c r="E352">
        <v>14</v>
      </c>
      <c r="F352" s="4">
        <v>10</v>
      </c>
      <c r="G352" s="4">
        <v>1.45</v>
      </c>
    </row>
    <row r="353" spans="1:7">
      <c r="A353" t="s">
        <v>18</v>
      </c>
      <c r="B353" s="7">
        <v>0.50694444444444442</v>
      </c>
      <c r="C353">
        <v>8</v>
      </c>
      <c r="D353">
        <v>15</v>
      </c>
      <c r="E353">
        <v>19</v>
      </c>
      <c r="F353" s="4">
        <v>15</v>
      </c>
      <c r="G353" s="4">
        <v>7.5</v>
      </c>
    </row>
    <row r="354" spans="1:7">
      <c r="A354" t="s">
        <v>18</v>
      </c>
      <c r="B354" s="7">
        <v>0.51388888888888884</v>
      </c>
      <c r="C354">
        <v>9</v>
      </c>
      <c r="D354">
        <v>14</v>
      </c>
      <c r="E354">
        <v>17</v>
      </c>
      <c r="F354" s="4">
        <v>14</v>
      </c>
      <c r="G354" s="4">
        <v>12.6</v>
      </c>
    </row>
    <row r="355" spans="1:7">
      <c r="A355" t="s">
        <v>18</v>
      </c>
      <c r="B355" s="7">
        <v>0.51388888888888884</v>
      </c>
      <c r="C355">
        <v>6</v>
      </c>
      <c r="D355">
        <v>14</v>
      </c>
      <c r="E355">
        <v>18</v>
      </c>
      <c r="F355" s="4">
        <v>14</v>
      </c>
      <c r="G355" s="4">
        <v>9</v>
      </c>
    </row>
    <row r="356" spans="1:7">
      <c r="A356" t="s">
        <v>18</v>
      </c>
      <c r="B356" s="7">
        <v>0.51388888888888884</v>
      </c>
      <c r="C356">
        <v>11</v>
      </c>
      <c r="D356">
        <v>10</v>
      </c>
      <c r="E356">
        <v>14</v>
      </c>
      <c r="F356" s="4">
        <v>10</v>
      </c>
      <c r="G356" s="4">
        <v>1.45</v>
      </c>
    </row>
    <row r="357" spans="1:7">
      <c r="A357" t="s">
        <v>18</v>
      </c>
      <c r="B357" s="7">
        <v>0.51388888888888884</v>
      </c>
      <c r="C357">
        <v>4</v>
      </c>
      <c r="D357">
        <v>14</v>
      </c>
      <c r="E357">
        <v>16</v>
      </c>
      <c r="F357" s="4">
        <v>14</v>
      </c>
      <c r="G357" s="4">
        <v>8.8000000000000007</v>
      </c>
    </row>
    <row r="358" spans="1:7">
      <c r="A358" t="s">
        <v>18</v>
      </c>
      <c r="B358" s="7">
        <v>0.52291666666666659</v>
      </c>
      <c r="C358">
        <v>4</v>
      </c>
      <c r="D358">
        <v>14</v>
      </c>
      <c r="E358">
        <v>16</v>
      </c>
      <c r="F358" s="4">
        <v>14</v>
      </c>
      <c r="G358" s="4">
        <v>8.8000000000000007</v>
      </c>
    </row>
    <row r="359" spans="1:7">
      <c r="A359" t="s">
        <v>18</v>
      </c>
      <c r="B359" s="7">
        <v>0.52291666666666659</v>
      </c>
      <c r="C359">
        <v>9</v>
      </c>
      <c r="D359">
        <v>14</v>
      </c>
      <c r="E359">
        <v>17</v>
      </c>
      <c r="F359" s="4">
        <v>14</v>
      </c>
      <c r="G359" s="4">
        <v>12.6</v>
      </c>
    </row>
    <row r="360" spans="1:7">
      <c r="A360" t="s">
        <v>18</v>
      </c>
      <c r="B360" s="7">
        <v>0.52291666666666659</v>
      </c>
      <c r="C360">
        <v>10</v>
      </c>
      <c r="D360">
        <v>14</v>
      </c>
      <c r="E360">
        <v>19.5</v>
      </c>
      <c r="F360" s="4">
        <v>14</v>
      </c>
      <c r="G360" s="4">
        <v>5</v>
      </c>
    </row>
    <row r="361" spans="1:7">
      <c r="A361" t="s">
        <v>18</v>
      </c>
      <c r="B361" s="7">
        <v>0.52291666666666659</v>
      </c>
      <c r="C361">
        <v>9</v>
      </c>
      <c r="D361">
        <v>14</v>
      </c>
      <c r="E361">
        <v>17</v>
      </c>
      <c r="F361" s="4">
        <v>14</v>
      </c>
      <c r="G361" s="4">
        <v>12.6</v>
      </c>
    </row>
    <row r="362" spans="1:7">
      <c r="A362" t="s">
        <v>18</v>
      </c>
      <c r="B362" s="7">
        <v>0.54652777777777772</v>
      </c>
      <c r="C362">
        <v>5</v>
      </c>
      <c r="D362">
        <v>15</v>
      </c>
      <c r="E362">
        <v>20</v>
      </c>
      <c r="F362" s="4">
        <v>15</v>
      </c>
      <c r="G362" s="4">
        <v>12.5</v>
      </c>
    </row>
    <row r="363" spans="1:7">
      <c r="A363" t="s">
        <v>18</v>
      </c>
      <c r="B363" s="7">
        <v>0.55902777777777768</v>
      </c>
      <c r="C363">
        <v>4</v>
      </c>
      <c r="D363">
        <v>14</v>
      </c>
      <c r="E363">
        <v>16</v>
      </c>
      <c r="F363" s="4">
        <v>14</v>
      </c>
      <c r="G363" s="4">
        <v>8.8000000000000007</v>
      </c>
    </row>
    <row r="364" spans="1:7">
      <c r="A364" t="s">
        <v>18</v>
      </c>
      <c r="B364" s="7">
        <v>0.56111111111111101</v>
      </c>
      <c r="C364">
        <v>4</v>
      </c>
      <c r="D364">
        <v>14</v>
      </c>
      <c r="E364">
        <v>16</v>
      </c>
      <c r="F364" s="4">
        <v>14</v>
      </c>
      <c r="G364" s="4">
        <v>8.8000000000000007</v>
      </c>
    </row>
    <row r="365" spans="1:7">
      <c r="A365" t="s">
        <v>18</v>
      </c>
      <c r="B365" s="7">
        <v>0.56111111111111101</v>
      </c>
      <c r="C365">
        <v>10</v>
      </c>
      <c r="D365">
        <v>14</v>
      </c>
      <c r="E365">
        <v>19.5</v>
      </c>
      <c r="F365" s="4">
        <v>14</v>
      </c>
      <c r="G365" s="4">
        <v>5</v>
      </c>
    </row>
    <row r="366" spans="1:7">
      <c r="A366" t="s">
        <v>18</v>
      </c>
      <c r="B366" s="7">
        <v>0.56458333333333321</v>
      </c>
      <c r="C366">
        <v>8</v>
      </c>
      <c r="D366">
        <v>15</v>
      </c>
      <c r="E366">
        <v>19</v>
      </c>
      <c r="F366" s="4">
        <v>15</v>
      </c>
      <c r="G366" s="4">
        <v>7.5</v>
      </c>
    </row>
    <row r="367" spans="1:7">
      <c r="A367" t="s">
        <v>18</v>
      </c>
      <c r="B367" s="7">
        <v>0.56458333333333321</v>
      </c>
      <c r="C367">
        <v>10</v>
      </c>
      <c r="D367">
        <v>14</v>
      </c>
      <c r="E367">
        <v>19.5</v>
      </c>
      <c r="F367" s="4">
        <v>14</v>
      </c>
      <c r="G367" s="4">
        <v>5</v>
      </c>
    </row>
    <row r="368" spans="1:7">
      <c r="A368" t="s">
        <v>18</v>
      </c>
      <c r="B368" s="7">
        <v>0.56458333333333321</v>
      </c>
      <c r="C368">
        <v>3</v>
      </c>
      <c r="D368">
        <v>7</v>
      </c>
      <c r="E368">
        <v>8.5</v>
      </c>
      <c r="F368" s="4">
        <v>7</v>
      </c>
      <c r="G368" s="4">
        <v>2</v>
      </c>
    </row>
    <row r="369" spans="1:7">
      <c r="A369" t="s">
        <v>18</v>
      </c>
      <c r="B369" s="7">
        <v>0.56458333333333321</v>
      </c>
      <c r="C369">
        <v>11</v>
      </c>
      <c r="D369">
        <v>10</v>
      </c>
      <c r="E369">
        <v>14</v>
      </c>
      <c r="F369" s="4">
        <v>10</v>
      </c>
      <c r="G369" s="4">
        <v>1.45</v>
      </c>
    </row>
    <row r="370" spans="1:7">
      <c r="A370" t="s">
        <v>18</v>
      </c>
      <c r="B370" s="7">
        <v>0.57847222222222205</v>
      </c>
      <c r="C370">
        <v>1</v>
      </c>
      <c r="D370">
        <v>17</v>
      </c>
      <c r="E370">
        <v>23</v>
      </c>
      <c r="F370" s="4">
        <v>17</v>
      </c>
      <c r="G370" s="4">
        <v>18.75</v>
      </c>
    </row>
    <row r="371" spans="1:7">
      <c r="A371" t="s">
        <v>18</v>
      </c>
      <c r="B371" s="7">
        <v>0.57847222222222205</v>
      </c>
      <c r="C371">
        <v>7</v>
      </c>
      <c r="D371">
        <v>16</v>
      </c>
      <c r="E371">
        <v>20</v>
      </c>
      <c r="F371" s="4">
        <v>16</v>
      </c>
      <c r="G371" s="4">
        <v>9.65</v>
      </c>
    </row>
    <row r="372" spans="1:7">
      <c r="A372" t="s">
        <v>18</v>
      </c>
      <c r="B372" s="7">
        <v>0.59444444444444433</v>
      </c>
      <c r="C372">
        <v>10</v>
      </c>
      <c r="D372">
        <v>14</v>
      </c>
      <c r="E372">
        <v>19.5</v>
      </c>
      <c r="F372" s="4">
        <v>19.5</v>
      </c>
      <c r="G372" s="4">
        <v>5</v>
      </c>
    </row>
    <row r="373" spans="1:7">
      <c r="A373" t="s">
        <v>18</v>
      </c>
      <c r="B373" s="7">
        <v>0.61388888888888882</v>
      </c>
      <c r="C373">
        <v>10</v>
      </c>
      <c r="D373">
        <v>14</v>
      </c>
      <c r="E373">
        <v>19.5</v>
      </c>
      <c r="F373" s="4">
        <v>19.5</v>
      </c>
      <c r="G373" s="4">
        <v>5</v>
      </c>
    </row>
    <row r="374" spans="1:7">
      <c r="A374" t="s">
        <v>18</v>
      </c>
      <c r="B374" s="7">
        <v>0.63124999999999998</v>
      </c>
      <c r="C374">
        <v>5</v>
      </c>
      <c r="D374">
        <v>15</v>
      </c>
      <c r="E374">
        <v>20</v>
      </c>
      <c r="F374" s="4">
        <v>20</v>
      </c>
      <c r="G374" s="4">
        <v>12.5</v>
      </c>
    </row>
    <row r="375" spans="1:7">
      <c r="A375" t="s">
        <v>18</v>
      </c>
      <c r="B375" s="7">
        <v>0.63124999999999998</v>
      </c>
      <c r="C375">
        <v>1</v>
      </c>
      <c r="D375">
        <v>17</v>
      </c>
      <c r="E375">
        <v>23</v>
      </c>
      <c r="F375" s="4">
        <v>23</v>
      </c>
      <c r="G375" s="4">
        <v>18.75</v>
      </c>
    </row>
    <row r="376" spans="1:7">
      <c r="A376" t="s">
        <v>18</v>
      </c>
      <c r="B376" s="7">
        <v>0.63124999999999998</v>
      </c>
      <c r="C376">
        <v>6</v>
      </c>
      <c r="D376">
        <v>14</v>
      </c>
      <c r="E376">
        <v>18</v>
      </c>
      <c r="F376" s="4">
        <v>18</v>
      </c>
      <c r="G376" s="4">
        <v>9</v>
      </c>
    </row>
    <row r="377" spans="1:7">
      <c r="A377" t="s">
        <v>18</v>
      </c>
      <c r="B377" s="7">
        <v>0.64513888888888882</v>
      </c>
      <c r="C377">
        <v>1</v>
      </c>
      <c r="D377">
        <v>17</v>
      </c>
      <c r="E377">
        <v>23</v>
      </c>
      <c r="F377" s="4">
        <v>23</v>
      </c>
      <c r="G377" s="4">
        <v>18.75</v>
      </c>
    </row>
    <row r="378" spans="1:7">
      <c r="A378" t="s">
        <v>18</v>
      </c>
      <c r="B378" s="7">
        <v>0.65069444444444435</v>
      </c>
      <c r="C378">
        <v>1</v>
      </c>
      <c r="D378">
        <v>17</v>
      </c>
      <c r="E378">
        <v>23</v>
      </c>
      <c r="F378" s="4">
        <v>23</v>
      </c>
      <c r="G378" s="4">
        <v>18.75</v>
      </c>
    </row>
    <row r="379" spans="1:7">
      <c r="A379" t="s">
        <v>18</v>
      </c>
      <c r="B379" s="7">
        <v>0.65694444444444433</v>
      </c>
      <c r="C379">
        <v>3</v>
      </c>
      <c r="D379">
        <v>7</v>
      </c>
      <c r="E379">
        <v>8.5</v>
      </c>
      <c r="F379" s="4">
        <v>8.5</v>
      </c>
      <c r="G379" s="4">
        <v>2</v>
      </c>
    </row>
    <row r="380" spans="1:7">
      <c r="A380" t="s">
        <v>18</v>
      </c>
      <c r="B380" s="7">
        <v>0.65694444444444433</v>
      </c>
      <c r="C380">
        <v>9</v>
      </c>
      <c r="D380">
        <v>14</v>
      </c>
      <c r="E380">
        <v>17</v>
      </c>
      <c r="F380" s="4">
        <v>17</v>
      </c>
      <c r="G380" s="4">
        <v>12.6</v>
      </c>
    </row>
    <row r="381" spans="1:7">
      <c r="A381" t="s">
        <v>18</v>
      </c>
      <c r="B381" s="7">
        <v>0.67847222222222203</v>
      </c>
      <c r="C381">
        <v>9</v>
      </c>
      <c r="D381">
        <v>14</v>
      </c>
      <c r="E381">
        <v>17</v>
      </c>
      <c r="F381" s="4">
        <v>17</v>
      </c>
      <c r="G381" s="4">
        <v>12.6</v>
      </c>
    </row>
    <row r="382" spans="1:7">
      <c r="A382" t="s">
        <v>18</v>
      </c>
      <c r="B382" s="7">
        <v>0.6895833333333331</v>
      </c>
      <c r="C382">
        <v>6</v>
      </c>
      <c r="D382">
        <v>14</v>
      </c>
      <c r="E382">
        <v>18</v>
      </c>
      <c r="F382" s="4">
        <v>18</v>
      </c>
      <c r="G382" s="4">
        <v>9</v>
      </c>
    </row>
    <row r="383" spans="1:7">
      <c r="A383" t="s">
        <v>18</v>
      </c>
      <c r="B383" s="7">
        <v>0.73958333333333315</v>
      </c>
      <c r="C383">
        <v>8</v>
      </c>
      <c r="D383">
        <v>15</v>
      </c>
      <c r="E383">
        <v>19</v>
      </c>
      <c r="F383" s="4">
        <v>19</v>
      </c>
      <c r="G383" s="4">
        <v>7.5</v>
      </c>
    </row>
    <row r="384" spans="1:7">
      <c r="A384" t="s">
        <v>18</v>
      </c>
      <c r="B384" s="7">
        <v>0.74166666666666647</v>
      </c>
      <c r="C384">
        <v>6</v>
      </c>
      <c r="D384">
        <v>14</v>
      </c>
      <c r="E384">
        <v>18</v>
      </c>
      <c r="F384" s="4">
        <v>18</v>
      </c>
      <c r="G384" s="4">
        <v>9</v>
      </c>
    </row>
    <row r="385" spans="1:7">
      <c r="A385" t="s">
        <v>18</v>
      </c>
      <c r="B385" s="7">
        <v>0.74166666666666647</v>
      </c>
      <c r="C385">
        <v>2</v>
      </c>
      <c r="D385">
        <v>16</v>
      </c>
      <c r="E385">
        <v>19</v>
      </c>
      <c r="F385" s="4">
        <v>19</v>
      </c>
      <c r="G385" s="4">
        <v>13.8</v>
      </c>
    </row>
    <row r="386" spans="1:7">
      <c r="A386" t="s">
        <v>18</v>
      </c>
      <c r="B386" s="7">
        <v>0.74166666666666647</v>
      </c>
      <c r="C386">
        <v>9</v>
      </c>
      <c r="D386">
        <v>14</v>
      </c>
      <c r="E386">
        <v>17</v>
      </c>
      <c r="F386" s="4">
        <v>17</v>
      </c>
      <c r="G386" s="4">
        <v>12.6</v>
      </c>
    </row>
    <row r="387" spans="1:7">
      <c r="A387" t="s">
        <v>18</v>
      </c>
      <c r="B387" s="7">
        <v>0.75069444444444422</v>
      </c>
      <c r="C387">
        <v>2</v>
      </c>
      <c r="D387">
        <v>16</v>
      </c>
      <c r="E387">
        <v>19</v>
      </c>
      <c r="F387" s="4">
        <v>19</v>
      </c>
      <c r="G387" s="4">
        <v>13.8</v>
      </c>
    </row>
    <row r="388" spans="1:7">
      <c r="A388" t="s">
        <v>18</v>
      </c>
      <c r="B388" s="7">
        <v>0.76805555555555527</v>
      </c>
      <c r="C388">
        <v>3</v>
      </c>
      <c r="D388">
        <v>7</v>
      </c>
      <c r="E388">
        <v>8.5</v>
      </c>
      <c r="F388" s="4">
        <v>8.5</v>
      </c>
      <c r="G388" s="4">
        <v>2</v>
      </c>
    </row>
    <row r="389" spans="1:7">
      <c r="A389" t="s">
        <v>18</v>
      </c>
      <c r="B389" s="7">
        <v>0.7701388888888886</v>
      </c>
      <c r="C389">
        <v>8</v>
      </c>
      <c r="D389">
        <v>15</v>
      </c>
      <c r="E389">
        <v>19</v>
      </c>
      <c r="F389" s="4">
        <v>19</v>
      </c>
      <c r="G389" s="4">
        <v>7.5</v>
      </c>
    </row>
    <row r="390" spans="1:7">
      <c r="A390" t="s">
        <v>18</v>
      </c>
      <c r="B390" s="7">
        <v>0.77916666666666634</v>
      </c>
      <c r="C390">
        <v>3</v>
      </c>
      <c r="D390">
        <v>7</v>
      </c>
      <c r="E390">
        <v>8.5</v>
      </c>
      <c r="F390" s="4">
        <v>8.5</v>
      </c>
      <c r="G390" s="4">
        <v>2</v>
      </c>
    </row>
    <row r="391" spans="1:7">
      <c r="A391" t="s">
        <v>18</v>
      </c>
      <c r="B391" s="7">
        <v>0.79374999999999962</v>
      </c>
      <c r="C391">
        <v>11</v>
      </c>
      <c r="D391">
        <v>10</v>
      </c>
      <c r="E391">
        <v>14</v>
      </c>
      <c r="F391" s="4">
        <v>14</v>
      </c>
      <c r="G391" s="4">
        <v>1.45</v>
      </c>
    </row>
    <row r="392" spans="1:7">
      <c r="A392" t="s">
        <v>18</v>
      </c>
      <c r="B392" s="7">
        <v>0.80208333333333293</v>
      </c>
      <c r="C392">
        <v>3</v>
      </c>
      <c r="D392">
        <v>7</v>
      </c>
      <c r="E392">
        <v>8.5</v>
      </c>
      <c r="F392" s="4">
        <v>8.5</v>
      </c>
      <c r="G392" s="4">
        <v>2</v>
      </c>
    </row>
    <row r="393" spans="1:7">
      <c r="A393" t="s">
        <v>18</v>
      </c>
      <c r="B393" s="7">
        <v>0.81527777777777732</v>
      </c>
      <c r="C393">
        <v>7</v>
      </c>
      <c r="D393">
        <v>16</v>
      </c>
      <c r="E393">
        <v>20</v>
      </c>
      <c r="F393" s="4">
        <v>20</v>
      </c>
      <c r="G393" s="4">
        <v>9.65</v>
      </c>
    </row>
    <row r="394" spans="1:7">
      <c r="A394" t="s">
        <v>18</v>
      </c>
      <c r="B394" s="7">
        <v>0.81527777777777732</v>
      </c>
      <c r="C394">
        <v>2</v>
      </c>
      <c r="D394">
        <v>16</v>
      </c>
      <c r="E394">
        <v>19</v>
      </c>
      <c r="F394" s="4">
        <v>19</v>
      </c>
      <c r="G394" s="4">
        <v>13.8</v>
      </c>
    </row>
    <row r="395" spans="1:7">
      <c r="A395" t="s">
        <v>18</v>
      </c>
      <c r="B395" s="7">
        <v>0.81527777777777732</v>
      </c>
      <c r="C395">
        <v>5</v>
      </c>
      <c r="D395">
        <v>15</v>
      </c>
      <c r="E395">
        <v>20</v>
      </c>
      <c r="F395" s="4">
        <v>20</v>
      </c>
      <c r="G395" s="4">
        <v>12.5</v>
      </c>
    </row>
    <row r="396" spans="1:7">
      <c r="A396" t="s">
        <v>18</v>
      </c>
      <c r="B396" s="7">
        <v>0.81527777777777732</v>
      </c>
      <c r="C396">
        <v>11</v>
      </c>
      <c r="D396">
        <v>10</v>
      </c>
      <c r="E396">
        <v>14</v>
      </c>
      <c r="F396" s="4">
        <v>14</v>
      </c>
      <c r="G396" s="4">
        <v>1.45</v>
      </c>
    </row>
    <row r="397" spans="1:7">
      <c r="A397" t="s">
        <v>18</v>
      </c>
      <c r="B397" s="7">
        <v>0.82013888888888842</v>
      </c>
      <c r="C397">
        <v>5</v>
      </c>
      <c r="D397">
        <v>15</v>
      </c>
      <c r="E397">
        <v>20</v>
      </c>
      <c r="F397" s="4">
        <v>20</v>
      </c>
      <c r="G397" s="4">
        <v>12.5</v>
      </c>
    </row>
    <row r="398" spans="1:7">
      <c r="A398" t="s">
        <v>18</v>
      </c>
      <c r="B398" s="7">
        <v>0.82013888888888842</v>
      </c>
      <c r="C398">
        <v>7</v>
      </c>
      <c r="D398">
        <v>16</v>
      </c>
      <c r="E398">
        <v>20</v>
      </c>
      <c r="F398" s="4">
        <v>20</v>
      </c>
      <c r="G398" s="4">
        <v>9.65</v>
      </c>
    </row>
    <row r="399" spans="1:7">
      <c r="A399" t="s">
        <v>18</v>
      </c>
      <c r="B399" s="7">
        <v>0.82013888888888842</v>
      </c>
      <c r="C399">
        <v>4</v>
      </c>
      <c r="D399">
        <v>14</v>
      </c>
      <c r="E399">
        <v>16</v>
      </c>
      <c r="F399" s="4">
        <v>16</v>
      </c>
      <c r="G399" s="4">
        <v>8.8000000000000007</v>
      </c>
    </row>
    <row r="400" spans="1:7">
      <c r="A400" t="s">
        <v>18</v>
      </c>
      <c r="B400" s="7">
        <v>0.82013888888888842</v>
      </c>
      <c r="C400">
        <v>7</v>
      </c>
      <c r="D400">
        <v>16</v>
      </c>
      <c r="E400">
        <v>20</v>
      </c>
      <c r="F400" s="4">
        <v>20</v>
      </c>
      <c r="G400" s="4">
        <v>9.65</v>
      </c>
    </row>
    <row r="401" spans="1:7">
      <c r="A401" t="s">
        <v>18</v>
      </c>
      <c r="B401" s="7">
        <v>0.82013888888888842</v>
      </c>
      <c r="C401">
        <v>3</v>
      </c>
      <c r="D401">
        <v>7</v>
      </c>
      <c r="E401">
        <v>8.5</v>
      </c>
      <c r="F401" s="4">
        <v>8.5</v>
      </c>
      <c r="G401" s="4">
        <v>2</v>
      </c>
    </row>
    <row r="402" spans="1:7">
      <c r="A402" t="s">
        <v>18</v>
      </c>
      <c r="B402" s="7">
        <v>0.82013888888888842</v>
      </c>
      <c r="C402">
        <v>10</v>
      </c>
      <c r="D402">
        <v>14</v>
      </c>
      <c r="E402">
        <v>19.5</v>
      </c>
      <c r="F402" s="4">
        <v>19.5</v>
      </c>
      <c r="G402" s="4">
        <v>5</v>
      </c>
    </row>
    <row r="403" spans="1:7">
      <c r="A403" t="s">
        <v>18</v>
      </c>
      <c r="B403" s="7">
        <v>0.82013888888888842</v>
      </c>
      <c r="C403">
        <v>7</v>
      </c>
      <c r="D403">
        <v>16</v>
      </c>
      <c r="E403">
        <v>20</v>
      </c>
      <c r="F403" s="4">
        <v>20</v>
      </c>
      <c r="G403" s="4">
        <v>9.65</v>
      </c>
    </row>
    <row r="404" spans="1:7">
      <c r="A404" t="s">
        <v>18</v>
      </c>
      <c r="B404" s="7">
        <v>0.82013888888888842</v>
      </c>
      <c r="C404">
        <v>11</v>
      </c>
      <c r="D404">
        <v>10</v>
      </c>
      <c r="E404">
        <v>14</v>
      </c>
      <c r="F404" s="4">
        <v>14</v>
      </c>
      <c r="G404" s="4">
        <v>1.45</v>
      </c>
    </row>
    <row r="405" spans="1:7">
      <c r="A405" t="s">
        <v>18</v>
      </c>
      <c r="B405" s="7">
        <v>0.82013888888888842</v>
      </c>
      <c r="C405">
        <v>4</v>
      </c>
      <c r="D405">
        <v>14</v>
      </c>
      <c r="E405">
        <v>16</v>
      </c>
      <c r="F405" s="4">
        <v>16</v>
      </c>
      <c r="G405" s="4">
        <v>8.8000000000000007</v>
      </c>
    </row>
    <row r="406" spans="1:7">
      <c r="A406" t="s">
        <v>18</v>
      </c>
      <c r="B406" s="7">
        <v>0.82708333333333284</v>
      </c>
      <c r="C406">
        <v>11</v>
      </c>
      <c r="D406">
        <v>10</v>
      </c>
      <c r="E406">
        <v>14</v>
      </c>
      <c r="F406" s="4">
        <v>14</v>
      </c>
      <c r="G406" s="4">
        <v>1.45</v>
      </c>
    </row>
    <row r="407" spans="1:7">
      <c r="A407" t="s">
        <v>18</v>
      </c>
      <c r="B407" s="7">
        <v>0.84583333333333288</v>
      </c>
      <c r="C407">
        <v>9</v>
      </c>
      <c r="D407">
        <v>14</v>
      </c>
      <c r="E407">
        <v>17</v>
      </c>
      <c r="F407" s="4">
        <v>17</v>
      </c>
      <c r="G407" s="4">
        <v>12.6</v>
      </c>
    </row>
    <row r="408" spans="1:7">
      <c r="A408" t="s">
        <v>18</v>
      </c>
      <c r="B408" s="7">
        <v>0.84583333333333288</v>
      </c>
      <c r="C408">
        <v>8</v>
      </c>
      <c r="D408">
        <v>15</v>
      </c>
      <c r="E408">
        <v>19</v>
      </c>
      <c r="F408" s="4">
        <v>19</v>
      </c>
      <c r="G408" s="4">
        <v>7.5</v>
      </c>
    </row>
    <row r="409" spans="1:7">
      <c r="A409" t="s">
        <v>18</v>
      </c>
      <c r="B409" s="7">
        <v>0.85972222222222172</v>
      </c>
      <c r="C409">
        <v>7</v>
      </c>
      <c r="D409">
        <v>16</v>
      </c>
      <c r="E409">
        <v>20</v>
      </c>
      <c r="F409" s="4">
        <v>20</v>
      </c>
      <c r="G409" s="4">
        <v>9.65</v>
      </c>
    </row>
    <row r="410" spans="1:7">
      <c r="A410" t="s">
        <v>18</v>
      </c>
      <c r="B410" s="7">
        <v>0.85972222222222172</v>
      </c>
      <c r="C410">
        <v>11</v>
      </c>
      <c r="D410">
        <v>10</v>
      </c>
      <c r="E410">
        <v>14</v>
      </c>
      <c r="F410" s="4">
        <v>14</v>
      </c>
      <c r="G410" s="4">
        <v>1.45</v>
      </c>
    </row>
    <row r="411" spans="1:7">
      <c r="A411" t="s">
        <v>18</v>
      </c>
      <c r="B411" s="7">
        <v>0.85972222222222172</v>
      </c>
      <c r="C411">
        <v>2</v>
      </c>
      <c r="D411">
        <v>16</v>
      </c>
      <c r="E411">
        <v>19</v>
      </c>
      <c r="F411" s="4">
        <v>19</v>
      </c>
      <c r="G411" s="4">
        <v>13.8</v>
      </c>
    </row>
    <row r="412" spans="1:7">
      <c r="A412" t="s">
        <v>18</v>
      </c>
      <c r="B412" s="7">
        <v>0.85972222222222172</v>
      </c>
      <c r="C412">
        <v>4</v>
      </c>
      <c r="D412">
        <v>14</v>
      </c>
      <c r="E412">
        <v>16</v>
      </c>
      <c r="F412" s="4">
        <v>16</v>
      </c>
      <c r="G412" s="4">
        <v>8.8000000000000007</v>
      </c>
    </row>
    <row r="413" spans="1:7">
      <c r="A413" t="s">
        <v>18</v>
      </c>
      <c r="B413" s="7">
        <v>0.87847222222222177</v>
      </c>
      <c r="C413">
        <v>6</v>
      </c>
      <c r="D413">
        <v>14</v>
      </c>
      <c r="E413">
        <v>18</v>
      </c>
      <c r="F413" s="4">
        <v>18</v>
      </c>
      <c r="G413" s="4">
        <v>9</v>
      </c>
    </row>
    <row r="414" spans="1:7">
      <c r="A414" t="s">
        <v>18</v>
      </c>
      <c r="B414" s="7">
        <v>0.87847222222222177</v>
      </c>
      <c r="C414">
        <v>11</v>
      </c>
      <c r="D414">
        <v>10</v>
      </c>
      <c r="E414">
        <v>14</v>
      </c>
      <c r="F414" s="4">
        <v>14</v>
      </c>
      <c r="G414" s="4">
        <v>1.45</v>
      </c>
    </row>
    <row r="415" spans="1:7">
      <c r="A415" t="s">
        <v>18</v>
      </c>
      <c r="B415" s="7">
        <v>0.87847222222222177</v>
      </c>
      <c r="C415">
        <v>8</v>
      </c>
      <c r="D415">
        <v>15</v>
      </c>
      <c r="E415">
        <v>19</v>
      </c>
      <c r="F415" s="4">
        <v>19</v>
      </c>
      <c r="G415" s="4">
        <v>7.5</v>
      </c>
    </row>
    <row r="416" spans="1:7">
      <c r="A416" t="s">
        <v>18</v>
      </c>
      <c r="B416" s="7">
        <v>0.88194444444444398</v>
      </c>
      <c r="C416">
        <v>6</v>
      </c>
      <c r="D416">
        <v>14</v>
      </c>
      <c r="E416">
        <v>18</v>
      </c>
      <c r="F416" s="4">
        <v>18</v>
      </c>
      <c r="G416" s="4">
        <v>9</v>
      </c>
    </row>
    <row r="417" spans="1:7">
      <c r="A417" t="s">
        <v>18</v>
      </c>
      <c r="B417" s="7">
        <v>0.88194444444444398</v>
      </c>
      <c r="C417">
        <v>3</v>
      </c>
      <c r="D417">
        <v>7</v>
      </c>
      <c r="E417">
        <v>8.5</v>
      </c>
      <c r="F417" s="4">
        <v>8.5</v>
      </c>
      <c r="G417" s="4">
        <v>2</v>
      </c>
    </row>
    <row r="418" spans="1:7">
      <c r="A418" t="s">
        <v>18</v>
      </c>
      <c r="B418" s="7">
        <v>0.89999999999999958</v>
      </c>
      <c r="C418">
        <v>2</v>
      </c>
      <c r="D418">
        <v>16</v>
      </c>
      <c r="E418">
        <v>19</v>
      </c>
      <c r="F418" s="4">
        <v>19</v>
      </c>
      <c r="G418" s="4">
        <v>13.8</v>
      </c>
    </row>
    <row r="419" spans="1:7">
      <c r="A419" t="s">
        <v>18</v>
      </c>
      <c r="B419" s="7">
        <v>0.89999999999999958</v>
      </c>
      <c r="C419">
        <v>2</v>
      </c>
      <c r="D419">
        <v>16</v>
      </c>
      <c r="E419">
        <v>19</v>
      </c>
      <c r="F419" s="4">
        <v>19</v>
      </c>
      <c r="G419" s="4">
        <v>13.8</v>
      </c>
    </row>
    <row r="420" spans="1:7">
      <c r="A420" t="s">
        <v>18</v>
      </c>
      <c r="B420" s="7">
        <v>0.91944444444444395</v>
      </c>
      <c r="C420">
        <v>2</v>
      </c>
      <c r="D420">
        <v>16</v>
      </c>
      <c r="E420">
        <v>19</v>
      </c>
      <c r="F420" s="4">
        <v>19</v>
      </c>
      <c r="G420" s="4">
        <v>13.8</v>
      </c>
    </row>
    <row r="421" spans="1:7">
      <c r="A421" t="s">
        <v>18</v>
      </c>
      <c r="B421" s="7">
        <v>0.93888888888888844</v>
      </c>
      <c r="C421">
        <v>6</v>
      </c>
      <c r="D421">
        <v>14</v>
      </c>
      <c r="E421">
        <v>18</v>
      </c>
      <c r="F421" s="4">
        <v>18</v>
      </c>
      <c r="G421" s="4">
        <v>9</v>
      </c>
    </row>
    <row r="422" spans="1:7">
      <c r="A422" t="s">
        <v>18</v>
      </c>
      <c r="B422" s="7">
        <v>0.94166666666666621</v>
      </c>
      <c r="C422">
        <v>2</v>
      </c>
      <c r="D422">
        <v>16</v>
      </c>
      <c r="E422">
        <v>19</v>
      </c>
      <c r="F422" s="4">
        <v>19</v>
      </c>
      <c r="G422" s="4">
        <v>13.8</v>
      </c>
    </row>
    <row r="423" spans="1:7">
      <c r="A423" t="s">
        <v>18</v>
      </c>
      <c r="B423" s="7">
        <v>0.95416666666666616</v>
      </c>
      <c r="C423">
        <v>1</v>
      </c>
      <c r="D423">
        <v>17</v>
      </c>
      <c r="E423">
        <v>23</v>
      </c>
      <c r="F423" s="4">
        <v>23</v>
      </c>
      <c r="G423" s="4">
        <v>18.75</v>
      </c>
    </row>
    <row r="424" spans="1:7">
      <c r="A424" t="s">
        <v>18</v>
      </c>
      <c r="B424" s="7">
        <v>0.95833333333333282</v>
      </c>
      <c r="C424">
        <v>4</v>
      </c>
      <c r="D424">
        <v>14</v>
      </c>
      <c r="E424">
        <v>16</v>
      </c>
      <c r="F424" s="4">
        <v>16</v>
      </c>
      <c r="G424" s="4">
        <v>8.8000000000000007</v>
      </c>
    </row>
    <row r="425" spans="1:7">
      <c r="A425" t="s">
        <v>18</v>
      </c>
      <c r="B425" s="7">
        <v>0.96180555555555503</v>
      </c>
      <c r="C425">
        <v>4</v>
      </c>
      <c r="D425">
        <v>14</v>
      </c>
      <c r="E425">
        <v>16</v>
      </c>
      <c r="F425" s="4">
        <v>16</v>
      </c>
      <c r="G425" s="4">
        <v>8.8000000000000007</v>
      </c>
    </row>
    <row r="426" spans="1:7">
      <c r="A426" t="s">
        <v>18</v>
      </c>
      <c r="B426" s="7">
        <v>0.96180555555555503</v>
      </c>
      <c r="C426">
        <v>6</v>
      </c>
      <c r="D426">
        <v>14</v>
      </c>
      <c r="E426">
        <v>18</v>
      </c>
      <c r="F426" s="4">
        <v>18</v>
      </c>
      <c r="G426" s="4">
        <v>9</v>
      </c>
    </row>
    <row r="427" spans="1:7">
      <c r="A427" t="s">
        <v>18</v>
      </c>
      <c r="B427" s="7">
        <v>0.96180555555555503</v>
      </c>
      <c r="C427">
        <v>8</v>
      </c>
      <c r="D427">
        <v>15</v>
      </c>
      <c r="E427">
        <v>19</v>
      </c>
      <c r="F427" s="4">
        <v>19</v>
      </c>
      <c r="G427" s="4">
        <v>7.5</v>
      </c>
    </row>
    <row r="428" spans="1:7">
      <c r="A428" t="s">
        <v>18</v>
      </c>
      <c r="B428" s="7">
        <v>0.96180555555555503</v>
      </c>
      <c r="C428">
        <v>3</v>
      </c>
      <c r="D428">
        <v>7</v>
      </c>
      <c r="E428">
        <v>8.5</v>
      </c>
      <c r="F428" s="4">
        <v>8.5</v>
      </c>
      <c r="G428" s="4">
        <v>2</v>
      </c>
    </row>
    <row r="429" spans="1:7">
      <c r="A429" t="s">
        <v>18</v>
      </c>
      <c r="B429" s="7">
        <v>0.96180555555555503</v>
      </c>
      <c r="C429">
        <v>7</v>
      </c>
      <c r="D429">
        <v>16</v>
      </c>
      <c r="E429">
        <v>20</v>
      </c>
      <c r="F429" s="4">
        <v>20</v>
      </c>
      <c r="G429" s="4">
        <v>9.65</v>
      </c>
    </row>
    <row r="430" spans="1:7">
      <c r="A430" t="s">
        <v>18</v>
      </c>
      <c r="B430" s="7">
        <v>0.96180555555555503</v>
      </c>
      <c r="C430">
        <v>2</v>
      </c>
      <c r="D430">
        <v>16</v>
      </c>
      <c r="E430">
        <v>19</v>
      </c>
      <c r="F430" s="4">
        <v>19</v>
      </c>
      <c r="G430" s="4">
        <v>13.8</v>
      </c>
    </row>
    <row r="431" spans="1:7">
      <c r="A431" t="s">
        <v>19</v>
      </c>
      <c r="B431" s="7">
        <v>0.47847222222222219</v>
      </c>
      <c r="C431">
        <v>6</v>
      </c>
      <c r="D431">
        <v>14</v>
      </c>
      <c r="E431">
        <v>18</v>
      </c>
      <c r="F431" s="4">
        <v>14</v>
      </c>
      <c r="G431" s="4">
        <v>9</v>
      </c>
    </row>
    <row r="432" spans="1:7">
      <c r="A432" t="s">
        <v>19</v>
      </c>
      <c r="B432" s="7">
        <v>0.47847222222222219</v>
      </c>
      <c r="C432">
        <v>5</v>
      </c>
      <c r="D432">
        <v>15</v>
      </c>
      <c r="E432">
        <v>20</v>
      </c>
      <c r="F432" s="4">
        <v>15</v>
      </c>
      <c r="G432" s="4">
        <v>12.5</v>
      </c>
    </row>
    <row r="433" spans="1:7">
      <c r="A433" t="s">
        <v>19</v>
      </c>
      <c r="B433" s="7">
        <v>0.48472222222222217</v>
      </c>
      <c r="C433">
        <v>9</v>
      </c>
      <c r="D433">
        <v>14</v>
      </c>
      <c r="E433">
        <v>17</v>
      </c>
      <c r="F433" s="4">
        <v>14</v>
      </c>
      <c r="G433" s="4">
        <v>12.6</v>
      </c>
    </row>
    <row r="434" spans="1:7">
      <c r="A434" t="s">
        <v>19</v>
      </c>
      <c r="B434" s="7">
        <v>0.48472222222222217</v>
      </c>
      <c r="C434">
        <v>11</v>
      </c>
      <c r="D434">
        <v>10</v>
      </c>
      <c r="E434">
        <v>14</v>
      </c>
      <c r="F434" s="4">
        <v>10</v>
      </c>
      <c r="G434" s="4">
        <v>1.45</v>
      </c>
    </row>
    <row r="435" spans="1:7">
      <c r="A435" t="s">
        <v>19</v>
      </c>
      <c r="B435" s="7">
        <v>0.48472222222222217</v>
      </c>
      <c r="C435">
        <v>2</v>
      </c>
      <c r="D435">
        <v>16</v>
      </c>
      <c r="E435">
        <v>19</v>
      </c>
      <c r="F435" s="4">
        <v>16</v>
      </c>
      <c r="G435" s="4">
        <v>13.8</v>
      </c>
    </row>
    <row r="436" spans="1:7">
      <c r="A436" t="s">
        <v>19</v>
      </c>
      <c r="B436" s="7">
        <v>0.48472222222222217</v>
      </c>
      <c r="C436">
        <v>11</v>
      </c>
      <c r="D436">
        <v>10</v>
      </c>
      <c r="E436">
        <v>14</v>
      </c>
      <c r="F436" s="4">
        <v>10</v>
      </c>
      <c r="G436" s="4">
        <v>1.45</v>
      </c>
    </row>
    <row r="437" spans="1:7">
      <c r="A437" t="s">
        <v>19</v>
      </c>
      <c r="B437" s="7">
        <v>0.50277777777777777</v>
      </c>
      <c r="C437">
        <v>1</v>
      </c>
      <c r="D437">
        <v>17</v>
      </c>
      <c r="E437">
        <v>23</v>
      </c>
      <c r="F437" s="4">
        <v>17</v>
      </c>
      <c r="G437" s="4">
        <v>18.75</v>
      </c>
    </row>
    <row r="438" spans="1:7">
      <c r="A438" t="s">
        <v>19</v>
      </c>
      <c r="B438" s="7">
        <v>0.5229166666666667</v>
      </c>
      <c r="C438">
        <v>9</v>
      </c>
      <c r="D438">
        <v>14</v>
      </c>
      <c r="E438">
        <v>17</v>
      </c>
      <c r="F438" s="4">
        <v>14</v>
      </c>
      <c r="G438" s="4">
        <v>12.6</v>
      </c>
    </row>
    <row r="439" spans="1:7">
      <c r="A439" t="s">
        <v>19</v>
      </c>
      <c r="B439" s="7">
        <v>0.53125</v>
      </c>
      <c r="C439">
        <v>10</v>
      </c>
      <c r="D439">
        <v>14</v>
      </c>
      <c r="E439">
        <v>19.5</v>
      </c>
      <c r="F439" s="4">
        <v>14</v>
      </c>
      <c r="G439" s="4">
        <v>5</v>
      </c>
    </row>
    <row r="440" spans="1:7">
      <c r="A440" t="s">
        <v>19</v>
      </c>
      <c r="B440" s="7">
        <v>0.53125</v>
      </c>
      <c r="C440">
        <v>1</v>
      </c>
      <c r="D440">
        <v>17</v>
      </c>
      <c r="E440">
        <v>23</v>
      </c>
      <c r="F440" s="4">
        <v>17</v>
      </c>
      <c r="G440" s="4">
        <v>18.75</v>
      </c>
    </row>
    <row r="441" spans="1:7">
      <c r="A441" t="s">
        <v>19</v>
      </c>
      <c r="B441" s="7">
        <v>0.53194444444444444</v>
      </c>
      <c r="C441">
        <v>11</v>
      </c>
      <c r="D441">
        <v>10</v>
      </c>
      <c r="E441">
        <v>14</v>
      </c>
      <c r="F441" s="4">
        <v>10</v>
      </c>
      <c r="G441" s="4">
        <v>1.45</v>
      </c>
    </row>
    <row r="442" spans="1:7">
      <c r="A442" t="s">
        <v>19</v>
      </c>
      <c r="B442" s="7">
        <v>0.53194444444444444</v>
      </c>
      <c r="C442">
        <v>4</v>
      </c>
      <c r="D442">
        <v>14</v>
      </c>
      <c r="E442">
        <v>16</v>
      </c>
      <c r="F442" s="4">
        <v>14</v>
      </c>
      <c r="G442" s="4">
        <v>8.8000000000000007</v>
      </c>
    </row>
    <row r="443" spans="1:7">
      <c r="A443" t="s">
        <v>19</v>
      </c>
      <c r="B443" s="7">
        <v>0.54513888888888884</v>
      </c>
      <c r="C443">
        <v>7</v>
      </c>
      <c r="D443">
        <v>16</v>
      </c>
      <c r="E443">
        <v>20</v>
      </c>
      <c r="F443" s="4">
        <v>16</v>
      </c>
      <c r="G443" s="4">
        <v>9.65</v>
      </c>
    </row>
    <row r="444" spans="1:7">
      <c r="A444" t="s">
        <v>19</v>
      </c>
      <c r="B444" s="7">
        <v>0.54861111111111105</v>
      </c>
      <c r="C444">
        <v>10</v>
      </c>
      <c r="D444">
        <v>14</v>
      </c>
      <c r="E444">
        <v>19.5</v>
      </c>
      <c r="F444" s="4">
        <v>14</v>
      </c>
      <c r="G444" s="4">
        <v>5</v>
      </c>
    </row>
    <row r="445" spans="1:7">
      <c r="A445" t="s">
        <v>19</v>
      </c>
      <c r="B445" s="7">
        <v>0.56388888888888877</v>
      </c>
      <c r="C445">
        <v>2</v>
      </c>
      <c r="D445">
        <v>16</v>
      </c>
      <c r="E445">
        <v>19</v>
      </c>
      <c r="F445" s="4">
        <v>16</v>
      </c>
      <c r="G445" s="4">
        <v>13.8</v>
      </c>
    </row>
    <row r="446" spans="1:7">
      <c r="A446" t="s">
        <v>19</v>
      </c>
      <c r="B446" s="7">
        <v>0.56388888888888877</v>
      </c>
      <c r="C446">
        <v>3</v>
      </c>
      <c r="D446">
        <v>7</v>
      </c>
      <c r="E446">
        <v>8.5</v>
      </c>
      <c r="F446" s="4">
        <v>7</v>
      </c>
      <c r="G446" s="4">
        <v>2</v>
      </c>
    </row>
    <row r="447" spans="1:7">
      <c r="A447" t="s">
        <v>19</v>
      </c>
      <c r="B447" s="7">
        <v>0.56388888888888877</v>
      </c>
      <c r="C447">
        <v>4</v>
      </c>
      <c r="D447">
        <v>14</v>
      </c>
      <c r="E447">
        <v>16</v>
      </c>
      <c r="F447" s="4">
        <v>14</v>
      </c>
      <c r="G447" s="4">
        <v>8.8000000000000007</v>
      </c>
    </row>
    <row r="448" spans="1:7">
      <c r="A448" t="s">
        <v>19</v>
      </c>
      <c r="B448" s="7">
        <v>0.57152777777777763</v>
      </c>
      <c r="C448">
        <v>3</v>
      </c>
      <c r="D448">
        <v>7</v>
      </c>
      <c r="E448">
        <v>8.5</v>
      </c>
      <c r="F448" s="4">
        <v>7</v>
      </c>
      <c r="G448" s="4">
        <v>2</v>
      </c>
    </row>
    <row r="449" spans="1:7">
      <c r="A449" t="s">
        <v>19</v>
      </c>
      <c r="B449" s="7">
        <v>0.57152777777777763</v>
      </c>
      <c r="C449">
        <v>10</v>
      </c>
      <c r="D449">
        <v>14</v>
      </c>
      <c r="E449">
        <v>19.5</v>
      </c>
      <c r="F449" s="4">
        <v>14</v>
      </c>
      <c r="G449" s="4">
        <v>5</v>
      </c>
    </row>
    <row r="450" spans="1:7">
      <c r="A450" t="s">
        <v>19</v>
      </c>
      <c r="B450" s="7">
        <v>0.57152777777777763</v>
      </c>
      <c r="C450">
        <v>1</v>
      </c>
      <c r="D450">
        <v>17</v>
      </c>
      <c r="E450">
        <v>23</v>
      </c>
      <c r="F450" s="4">
        <v>17</v>
      </c>
      <c r="G450" s="4">
        <v>18.75</v>
      </c>
    </row>
    <row r="451" spans="1:7">
      <c r="A451" t="s">
        <v>19</v>
      </c>
      <c r="B451" s="7">
        <v>0.57152777777777763</v>
      </c>
      <c r="C451">
        <v>11</v>
      </c>
      <c r="D451">
        <v>10</v>
      </c>
      <c r="E451">
        <v>14</v>
      </c>
      <c r="F451" s="4">
        <v>10</v>
      </c>
      <c r="G451" s="4">
        <v>1.45</v>
      </c>
    </row>
    <row r="452" spans="1:7">
      <c r="A452" t="s">
        <v>19</v>
      </c>
      <c r="B452" s="7">
        <v>0.57152777777777763</v>
      </c>
      <c r="C452">
        <v>9</v>
      </c>
      <c r="D452">
        <v>14</v>
      </c>
      <c r="E452">
        <v>17</v>
      </c>
      <c r="F452" s="4">
        <v>14</v>
      </c>
      <c r="G452" s="4">
        <v>12.6</v>
      </c>
    </row>
    <row r="453" spans="1:7">
      <c r="A453" t="s">
        <v>19</v>
      </c>
      <c r="B453" s="7">
        <v>0.57291666666666652</v>
      </c>
      <c r="C453">
        <v>8</v>
      </c>
      <c r="D453">
        <v>15</v>
      </c>
      <c r="E453">
        <v>19</v>
      </c>
      <c r="F453" s="4">
        <v>15</v>
      </c>
      <c r="G453" s="4">
        <v>7.5</v>
      </c>
    </row>
    <row r="454" spans="1:7">
      <c r="A454" t="s">
        <v>19</v>
      </c>
      <c r="B454" s="7">
        <v>0.57291666666666652</v>
      </c>
      <c r="C454">
        <v>3</v>
      </c>
      <c r="D454">
        <v>7</v>
      </c>
      <c r="E454">
        <v>8.5</v>
      </c>
      <c r="F454" s="4">
        <v>7</v>
      </c>
      <c r="G454" s="4">
        <v>2</v>
      </c>
    </row>
    <row r="455" spans="1:7">
      <c r="A455" t="s">
        <v>19</v>
      </c>
      <c r="B455" s="7">
        <v>0.57291666666666652</v>
      </c>
      <c r="C455">
        <v>4</v>
      </c>
      <c r="D455">
        <v>14</v>
      </c>
      <c r="E455">
        <v>16</v>
      </c>
      <c r="F455" s="4">
        <v>14</v>
      </c>
      <c r="G455" s="4">
        <v>8.8000000000000007</v>
      </c>
    </row>
    <row r="456" spans="1:7">
      <c r="A456" t="s">
        <v>19</v>
      </c>
      <c r="B456" s="7">
        <v>0.57291666666666652</v>
      </c>
      <c r="C456">
        <v>3</v>
      </c>
      <c r="D456">
        <v>7</v>
      </c>
      <c r="E456">
        <v>8.5</v>
      </c>
      <c r="F456" s="4">
        <v>7</v>
      </c>
      <c r="G456" s="4">
        <v>2</v>
      </c>
    </row>
    <row r="457" spans="1:7">
      <c r="A457" t="s">
        <v>19</v>
      </c>
      <c r="B457" s="7">
        <v>0.58333333333333315</v>
      </c>
      <c r="C457">
        <v>1</v>
      </c>
      <c r="D457">
        <v>17</v>
      </c>
      <c r="E457">
        <v>23</v>
      </c>
      <c r="F457" s="4">
        <v>17</v>
      </c>
      <c r="G457" s="4">
        <v>18.75</v>
      </c>
    </row>
    <row r="458" spans="1:7">
      <c r="A458" t="s">
        <v>19</v>
      </c>
      <c r="B458" s="7">
        <v>0.59999999999999987</v>
      </c>
      <c r="C458">
        <v>8</v>
      </c>
      <c r="D458">
        <v>15</v>
      </c>
      <c r="E458">
        <v>19</v>
      </c>
      <c r="F458" s="4">
        <v>19</v>
      </c>
      <c r="G458" s="4">
        <v>7.5</v>
      </c>
    </row>
    <row r="459" spans="1:7">
      <c r="A459" t="s">
        <v>19</v>
      </c>
      <c r="B459" s="7">
        <v>0.59999999999999987</v>
      </c>
      <c r="C459">
        <v>11</v>
      </c>
      <c r="D459">
        <v>10</v>
      </c>
      <c r="E459">
        <v>14</v>
      </c>
      <c r="F459" s="4">
        <v>14</v>
      </c>
      <c r="G459" s="4">
        <v>1.45</v>
      </c>
    </row>
    <row r="460" spans="1:7">
      <c r="A460" t="s">
        <v>19</v>
      </c>
      <c r="B460" s="7">
        <v>0.60624999999999984</v>
      </c>
      <c r="C460">
        <v>8</v>
      </c>
      <c r="D460">
        <v>15</v>
      </c>
      <c r="E460">
        <v>19</v>
      </c>
      <c r="F460" s="4">
        <v>19</v>
      </c>
      <c r="G460" s="4">
        <v>7.5</v>
      </c>
    </row>
    <row r="461" spans="1:7">
      <c r="A461" t="s">
        <v>19</v>
      </c>
      <c r="B461" s="7">
        <v>0.60624999999999984</v>
      </c>
      <c r="C461">
        <v>9</v>
      </c>
      <c r="D461">
        <v>14</v>
      </c>
      <c r="E461">
        <v>17</v>
      </c>
      <c r="F461" s="4">
        <v>17</v>
      </c>
      <c r="G461" s="4">
        <v>12.6</v>
      </c>
    </row>
    <row r="462" spans="1:7">
      <c r="A462" t="s">
        <v>19</v>
      </c>
      <c r="B462" s="7">
        <v>0.60624999999999984</v>
      </c>
      <c r="C462">
        <v>7</v>
      </c>
      <c r="D462">
        <v>16</v>
      </c>
      <c r="E462">
        <v>20</v>
      </c>
      <c r="F462" s="4">
        <v>20</v>
      </c>
      <c r="G462" s="4">
        <v>9.65</v>
      </c>
    </row>
    <row r="463" spans="1:7">
      <c r="A463" t="s">
        <v>19</v>
      </c>
      <c r="B463" s="7">
        <v>0.62222222222222201</v>
      </c>
      <c r="C463">
        <v>6</v>
      </c>
      <c r="D463">
        <v>14</v>
      </c>
      <c r="E463">
        <v>18</v>
      </c>
      <c r="F463" s="4">
        <v>18</v>
      </c>
      <c r="G463" s="4">
        <v>9</v>
      </c>
    </row>
    <row r="464" spans="1:7">
      <c r="A464" t="s">
        <v>19</v>
      </c>
      <c r="B464" s="7">
        <v>0.62986111111111087</v>
      </c>
      <c r="C464">
        <v>8</v>
      </c>
      <c r="D464">
        <v>15</v>
      </c>
      <c r="E464">
        <v>19</v>
      </c>
      <c r="F464" s="4">
        <v>19</v>
      </c>
      <c r="G464" s="4">
        <v>7.5</v>
      </c>
    </row>
    <row r="465" spans="1:7">
      <c r="A465" t="s">
        <v>19</v>
      </c>
      <c r="B465" s="7">
        <v>0.62986111111111087</v>
      </c>
      <c r="C465">
        <v>9</v>
      </c>
      <c r="D465">
        <v>14</v>
      </c>
      <c r="E465">
        <v>17</v>
      </c>
      <c r="F465" s="4">
        <v>17</v>
      </c>
      <c r="G465" s="4">
        <v>12.6</v>
      </c>
    </row>
    <row r="466" spans="1:7">
      <c r="A466" t="s">
        <v>19</v>
      </c>
      <c r="B466" s="7">
        <v>0.64444444444444415</v>
      </c>
      <c r="C466">
        <v>1</v>
      </c>
      <c r="D466">
        <v>17</v>
      </c>
      <c r="E466">
        <v>23</v>
      </c>
      <c r="F466" s="4">
        <v>23</v>
      </c>
      <c r="G466" s="4">
        <v>18.75</v>
      </c>
    </row>
    <row r="467" spans="1:7">
      <c r="A467" t="s">
        <v>19</v>
      </c>
      <c r="B467" s="7">
        <v>0.6534722222222219</v>
      </c>
      <c r="C467">
        <v>2</v>
      </c>
      <c r="D467">
        <v>16</v>
      </c>
      <c r="E467">
        <v>19</v>
      </c>
      <c r="F467" s="4">
        <v>19</v>
      </c>
      <c r="G467" s="4">
        <v>13.8</v>
      </c>
    </row>
    <row r="468" spans="1:7">
      <c r="A468" t="s">
        <v>19</v>
      </c>
      <c r="B468" s="7">
        <v>0.6534722222222219</v>
      </c>
      <c r="C468">
        <v>9</v>
      </c>
      <c r="D468">
        <v>14</v>
      </c>
      <c r="E468">
        <v>17</v>
      </c>
      <c r="F468" s="4">
        <v>17</v>
      </c>
      <c r="G468" s="4">
        <v>12.6</v>
      </c>
    </row>
    <row r="469" spans="1:7">
      <c r="A469" t="s">
        <v>19</v>
      </c>
      <c r="B469" s="7">
        <v>0.6534722222222219</v>
      </c>
      <c r="C469">
        <v>9</v>
      </c>
      <c r="D469">
        <v>14</v>
      </c>
      <c r="E469">
        <v>17</v>
      </c>
      <c r="F469" s="4">
        <v>17</v>
      </c>
      <c r="G469" s="4">
        <v>12.6</v>
      </c>
    </row>
    <row r="470" spans="1:7">
      <c r="A470" t="s">
        <v>19</v>
      </c>
      <c r="B470" s="7">
        <v>0.6534722222222219</v>
      </c>
      <c r="C470">
        <v>1</v>
      </c>
      <c r="D470">
        <v>17</v>
      </c>
      <c r="E470">
        <v>23</v>
      </c>
      <c r="F470" s="4">
        <v>23</v>
      </c>
      <c r="G470" s="4">
        <v>18.75</v>
      </c>
    </row>
    <row r="471" spans="1:7">
      <c r="A471" t="s">
        <v>19</v>
      </c>
      <c r="B471" s="7">
        <v>0.65486111111111078</v>
      </c>
      <c r="C471">
        <v>7</v>
      </c>
      <c r="D471">
        <v>16</v>
      </c>
      <c r="E471">
        <v>20</v>
      </c>
      <c r="F471" s="4">
        <v>20</v>
      </c>
      <c r="G471" s="4">
        <v>9.65</v>
      </c>
    </row>
    <row r="472" spans="1:7">
      <c r="A472" t="s">
        <v>19</v>
      </c>
      <c r="B472" s="7">
        <v>0.66736111111111074</v>
      </c>
      <c r="C472">
        <v>9</v>
      </c>
      <c r="D472">
        <v>14</v>
      </c>
      <c r="E472">
        <v>17</v>
      </c>
      <c r="F472" s="4">
        <v>17</v>
      </c>
      <c r="G472" s="4">
        <v>12.6</v>
      </c>
    </row>
    <row r="473" spans="1:7">
      <c r="A473" t="s">
        <v>19</v>
      </c>
      <c r="B473" s="7">
        <v>0.66736111111111074</v>
      </c>
      <c r="C473">
        <v>6</v>
      </c>
      <c r="D473">
        <v>14</v>
      </c>
      <c r="E473">
        <v>18</v>
      </c>
      <c r="F473" s="4">
        <v>18</v>
      </c>
      <c r="G473" s="4">
        <v>9</v>
      </c>
    </row>
    <row r="474" spans="1:7">
      <c r="A474" t="s">
        <v>19</v>
      </c>
      <c r="B474" s="7">
        <v>0.66736111111111074</v>
      </c>
      <c r="C474">
        <v>1</v>
      </c>
      <c r="D474">
        <v>17</v>
      </c>
      <c r="E474">
        <v>23</v>
      </c>
      <c r="F474" s="4">
        <v>23</v>
      </c>
      <c r="G474" s="4">
        <v>18.75</v>
      </c>
    </row>
    <row r="475" spans="1:7">
      <c r="A475" t="s">
        <v>19</v>
      </c>
      <c r="B475" s="7">
        <v>0.66736111111111074</v>
      </c>
      <c r="C475">
        <v>3</v>
      </c>
      <c r="D475">
        <v>7</v>
      </c>
      <c r="E475">
        <v>8.5</v>
      </c>
      <c r="F475" s="4">
        <v>8.5</v>
      </c>
      <c r="G475" s="4">
        <v>2</v>
      </c>
    </row>
    <row r="476" spans="1:7">
      <c r="A476" t="s">
        <v>19</v>
      </c>
      <c r="B476" s="7">
        <v>0.66736111111111074</v>
      </c>
      <c r="C476">
        <v>1</v>
      </c>
      <c r="D476">
        <v>17</v>
      </c>
      <c r="E476">
        <v>23</v>
      </c>
      <c r="F476" s="4">
        <v>23</v>
      </c>
      <c r="G476" s="4">
        <v>18.75</v>
      </c>
    </row>
    <row r="477" spans="1:7">
      <c r="A477" t="s">
        <v>19</v>
      </c>
      <c r="B477" s="7">
        <v>0.67638888888888848</v>
      </c>
      <c r="C477">
        <v>2</v>
      </c>
      <c r="D477">
        <v>16</v>
      </c>
      <c r="E477">
        <v>19</v>
      </c>
      <c r="F477" s="4">
        <v>19</v>
      </c>
      <c r="G477" s="4">
        <v>13.8</v>
      </c>
    </row>
    <row r="478" spans="1:7">
      <c r="A478" t="s">
        <v>19</v>
      </c>
      <c r="B478" s="7">
        <v>0.67638888888888848</v>
      </c>
      <c r="C478">
        <v>9</v>
      </c>
      <c r="D478">
        <v>14</v>
      </c>
      <c r="E478">
        <v>17</v>
      </c>
      <c r="F478" s="4">
        <v>17</v>
      </c>
      <c r="G478" s="4">
        <v>12.6</v>
      </c>
    </row>
    <row r="479" spans="1:7">
      <c r="A479" t="s">
        <v>19</v>
      </c>
      <c r="B479" s="7">
        <v>0.67638888888888848</v>
      </c>
      <c r="C479">
        <v>7</v>
      </c>
      <c r="D479">
        <v>16</v>
      </c>
      <c r="E479">
        <v>20</v>
      </c>
      <c r="F479" s="4">
        <v>20</v>
      </c>
      <c r="G479" s="4">
        <v>9.65</v>
      </c>
    </row>
    <row r="480" spans="1:7">
      <c r="A480" t="s">
        <v>19</v>
      </c>
      <c r="B480" s="7">
        <v>0.68680555555555511</v>
      </c>
      <c r="C480">
        <v>10</v>
      </c>
      <c r="D480">
        <v>14</v>
      </c>
      <c r="E480">
        <v>19.5</v>
      </c>
      <c r="F480" s="4">
        <v>19.5</v>
      </c>
      <c r="G480" s="4">
        <v>5</v>
      </c>
    </row>
    <row r="481" spans="1:7">
      <c r="A481" t="s">
        <v>19</v>
      </c>
      <c r="B481" s="7">
        <v>0.68680555555555511</v>
      </c>
      <c r="C481">
        <v>4</v>
      </c>
      <c r="D481">
        <v>14</v>
      </c>
      <c r="E481">
        <v>16</v>
      </c>
      <c r="F481" s="4">
        <v>16</v>
      </c>
      <c r="G481" s="4">
        <v>8.8000000000000007</v>
      </c>
    </row>
    <row r="482" spans="1:7">
      <c r="A482" t="s">
        <v>19</v>
      </c>
      <c r="B482" s="7">
        <v>0.68680555555555511</v>
      </c>
      <c r="C482">
        <v>8</v>
      </c>
      <c r="D482">
        <v>15</v>
      </c>
      <c r="E482">
        <v>19</v>
      </c>
      <c r="F482" s="4">
        <v>19</v>
      </c>
      <c r="G482" s="4">
        <v>7.5</v>
      </c>
    </row>
    <row r="483" spans="1:7">
      <c r="A483" t="s">
        <v>19</v>
      </c>
      <c r="B483" s="7">
        <v>0.71041666666666625</v>
      </c>
      <c r="C483">
        <v>2</v>
      </c>
      <c r="D483">
        <v>16</v>
      </c>
      <c r="E483">
        <v>19</v>
      </c>
      <c r="F483" s="4">
        <v>19</v>
      </c>
      <c r="G483" s="4">
        <v>13.8</v>
      </c>
    </row>
    <row r="484" spans="1:7">
      <c r="A484" t="s">
        <v>19</v>
      </c>
      <c r="B484" s="7">
        <v>0.71041666666666625</v>
      </c>
      <c r="C484">
        <v>7</v>
      </c>
      <c r="D484">
        <v>16</v>
      </c>
      <c r="E484">
        <v>20</v>
      </c>
      <c r="F484" s="4">
        <v>20</v>
      </c>
      <c r="G484" s="4">
        <v>9.65</v>
      </c>
    </row>
    <row r="485" spans="1:7">
      <c r="A485" t="s">
        <v>19</v>
      </c>
      <c r="B485" s="7">
        <v>0.71041666666666625</v>
      </c>
      <c r="C485">
        <v>8</v>
      </c>
      <c r="D485">
        <v>15</v>
      </c>
      <c r="E485">
        <v>19</v>
      </c>
      <c r="F485" s="4">
        <v>19</v>
      </c>
      <c r="G485" s="4">
        <v>7.5</v>
      </c>
    </row>
    <row r="486" spans="1:7">
      <c r="A486" t="s">
        <v>19</v>
      </c>
      <c r="B486" s="7">
        <v>0.71666666666666623</v>
      </c>
      <c r="C486">
        <v>2</v>
      </c>
      <c r="D486">
        <v>16</v>
      </c>
      <c r="E486">
        <v>19</v>
      </c>
      <c r="F486" s="4">
        <v>19</v>
      </c>
      <c r="G486" s="4">
        <v>13.8</v>
      </c>
    </row>
    <row r="487" spans="1:7">
      <c r="A487" t="s">
        <v>19</v>
      </c>
      <c r="B487" s="7">
        <v>0.71666666666666623</v>
      </c>
      <c r="C487">
        <v>8</v>
      </c>
      <c r="D487">
        <v>15</v>
      </c>
      <c r="E487">
        <v>19</v>
      </c>
      <c r="F487" s="4">
        <v>19</v>
      </c>
      <c r="G487" s="4">
        <v>7.5</v>
      </c>
    </row>
    <row r="488" spans="1:7">
      <c r="A488" t="s">
        <v>19</v>
      </c>
      <c r="B488" s="7">
        <v>0.72916666666666619</v>
      </c>
      <c r="C488">
        <v>2</v>
      </c>
      <c r="D488">
        <v>16</v>
      </c>
      <c r="E488">
        <v>19</v>
      </c>
      <c r="F488" s="4">
        <v>19</v>
      </c>
      <c r="G488" s="4">
        <v>13.8</v>
      </c>
    </row>
    <row r="489" spans="1:7">
      <c r="A489" t="s">
        <v>19</v>
      </c>
      <c r="B489" s="7">
        <v>0.73541666666666616</v>
      </c>
      <c r="C489">
        <v>4</v>
      </c>
      <c r="D489">
        <v>14</v>
      </c>
      <c r="E489">
        <v>16</v>
      </c>
      <c r="F489" s="4">
        <v>16</v>
      </c>
      <c r="G489" s="4">
        <v>8.8000000000000007</v>
      </c>
    </row>
    <row r="490" spans="1:7">
      <c r="A490" t="s">
        <v>19</v>
      </c>
      <c r="B490" s="7">
        <v>0.74861111111111056</v>
      </c>
      <c r="C490">
        <v>10</v>
      </c>
      <c r="D490">
        <v>14</v>
      </c>
      <c r="E490">
        <v>19.5</v>
      </c>
      <c r="F490" s="4">
        <v>19.5</v>
      </c>
      <c r="G490" s="4">
        <v>5</v>
      </c>
    </row>
    <row r="491" spans="1:7">
      <c r="A491" t="s">
        <v>19</v>
      </c>
      <c r="B491" s="7">
        <v>0.75624999999999942</v>
      </c>
      <c r="C491">
        <v>7</v>
      </c>
      <c r="D491">
        <v>16</v>
      </c>
      <c r="E491">
        <v>20</v>
      </c>
      <c r="F491" s="4">
        <v>20</v>
      </c>
      <c r="G491" s="4">
        <v>9.65</v>
      </c>
    </row>
    <row r="492" spans="1:7">
      <c r="A492" t="s">
        <v>19</v>
      </c>
      <c r="B492" s="7">
        <v>0.75624999999999942</v>
      </c>
      <c r="C492">
        <v>5</v>
      </c>
      <c r="D492">
        <v>15</v>
      </c>
      <c r="E492">
        <v>20</v>
      </c>
      <c r="F492" s="4">
        <v>20</v>
      </c>
      <c r="G492" s="4">
        <v>12.5</v>
      </c>
    </row>
    <row r="493" spans="1:7">
      <c r="A493" t="s">
        <v>19</v>
      </c>
      <c r="B493" s="7">
        <v>0.76736111111111049</v>
      </c>
      <c r="C493">
        <v>7</v>
      </c>
      <c r="D493">
        <v>16</v>
      </c>
      <c r="E493">
        <v>20</v>
      </c>
      <c r="F493" s="4">
        <v>20</v>
      </c>
      <c r="G493" s="4">
        <v>9.65</v>
      </c>
    </row>
    <row r="494" spans="1:7">
      <c r="A494" t="s">
        <v>19</v>
      </c>
      <c r="B494" s="7">
        <v>0.7708333333333327</v>
      </c>
      <c r="C494">
        <v>5</v>
      </c>
      <c r="D494">
        <v>15</v>
      </c>
      <c r="E494">
        <v>20</v>
      </c>
      <c r="F494" s="4">
        <v>20</v>
      </c>
      <c r="G494" s="4">
        <v>12.5</v>
      </c>
    </row>
    <row r="495" spans="1:7">
      <c r="A495" t="s">
        <v>19</v>
      </c>
      <c r="B495" s="7">
        <v>0.7708333333333327</v>
      </c>
      <c r="C495">
        <v>5</v>
      </c>
      <c r="D495">
        <v>15</v>
      </c>
      <c r="E495">
        <v>20</v>
      </c>
      <c r="F495" s="4">
        <v>20</v>
      </c>
      <c r="G495" s="4">
        <v>12.5</v>
      </c>
    </row>
    <row r="496" spans="1:7">
      <c r="A496" t="s">
        <v>19</v>
      </c>
      <c r="B496" s="7">
        <v>0.77499999999999936</v>
      </c>
      <c r="C496">
        <v>4</v>
      </c>
      <c r="D496">
        <v>14</v>
      </c>
      <c r="E496">
        <v>16</v>
      </c>
      <c r="F496" s="4">
        <v>16</v>
      </c>
      <c r="G496" s="4">
        <v>8.8000000000000007</v>
      </c>
    </row>
    <row r="497" spans="1:7">
      <c r="A497" t="s">
        <v>19</v>
      </c>
      <c r="B497" s="7">
        <v>0.78680555555555487</v>
      </c>
      <c r="C497">
        <v>11</v>
      </c>
      <c r="D497">
        <v>10</v>
      </c>
      <c r="E497">
        <v>14</v>
      </c>
      <c r="F497" s="4">
        <v>14</v>
      </c>
      <c r="G497" s="4">
        <v>1.45</v>
      </c>
    </row>
    <row r="498" spans="1:7">
      <c r="A498" t="s">
        <v>19</v>
      </c>
      <c r="B498" s="7">
        <v>0.79513888888888817</v>
      </c>
      <c r="C498">
        <v>11</v>
      </c>
      <c r="D498">
        <v>10</v>
      </c>
      <c r="E498">
        <v>14</v>
      </c>
      <c r="F498" s="4">
        <v>14</v>
      </c>
      <c r="G498" s="4">
        <v>1.45</v>
      </c>
    </row>
    <row r="499" spans="1:7">
      <c r="A499" t="s">
        <v>19</v>
      </c>
      <c r="B499" s="7">
        <v>0.79513888888888817</v>
      </c>
      <c r="C499">
        <v>1</v>
      </c>
      <c r="D499">
        <v>17</v>
      </c>
      <c r="E499">
        <v>23</v>
      </c>
      <c r="F499" s="4">
        <v>23</v>
      </c>
      <c r="G499" s="4">
        <v>18.75</v>
      </c>
    </row>
    <row r="500" spans="1:7">
      <c r="A500" t="s">
        <v>19</v>
      </c>
      <c r="B500" s="7">
        <v>0.79513888888888817</v>
      </c>
      <c r="C500">
        <v>9</v>
      </c>
      <c r="D500">
        <v>14</v>
      </c>
      <c r="E500">
        <v>17</v>
      </c>
      <c r="F500" s="4">
        <v>17</v>
      </c>
      <c r="G500" s="4">
        <v>12.6</v>
      </c>
    </row>
    <row r="501" spans="1:7">
      <c r="A501" t="s">
        <v>19</v>
      </c>
      <c r="B501" s="7">
        <v>0.79513888888888817</v>
      </c>
      <c r="C501">
        <v>7</v>
      </c>
      <c r="D501">
        <v>16</v>
      </c>
      <c r="E501">
        <v>20</v>
      </c>
      <c r="F501" s="4">
        <v>20</v>
      </c>
      <c r="G501" s="4">
        <v>9.65</v>
      </c>
    </row>
    <row r="502" spans="1:7">
      <c r="A502" t="s">
        <v>19</v>
      </c>
      <c r="B502" s="7">
        <v>0.79999999999999927</v>
      </c>
      <c r="C502">
        <v>9</v>
      </c>
      <c r="D502">
        <v>14</v>
      </c>
      <c r="E502">
        <v>17</v>
      </c>
      <c r="F502" s="4">
        <v>17</v>
      </c>
      <c r="G502" s="4">
        <v>12.6</v>
      </c>
    </row>
    <row r="503" spans="1:7">
      <c r="A503" t="s">
        <v>19</v>
      </c>
      <c r="B503" s="7">
        <v>0.79999999999999927</v>
      </c>
      <c r="C503">
        <v>9</v>
      </c>
      <c r="D503">
        <v>14</v>
      </c>
      <c r="E503">
        <v>17</v>
      </c>
      <c r="F503" s="4">
        <v>17</v>
      </c>
      <c r="G503" s="4">
        <v>12.6</v>
      </c>
    </row>
    <row r="504" spans="1:7">
      <c r="A504" t="s">
        <v>19</v>
      </c>
      <c r="B504" s="7">
        <v>0.79999999999999927</v>
      </c>
      <c r="C504">
        <v>8</v>
      </c>
      <c r="D504">
        <v>15</v>
      </c>
      <c r="E504">
        <v>19</v>
      </c>
      <c r="F504" s="4">
        <v>19</v>
      </c>
      <c r="G504" s="4">
        <v>7.5</v>
      </c>
    </row>
    <row r="505" spans="1:7">
      <c r="A505" t="s">
        <v>19</v>
      </c>
      <c r="B505" s="7">
        <v>0.8104166666666659</v>
      </c>
      <c r="C505">
        <v>4</v>
      </c>
      <c r="D505">
        <v>14</v>
      </c>
      <c r="E505">
        <v>16</v>
      </c>
      <c r="F505" s="4">
        <v>16</v>
      </c>
      <c r="G505" s="4">
        <v>8.8000000000000007</v>
      </c>
    </row>
    <row r="506" spans="1:7">
      <c r="A506" t="s">
        <v>19</v>
      </c>
      <c r="B506" s="7">
        <v>0.8284722222222215</v>
      </c>
      <c r="C506">
        <v>8</v>
      </c>
      <c r="D506">
        <v>15</v>
      </c>
      <c r="E506">
        <v>19</v>
      </c>
      <c r="F506" s="4">
        <v>19</v>
      </c>
      <c r="G506" s="4">
        <v>7.5</v>
      </c>
    </row>
    <row r="507" spans="1:7">
      <c r="A507" t="s">
        <v>19</v>
      </c>
      <c r="B507" s="7">
        <v>0.8284722222222215</v>
      </c>
      <c r="C507">
        <v>7</v>
      </c>
      <c r="D507">
        <v>16</v>
      </c>
      <c r="E507">
        <v>20</v>
      </c>
      <c r="F507" s="4">
        <v>20</v>
      </c>
      <c r="G507" s="4">
        <v>9.65</v>
      </c>
    </row>
    <row r="508" spans="1:7">
      <c r="A508" t="s">
        <v>19</v>
      </c>
      <c r="B508" s="7">
        <v>0.85138888888888808</v>
      </c>
      <c r="C508">
        <v>4</v>
      </c>
      <c r="D508">
        <v>14</v>
      </c>
      <c r="E508">
        <v>16</v>
      </c>
      <c r="F508" s="4">
        <v>16</v>
      </c>
      <c r="G508" s="4">
        <v>8.8000000000000007</v>
      </c>
    </row>
    <row r="509" spans="1:7">
      <c r="A509" t="s">
        <v>19</v>
      </c>
      <c r="B509" s="7">
        <v>0.85138888888888808</v>
      </c>
      <c r="C509">
        <v>8</v>
      </c>
      <c r="D509">
        <v>15</v>
      </c>
      <c r="E509">
        <v>19</v>
      </c>
      <c r="F509" s="4">
        <v>19</v>
      </c>
      <c r="G509" s="4">
        <v>7.5</v>
      </c>
    </row>
    <row r="510" spans="1:7">
      <c r="A510" t="s">
        <v>19</v>
      </c>
      <c r="B510" s="7">
        <v>0.85138888888888808</v>
      </c>
      <c r="C510">
        <v>11</v>
      </c>
      <c r="D510">
        <v>10</v>
      </c>
      <c r="E510">
        <v>14</v>
      </c>
      <c r="F510" s="4">
        <v>14</v>
      </c>
      <c r="G510" s="4">
        <v>1.45</v>
      </c>
    </row>
    <row r="511" spans="1:7">
      <c r="A511" t="s">
        <v>19</v>
      </c>
      <c r="B511" s="7">
        <v>0.85694444444444362</v>
      </c>
      <c r="C511">
        <v>1</v>
      </c>
      <c r="D511">
        <v>17</v>
      </c>
      <c r="E511">
        <v>23</v>
      </c>
      <c r="F511" s="4">
        <v>23</v>
      </c>
      <c r="G511" s="4">
        <v>18.75</v>
      </c>
    </row>
    <row r="512" spans="1:7">
      <c r="A512" t="s">
        <v>19</v>
      </c>
      <c r="B512" s="7">
        <v>0.88680555555555463</v>
      </c>
      <c r="C512">
        <v>5</v>
      </c>
      <c r="D512">
        <v>15</v>
      </c>
      <c r="E512">
        <v>20</v>
      </c>
      <c r="F512" s="4">
        <v>20</v>
      </c>
      <c r="G512" s="4">
        <v>12.5</v>
      </c>
    </row>
    <row r="513" spans="1:7">
      <c r="A513" t="s">
        <v>19</v>
      </c>
      <c r="B513" s="7">
        <v>0.90416666666666579</v>
      </c>
      <c r="C513">
        <v>3</v>
      </c>
      <c r="D513">
        <v>7</v>
      </c>
      <c r="E513">
        <v>8.5</v>
      </c>
      <c r="F513" s="4">
        <v>8.5</v>
      </c>
      <c r="G513" s="4">
        <v>2</v>
      </c>
    </row>
    <row r="514" spans="1:7">
      <c r="A514" t="s">
        <v>19</v>
      </c>
      <c r="B514" s="7">
        <v>0.90416666666666579</v>
      </c>
      <c r="C514">
        <v>1</v>
      </c>
      <c r="D514">
        <v>17</v>
      </c>
      <c r="E514">
        <v>23</v>
      </c>
      <c r="F514" s="4">
        <v>23</v>
      </c>
      <c r="G514" s="4">
        <v>18.75</v>
      </c>
    </row>
    <row r="515" spans="1:7">
      <c r="A515" t="s">
        <v>19</v>
      </c>
      <c r="B515" s="7">
        <v>0.90416666666666579</v>
      </c>
      <c r="C515">
        <v>6</v>
      </c>
      <c r="D515">
        <v>14</v>
      </c>
      <c r="E515">
        <v>18</v>
      </c>
      <c r="F515" s="4">
        <v>18</v>
      </c>
      <c r="G515" s="4">
        <v>9</v>
      </c>
    </row>
    <row r="516" spans="1:7">
      <c r="A516" t="s">
        <v>19</v>
      </c>
      <c r="B516" s="7">
        <v>0.91805555555555463</v>
      </c>
      <c r="C516">
        <v>10</v>
      </c>
      <c r="D516">
        <v>14</v>
      </c>
      <c r="E516">
        <v>19.5</v>
      </c>
      <c r="F516" s="4">
        <v>19.5</v>
      </c>
      <c r="G516" s="4">
        <v>5</v>
      </c>
    </row>
    <row r="517" spans="1:7">
      <c r="A517" t="s">
        <v>19</v>
      </c>
      <c r="B517" s="7">
        <v>0.92499999999999905</v>
      </c>
      <c r="C517">
        <v>11</v>
      </c>
      <c r="D517">
        <v>10</v>
      </c>
      <c r="E517">
        <v>14</v>
      </c>
      <c r="F517" s="4">
        <v>14</v>
      </c>
      <c r="G517" s="4">
        <v>1.45</v>
      </c>
    </row>
    <row r="518" spans="1:7">
      <c r="A518" t="s">
        <v>19</v>
      </c>
      <c r="B518" s="7">
        <v>0.94444444444444342</v>
      </c>
      <c r="C518">
        <v>7</v>
      </c>
      <c r="D518">
        <v>16</v>
      </c>
      <c r="E518">
        <v>20</v>
      </c>
      <c r="F518" s="4">
        <v>20</v>
      </c>
      <c r="G518" s="4">
        <v>9.65</v>
      </c>
    </row>
    <row r="519" spans="1:7">
      <c r="A519" t="s">
        <v>19</v>
      </c>
      <c r="B519" s="7">
        <v>0.94444444444444342</v>
      </c>
      <c r="C519">
        <v>7</v>
      </c>
      <c r="D519">
        <v>16</v>
      </c>
      <c r="E519">
        <v>20</v>
      </c>
      <c r="F519" s="4">
        <v>20</v>
      </c>
      <c r="G519" s="4">
        <v>9.65</v>
      </c>
    </row>
    <row r="520" spans="1:7">
      <c r="A520" t="s">
        <v>19</v>
      </c>
      <c r="B520" s="7">
        <v>0.94444444444444342</v>
      </c>
      <c r="C520">
        <v>10</v>
      </c>
      <c r="D520">
        <v>14</v>
      </c>
      <c r="E520">
        <v>19.5</v>
      </c>
      <c r="F520" s="4">
        <v>19.5</v>
      </c>
      <c r="G520" s="4">
        <v>5</v>
      </c>
    </row>
    <row r="521" spans="1:7">
      <c r="A521" t="s">
        <v>19</v>
      </c>
      <c r="B521" s="7">
        <v>0.94652777777777675</v>
      </c>
      <c r="C521">
        <v>11</v>
      </c>
      <c r="D521">
        <v>10</v>
      </c>
      <c r="E521">
        <v>14</v>
      </c>
      <c r="F521" s="4">
        <v>14</v>
      </c>
      <c r="G521" s="4">
        <v>1.45</v>
      </c>
    </row>
    <row r="522" spans="1:7">
      <c r="A522" t="s">
        <v>19</v>
      </c>
      <c r="B522" s="7">
        <v>0.95555555555555449</v>
      </c>
      <c r="C522">
        <v>7</v>
      </c>
      <c r="D522">
        <v>16</v>
      </c>
      <c r="E522">
        <v>20</v>
      </c>
      <c r="F522" s="4">
        <v>20</v>
      </c>
      <c r="G522" s="4">
        <v>9.65</v>
      </c>
    </row>
    <row r="523" spans="1:7">
      <c r="A523" t="s">
        <v>19</v>
      </c>
      <c r="B523" s="7">
        <v>0.95555555555555449</v>
      </c>
      <c r="C523">
        <v>8</v>
      </c>
      <c r="D523">
        <v>15</v>
      </c>
      <c r="E523">
        <v>19</v>
      </c>
      <c r="F523" s="4">
        <v>19</v>
      </c>
      <c r="G523" s="4">
        <v>7.5</v>
      </c>
    </row>
    <row r="524" spans="1:7">
      <c r="A524" t="s">
        <v>19</v>
      </c>
      <c r="B524" s="7">
        <v>0.95555555555555449</v>
      </c>
      <c r="C524">
        <v>3</v>
      </c>
      <c r="D524">
        <v>7</v>
      </c>
      <c r="E524">
        <v>8.5</v>
      </c>
      <c r="F524" s="4">
        <v>8.5</v>
      </c>
      <c r="G524" s="4">
        <v>2</v>
      </c>
    </row>
    <row r="525" spans="1:7">
      <c r="A525" t="s">
        <v>19</v>
      </c>
      <c r="B525" s="7">
        <v>0.95763888888888782</v>
      </c>
      <c r="C525">
        <v>4</v>
      </c>
      <c r="D525">
        <v>14</v>
      </c>
      <c r="E525">
        <v>16</v>
      </c>
      <c r="F525" s="4">
        <v>16</v>
      </c>
      <c r="G525" s="4">
        <v>8.8000000000000007</v>
      </c>
    </row>
    <row r="526" spans="1:7">
      <c r="A526" s="6" t="s">
        <v>20</v>
      </c>
      <c r="B526" s="7">
        <v>0.47152777777777777</v>
      </c>
      <c r="C526">
        <v>9</v>
      </c>
      <c r="D526">
        <v>14</v>
      </c>
      <c r="E526">
        <v>17</v>
      </c>
      <c r="F526" s="4">
        <v>14</v>
      </c>
      <c r="G526" s="4">
        <v>12.6</v>
      </c>
    </row>
    <row r="527" spans="1:7">
      <c r="A527" s="6" t="s">
        <v>20</v>
      </c>
      <c r="B527" s="7">
        <v>0.48055555555555557</v>
      </c>
      <c r="C527">
        <v>7</v>
      </c>
      <c r="D527">
        <v>16</v>
      </c>
      <c r="E527">
        <v>20</v>
      </c>
      <c r="F527" s="4">
        <v>16</v>
      </c>
      <c r="G527" s="4">
        <v>9.65</v>
      </c>
    </row>
    <row r="528" spans="1:7">
      <c r="A528" s="6" t="s">
        <v>20</v>
      </c>
      <c r="B528" s="7">
        <v>0.48055555555555557</v>
      </c>
      <c r="C528">
        <v>10</v>
      </c>
      <c r="D528">
        <v>14</v>
      </c>
      <c r="E528">
        <v>19.5</v>
      </c>
      <c r="F528" s="4">
        <v>14</v>
      </c>
      <c r="G528" s="4">
        <v>5</v>
      </c>
    </row>
    <row r="529" spans="1:7">
      <c r="A529" s="6" t="s">
        <v>20</v>
      </c>
      <c r="B529" s="7">
        <v>0.48055555555555557</v>
      </c>
      <c r="C529">
        <v>5</v>
      </c>
      <c r="D529">
        <v>15</v>
      </c>
      <c r="E529">
        <v>20</v>
      </c>
      <c r="F529" s="4">
        <v>15</v>
      </c>
      <c r="G529" s="4">
        <v>12.5</v>
      </c>
    </row>
    <row r="530" spans="1:7">
      <c r="A530" s="6" t="s">
        <v>20</v>
      </c>
      <c r="B530" s="7">
        <v>0.48055555555555557</v>
      </c>
      <c r="C530">
        <v>11</v>
      </c>
      <c r="D530">
        <v>10</v>
      </c>
      <c r="E530">
        <v>14</v>
      </c>
      <c r="F530" s="4">
        <v>10</v>
      </c>
      <c r="G530" s="4">
        <v>1.45</v>
      </c>
    </row>
    <row r="531" spans="1:7">
      <c r="A531" s="6" t="s">
        <v>20</v>
      </c>
      <c r="B531" s="7">
        <v>0.48055555555555557</v>
      </c>
      <c r="C531">
        <v>6</v>
      </c>
      <c r="D531">
        <v>14</v>
      </c>
      <c r="E531">
        <v>18</v>
      </c>
      <c r="F531" s="4">
        <v>14</v>
      </c>
      <c r="G531" s="4">
        <v>9</v>
      </c>
    </row>
    <row r="532" spans="1:7">
      <c r="A532" s="6" t="s">
        <v>20</v>
      </c>
      <c r="B532" s="7">
        <v>0.48055555555555557</v>
      </c>
      <c r="C532">
        <v>2</v>
      </c>
      <c r="D532">
        <v>16</v>
      </c>
      <c r="E532">
        <v>19</v>
      </c>
      <c r="F532" s="4">
        <v>16</v>
      </c>
      <c r="G532" s="4">
        <v>13.8</v>
      </c>
    </row>
    <row r="533" spans="1:7">
      <c r="A533" s="6" t="s">
        <v>20</v>
      </c>
      <c r="B533" s="7">
        <v>0.48055555555555557</v>
      </c>
      <c r="C533">
        <v>3</v>
      </c>
      <c r="D533">
        <v>7</v>
      </c>
      <c r="E533">
        <v>8.5</v>
      </c>
      <c r="F533" s="4">
        <v>7</v>
      </c>
      <c r="G533" s="4">
        <v>2</v>
      </c>
    </row>
    <row r="534" spans="1:7">
      <c r="A534" s="6" t="s">
        <v>20</v>
      </c>
      <c r="B534" s="7">
        <v>0.48958333333333337</v>
      </c>
      <c r="C534">
        <v>8</v>
      </c>
      <c r="D534">
        <v>15</v>
      </c>
      <c r="E534">
        <v>19</v>
      </c>
      <c r="F534" s="4">
        <v>15</v>
      </c>
      <c r="G534" s="4">
        <v>7.5</v>
      </c>
    </row>
    <row r="535" spans="1:7">
      <c r="A535" s="6" t="s">
        <v>20</v>
      </c>
      <c r="B535" s="7">
        <v>0.49444444444444446</v>
      </c>
      <c r="C535">
        <v>3</v>
      </c>
      <c r="D535">
        <v>7</v>
      </c>
      <c r="E535">
        <v>8.5</v>
      </c>
      <c r="F535" s="4">
        <v>7</v>
      </c>
      <c r="G535" s="4">
        <v>2</v>
      </c>
    </row>
    <row r="536" spans="1:7">
      <c r="A536" s="6" t="s">
        <v>20</v>
      </c>
      <c r="B536" s="7">
        <v>0.49861111111111112</v>
      </c>
      <c r="C536">
        <v>4</v>
      </c>
      <c r="D536">
        <v>14</v>
      </c>
      <c r="E536">
        <v>16</v>
      </c>
      <c r="F536" s="4">
        <v>14</v>
      </c>
      <c r="G536" s="4">
        <v>8.8000000000000007</v>
      </c>
    </row>
    <row r="537" spans="1:7">
      <c r="A537" s="6" t="s">
        <v>20</v>
      </c>
      <c r="B537" s="7">
        <v>0.49861111111111112</v>
      </c>
      <c r="C537">
        <v>11</v>
      </c>
      <c r="D537">
        <v>10</v>
      </c>
      <c r="E537">
        <v>14</v>
      </c>
      <c r="F537" s="4">
        <v>10</v>
      </c>
      <c r="G537" s="4">
        <v>1.45</v>
      </c>
    </row>
    <row r="538" spans="1:7">
      <c r="A538" s="6" t="s">
        <v>20</v>
      </c>
      <c r="B538" s="7">
        <v>0.49861111111111112</v>
      </c>
      <c r="C538">
        <v>9</v>
      </c>
      <c r="D538">
        <v>14</v>
      </c>
      <c r="E538">
        <v>17</v>
      </c>
      <c r="F538" s="4">
        <v>14</v>
      </c>
      <c r="G538" s="4">
        <v>12.6</v>
      </c>
    </row>
    <row r="539" spans="1:7">
      <c r="A539" s="6" t="s">
        <v>20</v>
      </c>
      <c r="B539" s="7">
        <v>0.5263888888888888</v>
      </c>
      <c r="C539">
        <v>11</v>
      </c>
      <c r="D539">
        <v>10</v>
      </c>
      <c r="E539">
        <v>14</v>
      </c>
      <c r="F539" s="4">
        <v>10</v>
      </c>
      <c r="G539" s="4">
        <v>1.45</v>
      </c>
    </row>
    <row r="540" spans="1:7">
      <c r="A540" s="6" t="s">
        <v>20</v>
      </c>
      <c r="B540" s="7">
        <v>0.5263888888888888</v>
      </c>
      <c r="C540">
        <v>11</v>
      </c>
      <c r="D540">
        <v>10</v>
      </c>
      <c r="E540">
        <v>14</v>
      </c>
      <c r="F540" s="4">
        <v>10</v>
      </c>
      <c r="G540" s="4">
        <v>1.45</v>
      </c>
    </row>
    <row r="541" spans="1:7">
      <c r="A541" s="6" t="s">
        <v>20</v>
      </c>
      <c r="B541" s="7">
        <v>0.53819444444444431</v>
      </c>
      <c r="C541">
        <v>1</v>
      </c>
      <c r="D541">
        <v>17</v>
      </c>
      <c r="E541">
        <v>23</v>
      </c>
      <c r="F541" s="4">
        <v>17</v>
      </c>
      <c r="G541" s="4">
        <v>18.75</v>
      </c>
    </row>
    <row r="542" spans="1:7">
      <c r="A542" s="6" t="s">
        <v>20</v>
      </c>
      <c r="B542" s="7">
        <v>0.54513888888888873</v>
      </c>
      <c r="C542">
        <v>8</v>
      </c>
      <c r="D542">
        <v>15</v>
      </c>
      <c r="E542">
        <v>19</v>
      </c>
      <c r="F542" s="4">
        <v>15</v>
      </c>
      <c r="G542" s="4">
        <v>7.5</v>
      </c>
    </row>
    <row r="543" spans="1:7">
      <c r="A543" s="6" t="s">
        <v>20</v>
      </c>
      <c r="B543" s="7">
        <v>0.54513888888888873</v>
      </c>
      <c r="C543">
        <v>7</v>
      </c>
      <c r="D543">
        <v>16</v>
      </c>
      <c r="E543">
        <v>20</v>
      </c>
      <c r="F543" s="4">
        <v>16</v>
      </c>
      <c r="G543" s="4">
        <v>9.65</v>
      </c>
    </row>
    <row r="544" spans="1:7">
      <c r="A544" s="6" t="s">
        <v>20</v>
      </c>
      <c r="B544" s="7">
        <v>0.54513888888888873</v>
      </c>
      <c r="C544">
        <v>5</v>
      </c>
      <c r="D544">
        <v>15</v>
      </c>
      <c r="E544">
        <v>20</v>
      </c>
      <c r="F544" s="4">
        <v>15</v>
      </c>
      <c r="G544" s="4">
        <v>12.5</v>
      </c>
    </row>
    <row r="545" spans="1:7">
      <c r="A545" s="6" t="s">
        <v>20</v>
      </c>
      <c r="B545" s="7">
        <v>0.54513888888888873</v>
      </c>
      <c r="C545">
        <v>8</v>
      </c>
      <c r="D545">
        <v>15</v>
      </c>
      <c r="E545">
        <v>19</v>
      </c>
      <c r="F545" s="4">
        <v>15</v>
      </c>
      <c r="G545" s="4">
        <v>7.5</v>
      </c>
    </row>
    <row r="546" spans="1:7">
      <c r="A546" s="6" t="s">
        <v>20</v>
      </c>
      <c r="B546" s="7">
        <v>0.56527777777777755</v>
      </c>
      <c r="C546">
        <v>1</v>
      </c>
      <c r="D546">
        <v>17</v>
      </c>
      <c r="E546">
        <v>23</v>
      </c>
      <c r="F546" s="4">
        <v>17</v>
      </c>
      <c r="G546" s="4">
        <v>18.75</v>
      </c>
    </row>
    <row r="547" spans="1:7">
      <c r="A547" s="6" t="s">
        <v>20</v>
      </c>
      <c r="B547" s="7">
        <v>0.56527777777777755</v>
      </c>
      <c r="C547">
        <v>1</v>
      </c>
      <c r="D547">
        <v>17</v>
      </c>
      <c r="E547">
        <v>23</v>
      </c>
      <c r="F547" s="4">
        <v>17</v>
      </c>
      <c r="G547" s="4">
        <v>18.75</v>
      </c>
    </row>
    <row r="548" spans="1:7">
      <c r="A548" s="6" t="s">
        <v>20</v>
      </c>
      <c r="B548" s="7">
        <v>0.56527777777777755</v>
      </c>
      <c r="C548">
        <v>2</v>
      </c>
      <c r="D548">
        <v>16</v>
      </c>
      <c r="E548">
        <v>19</v>
      </c>
      <c r="F548" s="4">
        <v>16</v>
      </c>
      <c r="G548" s="4">
        <v>13.8</v>
      </c>
    </row>
    <row r="549" spans="1:7">
      <c r="A549" s="6" t="s">
        <v>20</v>
      </c>
      <c r="B549" s="7">
        <v>0.56527777777777755</v>
      </c>
      <c r="C549">
        <v>9</v>
      </c>
      <c r="D549">
        <v>14</v>
      </c>
      <c r="E549">
        <v>17</v>
      </c>
      <c r="F549" s="4">
        <v>14</v>
      </c>
      <c r="G549" s="4">
        <v>12.6</v>
      </c>
    </row>
    <row r="550" spans="1:7">
      <c r="A550" s="6" t="s">
        <v>20</v>
      </c>
      <c r="B550" s="7">
        <v>0.57430555555555529</v>
      </c>
      <c r="C550">
        <v>10</v>
      </c>
      <c r="D550">
        <v>14</v>
      </c>
      <c r="E550">
        <v>19.5</v>
      </c>
      <c r="F550" s="4">
        <v>14</v>
      </c>
      <c r="G550" s="4">
        <v>5</v>
      </c>
    </row>
    <row r="551" spans="1:7">
      <c r="A551" s="6" t="s">
        <v>20</v>
      </c>
      <c r="B551" s="7">
        <v>0.57430555555555529</v>
      </c>
      <c r="C551">
        <v>4</v>
      </c>
      <c r="D551">
        <v>14</v>
      </c>
      <c r="E551">
        <v>16</v>
      </c>
      <c r="F551" s="4">
        <v>14</v>
      </c>
      <c r="G551" s="4">
        <v>8.8000000000000007</v>
      </c>
    </row>
    <row r="552" spans="1:7">
      <c r="A552" s="6" t="s">
        <v>20</v>
      </c>
      <c r="B552" s="7">
        <v>0.57430555555555529</v>
      </c>
      <c r="C552">
        <v>8</v>
      </c>
      <c r="D552">
        <v>15</v>
      </c>
      <c r="E552">
        <v>19</v>
      </c>
      <c r="F552" s="4">
        <v>15</v>
      </c>
      <c r="G552" s="4">
        <v>7.5</v>
      </c>
    </row>
    <row r="553" spans="1:7">
      <c r="A553" s="6" t="s">
        <v>20</v>
      </c>
      <c r="B553" s="7">
        <v>0.59027777777777746</v>
      </c>
      <c r="C553">
        <v>8</v>
      </c>
      <c r="D553">
        <v>15</v>
      </c>
      <c r="E553">
        <v>19</v>
      </c>
      <c r="F553" s="4">
        <v>19</v>
      </c>
      <c r="G553" s="4">
        <v>7.5</v>
      </c>
    </row>
    <row r="554" spans="1:7">
      <c r="A554" s="6" t="s">
        <v>20</v>
      </c>
      <c r="B554" s="7">
        <v>0.59652777777777743</v>
      </c>
      <c r="C554">
        <v>9</v>
      </c>
      <c r="D554">
        <v>14</v>
      </c>
      <c r="E554">
        <v>17</v>
      </c>
      <c r="F554" s="4">
        <v>17</v>
      </c>
      <c r="G554" s="4">
        <v>12.6</v>
      </c>
    </row>
    <row r="555" spans="1:7">
      <c r="A555" s="6" t="s">
        <v>20</v>
      </c>
      <c r="B555" s="7">
        <v>0.61041666666666627</v>
      </c>
      <c r="C555">
        <v>4</v>
      </c>
      <c r="D555">
        <v>14</v>
      </c>
      <c r="E555">
        <v>16</v>
      </c>
      <c r="F555" s="4">
        <v>16</v>
      </c>
      <c r="G555" s="4">
        <v>8.8000000000000007</v>
      </c>
    </row>
    <row r="556" spans="1:7">
      <c r="A556" s="6" t="s">
        <v>20</v>
      </c>
      <c r="B556" s="7">
        <v>0.61041666666666627</v>
      </c>
      <c r="C556">
        <v>1</v>
      </c>
      <c r="D556">
        <v>17</v>
      </c>
      <c r="E556">
        <v>23</v>
      </c>
      <c r="F556" s="4">
        <v>23</v>
      </c>
      <c r="G556" s="4">
        <v>18.75</v>
      </c>
    </row>
    <row r="557" spans="1:7">
      <c r="A557" s="6" t="s">
        <v>20</v>
      </c>
      <c r="B557" s="7">
        <v>0.61041666666666627</v>
      </c>
      <c r="C557">
        <v>2</v>
      </c>
      <c r="D557">
        <v>16</v>
      </c>
      <c r="E557">
        <v>19</v>
      </c>
      <c r="F557" s="4">
        <v>19</v>
      </c>
      <c r="G557" s="4">
        <v>13.8</v>
      </c>
    </row>
    <row r="558" spans="1:7">
      <c r="A558" s="6" t="s">
        <v>20</v>
      </c>
      <c r="B558" s="7">
        <v>0.61041666666666627</v>
      </c>
      <c r="C558">
        <v>1</v>
      </c>
      <c r="D558">
        <v>17</v>
      </c>
      <c r="E558">
        <v>23</v>
      </c>
      <c r="F558" s="4">
        <v>23</v>
      </c>
      <c r="G558" s="4">
        <v>18.75</v>
      </c>
    </row>
    <row r="559" spans="1:7">
      <c r="A559" s="6" t="s">
        <v>20</v>
      </c>
      <c r="B559" s="7">
        <v>0.62499999999999956</v>
      </c>
      <c r="C559">
        <v>11</v>
      </c>
      <c r="D559">
        <v>10</v>
      </c>
      <c r="E559">
        <v>14</v>
      </c>
      <c r="F559" s="4">
        <v>14</v>
      </c>
      <c r="G559" s="4">
        <v>1.45</v>
      </c>
    </row>
    <row r="560" spans="1:7">
      <c r="A560" s="6" t="s">
        <v>20</v>
      </c>
      <c r="B560" s="7">
        <v>0.64444444444444404</v>
      </c>
      <c r="C560">
        <v>3</v>
      </c>
      <c r="D560">
        <v>7</v>
      </c>
      <c r="E560">
        <v>8.5</v>
      </c>
      <c r="F560" s="4">
        <v>8.5</v>
      </c>
      <c r="G560" s="4">
        <v>2</v>
      </c>
    </row>
    <row r="561" spans="1:7">
      <c r="A561" s="6" t="s">
        <v>20</v>
      </c>
      <c r="B561" s="7">
        <v>0.64999999999999958</v>
      </c>
      <c r="C561">
        <v>9</v>
      </c>
      <c r="D561">
        <v>14</v>
      </c>
      <c r="E561">
        <v>17</v>
      </c>
      <c r="F561" s="4">
        <v>17</v>
      </c>
      <c r="G561" s="4">
        <v>12.6</v>
      </c>
    </row>
    <row r="562" spans="1:7">
      <c r="A562" s="6" t="s">
        <v>20</v>
      </c>
      <c r="B562" s="7">
        <v>0.65902777777777732</v>
      </c>
      <c r="C562">
        <v>11</v>
      </c>
      <c r="D562">
        <v>10</v>
      </c>
      <c r="E562">
        <v>14</v>
      </c>
      <c r="F562" s="4">
        <v>14</v>
      </c>
      <c r="G562" s="4">
        <v>1.45</v>
      </c>
    </row>
    <row r="563" spans="1:7">
      <c r="A563" s="6" t="s">
        <v>20</v>
      </c>
      <c r="B563" s="7">
        <v>0.65902777777777732</v>
      </c>
      <c r="C563">
        <v>8</v>
      </c>
      <c r="D563">
        <v>15</v>
      </c>
      <c r="E563">
        <v>19</v>
      </c>
      <c r="F563" s="4">
        <v>19</v>
      </c>
      <c r="G563" s="4">
        <v>7.5</v>
      </c>
    </row>
    <row r="564" spans="1:7">
      <c r="A564" s="6" t="s">
        <v>20</v>
      </c>
      <c r="B564" s="7">
        <v>0.65902777777777732</v>
      </c>
      <c r="C564">
        <v>6</v>
      </c>
      <c r="D564">
        <v>14</v>
      </c>
      <c r="E564">
        <v>18</v>
      </c>
      <c r="F564" s="4">
        <v>18</v>
      </c>
      <c r="G564" s="4">
        <v>9</v>
      </c>
    </row>
    <row r="565" spans="1:7">
      <c r="A565" s="6" t="s">
        <v>20</v>
      </c>
      <c r="B565" s="7">
        <v>0.65902777777777732</v>
      </c>
      <c r="C565">
        <v>2</v>
      </c>
      <c r="D565">
        <v>16</v>
      </c>
      <c r="E565">
        <v>19</v>
      </c>
      <c r="F565" s="4">
        <v>19</v>
      </c>
      <c r="G565" s="4">
        <v>13.8</v>
      </c>
    </row>
    <row r="566" spans="1:7">
      <c r="A566" s="6" t="s">
        <v>20</v>
      </c>
      <c r="B566" s="7">
        <v>0.65902777777777732</v>
      </c>
      <c r="C566">
        <v>7</v>
      </c>
      <c r="D566">
        <v>16</v>
      </c>
      <c r="E566">
        <v>20</v>
      </c>
      <c r="F566" s="4">
        <v>20</v>
      </c>
      <c r="G566" s="4">
        <v>9.65</v>
      </c>
    </row>
    <row r="567" spans="1:7">
      <c r="A567" s="6" t="s">
        <v>20</v>
      </c>
      <c r="B567" s="7">
        <v>0.65902777777777732</v>
      </c>
      <c r="C567">
        <v>6</v>
      </c>
      <c r="D567">
        <v>14</v>
      </c>
      <c r="E567">
        <v>18</v>
      </c>
      <c r="F567" s="4">
        <v>18</v>
      </c>
      <c r="G567" s="4">
        <v>9</v>
      </c>
    </row>
    <row r="568" spans="1:7">
      <c r="A568" s="6" t="s">
        <v>20</v>
      </c>
      <c r="B568" s="7">
        <v>0.65902777777777732</v>
      </c>
      <c r="C568">
        <v>10</v>
      </c>
      <c r="D568">
        <v>14</v>
      </c>
      <c r="E568">
        <v>19.5</v>
      </c>
      <c r="F568" s="4">
        <v>19.5</v>
      </c>
      <c r="G568" s="4">
        <v>5</v>
      </c>
    </row>
    <row r="569" spans="1:7">
      <c r="A569" s="6" t="s">
        <v>20</v>
      </c>
      <c r="B569" s="7">
        <v>0.69374999999999964</v>
      </c>
      <c r="C569">
        <v>3</v>
      </c>
      <c r="D569">
        <v>7</v>
      </c>
      <c r="E569">
        <v>8.5</v>
      </c>
      <c r="F569" s="4">
        <v>8.5</v>
      </c>
      <c r="G569" s="4">
        <v>2</v>
      </c>
    </row>
    <row r="570" spans="1:7">
      <c r="A570" s="6" t="s">
        <v>20</v>
      </c>
      <c r="B570" s="7">
        <v>0.7062499999999996</v>
      </c>
      <c r="C570">
        <v>8</v>
      </c>
      <c r="D570">
        <v>15</v>
      </c>
      <c r="E570">
        <v>19</v>
      </c>
      <c r="F570" s="4">
        <v>19</v>
      </c>
      <c r="G570" s="4">
        <v>7.5</v>
      </c>
    </row>
    <row r="571" spans="1:7">
      <c r="A571" s="6" t="s">
        <v>20</v>
      </c>
      <c r="B571" s="7">
        <v>0.7062499999999996</v>
      </c>
      <c r="C571">
        <v>6</v>
      </c>
      <c r="D571">
        <v>14</v>
      </c>
      <c r="E571">
        <v>18</v>
      </c>
      <c r="F571" s="4">
        <v>18</v>
      </c>
      <c r="G571" s="4">
        <v>9</v>
      </c>
    </row>
    <row r="572" spans="1:7">
      <c r="A572" s="6" t="s">
        <v>20</v>
      </c>
      <c r="B572" s="7">
        <v>0.7062499999999996</v>
      </c>
      <c r="C572">
        <v>5</v>
      </c>
      <c r="D572">
        <v>15</v>
      </c>
      <c r="E572">
        <v>20</v>
      </c>
      <c r="F572" s="4">
        <v>20</v>
      </c>
      <c r="G572" s="4">
        <v>12.5</v>
      </c>
    </row>
    <row r="573" spans="1:7">
      <c r="A573" s="6" t="s">
        <v>20</v>
      </c>
      <c r="B573" s="7">
        <v>0.7062499999999996</v>
      </c>
      <c r="C573">
        <v>6</v>
      </c>
      <c r="D573">
        <v>14</v>
      </c>
      <c r="E573">
        <v>18</v>
      </c>
      <c r="F573" s="4">
        <v>18</v>
      </c>
      <c r="G573" s="4">
        <v>9</v>
      </c>
    </row>
    <row r="574" spans="1:7">
      <c r="A574" s="6" t="s">
        <v>20</v>
      </c>
      <c r="B574" s="7">
        <v>0.72013888888888844</v>
      </c>
      <c r="C574">
        <v>9</v>
      </c>
      <c r="D574">
        <v>14</v>
      </c>
      <c r="E574">
        <v>17</v>
      </c>
      <c r="F574" s="4">
        <v>17</v>
      </c>
      <c r="G574" s="4">
        <v>12.6</v>
      </c>
    </row>
    <row r="575" spans="1:7">
      <c r="A575" s="6" t="s">
        <v>20</v>
      </c>
      <c r="B575" s="7">
        <v>0.72083333333333288</v>
      </c>
      <c r="C575">
        <v>1</v>
      </c>
      <c r="D575">
        <v>17</v>
      </c>
      <c r="E575">
        <v>23</v>
      </c>
      <c r="F575" s="4">
        <v>23</v>
      </c>
      <c r="G575" s="4">
        <v>18.75</v>
      </c>
    </row>
    <row r="576" spans="1:7">
      <c r="A576" s="6" t="s">
        <v>20</v>
      </c>
      <c r="B576" s="7">
        <v>0.72083333333333288</v>
      </c>
      <c r="C576">
        <v>11</v>
      </c>
      <c r="D576">
        <v>10</v>
      </c>
      <c r="E576">
        <v>14</v>
      </c>
      <c r="F576" s="4">
        <v>14</v>
      </c>
      <c r="G576" s="4">
        <v>1.45</v>
      </c>
    </row>
    <row r="577" spans="1:7">
      <c r="A577" s="6" t="s">
        <v>20</v>
      </c>
      <c r="B577" s="7">
        <v>0.72083333333333288</v>
      </c>
      <c r="C577">
        <v>3</v>
      </c>
      <c r="D577">
        <v>7</v>
      </c>
      <c r="E577">
        <v>8.5</v>
      </c>
      <c r="F577" s="4">
        <v>8.5</v>
      </c>
      <c r="G577" s="4">
        <v>2</v>
      </c>
    </row>
    <row r="578" spans="1:7">
      <c r="A578" s="6" t="s">
        <v>20</v>
      </c>
      <c r="B578" s="7">
        <v>0.72083333333333288</v>
      </c>
      <c r="C578">
        <v>11</v>
      </c>
      <c r="D578">
        <v>10</v>
      </c>
      <c r="E578">
        <v>14</v>
      </c>
      <c r="F578" s="4">
        <v>14</v>
      </c>
      <c r="G578" s="4">
        <v>1.45</v>
      </c>
    </row>
    <row r="579" spans="1:7">
      <c r="A579" s="6" t="s">
        <v>20</v>
      </c>
      <c r="B579" s="7">
        <v>0.72083333333333288</v>
      </c>
      <c r="C579">
        <v>8</v>
      </c>
      <c r="D579">
        <v>15</v>
      </c>
      <c r="E579">
        <v>19</v>
      </c>
      <c r="F579" s="4">
        <v>19</v>
      </c>
      <c r="G579" s="4">
        <v>7.5</v>
      </c>
    </row>
    <row r="580" spans="1:7">
      <c r="A580" s="6" t="s">
        <v>20</v>
      </c>
      <c r="B580" s="7">
        <v>0.72083333333333288</v>
      </c>
      <c r="C580">
        <v>8</v>
      </c>
      <c r="D580">
        <v>15</v>
      </c>
      <c r="E580">
        <v>19</v>
      </c>
      <c r="F580" s="4">
        <v>19</v>
      </c>
      <c r="G580" s="4">
        <v>7.5</v>
      </c>
    </row>
    <row r="581" spans="1:7">
      <c r="A581" s="6" t="s">
        <v>20</v>
      </c>
      <c r="B581" s="7">
        <v>0.74027777777777737</v>
      </c>
      <c r="C581">
        <v>2</v>
      </c>
      <c r="D581">
        <v>16</v>
      </c>
      <c r="E581">
        <v>19</v>
      </c>
      <c r="F581" s="4">
        <v>19</v>
      </c>
      <c r="G581" s="4">
        <v>13.8</v>
      </c>
    </row>
    <row r="582" spans="1:7">
      <c r="A582" s="6" t="s">
        <v>20</v>
      </c>
      <c r="B582" s="7">
        <v>0.74652777777777735</v>
      </c>
      <c r="C582">
        <v>6</v>
      </c>
      <c r="D582">
        <v>14</v>
      </c>
      <c r="E582">
        <v>18</v>
      </c>
      <c r="F582" s="4">
        <v>18</v>
      </c>
      <c r="G582" s="4">
        <v>9</v>
      </c>
    </row>
    <row r="583" spans="1:7">
      <c r="A583" s="6" t="s">
        <v>20</v>
      </c>
      <c r="B583" s="7">
        <v>0.76319444444444395</v>
      </c>
      <c r="C583">
        <v>6</v>
      </c>
      <c r="D583">
        <v>14</v>
      </c>
      <c r="E583">
        <v>18</v>
      </c>
      <c r="F583" s="4">
        <v>18</v>
      </c>
      <c r="G583" s="4">
        <v>9</v>
      </c>
    </row>
    <row r="584" spans="1:7">
      <c r="A584" s="6" t="s">
        <v>20</v>
      </c>
      <c r="B584" s="7">
        <v>0.7722222222222217</v>
      </c>
      <c r="C584">
        <v>10</v>
      </c>
      <c r="D584">
        <v>14</v>
      </c>
      <c r="E584">
        <v>19.5</v>
      </c>
      <c r="F584" s="4">
        <v>19.5</v>
      </c>
      <c r="G584" s="4">
        <v>5</v>
      </c>
    </row>
    <row r="585" spans="1:7">
      <c r="A585" s="6" t="s">
        <v>20</v>
      </c>
      <c r="B585" s="7">
        <v>0.7722222222222217</v>
      </c>
      <c r="C585">
        <v>2</v>
      </c>
      <c r="D585">
        <v>16</v>
      </c>
      <c r="E585">
        <v>19</v>
      </c>
      <c r="F585" s="4">
        <v>19</v>
      </c>
      <c r="G585" s="4">
        <v>13.8</v>
      </c>
    </row>
    <row r="586" spans="1:7">
      <c r="A586" s="6" t="s">
        <v>20</v>
      </c>
      <c r="B586" s="7">
        <v>0.7722222222222217</v>
      </c>
      <c r="C586">
        <v>9</v>
      </c>
      <c r="D586">
        <v>14</v>
      </c>
      <c r="E586">
        <v>17</v>
      </c>
      <c r="F586" s="4">
        <v>17</v>
      </c>
      <c r="G586" s="4">
        <v>12.6</v>
      </c>
    </row>
    <row r="587" spans="1:7">
      <c r="A587" s="6" t="s">
        <v>20</v>
      </c>
      <c r="B587" s="7">
        <v>0.7951388888888884</v>
      </c>
      <c r="C587">
        <v>5</v>
      </c>
      <c r="D587">
        <v>15</v>
      </c>
      <c r="E587">
        <v>20</v>
      </c>
      <c r="F587" s="4">
        <v>20</v>
      </c>
      <c r="G587" s="4">
        <v>12.5</v>
      </c>
    </row>
    <row r="588" spans="1:7">
      <c r="A588" s="6" t="s">
        <v>20</v>
      </c>
      <c r="B588" s="7">
        <v>0.80138888888888837</v>
      </c>
      <c r="C588">
        <v>4</v>
      </c>
      <c r="D588">
        <v>14</v>
      </c>
      <c r="E588">
        <v>16</v>
      </c>
      <c r="F588" s="4">
        <v>16</v>
      </c>
      <c r="G588" s="4">
        <v>8.8000000000000007</v>
      </c>
    </row>
    <row r="589" spans="1:7">
      <c r="A589" s="6" t="s">
        <v>20</v>
      </c>
      <c r="B589" s="7">
        <v>0.80138888888888837</v>
      </c>
      <c r="C589">
        <v>10</v>
      </c>
      <c r="D589">
        <v>14</v>
      </c>
      <c r="E589">
        <v>19.5</v>
      </c>
      <c r="F589" s="4">
        <v>19.5</v>
      </c>
      <c r="G589" s="4">
        <v>5</v>
      </c>
    </row>
    <row r="590" spans="1:7">
      <c r="A590" s="6" t="s">
        <v>20</v>
      </c>
      <c r="B590" s="7">
        <v>0.80138888888888837</v>
      </c>
      <c r="C590">
        <v>7</v>
      </c>
      <c r="D590">
        <v>16</v>
      </c>
      <c r="E590">
        <v>20</v>
      </c>
      <c r="F590" s="4">
        <v>20</v>
      </c>
      <c r="G590" s="4">
        <v>9.65</v>
      </c>
    </row>
    <row r="591" spans="1:7">
      <c r="A591" s="6" t="s">
        <v>20</v>
      </c>
      <c r="B591" s="7">
        <v>0.80138888888888837</v>
      </c>
      <c r="C591">
        <v>6</v>
      </c>
      <c r="D591">
        <v>14</v>
      </c>
      <c r="E591">
        <v>18</v>
      </c>
      <c r="F591" s="4">
        <v>18</v>
      </c>
      <c r="G591" s="4">
        <v>9</v>
      </c>
    </row>
    <row r="592" spans="1:7">
      <c r="A592" s="6" t="s">
        <v>20</v>
      </c>
      <c r="B592" s="7">
        <v>0.80138888888888837</v>
      </c>
      <c r="C592">
        <v>3</v>
      </c>
      <c r="D592">
        <v>7</v>
      </c>
      <c r="E592">
        <v>8.5</v>
      </c>
      <c r="F592" s="4">
        <v>8.5</v>
      </c>
      <c r="G592" s="4">
        <v>2</v>
      </c>
    </row>
    <row r="593" spans="1:7">
      <c r="A593" s="6" t="s">
        <v>20</v>
      </c>
      <c r="B593" s="7">
        <v>0.80138888888888837</v>
      </c>
      <c r="C593">
        <v>10</v>
      </c>
      <c r="D593">
        <v>14</v>
      </c>
      <c r="E593">
        <v>19.5</v>
      </c>
      <c r="F593" s="4">
        <v>19.5</v>
      </c>
      <c r="G593" s="4">
        <v>5</v>
      </c>
    </row>
    <row r="594" spans="1:7">
      <c r="A594" s="6" t="s">
        <v>20</v>
      </c>
      <c r="B594" s="7">
        <v>0.80138888888888837</v>
      </c>
      <c r="C594">
        <v>7</v>
      </c>
      <c r="D594">
        <v>16</v>
      </c>
      <c r="E594">
        <v>20</v>
      </c>
      <c r="F594" s="4">
        <v>20</v>
      </c>
      <c r="G594" s="4">
        <v>9.65</v>
      </c>
    </row>
    <row r="595" spans="1:7">
      <c r="A595" s="6" t="s">
        <v>20</v>
      </c>
      <c r="B595" s="7">
        <v>0.80763888888888835</v>
      </c>
      <c r="C595">
        <v>1</v>
      </c>
      <c r="D595">
        <v>17</v>
      </c>
      <c r="E595">
        <v>23</v>
      </c>
      <c r="F595" s="4">
        <v>23</v>
      </c>
      <c r="G595" s="4">
        <v>18.75</v>
      </c>
    </row>
    <row r="596" spans="1:7">
      <c r="A596" s="6" t="s">
        <v>20</v>
      </c>
      <c r="B596" s="7">
        <v>0.80763888888888835</v>
      </c>
      <c r="C596">
        <v>4</v>
      </c>
      <c r="D596">
        <v>14</v>
      </c>
      <c r="E596">
        <v>16</v>
      </c>
      <c r="F596" s="4">
        <v>16</v>
      </c>
      <c r="G596" s="4">
        <v>8.8000000000000007</v>
      </c>
    </row>
    <row r="597" spans="1:7">
      <c r="A597" s="6" t="s">
        <v>20</v>
      </c>
      <c r="B597" s="7">
        <v>0.82777777777777728</v>
      </c>
      <c r="C597">
        <v>11</v>
      </c>
      <c r="D597">
        <v>10</v>
      </c>
      <c r="E597">
        <v>14</v>
      </c>
      <c r="F597" s="4">
        <v>14</v>
      </c>
      <c r="G597" s="4">
        <v>1.45</v>
      </c>
    </row>
    <row r="598" spans="1:7">
      <c r="A598" s="6" t="s">
        <v>20</v>
      </c>
      <c r="B598" s="7">
        <v>0.82777777777777728</v>
      </c>
      <c r="C598">
        <v>8</v>
      </c>
      <c r="D598">
        <v>15</v>
      </c>
      <c r="E598">
        <v>19</v>
      </c>
      <c r="F598" s="4">
        <v>19</v>
      </c>
      <c r="G598" s="4">
        <v>7.5</v>
      </c>
    </row>
    <row r="599" spans="1:7">
      <c r="A599" s="6" t="s">
        <v>20</v>
      </c>
      <c r="B599" s="7">
        <v>0.84583333333333288</v>
      </c>
      <c r="C599">
        <v>5</v>
      </c>
      <c r="D599">
        <v>15</v>
      </c>
      <c r="E599">
        <v>20</v>
      </c>
      <c r="F599" s="4">
        <v>20</v>
      </c>
      <c r="G599" s="4">
        <v>12.5</v>
      </c>
    </row>
    <row r="600" spans="1:7">
      <c r="A600" s="6" t="s">
        <v>20</v>
      </c>
      <c r="B600" s="7">
        <v>0.88263888888888853</v>
      </c>
      <c r="C600">
        <v>11</v>
      </c>
      <c r="D600">
        <v>10</v>
      </c>
      <c r="E600">
        <v>14</v>
      </c>
      <c r="F600" s="4">
        <v>14</v>
      </c>
      <c r="G600" s="4">
        <v>1.45</v>
      </c>
    </row>
    <row r="601" spans="1:7">
      <c r="A601" s="6" t="s">
        <v>20</v>
      </c>
      <c r="B601" s="7">
        <v>0.88263888888888853</v>
      </c>
      <c r="C601">
        <v>8</v>
      </c>
      <c r="D601">
        <v>15</v>
      </c>
      <c r="E601">
        <v>19</v>
      </c>
      <c r="F601" s="4">
        <v>19</v>
      </c>
      <c r="G601" s="4">
        <v>7.5</v>
      </c>
    </row>
    <row r="602" spans="1:7">
      <c r="A602" s="6" t="s">
        <v>20</v>
      </c>
      <c r="B602" s="7">
        <v>0.88263888888888853</v>
      </c>
      <c r="C602">
        <v>6</v>
      </c>
      <c r="D602">
        <v>14</v>
      </c>
      <c r="E602">
        <v>18</v>
      </c>
      <c r="F602" s="4">
        <v>18</v>
      </c>
      <c r="G602" s="4">
        <v>9</v>
      </c>
    </row>
    <row r="603" spans="1:7">
      <c r="A603" s="6" t="s">
        <v>20</v>
      </c>
      <c r="B603" s="7">
        <v>0.88263888888888853</v>
      </c>
      <c r="C603">
        <v>6</v>
      </c>
      <c r="D603">
        <v>14</v>
      </c>
      <c r="E603">
        <v>18</v>
      </c>
      <c r="F603" s="4">
        <v>18</v>
      </c>
      <c r="G603" s="4">
        <v>9</v>
      </c>
    </row>
    <row r="604" spans="1:7">
      <c r="A604" s="6" t="s">
        <v>20</v>
      </c>
      <c r="B604" s="7">
        <v>0.88402777777777741</v>
      </c>
      <c r="C604">
        <v>7</v>
      </c>
      <c r="D604">
        <v>16</v>
      </c>
      <c r="E604">
        <v>20</v>
      </c>
      <c r="F604" s="4">
        <v>20</v>
      </c>
      <c r="G604" s="4">
        <v>9.65</v>
      </c>
    </row>
    <row r="605" spans="1:7">
      <c r="A605" s="6" t="s">
        <v>20</v>
      </c>
      <c r="B605" s="7">
        <v>0.88888888888888851</v>
      </c>
      <c r="C605">
        <v>3</v>
      </c>
      <c r="D605">
        <v>7</v>
      </c>
      <c r="E605">
        <v>8.5</v>
      </c>
      <c r="F605" s="4">
        <v>8.5</v>
      </c>
      <c r="G605" s="4">
        <v>2</v>
      </c>
    </row>
    <row r="606" spans="1:7">
      <c r="A606" s="6" t="s">
        <v>20</v>
      </c>
      <c r="B606" s="7">
        <v>0.90624999999999967</v>
      </c>
      <c r="C606">
        <v>9</v>
      </c>
      <c r="D606">
        <v>14</v>
      </c>
      <c r="E606">
        <v>17</v>
      </c>
      <c r="F606" s="4">
        <v>17</v>
      </c>
      <c r="G606" s="4">
        <v>12.6</v>
      </c>
    </row>
    <row r="607" spans="1:7">
      <c r="A607" s="6" t="s">
        <v>20</v>
      </c>
      <c r="B607" s="7">
        <v>0.92152777777777739</v>
      </c>
      <c r="C607">
        <v>3</v>
      </c>
      <c r="D607">
        <v>7</v>
      </c>
      <c r="E607">
        <v>8.5</v>
      </c>
      <c r="F607" s="4">
        <v>8.5</v>
      </c>
      <c r="G607" s="4">
        <v>2</v>
      </c>
    </row>
    <row r="608" spans="1:7">
      <c r="A608" s="6" t="s">
        <v>20</v>
      </c>
      <c r="B608" s="7">
        <v>0.92152777777777739</v>
      </c>
      <c r="C608">
        <v>3</v>
      </c>
      <c r="D608">
        <v>7</v>
      </c>
      <c r="E608">
        <v>8.5</v>
      </c>
      <c r="F608" s="4">
        <v>8.5</v>
      </c>
      <c r="G608" s="4">
        <v>2</v>
      </c>
    </row>
    <row r="609" spans="1:7">
      <c r="A609" s="6" t="s">
        <v>20</v>
      </c>
      <c r="B609" s="7">
        <v>0.92986111111111069</v>
      </c>
      <c r="C609">
        <v>3</v>
      </c>
      <c r="D609">
        <v>7</v>
      </c>
      <c r="E609">
        <v>8.5</v>
      </c>
      <c r="F609" s="4">
        <v>8.5</v>
      </c>
      <c r="G609" s="4">
        <v>2</v>
      </c>
    </row>
    <row r="610" spans="1:7">
      <c r="A610" s="6" t="s">
        <v>20</v>
      </c>
      <c r="B610" s="7">
        <v>0.92986111111111069</v>
      </c>
      <c r="C610">
        <v>6</v>
      </c>
      <c r="D610">
        <v>14</v>
      </c>
      <c r="E610">
        <v>18</v>
      </c>
      <c r="F610" s="4">
        <v>18</v>
      </c>
      <c r="G610" s="4">
        <v>9</v>
      </c>
    </row>
    <row r="611" spans="1:7">
      <c r="A611" s="6" t="s">
        <v>20</v>
      </c>
      <c r="B611" s="7">
        <v>0.94513888888888842</v>
      </c>
      <c r="C611">
        <v>4</v>
      </c>
      <c r="D611">
        <v>14</v>
      </c>
      <c r="E611">
        <v>16</v>
      </c>
      <c r="F611" s="4">
        <v>16</v>
      </c>
      <c r="G611" s="4">
        <v>8.8000000000000007</v>
      </c>
    </row>
    <row r="612" spans="1:7">
      <c r="A612" s="6" t="s">
        <v>20</v>
      </c>
      <c r="B612" s="7">
        <v>0.94513888888888842</v>
      </c>
      <c r="C612">
        <v>5</v>
      </c>
      <c r="D612">
        <v>15</v>
      </c>
      <c r="E612">
        <v>20</v>
      </c>
      <c r="F612" s="4">
        <v>20</v>
      </c>
      <c r="G612" s="4">
        <v>12.5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7"/>
  <sheetViews>
    <sheetView zoomScale="80" zoomScaleNormal="80" workbookViewId="0">
      <selection activeCell="F12" sqref="F12"/>
    </sheetView>
  </sheetViews>
  <sheetFormatPr defaultRowHeight="15.6"/>
  <cols>
    <col min="2" max="2" width="19.09765625" customWidth="1"/>
    <col min="3" max="3" width="34.3984375" customWidth="1"/>
    <col min="4" max="4" width="26.59765625" customWidth="1"/>
    <col min="5" max="6" width="14.5" customWidth="1"/>
    <col min="7" max="7" width="16.09765625" customWidth="1"/>
    <col min="8" max="8" width="23.3984375" customWidth="1"/>
    <col min="9" max="9" width="21.5" customWidth="1"/>
    <col min="10" max="10" width="15.8984375" customWidth="1"/>
    <col min="11" max="12" width="14.09765625" customWidth="1"/>
    <col min="13" max="13" width="14.19921875" customWidth="1"/>
    <col min="14" max="14" width="13.69921875" customWidth="1"/>
  </cols>
  <sheetData>
    <row r="1" spans="1:73">
      <c r="A1" t="s">
        <v>155</v>
      </c>
      <c r="B1" s="2" t="s">
        <v>4</v>
      </c>
      <c r="C1" s="2" t="s">
        <v>5</v>
      </c>
      <c r="D1" s="2" t="s">
        <v>6</v>
      </c>
      <c r="E1" s="2" t="s">
        <v>117</v>
      </c>
      <c r="F1" s="2" t="s">
        <v>151</v>
      </c>
      <c r="G1" s="2" t="s">
        <v>152</v>
      </c>
      <c r="H1" s="50" t="s">
        <v>153</v>
      </c>
      <c r="I1" s="50" t="s">
        <v>154</v>
      </c>
      <c r="J1" s="50"/>
      <c r="K1" s="50"/>
      <c r="L1" s="50"/>
      <c r="M1" s="50"/>
      <c r="N1" s="50"/>
    </row>
    <row r="2" spans="1:73">
      <c r="A2">
        <v>1</v>
      </c>
      <c r="B2" t="s">
        <v>21</v>
      </c>
      <c r="C2" s="4">
        <v>17</v>
      </c>
      <c r="D2" s="4">
        <v>23</v>
      </c>
      <c r="E2" s="4">
        <v>18.75</v>
      </c>
      <c r="F2" s="4">
        <f>C2-E2</f>
        <v>-1.75</v>
      </c>
      <c r="G2" s="4">
        <f>D2-E2</f>
        <v>4.25</v>
      </c>
      <c r="H2" s="58">
        <v>34</v>
      </c>
      <c r="I2" s="64">
        <v>89</v>
      </c>
    </row>
    <row r="3" spans="1:73">
      <c r="A3">
        <v>2</v>
      </c>
      <c r="B3" t="s">
        <v>22</v>
      </c>
      <c r="C3" s="4">
        <v>16</v>
      </c>
      <c r="D3" s="4">
        <v>19</v>
      </c>
      <c r="E3" s="4">
        <v>13.8</v>
      </c>
      <c r="F3" s="4">
        <f t="shared" ref="F3:F17" si="0">C3-E3</f>
        <v>2.1999999999999993</v>
      </c>
      <c r="G3" s="4">
        <f t="shared" ref="G3:G17" si="1">D3-E3</f>
        <v>5.1999999999999993</v>
      </c>
      <c r="H3" s="58">
        <v>36</v>
      </c>
      <c r="I3" s="64">
        <v>121</v>
      </c>
    </row>
    <row r="4" spans="1:73">
      <c r="A4">
        <v>3</v>
      </c>
      <c r="B4" t="s">
        <v>23</v>
      </c>
      <c r="C4" s="4">
        <v>7</v>
      </c>
      <c r="D4" s="4">
        <v>8.5</v>
      </c>
      <c r="E4" s="4">
        <v>2</v>
      </c>
      <c r="F4" s="4">
        <f t="shared" si="0"/>
        <v>5</v>
      </c>
      <c r="G4" s="4">
        <f t="shared" si="1"/>
        <v>6.5</v>
      </c>
      <c r="H4" s="58">
        <v>36</v>
      </c>
      <c r="I4" s="64">
        <v>101</v>
      </c>
    </row>
    <row r="5" spans="1:73">
      <c r="A5">
        <v>4</v>
      </c>
      <c r="B5" t="s">
        <v>24</v>
      </c>
      <c r="C5" s="4">
        <v>14</v>
      </c>
      <c r="D5" s="4">
        <v>16</v>
      </c>
      <c r="E5" s="4">
        <v>8.8000000000000007</v>
      </c>
      <c r="F5" s="4">
        <f t="shared" si="0"/>
        <v>5.1999999999999993</v>
      </c>
      <c r="G5" s="4">
        <f t="shared" si="1"/>
        <v>7.1999999999999993</v>
      </c>
      <c r="H5" s="58">
        <v>37</v>
      </c>
      <c r="I5" s="64">
        <v>111</v>
      </c>
    </row>
    <row r="6" spans="1:73">
      <c r="A6">
        <v>5</v>
      </c>
      <c r="B6" t="s">
        <v>25</v>
      </c>
      <c r="C6" s="4">
        <v>15</v>
      </c>
      <c r="D6" s="4">
        <v>20</v>
      </c>
      <c r="E6" s="4">
        <v>12.5</v>
      </c>
      <c r="F6" s="4">
        <f t="shared" si="0"/>
        <v>2.5</v>
      </c>
      <c r="G6" s="4">
        <f t="shared" si="1"/>
        <v>7.5</v>
      </c>
      <c r="H6" s="58">
        <v>15</v>
      </c>
      <c r="I6" s="64">
        <v>96</v>
      </c>
    </row>
    <row r="7" spans="1:73">
      <c r="A7">
        <v>6</v>
      </c>
      <c r="B7" t="s">
        <v>26</v>
      </c>
      <c r="C7" s="4">
        <v>14</v>
      </c>
      <c r="D7" s="4">
        <v>18</v>
      </c>
      <c r="E7" s="4">
        <v>9</v>
      </c>
      <c r="F7" s="4">
        <f t="shared" si="0"/>
        <v>5</v>
      </c>
      <c r="G7" s="4">
        <f t="shared" si="1"/>
        <v>9</v>
      </c>
      <c r="H7" s="58">
        <v>35</v>
      </c>
      <c r="I7" s="64">
        <v>110</v>
      </c>
    </row>
    <row r="8" spans="1:73">
      <c r="A8">
        <v>7</v>
      </c>
      <c r="B8" t="s">
        <v>27</v>
      </c>
      <c r="C8" s="4">
        <v>16</v>
      </c>
      <c r="D8" s="4">
        <v>20</v>
      </c>
      <c r="E8" s="4">
        <v>9.65</v>
      </c>
      <c r="F8" s="4">
        <f t="shared" si="0"/>
        <v>6.35</v>
      </c>
      <c r="G8" s="4">
        <f t="shared" si="1"/>
        <v>10.35</v>
      </c>
      <c r="H8" s="58">
        <v>29</v>
      </c>
      <c r="I8" s="64">
        <v>149</v>
      </c>
    </row>
    <row r="9" spans="1:73">
      <c r="A9">
        <v>8</v>
      </c>
      <c r="B9" t="s">
        <v>28</v>
      </c>
      <c r="C9" s="4">
        <v>15</v>
      </c>
      <c r="D9" s="4">
        <v>19</v>
      </c>
      <c r="E9" s="4">
        <v>7.5</v>
      </c>
      <c r="F9" s="4">
        <f t="shared" si="0"/>
        <v>7.5</v>
      </c>
      <c r="G9" s="4">
        <f t="shared" si="1"/>
        <v>11.5</v>
      </c>
      <c r="H9" s="58">
        <v>41</v>
      </c>
      <c r="I9" s="64">
        <v>106</v>
      </c>
    </row>
    <row r="10" spans="1:73">
      <c r="A10">
        <v>9</v>
      </c>
      <c r="B10" t="s">
        <v>29</v>
      </c>
      <c r="C10" s="4">
        <v>14</v>
      </c>
      <c r="D10" s="4">
        <v>17</v>
      </c>
      <c r="E10" s="4">
        <v>12.6</v>
      </c>
      <c r="F10" s="4">
        <f t="shared" si="0"/>
        <v>1.4000000000000004</v>
      </c>
      <c r="G10" s="4">
        <f t="shared" si="1"/>
        <v>4.4000000000000004</v>
      </c>
      <c r="H10" s="58">
        <v>36</v>
      </c>
      <c r="I10" s="64">
        <v>83</v>
      </c>
    </row>
    <row r="11" spans="1:73" s="86" customFormat="1">
      <c r="A11">
        <v>10</v>
      </c>
      <c r="B11" s="86" t="s">
        <v>30</v>
      </c>
      <c r="C11" s="87">
        <f>14</f>
        <v>14</v>
      </c>
      <c r="D11" s="87">
        <v>19.5</v>
      </c>
      <c r="E11" s="87">
        <v>5</v>
      </c>
      <c r="F11" s="87">
        <f t="shared" si="0"/>
        <v>9</v>
      </c>
      <c r="G11" s="87">
        <f t="shared" si="1"/>
        <v>14.5</v>
      </c>
      <c r="H11" s="58">
        <v>34</v>
      </c>
      <c r="I11" s="64">
        <v>95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</row>
    <row r="12" spans="1:73">
      <c r="A12">
        <v>11</v>
      </c>
      <c r="B12" t="s">
        <v>31</v>
      </c>
      <c r="C12" s="4">
        <v>10</v>
      </c>
      <c r="D12" s="4">
        <v>14</v>
      </c>
      <c r="E12" s="4">
        <v>1.45</v>
      </c>
      <c r="F12" s="4">
        <f t="shared" si="0"/>
        <v>8.5500000000000007</v>
      </c>
      <c r="G12" s="4">
        <f t="shared" si="1"/>
        <v>12.55</v>
      </c>
      <c r="H12" s="58">
        <v>55</v>
      </c>
      <c r="I12" s="64">
        <v>75</v>
      </c>
    </row>
    <row r="13" spans="1:73">
      <c r="A13">
        <v>12</v>
      </c>
      <c r="B13" s="60" t="s">
        <v>32</v>
      </c>
      <c r="C13" s="61">
        <v>4</v>
      </c>
      <c r="D13" s="61">
        <v>6</v>
      </c>
      <c r="E13" s="61">
        <v>0</v>
      </c>
      <c r="F13" s="4">
        <f t="shared" si="0"/>
        <v>4</v>
      </c>
      <c r="G13" s="4">
        <f t="shared" si="1"/>
        <v>6</v>
      </c>
      <c r="H13" s="58">
        <v>22</v>
      </c>
      <c r="I13" s="64">
        <v>105</v>
      </c>
    </row>
    <row r="14" spans="1:73">
      <c r="A14">
        <v>13</v>
      </c>
      <c r="B14" s="60" t="s">
        <v>33</v>
      </c>
      <c r="C14" s="61">
        <v>2</v>
      </c>
      <c r="D14" s="61">
        <v>2</v>
      </c>
      <c r="E14" s="61">
        <v>0</v>
      </c>
      <c r="F14" s="4">
        <f t="shared" si="0"/>
        <v>2</v>
      </c>
      <c r="G14" s="4">
        <f t="shared" si="1"/>
        <v>2</v>
      </c>
      <c r="H14" s="58">
        <v>34</v>
      </c>
      <c r="I14" s="64">
        <v>103</v>
      </c>
    </row>
    <row r="15" spans="1:73">
      <c r="A15">
        <v>14</v>
      </c>
      <c r="B15" s="60" t="s">
        <v>34</v>
      </c>
      <c r="C15" s="61">
        <v>3</v>
      </c>
      <c r="D15" s="61">
        <v>3</v>
      </c>
      <c r="E15" s="61">
        <v>0</v>
      </c>
      <c r="F15" s="4">
        <f t="shared" si="0"/>
        <v>3</v>
      </c>
      <c r="G15" s="4">
        <f t="shared" si="1"/>
        <v>3</v>
      </c>
      <c r="H15" s="58">
        <v>39</v>
      </c>
      <c r="I15" s="64">
        <v>98</v>
      </c>
    </row>
    <row r="16" spans="1:73">
      <c r="A16">
        <v>15</v>
      </c>
      <c r="B16" s="60" t="s">
        <v>35</v>
      </c>
      <c r="C16" s="61">
        <v>1</v>
      </c>
      <c r="D16" s="61">
        <v>1</v>
      </c>
      <c r="E16" s="61">
        <v>0</v>
      </c>
      <c r="F16" s="4">
        <f t="shared" si="0"/>
        <v>1</v>
      </c>
      <c r="G16" s="4">
        <f t="shared" si="1"/>
        <v>1</v>
      </c>
      <c r="H16" s="58">
        <v>38</v>
      </c>
      <c r="I16" s="64">
        <v>84</v>
      </c>
    </row>
    <row r="17" spans="1:9">
      <c r="A17">
        <v>16</v>
      </c>
      <c r="B17" s="60" t="s">
        <v>36</v>
      </c>
      <c r="C17" s="61">
        <v>5</v>
      </c>
      <c r="D17" s="61">
        <v>7</v>
      </c>
      <c r="E17" s="61">
        <v>0</v>
      </c>
      <c r="F17" s="4">
        <f t="shared" si="0"/>
        <v>5</v>
      </c>
      <c r="G17" s="4">
        <f t="shared" si="1"/>
        <v>7</v>
      </c>
      <c r="H17" s="58">
        <v>36</v>
      </c>
      <c r="I17" s="64">
        <v>97</v>
      </c>
    </row>
  </sheetData>
  <sortState ref="M2:N12">
    <sortCondition descending="1" ref="N2:N1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1"/>
  <sheetViews>
    <sheetView topLeftCell="A7" workbookViewId="0">
      <selection activeCell="G33" sqref="G33"/>
    </sheetView>
  </sheetViews>
  <sheetFormatPr defaultRowHeight="15.6"/>
  <cols>
    <col min="2" max="2" width="19.8984375" style="1" customWidth="1"/>
    <col min="4" max="4" width="18.8984375" customWidth="1"/>
    <col min="5" max="5" width="12.59765625" customWidth="1"/>
    <col min="6" max="6" width="19.09765625" customWidth="1"/>
    <col min="7" max="7" width="13.69921875" customWidth="1"/>
    <col min="8" max="8" width="14.69921875" customWidth="1"/>
    <col min="9" max="9" width="17.09765625" customWidth="1"/>
    <col min="10" max="13" width="4.69921875" bestFit="1" customWidth="1"/>
    <col min="14" max="14" width="6.69921875" bestFit="1" customWidth="1"/>
    <col min="15" max="18" width="3.69921875" bestFit="1" customWidth="1"/>
    <col min="19" max="19" width="2.69921875" bestFit="1" customWidth="1"/>
    <col min="20" max="20" width="3.69921875" bestFit="1" customWidth="1"/>
    <col min="21" max="22" width="10.3984375" bestFit="1" customWidth="1"/>
  </cols>
  <sheetData>
    <row r="1" spans="1:21">
      <c r="A1" s="51" t="s">
        <v>3</v>
      </c>
      <c r="B1" s="1" t="s">
        <v>119</v>
      </c>
    </row>
    <row r="2" spans="1:21">
      <c r="A2">
        <v>10</v>
      </c>
      <c r="B2" s="1">
        <v>14</v>
      </c>
      <c r="E2" s="84" t="s">
        <v>147</v>
      </c>
    </row>
    <row r="3" spans="1:21">
      <c r="A3">
        <v>2</v>
      </c>
      <c r="B3" s="1">
        <v>16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 t="s">
        <v>148</v>
      </c>
    </row>
    <row r="4" spans="1:21">
      <c r="A4">
        <v>1</v>
      </c>
      <c r="B4" s="1">
        <v>17</v>
      </c>
      <c r="D4" t="s">
        <v>149</v>
      </c>
      <c r="E4">
        <v>1652</v>
      </c>
      <c r="F4">
        <v>1926</v>
      </c>
      <c r="G4">
        <v>670</v>
      </c>
      <c r="H4">
        <v>1310</v>
      </c>
      <c r="I4">
        <v>1500</v>
      </c>
      <c r="J4">
        <v>1412</v>
      </c>
      <c r="K4">
        <v>2100</v>
      </c>
      <c r="L4">
        <v>1528</v>
      </c>
      <c r="M4">
        <v>1085</v>
      </c>
      <c r="N4">
        <v>1360.5</v>
      </c>
      <c r="O4">
        <v>864</v>
      </c>
      <c r="P4">
        <v>444</v>
      </c>
      <c r="Q4">
        <v>162</v>
      </c>
      <c r="R4">
        <v>234</v>
      </c>
      <c r="S4">
        <v>71</v>
      </c>
      <c r="T4">
        <v>585</v>
      </c>
      <c r="U4">
        <v>16903.5</v>
      </c>
    </row>
    <row r="5" spans="1:21">
      <c r="A5">
        <v>15</v>
      </c>
      <c r="B5" s="1">
        <v>1</v>
      </c>
      <c r="D5" s="85" t="s">
        <v>150</v>
      </c>
      <c r="E5" s="85">
        <v>1425</v>
      </c>
      <c r="F5" s="85">
        <v>1448.9999999999973</v>
      </c>
      <c r="G5" s="85">
        <v>164</v>
      </c>
      <c r="H5" s="85">
        <v>739.19999999999925</v>
      </c>
      <c r="I5" s="85">
        <v>962.5</v>
      </c>
      <c r="J5" s="85">
        <v>756</v>
      </c>
      <c r="K5" s="85">
        <v>1042.1999999999985</v>
      </c>
      <c r="L5" s="85">
        <v>630</v>
      </c>
      <c r="M5" s="85">
        <v>844.20000000000095</v>
      </c>
      <c r="N5" s="85">
        <v>370</v>
      </c>
      <c r="O5" s="85">
        <v>101.50000000000011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8483.5999999999967</v>
      </c>
    </row>
    <row r="6" spans="1:21">
      <c r="A6">
        <v>1</v>
      </c>
      <c r="B6" s="1">
        <v>17</v>
      </c>
      <c r="D6" t="s">
        <v>156</v>
      </c>
      <c r="E6">
        <f>E4-E5</f>
        <v>227</v>
      </c>
      <c r="F6">
        <f t="shared" ref="F6:U6" si="0">F4-F5</f>
        <v>477.00000000000273</v>
      </c>
      <c r="G6">
        <f t="shared" si="0"/>
        <v>506</v>
      </c>
      <c r="H6">
        <f t="shared" si="0"/>
        <v>570.80000000000075</v>
      </c>
      <c r="I6">
        <f t="shared" si="0"/>
        <v>537.5</v>
      </c>
      <c r="J6">
        <f t="shared" si="0"/>
        <v>656</v>
      </c>
      <c r="K6">
        <f t="shared" si="0"/>
        <v>1057.8000000000015</v>
      </c>
      <c r="L6">
        <f t="shared" si="0"/>
        <v>898</v>
      </c>
      <c r="M6">
        <f t="shared" si="0"/>
        <v>240.79999999999905</v>
      </c>
      <c r="N6">
        <f t="shared" si="0"/>
        <v>990.5</v>
      </c>
      <c r="O6">
        <f t="shared" si="0"/>
        <v>762.49999999999989</v>
      </c>
      <c r="P6">
        <f t="shared" si="0"/>
        <v>444</v>
      </c>
      <c r="Q6">
        <f t="shared" si="0"/>
        <v>162</v>
      </c>
      <c r="R6">
        <f t="shared" si="0"/>
        <v>234</v>
      </c>
      <c r="S6">
        <f t="shared" si="0"/>
        <v>71</v>
      </c>
      <c r="T6">
        <f t="shared" si="0"/>
        <v>585</v>
      </c>
      <c r="U6">
        <f t="shared" si="0"/>
        <v>8419.9000000000033</v>
      </c>
    </row>
    <row r="7" spans="1:21">
      <c r="A7">
        <v>9</v>
      </c>
      <c r="B7" s="1">
        <v>14</v>
      </c>
    </row>
    <row r="8" spans="1:21">
      <c r="A8">
        <v>11</v>
      </c>
      <c r="B8" s="1">
        <v>10</v>
      </c>
    </row>
    <row r="9" spans="1:21">
      <c r="A9">
        <v>16</v>
      </c>
      <c r="B9" s="1">
        <v>5</v>
      </c>
    </row>
    <row r="10" spans="1:21">
      <c r="A10">
        <v>2</v>
      </c>
      <c r="B10" s="1">
        <v>16</v>
      </c>
      <c r="D10" s="89" t="s">
        <v>157</v>
      </c>
      <c r="E10" s="89" t="s">
        <v>149</v>
      </c>
      <c r="F10" s="90" t="s">
        <v>150</v>
      </c>
      <c r="G10" s="93" t="s">
        <v>156</v>
      </c>
      <c r="H10" s="93" t="s">
        <v>158</v>
      </c>
      <c r="I10" s="88" t="s">
        <v>159</v>
      </c>
    </row>
    <row r="11" spans="1:21">
      <c r="A11">
        <v>15</v>
      </c>
      <c r="B11" s="1">
        <v>1</v>
      </c>
      <c r="D11" s="91" t="s">
        <v>21</v>
      </c>
      <c r="E11" s="89">
        <v>1652</v>
      </c>
      <c r="F11" s="90">
        <v>1425</v>
      </c>
      <c r="G11" s="93">
        <f t="shared" ref="G11:G27" si="1">E11-F11</f>
        <v>227</v>
      </c>
      <c r="H11" s="94">
        <f>'Profit inWeek 2'!G11</f>
        <v>91.75</v>
      </c>
      <c r="I11" s="88">
        <f>SUM(G11:H11)</f>
        <v>318.75</v>
      </c>
    </row>
    <row r="12" spans="1:21">
      <c r="A12">
        <v>9</v>
      </c>
      <c r="B12" s="1">
        <v>14</v>
      </c>
      <c r="D12" s="91" t="s">
        <v>22</v>
      </c>
      <c r="E12" s="89">
        <v>1926</v>
      </c>
      <c r="F12" s="90">
        <v>1448.9999999999973</v>
      </c>
      <c r="G12" s="93">
        <f t="shared" si="1"/>
        <v>477.00000000000273</v>
      </c>
      <c r="H12" s="94">
        <f>'Profit inWeek 2'!G12</f>
        <v>226.20000000000027</v>
      </c>
      <c r="I12" s="88">
        <f t="shared" ref="I12:I27" si="2">SUM(G12:H12)</f>
        <v>703.200000000003</v>
      </c>
    </row>
    <row r="13" spans="1:21">
      <c r="A13">
        <v>14</v>
      </c>
      <c r="B13" s="1">
        <v>3</v>
      </c>
      <c r="D13" s="91" t="s">
        <v>23</v>
      </c>
      <c r="E13" s="89">
        <v>670</v>
      </c>
      <c r="F13" s="90">
        <v>164</v>
      </c>
      <c r="G13" s="93">
        <f t="shared" si="1"/>
        <v>506</v>
      </c>
      <c r="H13" s="94">
        <f>'Profit inWeek 2'!G13</f>
        <v>330.5</v>
      </c>
      <c r="I13" s="88">
        <f t="shared" si="2"/>
        <v>836.5</v>
      </c>
    </row>
    <row r="14" spans="1:21">
      <c r="A14">
        <v>13</v>
      </c>
      <c r="B14" s="1">
        <v>2</v>
      </c>
      <c r="D14" s="91" t="s">
        <v>24</v>
      </c>
      <c r="E14" s="89">
        <v>1310</v>
      </c>
      <c r="F14" s="90">
        <v>739.19999999999925</v>
      </c>
      <c r="G14" s="93">
        <f t="shared" si="1"/>
        <v>570.80000000000075</v>
      </c>
      <c r="H14" s="94">
        <f>'Profit inWeek 2'!G14</f>
        <v>420.79999999999984</v>
      </c>
      <c r="I14" s="88">
        <f t="shared" si="2"/>
        <v>991.60000000000059</v>
      </c>
    </row>
    <row r="15" spans="1:21">
      <c r="A15">
        <v>9</v>
      </c>
      <c r="B15" s="1">
        <v>14</v>
      </c>
      <c r="D15" s="91" t="s">
        <v>25</v>
      </c>
      <c r="E15" s="89">
        <v>1500</v>
      </c>
      <c r="F15" s="90">
        <v>962.5</v>
      </c>
      <c r="G15" s="93">
        <f t="shared" si="1"/>
        <v>537.5</v>
      </c>
      <c r="H15" s="94">
        <f>'Profit inWeek 2'!G15</f>
        <v>220</v>
      </c>
      <c r="I15" s="88">
        <f t="shared" si="2"/>
        <v>757.5</v>
      </c>
    </row>
    <row r="16" spans="1:21">
      <c r="A16">
        <v>10</v>
      </c>
      <c r="B16" s="1">
        <v>14</v>
      </c>
      <c r="D16" s="91" t="s">
        <v>26</v>
      </c>
      <c r="E16" s="89">
        <v>1412</v>
      </c>
      <c r="F16" s="90">
        <v>756</v>
      </c>
      <c r="G16" s="93">
        <f t="shared" si="1"/>
        <v>656</v>
      </c>
      <c r="H16" s="94">
        <f>'Profit inWeek 2'!G16</f>
        <v>509</v>
      </c>
      <c r="I16" s="88">
        <f t="shared" si="2"/>
        <v>1165</v>
      </c>
    </row>
    <row r="17" spans="1:9">
      <c r="A17">
        <v>14</v>
      </c>
      <c r="B17" s="1">
        <v>3</v>
      </c>
      <c r="D17" s="91" t="s">
        <v>27</v>
      </c>
      <c r="E17" s="89">
        <v>2100</v>
      </c>
      <c r="F17" s="90">
        <v>1042.1999999999985</v>
      </c>
      <c r="G17" s="93">
        <f t="shared" si="1"/>
        <v>1057.8000000000015</v>
      </c>
      <c r="H17" s="94">
        <f>'Profit inWeek 2'!G17</f>
        <v>668.50000000000091</v>
      </c>
      <c r="I17" s="88">
        <f t="shared" si="2"/>
        <v>1726.3000000000025</v>
      </c>
    </row>
    <row r="18" spans="1:9">
      <c r="A18">
        <v>9</v>
      </c>
      <c r="B18" s="1">
        <v>14</v>
      </c>
      <c r="D18" s="91" t="s">
        <v>28</v>
      </c>
      <c r="E18" s="89">
        <v>1528</v>
      </c>
      <c r="F18" s="90">
        <v>630</v>
      </c>
      <c r="G18" s="93">
        <f t="shared" si="1"/>
        <v>898</v>
      </c>
      <c r="H18" s="94">
        <f>'Profit inWeek 2'!G18</f>
        <v>628.5</v>
      </c>
      <c r="I18" s="88">
        <f t="shared" si="2"/>
        <v>1526.5</v>
      </c>
    </row>
    <row r="19" spans="1:9">
      <c r="A19">
        <v>11</v>
      </c>
      <c r="B19" s="1">
        <v>10</v>
      </c>
      <c r="D19" s="91" t="s">
        <v>29</v>
      </c>
      <c r="E19" s="89">
        <v>1085</v>
      </c>
      <c r="F19" s="90">
        <v>844.20000000000095</v>
      </c>
      <c r="G19" s="93">
        <f t="shared" si="1"/>
        <v>240.79999999999905</v>
      </c>
      <c r="H19" s="94">
        <f>'Profit inWeek 2'!G19</f>
        <v>174.79999999999939</v>
      </c>
      <c r="I19" s="88">
        <f t="shared" si="2"/>
        <v>415.59999999999843</v>
      </c>
    </row>
    <row r="20" spans="1:9">
      <c r="A20">
        <v>15</v>
      </c>
      <c r="B20" s="1">
        <v>1</v>
      </c>
      <c r="D20" s="91" t="s">
        <v>30</v>
      </c>
      <c r="E20" s="89">
        <v>1360.5</v>
      </c>
      <c r="F20" s="90">
        <v>370</v>
      </c>
      <c r="G20" s="93">
        <f t="shared" si="1"/>
        <v>990.5</v>
      </c>
      <c r="H20" s="94">
        <f>'Profit inWeek 2'!G20</f>
        <v>693</v>
      </c>
      <c r="I20" s="88">
        <f t="shared" si="2"/>
        <v>1683.5</v>
      </c>
    </row>
    <row r="21" spans="1:9">
      <c r="A21">
        <v>3</v>
      </c>
      <c r="B21" s="1">
        <v>7</v>
      </c>
      <c r="D21" s="91" t="s">
        <v>31</v>
      </c>
      <c r="E21" s="89">
        <v>864</v>
      </c>
      <c r="F21" s="90">
        <v>101.50000000000011</v>
      </c>
      <c r="G21" s="93">
        <f t="shared" si="1"/>
        <v>762.49999999999989</v>
      </c>
      <c r="H21" s="94">
        <f>'Profit inWeek 2'!G21</f>
        <v>648.99999999999989</v>
      </c>
      <c r="I21" s="88">
        <f t="shared" si="2"/>
        <v>1411.4999999999998</v>
      </c>
    </row>
    <row r="22" spans="1:9">
      <c r="A22">
        <v>6</v>
      </c>
      <c r="B22" s="1">
        <v>14</v>
      </c>
      <c r="D22" s="91" t="s">
        <v>32</v>
      </c>
      <c r="E22" s="89">
        <v>444</v>
      </c>
      <c r="F22" s="90">
        <v>0</v>
      </c>
      <c r="G22" s="93">
        <f t="shared" si="1"/>
        <v>444</v>
      </c>
      <c r="H22" s="94">
        <f>'Profit inWeek 2'!G22</f>
        <v>274</v>
      </c>
      <c r="I22" s="88">
        <f t="shared" si="2"/>
        <v>718</v>
      </c>
    </row>
    <row r="23" spans="1:9">
      <c r="A23">
        <v>12</v>
      </c>
      <c r="B23" s="1">
        <v>4</v>
      </c>
      <c r="D23" s="91" t="s">
        <v>33</v>
      </c>
      <c r="E23" s="89">
        <v>162</v>
      </c>
      <c r="F23" s="90">
        <v>0</v>
      </c>
      <c r="G23" s="93">
        <f t="shared" si="1"/>
        <v>162</v>
      </c>
      <c r="H23" s="94">
        <f>'Profit inWeek 2'!G23</f>
        <v>110</v>
      </c>
      <c r="I23" s="88">
        <f t="shared" si="2"/>
        <v>272</v>
      </c>
    </row>
    <row r="24" spans="1:9">
      <c r="A24">
        <v>15</v>
      </c>
      <c r="B24" s="1">
        <v>1</v>
      </c>
      <c r="D24" s="91" t="s">
        <v>34</v>
      </c>
      <c r="E24" s="89">
        <v>234</v>
      </c>
      <c r="F24" s="90">
        <v>0</v>
      </c>
      <c r="G24" s="93">
        <f t="shared" si="1"/>
        <v>234</v>
      </c>
      <c r="H24" s="94">
        <f>'Profit inWeek 2'!G24</f>
        <v>177</v>
      </c>
      <c r="I24" s="88">
        <f t="shared" si="2"/>
        <v>411</v>
      </c>
    </row>
    <row r="25" spans="1:9">
      <c r="A25">
        <v>13</v>
      </c>
      <c r="B25" s="1">
        <v>2</v>
      </c>
      <c r="D25" s="91" t="s">
        <v>35</v>
      </c>
      <c r="E25" s="89">
        <v>71</v>
      </c>
      <c r="F25" s="90">
        <v>0</v>
      </c>
      <c r="G25" s="93">
        <f t="shared" si="1"/>
        <v>71</v>
      </c>
      <c r="H25" s="94">
        <f>'Profit inWeek 2'!G25</f>
        <v>51</v>
      </c>
      <c r="I25" s="88">
        <f t="shared" si="2"/>
        <v>122</v>
      </c>
    </row>
    <row r="26" spans="1:9">
      <c r="A26">
        <v>14</v>
      </c>
      <c r="B26" s="1">
        <v>3</v>
      </c>
      <c r="D26" s="91" t="s">
        <v>36</v>
      </c>
      <c r="E26" s="89">
        <v>585</v>
      </c>
      <c r="F26" s="90">
        <v>0</v>
      </c>
      <c r="G26" s="93">
        <f t="shared" si="1"/>
        <v>585</v>
      </c>
      <c r="H26" s="94">
        <f>'Profit inWeek 2'!G26</f>
        <v>274</v>
      </c>
      <c r="I26" s="88">
        <f t="shared" si="2"/>
        <v>859</v>
      </c>
    </row>
    <row r="27" spans="1:9">
      <c r="A27">
        <v>12</v>
      </c>
      <c r="B27" s="1">
        <v>4</v>
      </c>
      <c r="D27" s="92" t="s">
        <v>148</v>
      </c>
      <c r="E27" s="89">
        <v>16903.5</v>
      </c>
      <c r="F27" s="90">
        <v>8483.5999999999967</v>
      </c>
      <c r="G27" s="93">
        <f t="shared" si="1"/>
        <v>8419.9000000000033</v>
      </c>
      <c r="H27" s="94">
        <f>'Profit inWeek 2'!G27</f>
        <v>5498.05</v>
      </c>
      <c r="I27" s="88">
        <f t="shared" si="2"/>
        <v>13917.950000000004</v>
      </c>
    </row>
    <row r="28" spans="1:9">
      <c r="A28">
        <v>15</v>
      </c>
      <c r="B28" s="1">
        <v>1</v>
      </c>
    </row>
    <row r="29" spans="1:9">
      <c r="A29">
        <v>8</v>
      </c>
      <c r="B29" s="1">
        <v>15</v>
      </c>
    </row>
    <row r="30" spans="1:9">
      <c r="A30">
        <v>1</v>
      </c>
      <c r="B30" s="1">
        <v>17</v>
      </c>
    </row>
    <row r="31" spans="1:9">
      <c r="A31">
        <v>9</v>
      </c>
      <c r="B31" s="1">
        <v>14</v>
      </c>
    </row>
    <row r="32" spans="1:9">
      <c r="A32">
        <v>15</v>
      </c>
      <c r="B32" s="1">
        <v>1</v>
      </c>
    </row>
    <row r="33" spans="1:2">
      <c r="A33">
        <v>8</v>
      </c>
      <c r="B33" s="1">
        <v>15</v>
      </c>
    </row>
    <row r="34" spans="1:2">
      <c r="A34">
        <v>7</v>
      </c>
      <c r="B34" s="1">
        <v>16</v>
      </c>
    </row>
    <row r="35" spans="1:2">
      <c r="A35">
        <v>11</v>
      </c>
      <c r="B35" s="1">
        <v>10</v>
      </c>
    </row>
    <row r="36" spans="1:2">
      <c r="A36">
        <v>10</v>
      </c>
      <c r="B36" s="1">
        <v>14</v>
      </c>
    </row>
    <row r="37" spans="1:2">
      <c r="A37">
        <v>6</v>
      </c>
      <c r="B37" s="1">
        <v>14</v>
      </c>
    </row>
    <row r="38" spans="1:2">
      <c r="A38">
        <v>14</v>
      </c>
      <c r="B38" s="1">
        <v>3</v>
      </c>
    </row>
    <row r="39" spans="1:2">
      <c r="A39">
        <v>7</v>
      </c>
      <c r="B39" s="1">
        <v>16</v>
      </c>
    </row>
    <row r="40" spans="1:2">
      <c r="A40">
        <v>11</v>
      </c>
      <c r="B40" s="1">
        <v>10</v>
      </c>
    </row>
    <row r="41" spans="1:2">
      <c r="A41">
        <v>6</v>
      </c>
      <c r="B41" s="1">
        <v>14</v>
      </c>
    </row>
    <row r="42" spans="1:2">
      <c r="A42">
        <v>10</v>
      </c>
      <c r="B42" s="1">
        <v>14</v>
      </c>
    </row>
    <row r="43" spans="1:2">
      <c r="A43">
        <v>13</v>
      </c>
      <c r="B43" s="1">
        <v>2</v>
      </c>
    </row>
    <row r="44" spans="1:2">
      <c r="A44">
        <v>6</v>
      </c>
      <c r="B44" s="1">
        <v>14</v>
      </c>
    </row>
    <row r="45" spans="1:2">
      <c r="A45">
        <v>4</v>
      </c>
      <c r="B45" s="1">
        <v>14</v>
      </c>
    </row>
    <row r="46" spans="1:2">
      <c r="A46">
        <v>7</v>
      </c>
      <c r="B46" s="1">
        <v>16</v>
      </c>
    </row>
    <row r="47" spans="1:2">
      <c r="A47">
        <v>16</v>
      </c>
      <c r="B47" s="1">
        <v>5</v>
      </c>
    </row>
    <row r="48" spans="1:2">
      <c r="A48">
        <v>8</v>
      </c>
      <c r="B48" s="1">
        <v>15</v>
      </c>
    </row>
    <row r="49" spans="1:2">
      <c r="A49">
        <v>11</v>
      </c>
      <c r="B49" s="1">
        <v>10</v>
      </c>
    </row>
    <row r="50" spans="1:2">
      <c r="A50">
        <v>4</v>
      </c>
      <c r="B50" s="1">
        <v>14</v>
      </c>
    </row>
    <row r="51" spans="1:2">
      <c r="A51">
        <v>9</v>
      </c>
      <c r="B51" s="1">
        <v>14</v>
      </c>
    </row>
    <row r="52" spans="1:2">
      <c r="A52">
        <v>7</v>
      </c>
      <c r="B52" s="1">
        <v>16</v>
      </c>
    </row>
    <row r="53" spans="1:2">
      <c r="A53">
        <v>12</v>
      </c>
      <c r="B53" s="1">
        <v>4</v>
      </c>
    </row>
    <row r="54" spans="1:2">
      <c r="A54">
        <v>9</v>
      </c>
      <c r="B54" s="1">
        <v>14</v>
      </c>
    </row>
    <row r="55" spans="1:2">
      <c r="A55">
        <v>6</v>
      </c>
      <c r="B55" s="1">
        <v>14</v>
      </c>
    </row>
    <row r="56" spans="1:2">
      <c r="A56">
        <v>11</v>
      </c>
      <c r="B56" s="1">
        <v>10</v>
      </c>
    </row>
    <row r="57" spans="1:2">
      <c r="A57">
        <v>11</v>
      </c>
      <c r="B57" s="1">
        <v>10</v>
      </c>
    </row>
    <row r="58" spans="1:2">
      <c r="A58">
        <v>15</v>
      </c>
      <c r="B58" s="1">
        <v>1</v>
      </c>
    </row>
    <row r="59" spans="1:2">
      <c r="A59">
        <v>3</v>
      </c>
      <c r="B59" s="1">
        <v>7</v>
      </c>
    </row>
    <row r="60" spans="1:2">
      <c r="A60">
        <v>11</v>
      </c>
      <c r="B60" s="1">
        <v>10</v>
      </c>
    </row>
    <row r="61" spans="1:2">
      <c r="A61">
        <v>12</v>
      </c>
      <c r="B61" s="1">
        <v>4</v>
      </c>
    </row>
    <row r="62" spans="1:2">
      <c r="A62">
        <v>2</v>
      </c>
      <c r="B62" s="1">
        <v>16</v>
      </c>
    </row>
    <row r="63" spans="1:2">
      <c r="A63">
        <v>13</v>
      </c>
      <c r="B63" s="1">
        <v>2</v>
      </c>
    </row>
    <row r="64" spans="1:2">
      <c r="A64">
        <v>4</v>
      </c>
      <c r="B64" s="1">
        <v>14</v>
      </c>
    </row>
    <row r="65" spans="1:2">
      <c r="A65">
        <v>5</v>
      </c>
      <c r="B65" s="1">
        <v>20</v>
      </c>
    </row>
    <row r="66" spans="1:2">
      <c r="A66">
        <v>3</v>
      </c>
      <c r="B66" s="1">
        <v>8.5</v>
      </c>
    </row>
    <row r="67" spans="1:2">
      <c r="A67">
        <v>6</v>
      </c>
      <c r="B67" s="1">
        <v>18</v>
      </c>
    </row>
    <row r="68" spans="1:2">
      <c r="A68">
        <v>10</v>
      </c>
      <c r="B68" s="1">
        <v>19.5</v>
      </c>
    </row>
    <row r="69" spans="1:2">
      <c r="A69">
        <v>3</v>
      </c>
      <c r="B69" s="1">
        <v>8.5</v>
      </c>
    </row>
    <row r="70" spans="1:2">
      <c r="A70">
        <v>9</v>
      </c>
      <c r="B70" s="1">
        <v>17</v>
      </c>
    </row>
    <row r="71" spans="1:2">
      <c r="A71">
        <v>5</v>
      </c>
      <c r="B71" s="1">
        <v>20</v>
      </c>
    </row>
    <row r="72" spans="1:2">
      <c r="A72">
        <v>9</v>
      </c>
      <c r="B72" s="1">
        <v>17</v>
      </c>
    </row>
    <row r="73" spans="1:2">
      <c r="A73">
        <v>8</v>
      </c>
      <c r="B73" s="1">
        <v>19</v>
      </c>
    </row>
    <row r="74" spans="1:2">
      <c r="A74">
        <v>2</v>
      </c>
      <c r="B74" s="1">
        <v>19</v>
      </c>
    </row>
    <row r="75" spans="1:2">
      <c r="A75">
        <v>5</v>
      </c>
      <c r="B75" s="1">
        <v>20</v>
      </c>
    </row>
    <row r="76" spans="1:2">
      <c r="A76">
        <v>7</v>
      </c>
      <c r="B76" s="1">
        <v>20</v>
      </c>
    </row>
    <row r="77" spans="1:2">
      <c r="A77">
        <v>10</v>
      </c>
      <c r="B77" s="1">
        <v>19.5</v>
      </c>
    </row>
    <row r="78" spans="1:2">
      <c r="A78">
        <v>12</v>
      </c>
      <c r="B78" s="1">
        <v>6</v>
      </c>
    </row>
    <row r="79" spans="1:2">
      <c r="A79">
        <v>11</v>
      </c>
      <c r="B79" s="1">
        <v>14</v>
      </c>
    </row>
    <row r="80" spans="1:2">
      <c r="A80">
        <v>8</v>
      </c>
      <c r="B80" s="1">
        <v>19</v>
      </c>
    </row>
    <row r="81" spans="1:2">
      <c r="A81">
        <v>14</v>
      </c>
      <c r="B81" s="1">
        <v>3</v>
      </c>
    </row>
    <row r="82" spans="1:2">
      <c r="A82">
        <v>13</v>
      </c>
      <c r="B82" s="1">
        <v>2</v>
      </c>
    </row>
    <row r="83" spans="1:2">
      <c r="A83">
        <v>11</v>
      </c>
      <c r="B83" s="1">
        <v>14</v>
      </c>
    </row>
    <row r="84" spans="1:2">
      <c r="A84">
        <v>15</v>
      </c>
      <c r="B84" s="1">
        <v>1</v>
      </c>
    </row>
    <row r="85" spans="1:2">
      <c r="A85">
        <v>12</v>
      </c>
      <c r="B85" s="1">
        <v>6</v>
      </c>
    </row>
    <row r="86" spans="1:2">
      <c r="A86">
        <v>16</v>
      </c>
      <c r="B86" s="1">
        <v>7</v>
      </c>
    </row>
    <row r="87" spans="1:2">
      <c r="A87">
        <v>7</v>
      </c>
      <c r="B87" s="1">
        <v>20</v>
      </c>
    </row>
    <row r="88" spans="1:2">
      <c r="A88">
        <v>10</v>
      </c>
      <c r="B88" s="1">
        <v>19.5</v>
      </c>
    </row>
    <row r="89" spans="1:2">
      <c r="A89">
        <v>16</v>
      </c>
      <c r="B89" s="1">
        <v>7</v>
      </c>
    </row>
    <row r="90" spans="1:2">
      <c r="A90">
        <v>14</v>
      </c>
      <c r="B90" s="1">
        <v>3</v>
      </c>
    </row>
    <row r="91" spans="1:2">
      <c r="A91">
        <v>10</v>
      </c>
      <c r="B91" s="1">
        <v>19.5</v>
      </c>
    </row>
    <row r="92" spans="1:2">
      <c r="A92">
        <v>5</v>
      </c>
      <c r="B92" s="1">
        <v>20</v>
      </c>
    </row>
    <row r="93" spans="1:2">
      <c r="A93">
        <v>2</v>
      </c>
      <c r="B93" s="1">
        <v>19</v>
      </c>
    </row>
    <row r="94" spans="1:2">
      <c r="A94">
        <v>16</v>
      </c>
      <c r="B94" s="1">
        <v>7</v>
      </c>
    </row>
    <row r="95" spans="1:2">
      <c r="A95">
        <v>4</v>
      </c>
      <c r="B95" s="1">
        <v>16</v>
      </c>
    </row>
    <row r="96" spans="1:2">
      <c r="A96">
        <v>2</v>
      </c>
      <c r="B96" s="1">
        <v>19</v>
      </c>
    </row>
    <row r="97" spans="1:2">
      <c r="A97">
        <v>10</v>
      </c>
      <c r="B97" s="1">
        <v>19.5</v>
      </c>
    </row>
    <row r="98" spans="1:2">
      <c r="A98">
        <v>1</v>
      </c>
      <c r="B98" s="1">
        <v>23</v>
      </c>
    </row>
    <row r="99" spans="1:2">
      <c r="A99">
        <v>2</v>
      </c>
      <c r="B99" s="1">
        <v>19</v>
      </c>
    </row>
    <row r="100" spans="1:2">
      <c r="A100">
        <v>2</v>
      </c>
      <c r="B100" s="1">
        <v>19</v>
      </c>
    </row>
    <row r="101" spans="1:2">
      <c r="A101">
        <v>7</v>
      </c>
      <c r="B101" s="1">
        <v>20</v>
      </c>
    </row>
    <row r="102" spans="1:2">
      <c r="A102">
        <v>7</v>
      </c>
      <c r="B102" s="1">
        <v>20</v>
      </c>
    </row>
    <row r="103" spans="1:2">
      <c r="A103">
        <v>13</v>
      </c>
      <c r="B103" s="1">
        <v>2</v>
      </c>
    </row>
    <row r="104" spans="1:2">
      <c r="A104">
        <v>9</v>
      </c>
      <c r="B104" s="1">
        <v>17</v>
      </c>
    </row>
    <row r="105" spans="1:2">
      <c r="A105">
        <v>13</v>
      </c>
      <c r="B105" s="1">
        <v>2</v>
      </c>
    </row>
    <row r="106" spans="1:2">
      <c r="A106">
        <v>6</v>
      </c>
      <c r="B106" s="1">
        <v>18</v>
      </c>
    </row>
    <row r="107" spans="1:2">
      <c r="A107">
        <v>4</v>
      </c>
      <c r="B107" s="1">
        <v>16</v>
      </c>
    </row>
    <row r="108" spans="1:2">
      <c r="A108">
        <v>9</v>
      </c>
      <c r="B108" s="1">
        <v>17</v>
      </c>
    </row>
    <row r="109" spans="1:2">
      <c r="A109">
        <v>4</v>
      </c>
      <c r="B109" s="1">
        <v>16</v>
      </c>
    </row>
    <row r="110" spans="1:2">
      <c r="A110">
        <v>4</v>
      </c>
      <c r="B110" s="1">
        <v>16</v>
      </c>
    </row>
    <row r="111" spans="1:2">
      <c r="A111">
        <v>14</v>
      </c>
      <c r="B111" s="1">
        <v>3</v>
      </c>
    </row>
    <row r="112" spans="1:2">
      <c r="A112">
        <v>10</v>
      </c>
      <c r="B112" s="1">
        <v>19.5</v>
      </c>
    </row>
    <row r="113" spans="1:2">
      <c r="A113">
        <v>13</v>
      </c>
      <c r="B113" s="1">
        <v>2</v>
      </c>
    </row>
    <row r="114" spans="1:2">
      <c r="A114">
        <v>13</v>
      </c>
      <c r="B114" s="1">
        <v>2</v>
      </c>
    </row>
    <row r="115" spans="1:2">
      <c r="A115">
        <v>3</v>
      </c>
      <c r="B115" s="1">
        <v>8.5</v>
      </c>
    </row>
    <row r="116" spans="1:2">
      <c r="A116">
        <v>3</v>
      </c>
      <c r="B116" s="1">
        <v>8.5</v>
      </c>
    </row>
    <row r="117" spans="1:2">
      <c r="A117">
        <v>13</v>
      </c>
      <c r="B117" s="1">
        <v>2</v>
      </c>
    </row>
    <row r="118" spans="1:2">
      <c r="A118">
        <v>11</v>
      </c>
      <c r="B118" s="1">
        <v>14</v>
      </c>
    </row>
    <row r="119" spans="1:2">
      <c r="A119">
        <v>13</v>
      </c>
      <c r="B119" s="1">
        <v>2</v>
      </c>
    </row>
    <row r="120" spans="1:2">
      <c r="A120">
        <v>13</v>
      </c>
      <c r="B120" s="1">
        <v>2</v>
      </c>
    </row>
    <row r="121" spans="1:2">
      <c r="A121">
        <v>4</v>
      </c>
      <c r="B121" s="1">
        <v>16</v>
      </c>
    </row>
    <row r="122" spans="1:2">
      <c r="A122">
        <v>7</v>
      </c>
      <c r="B122" s="1">
        <v>20</v>
      </c>
    </row>
    <row r="123" spans="1:2">
      <c r="A123">
        <v>10</v>
      </c>
      <c r="B123" s="1">
        <v>19.5</v>
      </c>
    </row>
    <row r="124" spans="1:2">
      <c r="A124">
        <v>2</v>
      </c>
      <c r="B124" s="1">
        <v>19</v>
      </c>
    </row>
    <row r="125" spans="1:2">
      <c r="A125">
        <v>11</v>
      </c>
      <c r="B125" s="1">
        <v>14</v>
      </c>
    </row>
    <row r="126" spans="1:2">
      <c r="A126">
        <v>5</v>
      </c>
      <c r="B126" s="1">
        <v>20</v>
      </c>
    </row>
    <row r="127" spans="1:2">
      <c r="A127">
        <v>12</v>
      </c>
      <c r="B127" s="1">
        <v>6</v>
      </c>
    </row>
    <row r="128" spans="1:2">
      <c r="A128">
        <v>16</v>
      </c>
      <c r="B128" s="1">
        <v>7</v>
      </c>
    </row>
    <row r="129" spans="1:2">
      <c r="A129">
        <v>11</v>
      </c>
      <c r="B129" s="1">
        <v>14</v>
      </c>
    </row>
    <row r="130" spans="1:2">
      <c r="A130">
        <v>13</v>
      </c>
      <c r="B130" s="1">
        <v>2</v>
      </c>
    </row>
    <row r="131" spans="1:2">
      <c r="A131">
        <v>14</v>
      </c>
      <c r="B131" s="1">
        <v>3</v>
      </c>
    </row>
    <row r="132" spans="1:2">
      <c r="A132">
        <v>3</v>
      </c>
      <c r="B132" s="1">
        <v>8.5</v>
      </c>
    </row>
    <row r="133" spans="1:2">
      <c r="A133">
        <v>8</v>
      </c>
      <c r="B133" s="1">
        <v>19</v>
      </c>
    </row>
    <row r="134" spans="1:2">
      <c r="A134">
        <v>15</v>
      </c>
      <c r="B134" s="1">
        <v>1</v>
      </c>
    </row>
    <row r="135" spans="1:2">
      <c r="A135">
        <v>5</v>
      </c>
      <c r="B135" s="1">
        <v>20</v>
      </c>
    </row>
    <row r="136" spans="1:2">
      <c r="A136">
        <v>2</v>
      </c>
      <c r="B136" s="1">
        <v>19</v>
      </c>
    </row>
    <row r="137" spans="1:2">
      <c r="A137">
        <v>8</v>
      </c>
      <c r="B137" s="1">
        <v>19</v>
      </c>
    </row>
    <row r="138" spans="1:2">
      <c r="A138">
        <v>16</v>
      </c>
      <c r="B138" s="1">
        <v>7</v>
      </c>
    </row>
    <row r="139" spans="1:2">
      <c r="A139">
        <v>15</v>
      </c>
      <c r="B139" s="1">
        <v>1</v>
      </c>
    </row>
    <row r="140" spans="1:2">
      <c r="A140">
        <v>2</v>
      </c>
      <c r="B140" s="1">
        <v>19</v>
      </c>
    </row>
    <row r="141" spans="1:2">
      <c r="A141">
        <v>4</v>
      </c>
      <c r="B141" s="1">
        <v>16</v>
      </c>
    </row>
    <row r="142" spans="1:2">
      <c r="A142">
        <v>14</v>
      </c>
      <c r="B142" s="1">
        <v>3</v>
      </c>
    </row>
    <row r="143" spans="1:2">
      <c r="A143">
        <v>14</v>
      </c>
      <c r="B143" s="1">
        <v>3</v>
      </c>
    </row>
    <row r="144" spans="1:2">
      <c r="A144">
        <v>8</v>
      </c>
      <c r="B144" s="1">
        <v>19</v>
      </c>
    </row>
    <row r="145" spans="1:2">
      <c r="A145">
        <v>2</v>
      </c>
      <c r="B145" s="1">
        <v>19</v>
      </c>
    </row>
    <row r="146" spans="1:2">
      <c r="A146">
        <v>7</v>
      </c>
      <c r="B146" s="1">
        <v>20</v>
      </c>
    </row>
    <row r="147" spans="1:2">
      <c r="A147">
        <v>16</v>
      </c>
      <c r="B147" s="1">
        <v>7</v>
      </c>
    </row>
    <row r="148" spans="1:2">
      <c r="A148">
        <v>7</v>
      </c>
      <c r="B148" s="1">
        <v>20</v>
      </c>
    </row>
    <row r="149" spans="1:2">
      <c r="A149">
        <v>7</v>
      </c>
      <c r="B149" s="1">
        <v>20</v>
      </c>
    </row>
    <row r="150" spans="1:2">
      <c r="A150">
        <v>10</v>
      </c>
      <c r="B150" s="1">
        <v>19.5</v>
      </c>
    </row>
    <row r="151" spans="1:2">
      <c r="A151">
        <v>14</v>
      </c>
      <c r="B151" s="1">
        <v>3</v>
      </c>
    </row>
    <row r="152" spans="1:2">
      <c r="A152">
        <v>7</v>
      </c>
      <c r="B152" s="1">
        <v>20</v>
      </c>
    </row>
    <row r="153" spans="1:2">
      <c r="A153">
        <v>14</v>
      </c>
      <c r="B153" s="1">
        <v>3</v>
      </c>
    </row>
    <row r="154" spans="1:2">
      <c r="A154">
        <v>7</v>
      </c>
      <c r="B154" s="1">
        <v>20</v>
      </c>
    </row>
    <row r="155" spans="1:2">
      <c r="A155">
        <v>6</v>
      </c>
      <c r="B155" s="1">
        <v>18</v>
      </c>
    </row>
    <row r="156" spans="1:2">
      <c r="A156">
        <v>2</v>
      </c>
      <c r="B156" s="1">
        <v>19</v>
      </c>
    </row>
    <row r="157" spans="1:2">
      <c r="A157">
        <v>15</v>
      </c>
      <c r="B157" s="1">
        <v>1</v>
      </c>
    </row>
    <row r="158" spans="1:2">
      <c r="A158">
        <v>15</v>
      </c>
      <c r="B158" s="1">
        <v>1</v>
      </c>
    </row>
    <row r="159" spans="1:2">
      <c r="A159">
        <v>11</v>
      </c>
      <c r="B159" s="1">
        <v>14</v>
      </c>
    </row>
    <row r="160" spans="1:2">
      <c r="A160">
        <v>3</v>
      </c>
      <c r="B160" s="1">
        <v>8.5</v>
      </c>
    </row>
    <row r="161" spans="1:2">
      <c r="A161">
        <v>4</v>
      </c>
      <c r="B161" s="1">
        <v>16</v>
      </c>
    </row>
    <row r="162" spans="1:2">
      <c r="A162">
        <v>4</v>
      </c>
      <c r="B162" s="1">
        <v>16</v>
      </c>
    </row>
    <row r="163" spans="1:2">
      <c r="A163">
        <v>12</v>
      </c>
      <c r="B163" s="1">
        <v>6</v>
      </c>
    </row>
    <row r="164" spans="1:2">
      <c r="A164">
        <v>8</v>
      </c>
      <c r="B164" s="1">
        <v>19</v>
      </c>
    </row>
    <row r="165" spans="1:2">
      <c r="A165">
        <v>13</v>
      </c>
      <c r="B165" s="1">
        <v>2</v>
      </c>
    </row>
    <row r="166" spans="1:2">
      <c r="A166">
        <v>6</v>
      </c>
      <c r="B166" s="1">
        <v>18</v>
      </c>
    </row>
    <row r="167" spans="1:2">
      <c r="A167">
        <v>9</v>
      </c>
      <c r="B167" s="1">
        <v>17</v>
      </c>
    </row>
    <row r="168" spans="1:2">
      <c r="A168">
        <v>6</v>
      </c>
      <c r="B168" s="1">
        <v>18</v>
      </c>
    </row>
    <row r="169" spans="1:2">
      <c r="A169">
        <v>6</v>
      </c>
      <c r="B169" s="1">
        <v>18</v>
      </c>
    </row>
    <row r="170" spans="1:2">
      <c r="A170">
        <v>4</v>
      </c>
      <c r="B170" s="1">
        <v>16</v>
      </c>
    </row>
    <row r="171" spans="1:2">
      <c r="A171">
        <v>6</v>
      </c>
      <c r="B171" s="1">
        <v>18</v>
      </c>
    </row>
    <row r="172" spans="1:2">
      <c r="A172">
        <v>14</v>
      </c>
      <c r="B172" s="1">
        <v>3</v>
      </c>
    </row>
    <row r="173" spans="1:2">
      <c r="A173">
        <v>1</v>
      </c>
      <c r="B173" s="1">
        <v>23</v>
      </c>
    </row>
    <row r="174" spans="1:2">
      <c r="A174">
        <v>7</v>
      </c>
      <c r="B174" s="1">
        <v>20</v>
      </c>
    </row>
    <row r="175" spans="1:2">
      <c r="A175">
        <v>9</v>
      </c>
      <c r="B175" s="1">
        <v>17</v>
      </c>
    </row>
    <row r="176" spans="1:2">
      <c r="A176">
        <v>7</v>
      </c>
      <c r="B176" s="1">
        <v>20</v>
      </c>
    </row>
    <row r="177" spans="1:2">
      <c r="A177">
        <v>6</v>
      </c>
      <c r="B177" s="1">
        <v>18</v>
      </c>
    </row>
    <row r="178" spans="1:2">
      <c r="A178">
        <v>15</v>
      </c>
      <c r="B178" s="1">
        <v>1</v>
      </c>
    </row>
    <row r="179" spans="1:2">
      <c r="A179">
        <v>12</v>
      </c>
      <c r="B179" s="1">
        <v>6</v>
      </c>
    </row>
    <row r="180" spans="1:2">
      <c r="A180">
        <v>14</v>
      </c>
      <c r="B180" s="1">
        <v>3</v>
      </c>
    </row>
    <row r="181" spans="1:2">
      <c r="A181">
        <v>2</v>
      </c>
      <c r="B181" s="1">
        <v>19</v>
      </c>
    </row>
    <row r="182" spans="1:2">
      <c r="A182">
        <v>1</v>
      </c>
      <c r="B182" s="1">
        <v>23</v>
      </c>
    </row>
    <row r="183" spans="1:2">
      <c r="A183">
        <v>9</v>
      </c>
      <c r="B183" s="1">
        <v>17</v>
      </c>
    </row>
    <row r="184" spans="1:2">
      <c r="A184">
        <v>4</v>
      </c>
      <c r="B184" s="1">
        <v>16</v>
      </c>
    </row>
    <row r="185" spans="1:2">
      <c r="A185">
        <v>14</v>
      </c>
      <c r="B185" s="1">
        <v>3</v>
      </c>
    </row>
    <row r="186" spans="1:2">
      <c r="A186">
        <v>15</v>
      </c>
      <c r="B186" s="1">
        <v>1</v>
      </c>
    </row>
    <row r="187" spans="1:2">
      <c r="A187">
        <v>7</v>
      </c>
      <c r="B187" s="1">
        <v>20</v>
      </c>
    </row>
    <row r="188" spans="1:2">
      <c r="A188">
        <v>14</v>
      </c>
      <c r="B188" s="1">
        <v>3</v>
      </c>
    </row>
    <row r="189" spans="1:2">
      <c r="A189">
        <v>12</v>
      </c>
      <c r="B189" s="1">
        <v>6</v>
      </c>
    </row>
    <row r="190" spans="1:2">
      <c r="A190">
        <v>13</v>
      </c>
      <c r="B190" s="1">
        <v>2</v>
      </c>
    </row>
    <row r="191" spans="1:2">
      <c r="A191">
        <v>9</v>
      </c>
      <c r="B191" s="1">
        <v>17</v>
      </c>
    </row>
    <row r="192" spans="1:2">
      <c r="A192">
        <v>2</v>
      </c>
      <c r="B192" s="1">
        <v>19</v>
      </c>
    </row>
    <row r="193" spans="1:2">
      <c r="A193">
        <v>16</v>
      </c>
      <c r="B193" s="1">
        <v>7</v>
      </c>
    </row>
    <row r="194" spans="1:2">
      <c r="A194">
        <v>8</v>
      </c>
      <c r="B194" s="1">
        <v>19</v>
      </c>
    </row>
    <row r="195" spans="1:2">
      <c r="A195">
        <v>10</v>
      </c>
      <c r="B195" s="1">
        <v>19.5</v>
      </c>
    </row>
    <row r="196" spans="1:2">
      <c r="A196">
        <v>2</v>
      </c>
      <c r="B196" s="1">
        <v>19</v>
      </c>
    </row>
    <row r="197" spans="1:2">
      <c r="A197">
        <v>1</v>
      </c>
      <c r="B197" s="1">
        <v>23</v>
      </c>
    </row>
    <row r="198" spans="1:2">
      <c r="A198">
        <v>7</v>
      </c>
      <c r="B198" s="1">
        <v>20</v>
      </c>
    </row>
    <row r="199" spans="1:2">
      <c r="A199">
        <v>8</v>
      </c>
      <c r="B199" s="1">
        <v>19</v>
      </c>
    </row>
    <row r="200" spans="1:2">
      <c r="A200">
        <v>3</v>
      </c>
      <c r="B200" s="1">
        <v>8.5</v>
      </c>
    </row>
    <row r="201" spans="1:2">
      <c r="A201">
        <v>5</v>
      </c>
      <c r="B201" s="1">
        <v>20</v>
      </c>
    </row>
    <row r="202" spans="1:2">
      <c r="A202">
        <v>13</v>
      </c>
      <c r="B202" s="1">
        <v>2</v>
      </c>
    </row>
    <row r="203" spans="1:2">
      <c r="A203">
        <v>4</v>
      </c>
      <c r="B203" s="1">
        <v>16</v>
      </c>
    </row>
    <row r="204" spans="1:2">
      <c r="A204">
        <v>1</v>
      </c>
      <c r="B204" s="1">
        <v>23</v>
      </c>
    </row>
    <row r="205" spans="1:2">
      <c r="A205">
        <v>2</v>
      </c>
      <c r="B205" s="1">
        <v>19</v>
      </c>
    </row>
    <row r="206" spans="1:2">
      <c r="A206">
        <v>6</v>
      </c>
      <c r="B206" s="1">
        <v>18</v>
      </c>
    </row>
    <row r="207" spans="1:2">
      <c r="A207">
        <v>4</v>
      </c>
      <c r="B207" s="1">
        <v>16</v>
      </c>
    </row>
    <row r="208" spans="1:2">
      <c r="A208">
        <v>16</v>
      </c>
      <c r="B208" s="1">
        <v>7</v>
      </c>
    </row>
    <row r="209" spans="1:2">
      <c r="A209">
        <v>4</v>
      </c>
      <c r="B209" s="1">
        <v>16</v>
      </c>
    </row>
    <row r="210" spans="1:2">
      <c r="A210">
        <v>12</v>
      </c>
      <c r="B210" s="1">
        <v>6</v>
      </c>
    </row>
    <row r="211" spans="1:2">
      <c r="A211">
        <v>8</v>
      </c>
      <c r="B211" s="1">
        <v>19</v>
      </c>
    </row>
    <row r="212" spans="1:2">
      <c r="A212">
        <v>8</v>
      </c>
      <c r="B212" s="1">
        <v>19</v>
      </c>
    </row>
    <row r="213" spans="1:2">
      <c r="A213">
        <v>2</v>
      </c>
      <c r="B213" s="1">
        <v>19</v>
      </c>
    </row>
    <row r="214" spans="1:2">
      <c r="A214">
        <v>13</v>
      </c>
      <c r="B214" s="1">
        <v>2</v>
      </c>
    </row>
    <row r="215" spans="1:2">
      <c r="A215">
        <v>12</v>
      </c>
      <c r="B215" s="1">
        <v>6</v>
      </c>
    </row>
    <row r="216" spans="1:2">
      <c r="A216">
        <v>12</v>
      </c>
      <c r="B216" s="1">
        <v>6</v>
      </c>
    </row>
    <row r="217" spans="1:2">
      <c r="A217">
        <v>14</v>
      </c>
      <c r="B217" s="1">
        <v>3</v>
      </c>
    </row>
    <row r="218" spans="1:2">
      <c r="A218">
        <v>6</v>
      </c>
      <c r="B218" s="1">
        <v>18</v>
      </c>
    </row>
    <row r="219" spans="1:2">
      <c r="A219">
        <v>16</v>
      </c>
      <c r="B219" s="1">
        <v>7</v>
      </c>
    </row>
    <row r="220" spans="1:2">
      <c r="A220">
        <v>15</v>
      </c>
      <c r="B220" s="1">
        <v>1</v>
      </c>
    </row>
    <row r="221" spans="1:2">
      <c r="A221">
        <v>7</v>
      </c>
      <c r="B221" s="1">
        <v>20</v>
      </c>
    </row>
    <row r="222" spans="1:2">
      <c r="A222">
        <v>15</v>
      </c>
      <c r="B222" s="1">
        <v>1</v>
      </c>
    </row>
    <row r="223" spans="1:2">
      <c r="A223">
        <v>10</v>
      </c>
      <c r="B223" s="1">
        <v>19.5</v>
      </c>
    </row>
    <row r="224" spans="1:2">
      <c r="A224">
        <v>8</v>
      </c>
      <c r="B224" s="1">
        <v>19</v>
      </c>
    </row>
    <row r="225" spans="1:2">
      <c r="A225">
        <v>11</v>
      </c>
      <c r="B225" s="1">
        <v>14</v>
      </c>
    </row>
    <row r="226" spans="1:2">
      <c r="A226">
        <v>1</v>
      </c>
      <c r="B226" s="1">
        <v>23</v>
      </c>
    </row>
    <row r="227" spans="1:2">
      <c r="A227">
        <v>16</v>
      </c>
      <c r="B227" s="1">
        <v>7</v>
      </c>
    </row>
    <row r="228" spans="1:2">
      <c r="A228">
        <v>12</v>
      </c>
      <c r="B228" s="1">
        <v>6</v>
      </c>
    </row>
    <row r="229" spans="1:2">
      <c r="A229">
        <v>2</v>
      </c>
      <c r="B229" s="1">
        <v>19</v>
      </c>
    </row>
    <row r="230" spans="1:2">
      <c r="A230">
        <v>15</v>
      </c>
      <c r="B230" s="1">
        <v>1</v>
      </c>
    </row>
    <row r="231" spans="1:2">
      <c r="A231">
        <v>2</v>
      </c>
      <c r="B231" s="1">
        <v>19</v>
      </c>
    </row>
    <row r="232" spans="1:2">
      <c r="A232">
        <v>1</v>
      </c>
      <c r="B232" s="1">
        <v>23</v>
      </c>
    </row>
    <row r="233" spans="1:2">
      <c r="A233">
        <v>5</v>
      </c>
      <c r="B233" s="1">
        <v>20</v>
      </c>
    </row>
    <row r="234" spans="1:2">
      <c r="A234">
        <v>9</v>
      </c>
      <c r="B234" s="1">
        <v>17</v>
      </c>
    </row>
    <row r="235" spans="1:2">
      <c r="A235">
        <v>3</v>
      </c>
      <c r="B235" s="1">
        <v>8.5</v>
      </c>
    </row>
    <row r="236" spans="1:2">
      <c r="A236">
        <v>5</v>
      </c>
      <c r="B236" s="1">
        <v>20</v>
      </c>
    </row>
    <row r="237" spans="1:2">
      <c r="A237">
        <v>3</v>
      </c>
      <c r="B237" s="1">
        <v>8.5</v>
      </c>
    </row>
    <row r="238" spans="1:2">
      <c r="A238">
        <v>9</v>
      </c>
      <c r="B238" s="1">
        <v>17</v>
      </c>
    </row>
    <row r="239" spans="1:2">
      <c r="A239">
        <v>1</v>
      </c>
      <c r="B239" s="1">
        <v>23</v>
      </c>
    </row>
    <row r="240" spans="1:2">
      <c r="A240">
        <v>7</v>
      </c>
      <c r="B240" s="1">
        <v>20</v>
      </c>
    </row>
    <row r="241" spans="1:2">
      <c r="A241">
        <v>10</v>
      </c>
      <c r="B241" s="1">
        <v>14</v>
      </c>
    </row>
    <row r="242" spans="1:2">
      <c r="A242">
        <v>11</v>
      </c>
      <c r="B242" s="1">
        <v>10</v>
      </c>
    </row>
    <row r="243" spans="1:2">
      <c r="A243">
        <v>6</v>
      </c>
      <c r="B243" s="1">
        <v>14</v>
      </c>
    </row>
    <row r="244" spans="1:2">
      <c r="A244">
        <v>11</v>
      </c>
      <c r="B244" s="1">
        <v>10</v>
      </c>
    </row>
    <row r="245" spans="1:2">
      <c r="A245">
        <v>2</v>
      </c>
      <c r="B245" s="1">
        <v>16</v>
      </c>
    </row>
    <row r="246" spans="1:2">
      <c r="A246">
        <v>9</v>
      </c>
      <c r="B246" s="1">
        <v>14</v>
      </c>
    </row>
    <row r="247" spans="1:2">
      <c r="A247">
        <v>1</v>
      </c>
      <c r="B247" s="1">
        <v>17</v>
      </c>
    </row>
    <row r="248" spans="1:2">
      <c r="A248">
        <v>16</v>
      </c>
      <c r="B248" s="1">
        <v>5</v>
      </c>
    </row>
    <row r="249" spans="1:2">
      <c r="A249">
        <v>13</v>
      </c>
      <c r="B249" s="1">
        <v>2</v>
      </c>
    </row>
    <row r="250" spans="1:2">
      <c r="A250">
        <v>10</v>
      </c>
      <c r="B250" s="1">
        <v>14</v>
      </c>
    </row>
    <row r="251" spans="1:2">
      <c r="A251">
        <v>5</v>
      </c>
      <c r="B251" s="1">
        <v>15</v>
      </c>
    </row>
    <row r="252" spans="1:2">
      <c r="A252">
        <v>12</v>
      </c>
      <c r="B252" s="1">
        <v>4</v>
      </c>
    </row>
    <row r="253" spans="1:2">
      <c r="A253">
        <v>6</v>
      </c>
      <c r="B253" s="1">
        <v>14</v>
      </c>
    </row>
    <row r="254" spans="1:2">
      <c r="A254">
        <v>14</v>
      </c>
      <c r="B254" s="1">
        <v>3</v>
      </c>
    </row>
    <row r="255" spans="1:2">
      <c r="A255">
        <v>14</v>
      </c>
      <c r="B255" s="1">
        <v>3</v>
      </c>
    </row>
    <row r="256" spans="1:2">
      <c r="A256">
        <v>4</v>
      </c>
      <c r="B256" s="1">
        <v>14</v>
      </c>
    </row>
    <row r="257" spans="1:2">
      <c r="A257">
        <v>6</v>
      </c>
      <c r="B257" s="1">
        <v>14</v>
      </c>
    </row>
    <row r="258" spans="1:2">
      <c r="A258">
        <v>2</v>
      </c>
      <c r="B258" s="1">
        <v>16</v>
      </c>
    </row>
    <row r="259" spans="1:2">
      <c r="A259">
        <v>11</v>
      </c>
      <c r="B259" s="1">
        <v>10</v>
      </c>
    </row>
    <row r="260" spans="1:2">
      <c r="A260">
        <v>7</v>
      </c>
      <c r="B260" s="1">
        <v>16</v>
      </c>
    </row>
    <row r="261" spans="1:2">
      <c r="A261">
        <v>16</v>
      </c>
      <c r="B261" s="1">
        <v>5</v>
      </c>
    </row>
    <row r="262" spans="1:2">
      <c r="A262">
        <v>11</v>
      </c>
      <c r="B262" s="1">
        <v>10</v>
      </c>
    </row>
    <row r="263" spans="1:2">
      <c r="A263">
        <v>13</v>
      </c>
      <c r="B263" s="1">
        <v>2</v>
      </c>
    </row>
    <row r="264" spans="1:2">
      <c r="A264">
        <v>1</v>
      </c>
      <c r="B264" s="1">
        <v>17</v>
      </c>
    </row>
    <row r="265" spans="1:2">
      <c r="A265">
        <v>12</v>
      </c>
      <c r="B265" s="1">
        <v>4</v>
      </c>
    </row>
    <row r="266" spans="1:2">
      <c r="A266">
        <v>13</v>
      </c>
      <c r="B266" s="1">
        <v>2</v>
      </c>
    </row>
    <row r="267" spans="1:2">
      <c r="A267">
        <v>5</v>
      </c>
      <c r="B267" s="1">
        <v>15</v>
      </c>
    </row>
    <row r="268" spans="1:2">
      <c r="A268">
        <v>13</v>
      </c>
      <c r="B268" s="1">
        <v>2</v>
      </c>
    </row>
    <row r="269" spans="1:2">
      <c r="A269">
        <v>3</v>
      </c>
      <c r="B269" s="1">
        <v>7</v>
      </c>
    </row>
    <row r="270" spans="1:2">
      <c r="A270">
        <v>4</v>
      </c>
      <c r="B270" s="1">
        <v>14</v>
      </c>
    </row>
    <row r="271" spans="1:2">
      <c r="A271">
        <v>6</v>
      </c>
      <c r="B271" s="1">
        <v>14</v>
      </c>
    </row>
    <row r="272" spans="1:2">
      <c r="A272">
        <v>6</v>
      </c>
      <c r="B272" s="1">
        <v>14</v>
      </c>
    </row>
    <row r="273" spans="1:2">
      <c r="A273">
        <v>15</v>
      </c>
      <c r="B273" s="1">
        <v>1</v>
      </c>
    </row>
    <row r="274" spans="1:2">
      <c r="A274">
        <v>3</v>
      </c>
      <c r="B274" s="1">
        <v>7</v>
      </c>
    </row>
    <row r="275" spans="1:2">
      <c r="A275">
        <v>14</v>
      </c>
      <c r="B275" s="1">
        <v>3</v>
      </c>
    </row>
    <row r="276" spans="1:2">
      <c r="A276">
        <v>15</v>
      </c>
      <c r="B276" s="1">
        <v>1</v>
      </c>
    </row>
    <row r="277" spans="1:2">
      <c r="A277">
        <v>16</v>
      </c>
      <c r="B277" s="1">
        <v>5</v>
      </c>
    </row>
    <row r="278" spans="1:2">
      <c r="A278">
        <v>8</v>
      </c>
      <c r="B278" s="1">
        <v>15</v>
      </c>
    </row>
    <row r="279" spans="1:2">
      <c r="A279">
        <v>2</v>
      </c>
      <c r="B279" s="1">
        <v>16</v>
      </c>
    </row>
    <row r="280" spans="1:2">
      <c r="A280">
        <v>2</v>
      </c>
      <c r="B280" s="1">
        <v>16</v>
      </c>
    </row>
    <row r="281" spans="1:2">
      <c r="A281">
        <v>10</v>
      </c>
      <c r="B281" s="1">
        <v>14</v>
      </c>
    </row>
    <row r="282" spans="1:2">
      <c r="A282">
        <v>8</v>
      </c>
      <c r="B282" s="1">
        <v>15</v>
      </c>
    </row>
    <row r="283" spans="1:2">
      <c r="A283">
        <v>8</v>
      </c>
      <c r="B283" s="1">
        <v>15</v>
      </c>
    </row>
    <row r="284" spans="1:2">
      <c r="A284">
        <v>2</v>
      </c>
      <c r="B284" s="1">
        <v>19</v>
      </c>
    </row>
    <row r="285" spans="1:2">
      <c r="A285">
        <v>15</v>
      </c>
      <c r="B285" s="1">
        <v>1</v>
      </c>
    </row>
    <row r="286" spans="1:2">
      <c r="A286">
        <v>3</v>
      </c>
      <c r="B286" s="1">
        <v>8.5</v>
      </c>
    </row>
    <row r="287" spans="1:2">
      <c r="A287">
        <v>7</v>
      </c>
      <c r="B287" s="1">
        <v>20</v>
      </c>
    </row>
    <row r="288" spans="1:2">
      <c r="A288">
        <v>3</v>
      </c>
      <c r="B288" s="1">
        <v>8.5</v>
      </c>
    </row>
    <row r="289" spans="1:2">
      <c r="A289">
        <v>4</v>
      </c>
      <c r="B289" s="1">
        <v>16</v>
      </c>
    </row>
    <row r="290" spans="1:2">
      <c r="A290">
        <v>6</v>
      </c>
      <c r="B290" s="1">
        <v>18</v>
      </c>
    </row>
    <row r="291" spans="1:2">
      <c r="A291">
        <v>2</v>
      </c>
      <c r="B291" s="1">
        <v>19</v>
      </c>
    </row>
    <row r="292" spans="1:2">
      <c r="A292">
        <v>10</v>
      </c>
      <c r="B292" s="1">
        <v>19.5</v>
      </c>
    </row>
    <row r="293" spans="1:2">
      <c r="A293">
        <v>4</v>
      </c>
      <c r="B293" s="1">
        <v>16</v>
      </c>
    </row>
    <row r="294" spans="1:2">
      <c r="A294">
        <v>3</v>
      </c>
      <c r="B294" s="1">
        <v>8.5</v>
      </c>
    </row>
    <row r="295" spans="1:2">
      <c r="A295">
        <v>12</v>
      </c>
      <c r="B295" s="1">
        <v>6</v>
      </c>
    </row>
    <row r="296" spans="1:2">
      <c r="A296">
        <v>13</v>
      </c>
      <c r="B296" s="1">
        <v>2</v>
      </c>
    </row>
    <row r="297" spans="1:2">
      <c r="A297">
        <v>16</v>
      </c>
      <c r="B297" s="1">
        <v>7</v>
      </c>
    </row>
    <row r="298" spans="1:2">
      <c r="A298">
        <v>6</v>
      </c>
      <c r="B298" s="1">
        <v>18</v>
      </c>
    </row>
    <row r="299" spans="1:2">
      <c r="A299">
        <v>11</v>
      </c>
      <c r="B299" s="1">
        <v>14</v>
      </c>
    </row>
    <row r="300" spans="1:2">
      <c r="A300">
        <v>9</v>
      </c>
      <c r="B300" s="1">
        <v>17</v>
      </c>
    </row>
    <row r="301" spans="1:2">
      <c r="A301">
        <v>13</v>
      </c>
      <c r="B301" s="1">
        <v>2</v>
      </c>
    </row>
    <row r="302" spans="1:2">
      <c r="A302">
        <v>4</v>
      </c>
      <c r="B302" s="1">
        <v>16</v>
      </c>
    </row>
    <row r="303" spans="1:2">
      <c r="A303">
        <v>15</v>
      </c>
      <c r="B303" s="1">
        <v>1</v>
      </c>
    </row>
    <row r="304" spans="1:2">
      <c r="A304">
        <v>4</v>
      </c>
      <c r="B304" s="1">
        <v>16</v>
      </c>
    </row>
    <row r="305" spans="1:2">
      <c r="A305">
        <v>5</v>
      </c>
      <c r="B305" s="1">
        <v>20</v>
      </c>
    </row>
    <row r="306" spans="1:2">
      <c r="A306">
        <v>3</v>
      </c>
      <c r="B306" s="1">
        <v>8.5</v>
      </c>
    </row>
    <row r="307" spans="1:2">
      <c r="A307">
        <v>8</v>
      </c>
      <c r="B307" s="1">
        <v>19</v>
      </c>
    </row>
    <row r="308" spans="1:2">
      <c r="A308">
        <v>13</v>
      </c>
      <c r="B308" s="1">
        <v>2</v>
      </c>
    </row>
    <row r="309" spans="1:2">
      <c r="A309">
        <v>1</v>
      </c>
      <c r="B309" s="1">
        <v>23</v>
      </c>
    </row>
    <row r="310" spans="1:2">
      <c r="A310">
        <v>10</v>
      </c>
      <c r="B310" s="1">
        <v>19.5</v>
      </c>
    </row>
    <row r="311" spans="1:2">
      <c r="A311">
        <v>3</v>
      </c>
      <c r="B311" s="1">
        <v>8.5</v>
      </c>
    </row>
    <row r="312" spans="1:2">
      <c r="A312">
        <v>11</v>
      </c>
      <c r="B312" s="1">
        <v>14</v>
      </c>
    </row>
    <row r="313" spans="1:2">
      <c r="A313">
        <v>11</v>
      </c>
      <c r="B313" s="1">
        <v>14</v>
      </c>
    </row>
    <row r="314" spans="1:2">
      <c r="A314">
        <v>5</v>
      </c>
      <c r="B314" s="1">
        <v>20</v>
      </c>
    </row>
    <row r="315" spans="1:2">
      <c r="A315">
        <v>10</v>
      </c>
      <c r="B315" s="1">
        <v>19.5</v>
      </c>
    </row>
    <row r="316" spans="1:2">
      <c r="A316">
        <v>16</v>
      </c>
      <c r="B316" s="1">
        <v>7</v>
      </c>
    </row>
    <row r="317" spans="1:2">
      <c r="A317">
        <v>5</v>
      </c>
      <c r="B317" s="1">
        <v>20</v>
      </c>
    </row>
    <row r="318" spans="1:2">
      <c r="A318">
        <v>13</v>
      </c>
      <c r="B318" s="1">
        <v>2</v>
      </c>
    </row>
    <row r="319" spans="1:2">
      <c r="A319">
        <v>4</v>
      </c>
      <c r="B319" s="1">
        <v>16</v>
      </c>
    </row>
    <row r="320" spans="1:2">
      <c r="A320">
        <v>3</v>
      </c>
      <c r="B320" s="1">
        <v>8.5</v>
      </c>
    </row>
    <row r="321" spans="1:2">
      <c r="A321">
        <v>12</v>
      </c>
      <c r="B321" s="1">
        <v>6</v>
      </c>
    </row>
    <row r="322" spans="1:2">
      <c r="A322">
        <v>6</v>
      </c>
      <c r="B322" s="1">
        <v>18</v>
      </c>
    </row>
    <row r="323" spans="1:2">
      <c r="A323">
        <v>7</v>
      </c>
      <c r="B323" s="1">
        <v>20</v>
      </c>
    </row>
    <row r="324" spans="1:2">
      <c r="A324">
        <v>12</v>
      </c>
      <c r="B324" s="1">
        <v>6</v>
      </c>
    </row>
    <row r="325" spans="1:2">
      <c r="A325">
        <v>1</v>
      </c>
      <c r="B325" s="1">
        <v>23</v>
      </c>
    </row>
    <row r="326" spans="1:2">
      <c r="A326">
        <v>4</v>
      </c>
      <c r="B326" s="1">
        <v>16</v>
      </c>
    </row>
    <row r="327" spans="1:2">
      <c r="A327">
        <v>9</v>
      </c>
      <c r="B327" s="1">
        <v>17</v>
      </c>
    </row>
    <row r="328" spans="1:2">
      <c r="A328">
        <v>9</v>
      </c>
      <c r="B328" s="1">
        <v>17</v>
      </c>
    </row>
    <row r="329" spans="1:2">
      <c r="A329">
        <v>10</v>
      </c>
      <c r="B329" s="1">
        <v>19.5</v>
      </c>
    </row>
    <row r="330" spans="1:2">
      <c r="A330">
        <v>1</v>
      </c>
      <c r="B330" s="1">
        <v>23</v>
      </c>
    </row>
    <row r="331" spans="1:2">
      <c r="A331">
        <v>4</v>
      </c>
      <c r="B331" s="1">
        <v>16</v>
      </c>
    </row>
    <row r="332" spans="1:2">
      <c r="A332">
        <v>3</v>
      </c>
      <c r="B332" s="1">
        <v>8.5</v>
      </c>
    </row>
    <row r="333" spans="1:2">
      <c r="A333">
        <v>16</v>
      </c>
      <c r="B333" s="1">
        <v>7</v>
      </c>
    </row>
    <row r="334" spans="1:2">
      <c r="A334">
        <v>10</v>
      </c>
      <c r="B334" s="1">
        <v>19.5</v>
      </c>
    </row>
    <row r="335" spans="1:2">
      <c r="A335">
        <v>16</v>
      </c>
      <c r="B335" s="1">
        <v>7</v>
      </c>
    </row>
    <row r="336" spans="1:2">
      <c r="A336">
        <v>2</v>
      </c>
      <c r="B336" s="1">
        <v>19</v>
      </c>
    </row>
    <row r="337" spans="1:2">
      <c r="A337">
        <v>8</v>
      </c>
      <c r="B337" s="1">
        <v>19</v>
      </c>
    </row>
    <row r="338" spans="1:2">
      <c r="A338">
        <v>7</v>
      </c>
      <c r="B338" s="1">
        <v>20</v>
      </c>
    </row>
    <row r="339" spans="1:2">
      <c r="A339">
        <v>9</v>
      </c>
      <c r="B339" s="1">
        <v>17</v>
      </c>
    </row>
    <row r="340" spans="1:2">
      <c r="A340">
        <v>16</v>
      </c>
      <c r="B340" s="1">
        <v>7</v>
      </c>
    </row>
    <row r="341" spans="1:2">
      <c r="A341">
        <v>16</v>
      </c>
      <c r="B341" s="1">
        <v>7</v>
      </c>
    </row>
    <row r="342" spans="1:2">
      <c r="A342">
        <v>2</v>
      </c>
      <c r="B342" s="1">
        <v>19</v>
      </c>
    </row>
    <row r="343" spans="1:2">
      <c r="A343">
        <v>8</v>
      </c>
      <c r="B343" s="1">
        <v>19</v>
      </c>
    </row>
    <row r="344" spans="1:2">
      <c r="A344">
        <v>15</v>
      </c>
      <c r="B344" s="1">
        <v>1</v>
      </c>
    </row>
    <row r="345" spans="1:2">
      <c r="A345">
        <v>15</v>
      </c>
      <c r="B345" s="1">
        <v>1</v>
      </c>
    </row>
    <row r="346" spans="1:2">
      <c r="A346">
        <v>3</v>
      </c>
      <c r="B346" s="1">
        <v>8.5</v>
      </c>
    </row>
    <row r="347" spans="1:2">
      <c r="A347">
        <v>2</v>
      </c>
      <c r="B347" s="1">
        <v>19</v>
      </c>
    </row>
    <row r="348" spans="1:2">
      <c r="A348">
        <v>10</v>
      </c>
      <c r="B348" s="1">
        <v>19.5</v>
      </c>
    </row>
    <row r="349" spans="1:2">
      <c r="A349">
        <v>13</v>
      </c>
      <c r="B349" s="1">
        <v>2</v>
      </c>
    </row>
    <row r="350" spans="1:2">
      <c r="A350">
        <v>13</v>
      </c>
      <c r="B350" s="1">
        <v>2</v>
      </c>
    </row>
    <row r="351" spans="1:2">
      <c r="A351">
        <v>12</v>
      </c>
      <c r="B351" s="1">
        <v>6</v>
      </c>
    </row>
    <row r="352" spans="1:2">
      <c r="A352">
        <v>14</v>
      </c>
      <c r="B352" s="1">
        <v>3</v>
      </c>
    </row>
    <row r="353" spans="1:2">
      <c r="A353">
        <v>2</v>
      </c>
      <c r="B353" s="1">
        <v>19</v>
      </c>
    </row>
    <row r="354" spans="1:2">
      <c r="A354">
        <v>12</v>
      </c>
      <c r="B354" s="1">
        <v>6</v>
      </c>
    </row>
    <row r="355" spans="1:2">
      <c r="A355">
        <v>5</v>
      </c>
      <c r="B355" s="1">
        <v>20</v>
      </c>
    </row>
    <row r="356" spans="1:2">
      <c r="A356">
        <v>4</v>
      </c>
      <c r="B356" s="1">
        <v>16</v>
      </c>
    </row>
    <row r="357" spans="1:2">
      <c r="A357">
        <v>2</v>
      </c>
      <c r="B357" s="1">
        <v>19</v>
      </c>
    </row>
    <row r="358" spans="1:2">
      <c r="A358">
        <v>12</v>
      </c>
      <c r="B358" s="1">
        <v>6</v>
      </c>
    </row>
    <row r="359" spans="1:2">
      <c r="A359">
        <v>3</v>
      </c>
      <c r="B359" s="1">
        <v>8.5</v>
      </c>
    </row>
    <row r="360" spans="1:2">
      <c r="A360">
        <v>10</v>
      </c>
      <c r="B360" s="1">
        <v>19.5</v>
      </c>
    </row>
    <row r="361" spans="1:2">
      <c r="A361">
        <v>13</v>
      </c>
      <c r="B361" s="1">
        <v>2</v>
      </c>
    </row>
    <row r="362" spans="1:2">
      <c r="A362">
        <v>2</v>
      </c>
      <c r="B362" s="1">
        <v>19</v>
      </c>
    </row>
    <row r="363" spans="1:2">
      <c r="A363">
        <v>8</v>
      </c>
      <c r="B363" s="1">
        <v>19</v>
      </c>
    </row>
    <row r="364" spans="1:2">
      <c r="A364">
        <v>5</v>
      </c>
      <c r="B364" s="1">
        <v>20</v>
      </c>
    </row>
    <row r="365" spans="1:2">
      <c r="A365">
        <v>10</v>
      </c>
      <c r="B365" s="1">
        <v>19.5</v>
      </c>
    </row>
    <row r="366" spans="1:2">
      <c r="A366">
        <v>1</v>
      </c>
      <c r="B366" s="1">
        <v>23</v>
      </c>
    </row>
    <row r="367" spans="1:2">
      <c r="A367">
        <v>4</v>
      </c>
      <c r="B367" s="1">
        <v>16</v>
      </c>
    </row>
    <row r="368" spans="1:2">
      <c r="A368">
        <v>13</v>
      </c>
      <c r="B368" s="1">
        <v>2</v>
      </c>
    </row>
    <row r="369" spans="1:2">
      <c r="A369">
        <v>3</v>
      </c>
      <c r="B369" s="1">
        <v>8.5</v>
      </c>
    </row>
    <row r="370" spans="1:2">
      <c r="A370">
        <v>15</v>
      </c>
      <c r="B370" s="1">
        <v>1</v>
      </c>
    </row>
    <row r="371" spans="1:2">
      <c r="A371">
        <v>4</v>
      </c>
      <c r="B371" s="1">
        <v>16</v>
      </c>
    </row>
    <row r="372" spans="1:2">
      <c r="A372">
        <v>3</v>
      </c>
      <c r="B372" s="1">
        <v>8.5</v>
      </c>
    </row>
    <row r="373" spans="1:2">
      <c r="A373">
        <v>14</v>
      </c>
      <c r="B373" s="1">
        <v>3</v>
      </c>
    </row>
    <row r="374" spans="1:2">
      <c r="A374">
        <v>5</v>
      </c>
      <c r="B374" s="1">
        <v>20</v>
      </c>
    </row>
    <row r="375" spans="1:2">
      <c r="A375">
        <v>3</v>
      </c>
      <c r="B375" s="1">
        <v>8.5</v>
      </c>
    </row>
    <row r="376" spans="1:2">
      <c r="A376">
        <v>5</v>
      </c>
      <c r="B376" s="1">
        <v>20</v>
      </c>
    </row>
    <row r="377" spans="1:2">
      <c r="A377">
        <v>8</v>
      </c>
      <c r="B377" s="1">
        <v>19</v>
      </c>
    </row>
    <row r="378" spans="1:2">
      <c r="A378">
        <v>1</v>
      </c>
      <c r="B378" s="1">
        <v>23</v>
      </c>
    </row>
    <row r="379" spans="1:2">
      <c r="A379">
        <v>1</v>
      </c>
      <c r="B379" s="1">
        <v>23</v>
      </c>
    </row>
    <row r="380" spans="1:2">
      <c r="A380">
        <v>14</v>
      </c>
      <c r="B380" s="1">
        <v>3</v>
      </c>
    </row>
    <row r="381" spans="1:2">
      <c r="A381">
        <v>14</v>
      </c>
      <c r="B381" s="1">
        <v>3</v>
      </c>
    </row>
    <row r="382" spans="1:2">
      <c r="A382">
        <v>7</v>
      </c>
      <c r="B382" s="1">
        <v>20</v>
      </c>
    </row>
    <row r="383" spans="1:2">
      <c r="A383">
        <v>13</v>
      </c>
      <c r="B383" s="1">
        <v>2</v>
      </c>
    </row>
    <row r="384" spans="1:2">
      <c r="A384">
        <v>4</v>
      </c>
      <c r="B384" s="1">
        <v>16</v>
      </c>
    </row>
    <row r="385" spans="1:2">
      <c r="A385">
        <v>15</v>
      </c>
      <c r="B385" s="1">
        <v>1</v>
      </c>
    </row>
    <row r="386" spans="1:2">
      <c r="A386">
        <v>3</v>
      </c>
      <c r="B386" s="1">
        <v>8.5</v>
      </c>
    </row>
    <row r="387" spans="1:2">
      <c r="A387">
        <v>13</v>
      </c>
      <c r="B387" s="1">
        <v>2</v>
      </c>
    </row>
    <row r="388" spans="1:2">
      <c r="A388">
        <v>8</v>
      </c>
      <c r="B388" s="1">
        <v>19</v>
      </c>
    </row>
    <row r="389" spans="1:2">
      <c r="A389">
        <v>8</v>
      </c>
      <c r="B389" s="1">
        <v>19</v>
      </c>
    </row>
    <row r="390" spans="1:2">
      <c r="A390">
        <v>2</v>
      </c>
      <c r="B390" s="1">
        <v>19</v>
      </c>
    </row>
    <row r="391" spans="1:2">
      <c r="A391">
        <v>2</v>
      </c>
      <c r="B391" s="1">
        <v>19</v>
      </c>
    </row>
    <row r="392" spans="1:2">
      <c r="A392">
        <v>6</v>
      </c>
      <c r="B392" s="1">
        <v>18</v>
      </c>
    </row>
    <row r="393" spans="1:2">
      <c r="A393">
        <v>7</v>
      </c>
      <c r="B393" s="1">
        <v>20</v>
      </c>
    </row>
    <row r="394" spans="1:2">
      <c r="A394">
        <v>12</v>
      </c>
      <c r="B394" s="1">
        <v>6</v>
      </c>
    </row>
    <row r="395" spans="1:2">
      <c r="A395">
        <v>12</v>
      </c>
      <c r="B395" s="1">
        <v>6</v>
      </c>
    </row>
    <row r="396" spans="1:2">
      <c r="A396">
        <v>8</v>
      </c>
      <c r="B396" s="1">
        <v>19</v>
      </c>
    </row>
    <row r="397" spans="1:2">
      <c r="A397">
        <v>10</v>
      </c>
      <c r="B397" s="1">
        <v>19.5</v>
      </c>
    </row>
    <row r="398" spans="1:2">
      <c r="A398">
        <v>2</v>
      </c>
      <c r="B398" s="1">
        <v>19</v>
      </c>
    </row>
    <row r="399" spans="1:2">
      <c r="A399">
        <v>9</v>
      </c>
      <c r="B399" s="1">
        <v>17</v>
      </c>
    </row>
    <row r="400" spans="1:2">
      <c r="A400">
        <v>6</v>
      </c>
      <c r="B400" s="1">
        <v>18</v>
      </c>
    </row>
    <row r="401" spans="1:2">
      <c r="A401">
        <v>7</v>
      </c>
      <c r="B401" s="1">
        <v>20</v>
      </c>
    </row>
    <row r="402" spans="1:2">
      <c r="A402">
        <v>12</v>
      </c>
      <c r="B402" s="1">
        <v>6</v>
      </c>
    </row>
    <row r="403" spans="1:2">
      <c r="A403">
        <v>3</v>
      </c>
      <c r="B403" s="1">
        <v>8.5</v>
      </c>
    </row>
    <row r="404" spans="1:2">
      <c r="A404">
        <v>10</v>
      </c>
      <c r="B404" s="1">
        <v>19.5</v>
      </c>
    </row>
    <row r="405" spans="1:2">
      <c r="A405">
        <v>7</v>
      </c>
      <c r="B405" s="1">
        <v>20</v>
      </c>
    </row>
    <row r="406" spans="1:2">
      <c r="A406">
        <v>6</v>
      </c>
      <c r="B406" s="1">
        <v>18</v>
      </c>
    </row>
    <row r="407" spans="1:2">
      <c r="A407">
        <v>5</v>
      </c>
      <c r="B407" s="1">
        <v>20</v>
      </c>
    </row>
    <row r="408" spans="1:2">
      <c r="A408">
        <v>6</v>
      </c>
      <c r="B408" s="1">
        <v>18</v>
      </c>
    </row>
    <row r="409" spans="1:2">
      <c r="A409">
        <v>11</v>
      </c>
      <c r="B409" s="1">
        <v>14</v>
      </c>
    </row>
    <row r="410" spans="1:2">
      <c r="A410">
        <v>8</v>
      </c>
      <c r="B410" s="1">
        <v>19</v>
      </c>
    </row>
    <row r="411" spans="1:2">
      <c r="A411">
        <v>2</v>
      </c>
      <c r="B411" s="1">
        <v>19</v>
      </c>
    </row>
    <row r="412" spans="1:2">
      <c r="A412">
        <v>9</v>
      </c>
      <c r="B412" s="1">
        <v>17</v>
      </c>
    </row>
    <row r="413" spans="1:2">
      <c r="A413">
        <v>6</v>
      </c>
      <c r="B413" s="1">
        <v>18</v>
      </c>
    </row>
    <row r="414" spans="1:2">
      <c r="A414">
        <v>3</v>
      </c>
      <c r="B414" s="1">
        <v>7</v>
      </c>
    </row>
    <row r="415" spans="1:2">
      <c r="A415">
        <v>1</v>
      </c>
      <c r="B415" s="1">
        <v>17</v>
      </c>
    </row>
    <row r="416" spans="1:2">
      <c r="A416">
        <v>9</v>
      </c>
      <c r="B416" s="1">
        <v>14</v>
      </c>
    </row>
    <row r="417" spans="1:2">
      <c r="A417">
        <v>16</v>
      </c>
      <c r="B417" s="1">
        <v>5</v>
      </c>
    </row>
    <row r="418" spans="1:2">
      <c r="A418">
        <v>11</v>
      </c>
      <c r="B418" s="1">
        <v>10</v>
      </c>
    </row>
    <row r="419" spans="1:2">
      <c r="A419">
        <v>4</v>
      </c>
      <c r="B419" s="1">
        <v>14</v>
      </c>
    </row>
    <row r="420" spans="1:2">
      <c r="A420">
        <v>8</v>
      </c>
      <c r="B420" s="1">
        <v>15</v>
      </c>
    </row>
    <row r="421" spans="1:2">
      <c r="A421">
        <v>13</v>
      </c>
      <c r="B421" s="1">
        <v>2</v>
      </c>
    </row>
    <row r="422" spans="1:2">
      <c r="A422">
        <v>10</v>
      </c>
      <c r="B422" s="1">
        <v>14</v>
      </c>
    </row>
    <row r="423" spans="1:2">
      <c r="A423">
        <v>3</v>
      </c>
      <c r="B423" s="1">
        <v>7</v>
      </c>
    </row>
    <row r="424" spans="1:2">
      <c r="A424">
        <v>1</v>
      </c>
      <c r="B424" s="1">
        <v>17</v>
      </c>
    </row>
    <row r="425" spans="1:2">
      <c r="A425">
        <v>7</v>
      </c>
      <c r="B425" s="1">
        <v>16</v>
      </c>
    </row>
    <row r="426" spans="1:2">
      <c r="A426">
        <v>16</v>
      </c>
      <c r="B426" s="1">
        <v>5</v>
      </c>
    </row>
    <row r="427" spans="1:2">
      <c r="A427">
        <v>13</v>
      </c>
      <c r="B427" s="1">
        <v>2</v>
      </c>
    </row>
    <row r="428" spans="1:2">
      <c r="A428">
        <v>15</v>
      </c>
      <c r="B428" s="1">
        <v>1</v>
      </c>
    </row>
    <row r="429" spans="1:2">
      <c r="A429">
        <v>4</v>
      </c>
      <c r="B429" s="1">
        <v>14</v>
      </c>
    </row>
    <row r="430" spans="1:2">
      <c r="A430">
        <v>15</v>
      </c>
      <c r="B430" s="1">
        <v>1</v>
      </c>
    </row>
    <row r="431" spans="1:2">
      <c r="A431">
        <v>11</v>
      </c>
      <c r="B431" s="1">
        <v>10</v>
      </c>
    </row>
    <row r="432" spans="1:2">
      <c r="A432">
        <v>16</v>
      </c>
      <c r="B432" s="1">
        <v>5</v>
      </c>
    </row>
    <row r="433" spans="1:2">
      <c r="A433">
        <v>13</v>
      </c>
      <c r="B433" s="1">
        <v>2</v>
      </c>
    </row>
    <row r="434" spans="1:2">
      <c r="A434">
        <v>6</v>
      </c>
      <c r="B434" s="1">
        <v>14</v>
      </c>
    </row>
    <row r="435" spans="1:2">
      <c r="A435">
        <v>2</v>
      </c>
      <c r="B435" s="1">
        <v>16</v>
      </c>
    </row>
    <row r="436" spans="1:2">
      <c r="A436">
        <v>11</v>
      </c>
      <c r="B436" s="1">
        <v>10</v>
      </c>
    </row>
    <row r="437" spans="1:2">
      <c r="A437">
        <v>15</v>
      </c>
      <c r="B437" s="1">
        <v>1</v>
      </c>
    </row>
    <row r="438" spans="1:2">
      <c r="A438">
        <v>13</v>
      </c>
      <c r="B438" s="1">
        <v>2</v>
      </c>
    </row>
    <row r="439" spans="1:2">
      <c r="A439">
        <v>14</v>
      </c>
      <c r="B439" s="1">
        <v>3</v>
      </c>
    </row>
    <row r="440" spans="1:2">
      <c r="A440">
        <v>6</v>
      </c>
      <c r="B440" s="1">
        <v>14</v>
      </c>
    </row>
    <row r="441" spans="1:2">
      <c r="A441">
        <v>11</v>
      </c>
      <c r="B441" s="1">
        <v>10</v>
      </c>
    </row>
    <row r="442" spans="1:2">
      <c r="A442">
        <v>8</v>
      </c>
      <c r="B442" s="1">
        <v>15</v>
      </c>
    </row>
    <row r="443" spans="1:2">
      <c r="A443">
        <v>3</v>
      </c>
      <c r="B443" s="1">
        <v>7</v>
      </c>
    </row>
    <row r="444" spans="1:2">
      <c r="A444">
        <v>16</v>
      </c>
      <c r="B444" s="1">
        <v>5</v>
      </c>
    </row>
    <row r="445" spans="1:2">
      <c r="A445">
        <v>1</v>
      </c>
      <c r="B445" s="1">
        <v>17</v>
      </c>
    </row>
    <row r="446" spans="1:2">
      <c r="A446">
        <v>7</v>
      </c>
      <c r="B446" s="1">
        <v>16</v>
      </c>
    </row>
    <row r="447" spans="1:2">
      <c r="A447">
        <v>5</v>
      </c>
      <c r="B447" s="1">
        <v>15</v>
      </c>
    </row>
    <row r="448" spans="1:2">
      <c r="A448">
        <v>15</v>
      </c>
      <c r="B448" s="1">
        <v>1</v>
      </c>
    </row>
    <row r="449" spans="1:2">
      <c r="A449">
        <v>2</v>
      </c>
      <c r="B449" s="1">
        <v>16</v>
      </c>
    </row>
    <row r="450" spans="1:2">
      <c r="A450">
        <v>2</v>
      </c>
      <c r="B450" s="1">
        <v>16</v>
      </c>
    </row>
    <row r="451" spans="1:2">
      <c r="A451">
        <v>14</v>
      </c>
      <c r="B451" s="1">
        <v>3</v>
      </c>
    </row>
    <row r="452" spans="1:2">
      <c r="A452">
        <v>10</v>
      </c>
      <c r="B452" s="1">
        <v>14</v>
      </c>
    </row>
    <row r="453" spans="1:2">
      <c r="A453">
        <v>12</v>
      </c>
      <c r="B453" s="1">
        <v>4</v>
      </c>
    </row>
    <row r="454" spans="1:2">
      <c r="A454">
        <v>13</v>
      </c>
      <c r="B454" s="1">
        <v>2</v>
      </c>
    </row>
    <row r="455" spans="1:2">
      <c r="A455">
        <v>1</v>
      </c>
      <c r="B455" s="1">
        <v>23</v>
      </c>
    </row>
    <row r="456" spans="1:2">
      <c r="A456">
        <v>2</v>
      </c>
      <c r="B456" s="1">
        <v>19</v>
      </c>
    </row>
    <row r="457" spans="1:2">
      <c r="A457">
        <v>15</v>
      </c>
      <c r="B457" s="1">
        <v>1</v>
      </c>
    </row>
    <row r="458" spans="1:2">
      <c r="A458">
        <v>16</v>
      </c>
      <c r="B458" s="1">
        <v>7</v>
      </c>
    </row>
    <row r="459" spans="1:2">
      <c r="A459">
        <v>9</v>
      </c>
      <c r="B459" s="1">
        <v>17</v>
      </c>
    </row>
    <row r="460" spans="1:2">
      <c r="A460">
        <v>16</v>
      </c>
      <c r="B460" s="1">
        <v>7</v>
      </c>
    </row>
    <row r="461" spans="1:2">
      <c r="A461">
        <v>3</v>
      </c>
      <c r="B461" s="1">
        <v>8.5</v>
      </c>
    </row>
    <row r="462" spans="1:2">
      <c r="A462">
        <v>13</v>
      </c>
      <c r="B462" s="1">
        <v>2</v>
      </c>
    </row>
    <row r="463" spans="1:2">
      <c r="A463">
        <v>10</v>
      </c>
      <c r="B463" s="1">
        <v>19.5</v>
      </c>
    </row>
    <row r="464" spans="1:2">
      <c r="A464">
        <v>6</v>
      </c>
      <c r="B464" s="1">
        <v>18</v>
      </c>
    </row>
    <row r="465" spans="1:2">
      <c r="A465">
        <v>13</v>
      </c>
      <c r="B465" s="1">
        <v>2</v>
      </c>
    </row>
    <row r="466" spans="1:2">
      <c r="A466">
        <v>7</v>
      </c>
      <c r="B466" s="1">
        <v>20</v>
      </c>
    </row>
    <row r="467" spans="1:2">
      <c r="A467">
        <v>3</v>
      </c>
      <c r="B467" s="1">
        <v>8.5</v>
      </c>
    </row>
    <row r="468" spans="1:2">
      <c r="A468">
        <v>5</v>
      </c>
      <c r="B468" s="1">
        <v>20</v>
      </c>
    </row>
    <row r="469" spans="1:2">
      <c r="A469">
        <v>4</v>
      </c>
      <c r="B469" s="1">
        <v>16</v>
      </c>
    </row>
    <row r="470" spans="1:2">
      <c r="A470">
        <v>3</v>
      </c>
      <c r="B470" s="1">
        <v>8.5</v>
      </c>
    </row>
    <row r="471" spans="1:2">
      <c r="A471">
        <v>15</v>
      </c>
      <c r="B471" s="1">
        <v>1</v>
      </c>
    </row>
    <row r="472" spans="1:2">
      <c r="A472">
        <v>5</v>
      </c>
      <c r="B472" s="1">
        <v>20</v>
      </c>
    </row>
    <row r="473" spans="1:2">
      <c r="A473">
        <v>6</v>
      </c>
      <c r="B473" s="1">
        <v>18</v>
      </c>
    </row>
    <row r="474" spans="1:2">
      <c r="A474">
        <v>5</v>
      </c>
      <c r="B474" s="1">
        <v>20</v>
      </c>
    </row>
    <row r="475" spans="1:2">
      <c r="A475">
        <v>16</v>
      </c>
      <c r="B475" s="1">
        <v>7</v>
      </c>
    </row>
    <row r="476" spans="1:2">
      <c r="A476">
        <v>12</v>
      </c>
      <c r="B476" s="1">
        <v>6</v>
      </c>
    </row>
    <row r="477" spans="1:2">
      <c r="A477">
        <v>10</v>
      </c>
      <c r="B477" s="1">
        <v>19.5</v>
      </c>
    </row>
    <row r="478" spans="1:2">
      <c r="A478">
        <v>1</v>
      </c>
      <c r="B478" s="1">
        <v>23</v>
      </c>
    </row>
    <row r="479" spans="1:2">
      <c r="A479">
        <v>11</v>
      </c>
      <c r="B479" s="1">
        <v>14</v>
      </c>
    </row>
    <row r="480" spans="1:2">
      <c r="A480">
        <v>5</v>
      </c>
      <c r="B480" s="1">
        <v>20</v>
      </c>
    </row>
    <row r="481" spans="1:2">
      <c r="A481">
        <v>13</v>
      </c>
      <c r="B481" s="1">
        <v>2</v>
      </c>
    </row>
    <row r="482" spans="1:2">
      <c r="A482">
        <v>9</v>
      </c>
      <c r="B482" s="1">
        <v>17</v>
      </c>
    </row>
    <row r="483" spans="1:2">
      <c r="A483">
        <v>12</v>
      </c>
      <c r="B483" s="1">
        <v>6</v>
      </c>
    </row>
    <row r="484" spans="1:2">
      <c r="A484">
        <v>4</v>
      </c>
      <c r="B484" s="1">
        <v>16</v>
      </c>
    </row>
    <row r="485" spans="1:2">
      <c r="A485">
        <v>8</v>
      </c>
      <c r="B485" s="1">
        <v>19</v>
      </c>
    </row>
    <row r="486" spans="1:2">
      <c r="A486">
        <v>12</v>
      </c>
      <c r="B486" s="1">
        <v>6</v>
      </c>
    </row>
    <row r="487" spans="1:2">
      <c r="A487">
        <v>2</v>
      </c>
      <c r="B487" s="1">
        <v>19</v>
      </c>
    </row>
    <row r="488" spans="1:2">
      <c r="A488">
        <v>8</v>
      </c>
      <c r="B488" s="1">
        <v>19</v>
      </c>
    </row>
    <row r="489" spans="1:2">
      <c r="A489">
        <v>8</v>
      </c>
      <c r="B489" s="1">
        <v>19</v>
      </c>
    </row>
    <row r="490" spans="1:2">
      <c r="A490">
        <v>16</v>
      </c>
      <c r="B490" s="1">
        <v>7</v>
      </c>
    </row>
    <row r="491" spans="1:2">
      <c r="A491">
        <v>7</v>
      </c>
      <c r="B491" s="1">
        <v>20</v>
      </c>
    </row>
    <row r="492" spans="1:2">
      <c r="A492">
        <v>1</v>
      </c>
      <c r="B492" s="1">
        <v>23</v>
      </c>
    </row>
    <row r="493" spans="1:2">
      <c r="A493">
        <v>13</v>
      </c>
      <c r="B493" s="1">
        <v>2</v>
      </c>
    </row>
    <row r="494" spans="1:2">
      <c r="A494">
        <v>14</v>
      </c>
      <c r="B494" s="1">
        <v>3</v>
      </c>
    </row>
    <row r="495" spans="1:2">
      <c r="A495">
        <v>14</v>
      </c>
      <c r="B495" s="1">
        <v>3</v>
      </c>
    </row>
    <row r="496" spans="1:2">
      <c r="A496">
        <v>9</v>
      </c>
      <c r="B496" s="1">
        <v>17</v>
      </c>
    </row>
    <row r="497" spans="1:2">
      <c r="A497">
        <v>8</v>
      </c>
      <c r="B497" s="1">
        <v>19</v>
      </c>
    </row>
    <row r="498" spans="1:2">
      <c r="A498">
        <v>2</v>
      </c>
      <c r="B498" s="1">
        <v>19</v>
      </c>
    </row>
    <row r="499" spans="1:2">
      <c r="A499">
        <v>11</v>
      </c>
      <c r="B499" s="1">
        <v>14</v>
      </c>
    </row>
    <row r="500" spans="1:2">
      <c r="A500">
        <v>9</v>
      </c>
      <c r="B500" s="1">
        <v>17</v>
      </c>
    </row>
    <row r="501" spans="1:2">
      <c r="A501">
        <v>15</v>
      </c>
      <c r="B501" s="1">
        <v>1</v>
      </c>
    </row>
    <row r="502" spans="1:2">
      <c r="A502">
        <v>16</v>
      </c>
      <c r="B502" s="1">
        <v>7</v>
      </c>
    </row>
    <row r="503" spans="1:2">
      <c r="A503">
        <v>6</v>
      </c>
      <c r="B503" s="1">
        <v>18</v>
      </c>
    </row>
    <row r="504" spans="1:2">
      <c r="A504">
        <v>14</v>
      </c>
      <c r="B504" s="1">
        <v>3</v>
      </c>
    </row>
    <row r="505" spans="1:2">
      <c r="A505">
        <v>15</v>
      </c>
      <c r="B505" s="1">
        <v>1</v>
      </c>
    </row>
    <row r="506" spans="1:2">
      <c r="A506">
        <v>7</v>
      </c>
      <c r="B506" s="1">
        <v>20</v>
      </c>
    </row>
    <row r="507" spans="1:2">
      <c r="A507">
        <v>8</v>
      </c>
      <c r="B507" s="1">
        <v>19</v>
      </c>
    </row>
    <row r="508" spans="1:2">
      <c r="A508">
        <v>5</v>
      </c>
      <c r="B508" s="1">
        <v>20</v>
      </c>
    </row>
    <row r="509" spans="1:2">
      <c r="A509">
        <v>1</v>
      </c>
      <c r="B509" s="1">
        <v>23</v>
      </c>
    </row>
    <row r="510" spans="1:2">
      <c r="A510">
        <v>7</v>
      </c>
      <c r="B510" s="1">
        <v>20</v>
      </c>
    </row>
    <row r="511" spans="1:2">
      <c r="A511">
        <v>13</v>
      </c>
      <c r="B511" s="1">
        <v>2</v>
      </c>
    </row>
    <row r="512" spans="1:2">
      <c r="A512">
        <v>8</v>
      </c>
      <c r="B512" s="1">
        <v>19</v>
      </c>
    </row>
    <row r="513" spans="1:2">
      <c r="A513">
        <v>8</v>
      </c>
      <c r="B513" s="1">
        <v>19</v>
      </c>
    </row>
    <row r="514" spans="1:2">
      <c r="A514">
        <v>12</v>
      </c>
      <c r="B514" s="1">
        <v>6</v>
      </c>
    </row>
    <row r="515" spans="1:2">
      <c r="A515">
        <v>10</v>
      </c>
      <c r="B515" s="1">
        <v>19.5</v>
      </c>
    </row>
    <row r="516" spans="1:2">
      <c r="A516">
        <v>10</v>
      </c>
      <c r="B516" s="1">
        <v>19.5</v>
      </c>
    </row>
    <row r="517" spans="1:2">
      <c r="A517">
        <v>8</v>
      </c>
      <c r="B517" s="1">
        <v>19</v>
      </c>
    </row>
    <row r="518" spans="1:2">
      <c r="A518">
        <v>4</v>
      </c>
      <c r="B518" s="1">
        <v>16</v>
      </c>
    </row>
    <row r="519" spans="1:2">
      <c r="A519">
        <v>11</v>
      </c>
      <c r="B519" s="1">
        <v>14</v>
      </c>
    </row>
    <row r="520" spans="1:2">
      <c r="A520">
        <v>7</v>
      </c>
      <c r="B520" s="1">
        <v>20</v>
      </c>
    </row>
    <row r="521" spans="1:2">
      <c r="A521">
        <v>11</v>
      </c>
      <c r="B521" s="1">
        <v>14</v>
      </c>
    </row>
    <row r="522" spans="1:2">
      <c r="A522">
        <v>3</v>
      </c>
      <c r="B522" s="1">
        <v>8.5</v>
      </c>
    </row>
    <row r="523" spans="1:2">
      <c r="A523">
        <v>2</v>
      </c>
      <c r="B523" s="1">
        <v>19</v>
      </c>
    </row>
    <row r="524" spans="1:2">
      <c r="A524">
        <v>14</v>
      </c>
      <c r="B524" s="1">
        <v>3</v>
      </c>
    </row>
    <row r="525" spans="1:2">
      <c r="A525">
        <v>6</v>
      </c>
      <c r="B525" s="1">
        <v>18</v>
      </c>
    </row>
    <row r="526" spans="1:2">
      <c r="A526">
        <v>3</v>
      </c>
      <c r="B526" s="1">
        <v>8.5</v>
      </c>
    </row>
    <row r="527" spans="1:2">
      <c r="A527">
        <v>12</v>
      </c>
      <c r="B527" s="1">
        <v>6</v>
      </c>
    </row>
    <row r="528" spans="1:2">
      <c r="A528">
        <v>7</v>
      </c>
      <c r="B528" s="1">
        <v>20</v>
      </c>
    </row>
    <row r="529" spans="1:2">
      <c r="A529">
        <v>9</v>
      </c>
      <c r="B529" s="1">
        <v>17</v>
      </c>
    </row>
    <row r="530" spans="1:2">
      <c r="A530">
        <v>11</v>
      </c>
      <c r="B530" s="1">
        <v>14</v>
      </c>
    </row>
    <row r="531" spans="1:2">
      <c r="A531">
        <v>8</v>
      </c>
      <c r="B531" s="1">
        <v>19</v>
      </c>
    </row>
    <row r="532" spans="1:2">
      <c r="A532">
        <v>8</v>
      </c>
      <c r="B532" s="1">
        <v>19</v>
      </c>
    </row>
    <row r="533" spans="1:2">
      <c r="A533">
        <v>2</v>
      </c>
      <c r="B533" s="1">
        <v>19</v>
      </c>
    </row>
    <row r="534" spans="1:2">
      <c r="A534">
        <v>15</v>
      </c>
      <c r="B534" s="1">
        <v>1</v>
      </c>
    </row>
    <row r="535" spans="1:2">
      <c r="A535">
        <v>16</v>
      </c>
      <c r="B535" s="1">
        <v>7</v>
      </c>
    </row>
    <row r="536" spans="1:2">
      <c r="A536">
        <v>9</v>
      </c>
      <c r="B536" s="1">
        <v>17</v>
      </c>
    </row>
    <row r="537" spans="1:2">
      <c r="A537">
        <v>12</v>
      </c>
      <c r="B537" s="1">
        <v>6</v>
      </c>
    </row>
    <row r="538" spans="1:2">
      <c r="A538">
        <v>15</v>
      </c>
      <c r="B538" s="1">
        <v>1</v>
      </c>
    </row>
    <row r="539" spans="1:2">
      <c r="A539">
        <v>1</v>
      </c>
      <c r="B539" s="1">
        <v>23</v>
      </c>
    </row>
    <row r="540" spans="1:2">
      <c r="A540">
        <v>2</v>
      </c>
      <c r="B540" s="1">
        <v>19</v>
      </c>
    </row>
    <row r="541" spans="1:2">
      <c r="A541">
        <v>14</v>
      </c>
      <c r="B541" s="1">
        <v>3</v>
      </c>
    </row>
    <row r="542" spans="1:2">
      <c r="A542">
        <v>12</v>
      </c>
      <c r="B542" s="1">
        <v>6</v>
      </c>
    </row>
    <row r="543" spans="1:2">
      <c r="A543">
        <v>12</v>
      </c>
      <c r="B543" s="1">
        <v>6</v>
      </c>
    </row>
    <row r="544" spans="1:2">
      <c r="A544">
        <v>1</v>
      </c>
      <c r="B544" s="1">
        <v>23</v>
      </c>
    </row>
    <row r="545" spans="1:2">
      <c r="A545">
        <v>12</v>
      </c>
      <c r="B545" s="1">
        <v>6</v>
      </c>
    </row>
    <row r="546" spans="1:2">
      <c r="A546">
        <v>4</v>
      </c>
      <c r="B546" s="1">
        <v>16</v>
      </c>
    </row>
    <row r="547" spans="1:2">
      <c r="A547">
        <v>12</v>
      </c>
      <c r="B547" s="1">
        <v>6</v>
      </c>
    </row>
    <row r="548" spans="1:2">
      <c r="A548">
        <v>14</v>
      </c>
      <c r="B548" s="1">
        <v>3</v>
      </c>
    </row>
    <row r="549" spans="1:2">
      <c r="A549">
        <v>7</v>
      </c>
      <c r="B549" s="1">
        <v>20</v>
      </c>
    </row>
    <row r="550" spans="1:2">
      <c r="A550">
        <v>10</v>
      </c>
      <c r="B550" s="1">
        <v>19.5</v>
      </c>
    </row>
    <row r="551" spans="1:2">
      <c r="A551">
        <v>5</v>
      </c>
      <c r="B551" s="1">
        <v>20</v>
      </c>
    </row>
    <row r="552" spans="1:2">
      <c r="A552">
        <v>5</v>
      </c>
      <c r="B552" s="1">
        <v>20</v>
      </c>
    </row>
    <row r="553" spans="1:2">
      <c r="A553">
        <v>1</v>
      </c>
      <c r="B553" s="1">
        <v>23</v>
      </c>
    </row>
    <row r="554" spans="1:2">
      <c r="A554">
        <v>4</v>
      </c>
      <c r="B554" s="1">
        <v>16</v>
      </c>
    </row>
    <row r="555" spans="1:2">
      <c r="A555">
        <v>11</v>
      </c>
      <c r="B555" s="1">
        <v>14</v>
      </c>
    </row>
    <row r="556" spans="1:2">
      <c r="A556">
        <v>1</v>
      </c>
      <c r="B556" s="1">
        <v>23</v>
      </c>
    </row>
    <row r="557" spans="1:2">
      <c r="A557">
        <v>7</v>
      </c>
      <c r="B557" s="1">
        <v>20</v>
      </c>
    </row>
    <row r="558" spans="1:2">
      <c r="A558">
        <v>2</v>
      </c>
      <c r="B558" s="1">
        <v>19</v>
      </c>
    </row>
    <row r="559" spans="1:2">
      <c r="A559">
        <v>4</v>
      </c>
      <c r="B559" s="1">
        <v>16</v>
      </c>
    </row>
    <row r="560" spans="1:2">
      <c r="A560">
        <v>10</v>
      </c>
      <c r="B560" s="1">
        <v>19.5</v>
      </c>
    </row>
    <row r="561" spans="1:2">
      <c r="A561">
        <v>14</v>
      </c>
      <c r="B561" s="1">
        <v>3</v>
      </c>
    </row>
    <row r="562" spans="1:2">
      <c r="A562">
        <v>7</v>
      </c>
      <c r="B562" s="1">
        <v>20</v>
      </c>
    </row>
    <row r="563" spans="1:2">
      <c r="A563">
        <v>7</v>
      </c>
      <c r="B563" s="1">
        <v>20</v>
      </c>
    </row>
    <row r="564" spans="1:2">
      <c r="A564">
        <v>4</v>
      </c>
      <c r="B564" s="1">
        <v>16</v>
      </c>
    </row>
    <row r="565" spans="1:2">
      <c r="A565">
        <v>7</v>
      </c>
      <c r="B565" s="1">
        <v>20</v>
      </c>
    </row>
    <row r="566" spans="1:2">
      <c r="A566">
        <v>3</v>
      </c>
      <c r="B566" s="1">
        <v>8.5</v>
      </c>
    </row>
    <row r="567" spans="1:2">
      <c r="A567">
        <v>16</v>
      </c>
      <c r="B567" s="1">
        <v>7</v>
      </c>
    </row>
    <row r="568" spans="1:2">
      <c r="A568">
        <v>15</v>
      </c>
      <c r="B568" s="1">
        <v>1</v>
      </c>
    </row>
    <row r="569" spans="1:2">
      <c r="A569">
        <v>15</v>
      </c>
      <c r="B569" s="1">
        <v>1</v>
      </c>
    </row>
    <row r="570" spans="1:2">
      <c r="A570">
        <v>10</v>
      </c>
      <c r="B570" s="1">
        <v>19.5</v>
      </c>
    </row>
    <row r="571" spans="1:2">
      <c r="A571">
        <v>9</v>
      </c>
      <c r="B571" s="1">
        <v>17</v>
      </c>
    </row>
    <row r="572" spans="1:2">
      <c r="A572">
        <v>6</v>
      </c>
      <c r="B572" s="1">
        <v>18</v>
      </c>
    </row>
    <row r="573" spans="1:2">
      <c r="A573">
        <v>12</v>
      </c>
      <c r="B573" s="1">
        <v>6</v>
      </c>
    </row>
    <row r="574" spans="1:2">
      <c r="A574">
        <v>10</v>
      </c>
      <c r="B574" s="1">
        <v>19.5</v>
      </c>
    </row>
    <row r="575" spans="1:2">
      <c r="A575">
        <v>16</v>
      </c>
      <c r="B575" s="1">
        <v>7</v>
      </c>
    </row>
    <row r="576" spans="1:2">
      <c r="A576">
        <v>6</v>
      </c>
      <c r="B576" s="1">
        <v>18</v>
      </c>
    </row>
    <row r="577" spans="1:2">
      <c r="A577">
        <v>7</v>
      </c>
      <c r="B577" s="1">
        <v>20</v>
      </c>
    </row>
    <row r="578" spans="1:2">
      <c r="A578">
        <v>2</v>
      </c>
      <c r="B578" s="1">
        <v>19</v>
      </c>
    </row>
    <row r="579" spans="1:2">
      <c r="A579">
        <v>1</v>
      </c>
      <c r="B579" s="1">
        <v>23</v>
      </c>
    </row>
    <row r="580" spans="1:2">
      <c r="A580">
        <v>1</v>
      </c>
      <c r="B580" s="1">
        <v>23</v>
      </c>
    </row>
    <row r="581" spans="1:2">
      <c r="A581">
        <v>8</v>
      </c>
      <c r="B581" s="1">
        <v>19</v>
      </c>
    </row>
    <row r="582" spans="1:2">
      <c r="A582">
        <v>1</v>
      </c>
      <c r="B582" s="1">
        <v>23</v>
      </c>
    </row>
    <row r="583" spans="1:2">
      <c r="A583">
        <v>13</v>
      </c>
      <c r="B583" s="1">
        <v>2</v>
      </c>
    </row>
    <row r="584" spans="1:2">
      <c r="A584">
        <v>1</v>
      </c>
      <c r="B584" s="1">
        <v>23</v>
      </c>
    </row>
    <row r="585" spans="1:2">
      <c r="A585">
        <v>5</v>
      </c>
      <c r="B585" s="1">
        <v>20</v>
      </c>
    </row>
    <row r="586" spans="1:2">
      <c r="A586">
        <v>13</v>
      </c>
      <c r="B586" s="1">
        <v>2</v>
      </c>
    </row>
    <row r="587" spans="1:2">
      <c r="A587">
        <v>5</v>
      </c>
      <c r="B587" s="1">
        <v>20</v>
      </c>
    </row>
    <row r="588" spans="1:2">
      <c r="A588">
        <v>12</v>
      </c>
      <c r="B588" s="1">
        <v>6</v>
      </c>
    </row>
    <row r="589" spans="1:2">
      <c r="A589">
        <v>4</v>
      </c>
      <c r="B589" s="1">
        <v>16</v>
      </c>
    </row>
    <row r="590" spans="1:2">
      <c r="A590">
        <v>10</v>
      </c>
      <c r="B590" s="1">
        <v>19.5</v>
      </c>
    </row>
    <row r="591" spans="1:2">
      <c r="A591">
        <v>3</v>
      </c>
      <c r="B591" s="1">
        <v>8.5</v>
      </c>
    </row>
    <row r="592" spans="1:2">
      <c r="A592">
        <v>16</v>
      </c>
      <c r="B592" s="1">
        <v>7</v>
      </c>
    </row>
    <row r="593" spans="1:2">
      <c r="A593">
        <v>10</v>
      </c>
      <c r="B593" s="1">
        <v>19.5</v>
      </c>
    </row>
    <row r="594" spans="1:2">
      <c r="A594">
        <v>4</v>
      </c>
      <c r="B594" s="1">
        <v>16</v>
      </c>
    </row>
    <row r="595" spans="1:2">
      <c r="A595">
        <v>14</v>
      </c>
      <c r="B595" s="1">
        <v>3</v>
      </c>
    </row>
    <row r="596" spans="1:2">
      <c r="A596">
        <v>3</v>
      </c>
      <c r="B596" s="1">
        <v>8.5</v>
      </c>
    </row>
    <row r="597" spans="1:2">
      <c r="A597">
        <v>4</v>
      </c>
      <c r="B597" s="1">
        <v>16</v>
      </c>
    </row>
    <row r="598" spans="1:2">
      <c r="A598">
        <v>7</v>
      </c>
      <c r="B598" s="1">
        <v>20</v>
      </c>
    </row>
    <row r="599" spans="1:2">
      <c r="A599">
        <v>8</v>
      </c>
      <c r="B599" s="1">
        <v>19</v>
      </c>
    </row>
    <row r="600" spans="1:2">
      <c r="A600">
        <v>3</v>
      </c>
      <c r="B600" s="1">
        <v>8.5</v>
      </c>
    </row>
    <row r="601" spans="1:2">
      <c r="A601">
        <v>14</v>
      </c>
      <c r="B601" s="1">
        <v>3</v>
      </c>
    </row>
    <row r="602" spans="1:2">
      <c r="A602">
        <v>14</v>
      </c>
      <c r="B602" s="1">
        <v>3</v>
      </c>
    </row>
    <row r="603" spans="1:2">
      <c r="A603">
        <v>10</v>
      </c>
      <c r="B603" s="1">
        <v>19.5</v>
      </c>
    </row>
    <row r="604" spans="1:2">
      <c r="A604">
        <v>6</v>
      </c>
      <c r="B604" s="1">
        <v>18</v>
      </c>
    </row>
    <row r="605" spans="1:2">
      <c r="A605">
        <v>9</v>
      </c>
      <c r="B605" s="1">
        <v>17</v>
      </c>
    </row>
    <row r="606" spans="1:2">
      <c r="A606">
        <v>13</v>
      </c>
      <c r="B606" s="1">
        <v>2</v>
      </c>
    </row>
    <row r="607" spans="1:2">
      <c r="A607">
        <v>13</v>
      </c>
      <c r="B607" s="1">
        <v>2</v>
      </c>
    </row>
    <row r="608" spans="1:2">
      <c r="A608">
        <v>8</v>
      </c>
      <c r="B608" s="1">
        <v>19</v>
      </c>
    </row>
    <row r="609" spans="1:2">
      <c r="A609">
        <v>8</v>
      </c>
      <c r="B609" s="1">
        <v>19</v>
      </c>
    </row>
    <row r="610" spans="1:2">
      <c r="A610">
        <v>16</v>
      </c>
      <c r="B610" s="1">
        <v>7</v>
      </c>
    </row>
    <row r="611" spans="1:2">
      <c r="A611">
        <v>5</v>
      </c>
      <c r="B611" s="1">
        <v>20</v>
      </c>
    </row>
    <row r="612" spans="1:2">
      <c r="A612">
        <v>12</v>
      </c>
      <c r="B612" s="1">
        <v>6</v>
      </c>
    </row>
    <row r="613" spans="1:2">
      <c r="A613">
        <v>5</v>
      </c>
      <c r="B613" s="1">
        <v>20</v>
      </c>
    </row>
    <row r="614" spans="1:2">
      <c r="A614">
        <v>15</v>
      </c>
      <c r="B614" s="1">
        <v>1</v>
      </c>
    </row>
    <row r="615" spans="1:2">
      <c r="A615">
        <v>11</v>
      </c>
      <c r="B615" s="1">
        <v>14</v>
      </c>
    </row>
    <row r="616" spans="1:2">
      <c r="A616">
        <v>8</v>
      </c>
      <c r="B616" s="1">
        <v>19</v>
      </c>
    </row>
    <row r="617" spans="1:2">
      <c r="A617">
        <v>16</v>
      </c>
      <c r="B617" s="1">
        <v>7</v>
      </c>
    </row>
    <row r="618" spans="1:2">
      <c r="A618">
        <v>13</v>
      </c>
      <c r="B618" s="1">
        <v>2</v>
      </c>
    </row>
    <row r="619" spans="1:2">
      <c r="A619">
        <v>8</v>
      </c>
      <c r="B619" s="1">
        <v>19</v>
      </c>
    </row>
    <row r="620" spans="1:2">
      <c r="A620">
        <v>16</v>
      </c>
      <c r="B620" s="1">
        <v>7</v>
      </c>
    </row>
    <row r="621" spans="1:2">
      <c r="A621">
        <v>6</v>
      </c>
      <c r="B621" s="1">
        <v>18</v>
      </c>
    </row>
    <row r="622" spans="1:2">
      <c r="A622">
        <v>10</v>
      </c>
      <c r="B622" s="1">
        <v>19.5</v>
      </c>
    </row>
    <row r="623" spans="1:2">
      <c r="A623">
        <v>10</v>
      </c>
      <c r="B623" s="1">
        <v>19.5</v>
      </c>
    </row>
    <row r="624" spans="1:2">
      <c r="A624">
        <v>15</v>
      </c>
      <c r="B624" s="1">
        <v>1</v>
      </c>
    </row>
    <row r="625" spans="1:2">
      <c r="A625">
        <v>8</v>
      </c>
      <c r="B625" s="1">
        <v>19</v>
      </c>
    </row>
    <row r="626" spans="1:2">
      <c r="A626">
        <v>1</v>
      </c>
      <c r="B626" s="1">
        <v>23</v>
      </c>
    </row>
    <row r="627" spans="1:2">
      <c r="A627">
        <v>6</v>
      </c>
      <c r="B627" s="1">
        <v>18</v>
      </c>
    </row>
    <row r="628" spans="1:2">
      <c r="A628">
        <v>12</v>
      </c>
      <c r="B628" s="1">
        <v>6</v>
      </c>
    </row>
    <row r="629" spans="1:2">
      <c r="A629">
        <v>6</v>
      </c>
      <c r="B629" s="1">
        <v>18</v>
      </c>
    </row>
    <row r="630" spans="1:2">
      <c r="A630">
        <v>2</v>
      </c>
      <c r="B630" s="1">
        <v>19</v>
      </c>
    </row>
    <row r="631" spans="1:2">
      <c r="A631">
        <v>2</v>
      </c>
      <c r="B631" s="1">
        <v>19</v>
      </c>
    </row>
    <row r="632" spans="1:2">
      <c r="A632">
        <v>2</v>
      </c>
      <c r="B632" s="1">
        <v>19</v>
      </c>
    </row>
    <row r="633" spans="1:2">
      <c r="A633">
        <v>2</v>
      </c>
      <c r="B633" s="1">
        <v>19</v>
      </c>
    </row>
    <row r="634" spans="1:2">
      <c r="A634">
        <v>9</v>
      </c>
      <c r="B634" s="1">
        <v>17</v>
      </c>
    </row>
    <row r="635" spans="1:2">
      <c r="A635">
        <v>6</v>
      </c>
      <c r="B635" s="1">
        <v>18</v>
      </c>
    </row>
    <row r="636" spans="1:2">
      <c r="A636">
        <v>3</v>
      </c>
      <c r="B636" s="1">
        <v>8.5</v>
      </c>
    </row>
    <row r="637" spans="1:2">
      <c r="A637">
        <v>7</v>
      </c>
      <c r="B637" s="1">
        <v>20</v>
      </c>
    </row>
    <row r="638" spans="1:2">
      <c r="A638">
        <v>14</v>
      </c>
      <c r="B638" s="1">
        <v>3</v>
      </c>
    </row>
    <row r="639" spans="1:2">
      <c r="A639">
        <v>3</v>
      </c>
      <c r="B639" s="1">
        <v>8.5</v>
      </c>
    </row>
    <row r="640" spans="1:2">
      <c r="A640">
        <v>4</v>
      </c>
      <c r="B640" s="1">
        <v>16</v>
      </c>
    </row>
    <row r="641" spans="1:2">
      <c r="A641">
        <v>16</v>
      </c>
      <c r="B641" s="1">
        <v>7</v>
      </c>
    </row>
    <row r="642" spans="1:2">
      <c r="A642">
        <v>1</v>
      </c>
      <c r="B642" s="1">
        <v>23</v>
      </c>
    </row>
    <row r="643" spans="1:2">
      <c r="A643">
        <v>1</v>
      </c>
      <c r="B643" s="1">
        <v>23</v>
      </c>
    </row>
    <row r="644" spans="1:2">
      <c r="A644">
        <v>11</v>
      </c>
      <c r="B644" s="1">
        <v>14</v>
      </c>
    </row>
    <row r="645" spans="1:2">
      <c r="A645">
        <v>15</v>
      </c>
      <c r="B645" s="1">
        <v>1</v>
      </c>
    </row>
    <row r="646" spans="1:2">
      <c r="A646">
        <v>4</v>
      </c>
      <c r="B646" s="1">
        <v>16</v>
      </c>
    </row>
    <row r="647" spans="1:2">
      <c r="A647">
        <v>14</v>
      </c>
      <c r="B647" s="1">
        <v>3</v>
      </c>
    </row>
    <row r="648" spans="1:2">
      <c r="A648">
        <v>12</v>
      </c>
      <c r="B648" s="1">
        <v>6</v>
      </c>
    </row>
    <row r="649" spans="1:2">
      <c r="A649">
        <v>7</v>
      </c>
      <c r="B649" s="1">
        <v>20</v>
      </c>
    </row>
    <row r="650" spans="1:2">
      <c r="A650">
        <v>13</v>
      </c>
      <c r="B650" s="1">
        <v>2</v>
      </c>
    </row>
    <row r="651" spans="1:2">
      <c r="A651">
        <v>13</v>
      </c>
      <c r="B651" s="1">
        <v>2</v>
      </c>
    </row>
    <row r="652" spans="1:2">
      <c r="A652">
        <v>4</v>
      </c>
      <c r="B652" s="1">
        <v>16</v>
      </c>
    </row>
    <row r="653" spans="1:2">
      <c r="A653">
        <v>5</v>
      </c>
      <c r="B653" s="1">
        <v>20</v>
      </c>
    </row>
    <row r="654" spans="1:2">
      <c r="A654">
        <v>15</v>
      </c>
      <c r="B654" s="1">
        <v>1</v>
      </c>
    </row>
    <row r="655" spans="1:2">
      <c r="A655">
        <v>9</v>
      </c>
      <c r="B655" s="1">
        <v>17</v>
      </c>
    </row>
    <row r="656" spans="1:2">
      <c r="A656">
        <v>7</v>
      </c>
      <c r="B656" s="1">
        <v>20</v>
      </c>
    </row>
    <row r="657" spans="1:2">
      <c r="A657">
        <v>3</v>
      </c>
      <c r="B657" s="1">
        <v>8.5</v>
      </c>
    </row>
    <row r="658" spans="1:2">
      <c r="A658">
        <v>12</v>
      </c>
      <c r="B658" s="1">
        <v>6</v>
      </c>
    </row>
    <row r="659" spans="1:2">
      <c r="A659">
        <v>12</v>
      </c>
      <c r="B659" s="1">
        <v>6</v>
      </c>
    </row>
    <row r="660" spans="1:2">
      <c r="A660">
        <v>10</v>
      </c>
      <c r="B660" s="1">
        <v>19.5</v>
      </c>
    </row>
    <row r="661" spans="1:2">
      <c r="A661">
        <v>2</v>
      </c>
      <c r="B661" s="1">
        <v>19</v>
      </c>
    </row>
    <row r="662" spans="1:2">
      <c r="A662">
        <v>7</v>
      </c>
      <c r="B662" s="1">
        <v>20</v>
      </c>
    </row>
    <row r="663" spans="1:2">
      <c r="A663">
        <v>3</v>
      </c>
      <c r="B663" s="1">
        <v>8.5</v>
      </c>
    </row>
    <row r="664" spans="1:2">
      <c r="A664">
        <v>12</v>
      </c>
      <c r="B664" s="1">
        <v>6</v>
      </c>
    </row>
    <row r="665" spans="1:2">
      <c r="A665">
        <v>16</v>
      </c>
      <c r="B665" s="1">
        <v>7</v>
      </c>
    </row>
    <row r="666" spans="1:2">
      <c r="A666">
        <v>10</v>
      </c>
      <c r="B666" s="1">
        <v>19.5</v>
      </c>
    </row>
    <row r="667" spans="1:2">
      <c r="A667">
        <v>3</v>
      </c>
      <c r="B667" s="1">
        <v>8.5</v>
      </c>
    </row>
    <row r="668" spans="1:2">
      <c r="A668">
        <v>1</v>
      </c>
      <c r="B668" s="1">
        <v>17</v>
      </c>
    </row>
    <row r="669" spans="1:2">
      <c r="A669">
        <v>6</v>
      </c>
      <c r="B669" s="1">
        <v>14</v>
      </c>
    </row>
    <row r="670" spans="1:2">
      <c r="A670">
        <v>9</v>
      </c>
      <c r="B670" s="1">
        <v>14</v>
      </c>
    </row>
    <row r="671" spans="1:2">
      <c r="A671">
        <v>14</v>
      </c>
      <c r="B671" s="1">
        <v>3</v>
      </c>
    </row>
    <row r="672" spans="1:2">
      <c r="A672">
        <v>16</v>
      </c>
      <c r="B672" s="1">
        <v>5</v>
      </c>
    </row>
    <row r="673" spans="1:2">
      <c r="A673">
        <v>15</v>
      </c>
      <c r="B673" s="1">
        <v>1</v>
      </c>
    </row>
    <row r="674" spans="1:2">
      <c r="A674">
        <v>10</v>
      </c>
      <c r="B674" s="1">
        <v>14</v>
      </c>
    </row>
    <row r="675" spans="1:2">
      <c r="A675">
        <v>6</v>
      </c>
      <c r="B675" s="1">
        <v>14</v>
      </c>
    </row>
    <row r="676" spans="1:2">
      <c r="A676">
        <v>9</v>
      </c>
      <c r="B676" s="1">
        <v>14</v>
      </c>
    </row>
    <row r="677" spans="1:2">
      <c r="A677">
        <v>2</v>
      </c>
      <c r="B677" s="1">
        <v>16</v>
      </c>
    </row>
    <row r="678" spans="1:2">
      <c r="A678">
        <v>15</v>
      </c>
      <c r="B678" s="1">
        <v>1</v>
      </c>
    </row>
    <row r="679" spans="1:2">
      <c r="A679">
        <v>11</v>
      </c>
      <c r="B679" s="1">
        <v>10</v>
      </c>
    </row>
    <row r="680" spans="1:2">
      <c r="A680">
        <v>6</v>
      </c>
      <c r="B680" s="1">
        <v>14</v>
      </c>
    </row>
    <row r="681" spans="1:2">
      <c r="A681">
        <v>15</v>
      </c>
      <c r="B681" s="1">
        <v>1</v>
      </c>
    </row>
    <row r="682" spans="1:2">
      <c r="A682">
        <v>4</v>
      </c>
      <c r="B682" s="1">
        <v>14</v>
      </c>
    </row>
    <row r="683" spans="1:2">
      <c r="A683">
        <v>16</v>
      </c>
      <c r="B683" s="1">
        <v>5</v>
      </c>
    </row>
    <row r="684" spans="1:2">
      <c r="A684">
        <v>6</v>
      </c>
      <c r="B684" s="1">
        <v>14</v>
      </c>
    </row>
    <row r="685" spans="1:2">
      <c r="A685">
        <v>14</v>
      </c>
      <c r="B685" s="1">
        <v>3</v>
      </c>
    </row>
    <row r="686" spans="1:2">
      <c r="A686">
        <v>10</v>
      </c>
      <c r="B686" s="1">
        <v>14</v>
      </c>
    </row>
    <row r="687" spans="1:2">
      <c r="A687">
        <v>10</v>
      </c>
      <c r="B687" s="1">
        <v>14</v>
      </c>
    </row>
    <row r="688" spans="1:2">
      <c r="A688">
        <v>6</v>
      </c>
      <c r="B688" s="1">
        <v>14</v>
      </c>
    </row>
    <row r="689" spans="1:2">
      <c r="A689">
        <v>2</v>
      </c>
      <c r="B689" s="1">
        <v>16</v>
      </c>
    </row>
    <row r="690" spans="1:2">
      <c r="A690">
        <v>15</v>
      </c>
      <c r="B690" s="1">
        <v>1</v>
      </c>
    </row>
    <row r="691" spans="1:2">
      <c r="A691">
        <v>3</v>
      </c>
      <c r="B691" s="1">
        <v>7</v>
      </c>
    </row>
    <row r="692" spans="1:2">
      <c r="A692">
        <v>11</v>
      </c>
      <c r="B692" s="1">
        <v>10</v>
      </c>
    </row>
    <row r="693" spans="1:2">
      <c r="A693">
        <v>2</v>
      </c>
      <c r="B693" s="1">
        <v>16</v>
      </c>
    </row>
    <row r="694" spans="1:2">
      <c r="A694">
        <v>16</v>
      </c>
      <c r="B694" s="1">
        <v>5</v>
      </c>
    </row>
    <row r="695" spans="1:2">
      <c r="A695">
        <v>6</v>
      </c>
      <c r="B695" s="1">
        <v>14</v>
      </c>
    </row>
    <row r="696" spans="1:2">
      <c r="A696">
        <v>2</v>
      </c>
      <c r="B696" s="1">
        <v>16</v>
      </c>
    </row>
    <row r="697" spans="1:2">
      <c r="A697">
        <v>10</v>
      </c>
      <c r="B697" s="1">
        <v>14</v>
      </c>
    </row>
    <row r="698" spans="1:2">
      <c r="A698">
        <v>9</v>
      </c>
      <c r="B698" s="1">
        <v>14</v>
      </c>
    </row>
    <row r="699" spans="1:2">
      <c r="A699">
        <v>14</v>
      </c>
      <c r="B699" s="1">
        <v>3</v>
      </c>
    </row>
    <row r="700" spans="1:2">
      <c r="A700">
        <v>3</v>
      </c>
      <c r="B700" s="1">
        <v>7</v>
      </c>
    </row>
    <row r="701" spans="1:2">
      <c r="A701">
        <v>11</v>
      </c>
      <c r="B701" s="1">
        <v>10</v>
      </c>
    </row>
    <row r="702" spans="1:2">
      <c r="A702">
        <v>5</v>
      </c>
      <c r="B702" s="1">
        <v>15</v>
      </c>
    </row>
    <row r="703" spans="1:2">
      <c r="A703">
        <v>11</v>
      </c>
      <c r="B703" s="1">
        <v>10</v>
      </c>
    </row>
    <row r="704" spans="1:2">
      <c r="A704">
        <v>6</v>
      </c>
      <c r="B704" s="1">
        <v>14</v>
      </c>
    </row>
    <row r="705" spans="1:2">
      <c r="A705">
        <v>6</v>
      </c>
      <c r="B705" s="1">
        <v>14</v>
      </c>
    </row>
    <row r="706" spans="1:2">
      <c r="A706">
        <v>16</v>
      </c>
      <c r="B706" s="1">
        <v>5</v>
      </c>
    </row>
    <row r="707" spans="1:2">
      <c r="A707">
        <v>9</v>
      </c>
      <c r="B707" s="1">
        <v>14</v>
      </c>
    </row>
    <row r="708" spans="1:2">
      <c r="A708">
        <v>16</v>
      </c>
      <c r="B708" s="1">
        <v>5</v>
      </c>
    </row>
    <row r="709" spans="1:2">
      <c r="A709">
        <v>4</v>
      </c>
      <c r="B709" s="1">
        <v>14</v>
      </c>
    </row>
    <row r="710" spans="1:2">
      <c r="A710">
        <v>3</v>
      </c>
      <c r="B710" s="1">
        <v>7</v>
      </c>
    </row>
    <row r="711" spans="1:2">
      <c r="A711">
        <v>2</v>
      </c>
      <c r="B711" s="1">
        <v>16</v>
      </c>
    </row>
    <row r="712" spans="1:2">
      <c r="A712">
        <v>3</v>
      </c>
      <c r="B712" s="1">
        <v>7</v>
      </c>
    </row>
    <row r="713" spans="1:2">
      <c r="A713">
        <v>3</v>
      </c>
      <c r="B713" s="1">
        <v>7</v>
      </c>
    </row>
    <row r="714" spans="1:2">
      <c r="A714">
        <v>12</v>
      </c>
      <c r="B714" s="1">
        <v>6</v>
      </c>
    </row>
    <row r="715" spans="1:2">
      <c r="A715">
        <v>11</v>
      </c>
      <c r="B715" s="1">
        <v>14</v>
      </c>
    </row>
    <row r="716" spans="1:2">
      <c r="A716">
        <v>10</v>
      </c>
      <c r="B716" s="1">
        <v>19.5</v>
      </c>
    </row>
    <row r="717" spans="1:2">
      <c r="A717">
        <v>3</v>
      </c>
      <c r="B717" s="1">
        <v>8.5</v>
      </c>
    </row>
    <row r="718" spans="1:2">
      <c r="A718">
        <v>12</v>
      </c>
      <c r="B718" s="1">
        <v>6</v>
      </c>
    </row>
    <row r="719" spans="1:2">
      <c r="A719">
        <v>7</v>
      </c>
      <c r="B719" s="1">
        <v>20</v>
      </c>
    </row>
    <row r="720" spans="1:2">
      <c r="A720">
        <v>3</v>
      </c>
      <c r="B720" s="1">
        <v>8.5</v>
      </c>
    </row>
    <row r="721" spans="1:2">
      <c r="A721">
        <v>13</v>
      </c>
      <c r="B721" s="1">
        <v>2</v>
      </c>
    </row>
    <row r="722" spans="1:2">
      <c r="A722">
        <v>6</v>
      </c>
      <c r="B722" s="1">
        <v>18</v>
      </c>
    </row>
    <row r="723" spans="1:2">
      <c r="A723">
        <v>5</v>
      </c>
      <c r="B723" s="1">
        <v>20</v>
      </c>
    </row>
    <row r="724" spans="1:2">
      <c r="A724">
        <v>5</v>
      </c>
      <c r="B724" s="1">
        <v>20</v>
      </c>
    </row>
    <row r="725" spans="1:2">
      <c r="A725">
        <v>6</v>
      </c>
      <c r="B725" s="1">
        <v>18</v>
      </c>
    </row>
    <row r="726" spans="1:2">
      <c r="A726">
        <v>16</v>
      </c>
      <c r="B726" s="1">
        <v>7</v>
      </c>
    </row>
    <row r="727" spans="1:2">
      <c r="A727">
        <v>9</v>
      </c>
      <c r="B727" s="1">
        <v>17</v>
      </c>
    </row>
    <row r="728" spans="1:2">
      <c r="A728">
        <v>5</v>
      </c>
      <c r="B728" s="1">
        <v>20</v>
      </c>
    </row>
    <row r="729" spans="1:2">
      <c r="A729">
        <v>10</v>
      </c>
      <c r="B729" s="1">
        <v>19.5</v>
      </c>
    </row>
    <row r="730" spans="1:2">
      <c r="A730">
        <v>11</v>
      </c>
      <c r="B730" s="1">
        <v>14</v>
      </c>
    </row>
    <row r="731" spans="1:2">
      <c r="A731">
        <v>15</v>
      </c>
      <c r="B731" s="1">
        <v>1</v>
      </c>
    </row>
    <row r="732" spans="1:2">
      <c r="A732">
        <v>6</v>
      </c>
      <c r="B732" s="1">
        <v>18</v>
      </c>
    </row>
    <row r="733" spans="1:2">
      <c r="A733">
        <v>8</v>
      </c>
      <c r="B733" s="1">
        <v>19</v>
      </c>
    </row>
    <row r="734" spans="1:2">
      <c r="A734">
        <v>15</v>
      </c>
      <c r="B734" s="1">
        <v>1</v>
      </c>
    </row>
    <row r="735" spans="1:2">
      <c r="A735">
        <v>5</v>
      </c>
      <c r="B735" s="1">
        <v>20</v>
      </c>
    </row>
    <row r="736" spans="1:2">
      <c r="A736">
        <v>7</v>
      </c>
      <c r="B736" s="1">
        <v>20</v>
      </c>
    </row>
    <row r="737" spans="1:2">
      <c r="A737">
        <v>2</v>
      </c>
      <c r="B737" s="1">
        <v>19</v>
      </c>
    </row>
    <row r="738" spans="1:2">
      <c r="A738">
        <v>5</v>
      </c>
      <c r="B738" s="1">
        <v>20</v>
      </c>
    </row>
    <row r="739" spans="1:2">
      <c r="A739">
        <v>7</v>
      </c>
      <c r="B739" s="1">
        <v>20</v>
      </c>
    </row>
    <row r="740" spans="1:2">
      <c r="A740">
        <v>12</v>
      </c>
      <c r="B740" s="1">
        <v>6</v>
      </c>
    </row>
    <row r="741" spans="1:2">
      <c r="A741">
        <v>4</v>
      </c>
      <c r="B741" s="1">
        <v>16</v>
      </c>
    </row>
    <row r="742" spans="1:2">
      <c r="A742">
        <v>2</v>
      </c>
      <c r="B742" s="1">
        <v>19</v>
      </c>
    </row>
    <row r="743" spans="1:2">
      <c r="A743">
        <v>14</v>
      </c>
      <c r="B743" s="1">
        <v>3</v>
      </c>
    </row>
    <row r="744" spans="1:2">
      <c r="A744">
        <v>5</v>
      </c>
      <c r="B744" s="1">
        <v>20</v>
      </c>
    </row>
    <row r="745" spans="1:2">
      <c r="A745">
        <v>6</v>
      </c>
      <c r="B745" s="1">
        <v>18</v>
      </c>
    </row>
    <row r="746" spans="1:2">
      <c r="A746">
        <v>14</v>
      </c>
      <c r="B746" s="1">
        <v>3</v>
      </c>
    </row>
    <row r="747" spans="1:2">
      <c r="A747">
        <v>7</v>
      </c>
      <c r="B747" s="1">
        <v>20</v>
      </c>
    </row>
    <row r="748" spans="1:2">
      <c r="A748">
        <v>3</v>
      </c>
      <c r="B748" s="1">
        <v>8.5</v>
      </c>
    </row>
    <row r="749" spans="1:2">
      <c r="A749">
        <v>6</v>
      </c>
      <c r="B749" s="1">
        <v>18</v>
      </c>
    </row>
    <row r="750" spans="1:2">
      <c r="A750">
        <v>7</v>
      </c>
      <c r="B750" s="1">
        <v>20</v>
      </c>
    </row>
    <row r="751" spans="1:2">
      <c r="A751">
        <v>11</v>
      </c>
      <c r="B751" s="1">
        <v>14</v>
      </c>
    </row>
    <row r="752" spans="1:2">
      <c r="A752">
        <v>10</v>
      </c>
      <c r="B752" s="1">
        <v>19.5</v>
      </c>
    </row>
    <row r="753" spans="1:2">
      <c r="A753">
        <v>8</v>
      </c>
      <c r="B753" s="1">
        <v>19</v>
      </c>
    </row>
    <row r="754" spans="1:2">
      <c r="A754">
        <v>13</v>
      </c>
      <c r="B754" s="1">
        <v>2</v>
      </c>
    </row>
    <row r="755" spans="1:2">
      <c r="A755">
        <v>10</v>
      </c>
      <c r="B755" s="1">
        <v>19.5</v>
      </c>
    </row>
    <row r="756" spans="1:2">
      <c r="A756">
        <v>3</v>
      </c>
      <c r="B756" s="1">
        <v>8.5</v>
      </c>
    </row>
    <row r="757" spans="1:2">
      <c r="A757">
        <v>1</v>
      </c>
      <c r="B757" s="1">
        <v>23</v>
      </c>
    </row>
    <row r="758" spans="1:2">
      <c r="A758">
        <v>5</v>
      </c>
      <c r="B758" s="1">
        <v>20</v>
      </c>
    </row>
    <row r="759" spans="1:2">
      <c r="A759">
        <v>7</v>
      </c>
      <c r="B759" s="1">
        <v>20</v>
      </c>
    </row>
    <row r="760" spans="1:2">
      <c r="A760">
        <v>16</v>
      </c>
      <c r="B760" s="1">
        <v>7</v>
      </c>
    </row>
    <row r="761" spans="1:2">
      <c r="A761">
        <v>15</v>
      </c>
      <c r="B761" s="1">
        <v>1</v>
      </c>
    </row>
    <row r="762" spans="1:2">
      <c r="A762">
        <v>16</v>
      </c>
      <c r="B762" s="1">
        <v>7</v>
      </c>
    </row>
    <row r="763" spans="1:2">
      <c r="A763">
        <v>6</v>
      </c>
      <c r="B763" s="1">
        <v>18</v>
      </c>
    </row>
    <row r="764" spans="1:2">
      <c r="A764">
        <v>6</v>
      </c>
      <c r="B764" s="1">
        <v>18</v>
      </c>
    </row>
    <row r="765" spans="1:2">
      <c r="A765">
        <v>9</v>
      </c>
      <c r="B765" s="1">
        <v>17</v>
      </c>
    </row>
    <row r="766" spans="1:2">
      <c r="A766">
        <v>4</v>
      </c>
      <c r="B766" s="1">
        <v>16</v>
      </c>
    </row>
    <row r="767" spans="1:2">
      <c r="A767">
        <v>1</v>
      </c>
      <c r="B767" s="1">
        <v>23</v>
      </c>
    </row>
    <row r="768" spans="1:2">
      <c r="A768">
        <v>7</v>
      </c>
      <c r="B768" s="1">
        <v>20</v>
      </c>
    </row>
    <row r="769" spans="1:2">
      <c r="A769">
        <v>4</v>
      </c>
      <c r="B769" s="1">
        <v>16</v>
      </c>
    </row>
    <row r="770" spans="1:2">
      <c r="A770">
        <v>5</v>
      </c>
      <c r="B770" s="1">
        <v>20</v>
      </c>
    </row>
    <row r="771" spans="1:2">
      <c r="A771">
        <v>4</v>
      </c>
      <c r="B771" s="1">
        <v>16</v>
      </c>
    </row>
    <row r="772" spans="1:2">
      <c r="A772">
        <v>10</v>
      </c>
      <c r="B772" s="1">
        <v>19.5</v>
      </c>
    </row>
    <row r="773" spans="1:2">
      <c r="A773">
        <v>5</v>
      </c>
      <c r="B773" s="1">
        <v>20</v>
      </c>
    </row>
    <row r="774" spans="1:2">
      <c r="A774">
        <v>8</v>
      </c>
      <c r="B774" s="1">
        <v>19</v>
      </c>
    </row>
    <row r="775" spans="1:2">
      <c r="A775">
        <v>7</v>
      </c>
      <c r="B775" s="1">
        <v>20</v>
      </c>
    </row>
    <row r="776" spans="1:2">
      <c r="A776">
        <v>15</v>
      </c>
      <c r="B776" s="1">
        <v>1</v>
      </c>
    </row>
    <row r="777" spans="1:2">
      <c r="A777">
        <v>8</v>
      </c>
      <c r="B777" s="1">
        <v>19</v>
      </c>
    </row>
    <row r="778" spans="1:2">
      <c r="A778">
        <v>8</v>
      </c>
      <c r="B778" s="1">
        <v>19</v>
      </c>
    </row>
    <row r="779" spans="1:2">
      <c r="A779">
        <v>12</v>
      </c>
      <c r="B779" s="1">
        <v>6</v>
      </c>
    </row>
    <row r="780" spans="1:2">
      <c r="A780">
        <v>12</v>
      </c>
      <c r="B780" s="1">
        <v>6</v>
      </c>
    </row>
    <row r="781" spans="1:2">
      <c r="A781">
        <v>13</v>
      </c>
      <c r="B781" s="1">
        <v>2</v>
      </c>
    </row>
    <row r="782" spans="1:2">
      <c r="A782">
        <v>6</v>
      </c>
      <c r="B782" s="1">
        <v>18</v>
      </c>
    </row>
    <row r="783" spans="1:2">
      <c r="A783">
        <v>12</v>
      </c>
      <c r="B783" s="1">
        <v>6</v>
      </c>
    </row>
    <row r="784" spans="1:2">
      <c r="A784">
        <v>16</v>
      </c>
      <c r="B784" s="1">
        <v>7</v>
      </c>
    </row>
    <row r="785" spans="1:2">
      <c r="A785">
        <v>10</v>
      </c>
      <c r="B785" s="1">
        <v>19.5</v>
      </c>
    </row>
    <row r="786" spans="1:2">
      <c r="A786">
        <v>7</v>
      </c>
      <c r="B786" s="1">
        <v>20</v>
      </c>
    </row>
    <row r="787" spans="1:2">
      <c r="A787">
        <v>8</v>
      </c>
      <c r="B787" s="1">
        <v>19</v>
      </c>
    </row>
    <row r="788" spans="1:2">
      <c r="A788">
        <v>2</v>
      </c>
      <c r="B788" s="1">
        <v>19</v>
      </c>
    </row>
    <row r="789" spans="1:2">
      <c r="A789">
        <v>10</v>
      </c>
      <c r="B789" s="1">
        <v>19.5</v>
      </c>
    </row>
    <row r="790" spans="1:2">
      <c r="A790">
        <v>10</v>
      </c>
      <c r="B790" s="1">
        <v>19.5</v>
      </c>
    </row>
    <row r="791" spans="1:2">
      <c r="A791">
        <v>14</v>
      </c>
      <c r="B791" s="1">
        <v>3</v>
      </c>
    </row>
    <row r="792" spans="1:2">
      <c r="A792">
        <v>8</v>
      </c>
      <c r="B792" s="1">
        <v>19</v>
      </c>
    </row>
    <row r="793" spans="1:2">
      <c r="A793">
        <v>7</v>
      </c>
      <c r="B793" s="1">
        <v>20</v>
      </c>
    </row>
    <row r="794" spans="1:2">
      <c r="A794">
        <v>16</v>
      </c>
      <c r="B794" s="1">
        <v>7</v>
      </c>
    </row>
    <row r="795" spans="1:2">
      <c r="A795">
        <v>13</v>
      </c>
      <c r="B795" s="1">
        <v>2</v>
      </c>
    </row>
    <row r="796" spans="1:2">
      <c r="A796">
        <v>16</v>
      </c>
      <c r="B796" s="1">
        <v>7</v>
      </c>
    </row>
    <row r="797" spans="1:2">
      <c r="A797">
        <v>14</v>
      </c>
      <c r="B797" s="1">
        <v>3</v>
      </c>
    </row>
    <row r="798" spans="1:2">
      <c r="A798">
        <v>2</v>
      </c>
      <c r="B798" s="1">
        <v>19</v>
      </c>
    </row>
    <row r="799" spans="1:2">
      <c r="A799">
        <v>2</v>
      </c>
      <c r="B799" s="1">
        <v>19</v>
      </c>
    </row>
    <row r="800" spans="1:2">
      <c r="A800">
        <v>5</v>
      </c>
      <c r="B800" s="1">
        <v>20</v>
      </c>
    </row>
    <row r="801" spans="1:2">
      <c r="A801">
        <v>5</v>
      </c>
      <c r="B801" s="1">
        <v>20</v>
      </c>
    </row>
    <row r="802" spans="1:2">
      <c r="A802">
        <v>2</v>
      </c>
      <c r="B802" s="1">
        <v>19</v>
      </c>
    </row>
    <row r="803" spans="1:2">
      <c r="A803">
        <v>11</v>
      </c>
      <c r="B803" s="1">
        <v>14</v>
      </c>
    </row>
    <row r="804" spans="1:2">
      <c r="A804">
        <v>12</v>
      </c>
      <c r="B804" s="1">
        <v>6</v>
      </c>
    </row>
    <row r="805" spans="1:2">
      <c r="A805">
        <v>3</v>
      </c>
      <c r="B805" s="1">
        <v>8.5</v>
      </c>
    </row>
    <row r="806" spans="1:2">
      <c r="A806">
        <v>10</v>
      </c>
      <c r="B806" s="1">
        <v>19.5</v>
      </c>
    </row>
    <row r="807" spans="1:2">
      <c r="A807">
        <v>3</v>
      </c>
      <c r="B807" s="1">
        <v>8.5</v>
      </c>
    </row>
    <row r="808" spans="1:2">
      <c r="A808">
        <v>3</v>
      </c>
      <c r="B808" s="1">
        <v>8.5</v>
      </c>
    </row>
    <row r="809" spans="1:2">
      <c r="A809">
        <v>4</v>
      </c>
      <c r="B809" s="1">
        <v>16</v>
      </c>
    </row>
    <row r="810" spans="1:2">
      <c r="A810">
        <v>7</v>
      </c>
      <c r="B810" s="1">
        <v>20</v>
      </c>
    </row>
    <row r="811" spans="1:2">
      <c r="A811">
        <v>7</v>
      </c>
      <c r="B811" s="1">
        <v>20</v>
      </c>
    </row>
    <row r="812" spans="1:2">
      <c r="A812">
        <v>14</v>
      </c>
      <c r="B812" s="1">
        <v>3</v>
      </c>
    </row>
    <row r="813" spans="1:2">
      <c r="A813">
        <v>10</v>
      </c>
      <c r="B813" s="1">
        <v>19.5</v>
      </c>
    </row>
    <row r="814" spans="1:2">
      <c r="A814">
        <v>9</v>
      </c>
      <c r="B814" s="1">
        <v>17</v>
      </c>
    </row>
    <row r="815" spans="1:2">
      <c r="A815">
        <v>7</v>
      </c>
      <c r="B815" s="1">
        <v>20</v>
      </c>
    </row>
    <row r="816" spans="1:2">
      <c r="A816">
        <v>12</v>
      </c>
      <c r="B816" s="1">
        <v>6</v>
      </c>
    </row>
    <row r="817" spans="1:2">
      <c r="A817">
        <v>13</v>
      </c>
      <c r="B817" s="1">
        <v>2</v>
      </c>
    </row>
    <row r="818" spans="1:2">
      <c r="A818">
        <v>5</v>
      </c>
      <c r="B818" s="1">
        <v>20</v>
      </c>
    </row>
    <row r="819" spans="1:2">
      <c r="A819">
        <v>12</v>
      </c>
      <c r="B819" s="1">
        <v>6</v>
      </c>
    </row>
    <row r="820" spans="1:2">
      <c r="A820">
        <v>5</v>
      </c>
      <c r="B820" s="1">
        <v>20</v>
      </c>
    </row>
    <row r="821" spans="1:2">
      <c r="A821">
        <v>9</v>
      </c>
      <c r="B821" s="1">
        <v>17</v>
      </c>
    </row>
    <row r="822" spans="1:2">
      <c r="A822">
        <v>6</v>
      </c>
      <c r="B822" s="1">
        <v>18</v>
      </c>
    </row>
    <row r="823" spans="1:2">
      <c r="A823">
        <v>8</v>
      </c>
      <c r="B823" s="1">
        <v>19</v>
      </c>
    </row>
    <row r="824" spans="1:2">
      <c r="A824">
        <v>1</v>
      </c>
      <c r="B824" s="1">
        <v>23</v>
      </c>
    </row>
    <row r="825" spans="1:2">
      <c r="A825">
        <v>10</v>
      </c>
      <c r="B825" s="1">
        <v>19.5</v>
      </c>
    </row>
    <row r="826" spans="1:2">
      <c r="A826">
        <v>6</v>
      </c>
      <c r="B826" s="1">
        <v>18</v>
      </c>
    </row>
    <row r="827" spans="1:2">
      <c r="A827">
        <v>11</v>
      </c>
      <c r="B827" s="1">
        <v>14</v>
      </c>
    </row>
    <row r="828" spans="1:2">
      <c r="A828">
        <v>9</v>
      </c>
      <c r="B828" s="1">
        <v>17</v>
      </c>
    </row>
    <row r="829" spans="1:2">
      <c r="A829">
        <v>1</v>
      </c>
      <c r="B829" s="1">
        <v>23</v>
      </c>
    </row>
    <row r="830" spans="1:2">
      <c r="A830">
        <v>5</v>
      </c>
      <c r="B830" s="1">
        <v>20</v>
      </c>
    </row>
    <row r="831" spans="1:2">
      <c r="A831">
        <v>2</v>
      </c>
      <c r="B831" s="1">
        <v>19</v>
      </c>
    </row>
    <row r="832" spans="1:2">
      <c r="A832">
        <v>7</v>
      </c>
      <c r="B832" s="1">
        <v>20</v>
      </c>
    </row>
    <row r="833" spans="1:2">
      <c r="A833">
        <v>6</v>
      </c>
      <c r="B833" s="1">
        <v>18</v>
      </c>
    </row>
    <row r="834" spans="1:2">
      <c r="A834">
        <v>6</v>
      </c>
      <c r="B834" s="1">
        <v>18</v>
      </c>
    </row>
    <row r="835" spans="1:2">
      <c r="A835">
        <v>7</v>
      </c>
      <c r="B835" s="1">
        <v>20</v>
      </c>
    </row>
    <row r="836" spans="1:2">
      <c r="A836">
        <v>9</v>
      </c>
      <c r="B836" s="1">
        <v>17</v>
      </c>
    </row>
    <row r="837" spans="1:2">
      <c r="A837">
        <v>5</v>
      </c>
      <c r="B837" s="1">
        <v>20</v>
      </c>
    </row>
    <row r="838" spans="1:2">
      <c r="A838">
        <v>2</v>
      </c>
      <c r="B838" s="1">
        <v>19</v>
      </c>
    </row>
    <row r="839" spans="1:2">
      <c r="A839">
        <v>9</v>
      </c>
      <c r="B839" s="1">
        <v>17</v>
      </c>
    </row>
    <row r="840" spans="1:2">
      <c r="A840">
        <v>12</v>
      </c>
      <c r="B840" s="1">
        <v>6</v>
      </c>
    </row>
    <row r="841" spans="1:2">
      <c r="A841">
        <v>8</v>
      </c>
      <c r="B841" s="1">
        <v>19</v>
      </c>
    </row>
    <row r="842" spans="1:2">
      <c r="A842">
        <v>5</v>
      </c>
      <c r="B842" s="1">
        <v>20</v>
      </c>
    </row>
    <row r="843" spans="1:2">
      <c r="A843">
        <v>14</v>
      </c>
      <c r="B843" s="1">
        <v>3</v>
      </c>
    </row>
    <row r="844" spans="1:2">
      <c r="A844">
        <v>1</v>
      </c>
      <c r="B844" s="1">
        <v>23</v>
      </c>
    </row>
    <row r="845" spans="1:2">
      <c r="A845">
        <v>4</v>
      </c>
      <c r="B845" s="1">
        <v>16</v>
      </c>
    </row>
    <row r="846" spans="1:2">
      <c r="A846">
        <v>1</v>
      </c>
      <c r="B846" s="1">
        <v>23</v>
      </c>
    </row>
    <row r="847" spans="1:2">
      <c r="A847">
        <v>12</v>
      </c>
      <c r="B847" s="1">
        <v>6</v>
      </c>
    </row>
    <row r="848" spans="1:2">
      <c r="A848">
        <v>7</v>
      </c>
      <c r="B848" s="1">
        <v>20</v>
      </c>
    </row>
    <row r="849" spans="1:2">
      <c r="A849">
        <v>12</v>
      </c>
      <c r="B849" s="1">
        <v>6</v>
      </c>
    </row>
    <row r="850" spans="1:2">
      <c r="A850">
        <v>1</v>
      </c>
      <c r="B850" s="1">
        <v>23</v>
      </c>
    </row>
    <row r="851" spans="1:2">
      <c r="A851">
        <v>15</v>
      </c>
      <c r="B851" s="1">
        <v>1</v>
      </c>
    </row>
    <row r="852" spans="1:2">
      <c r="A852">
        <v>16</v>
      </c>
      <c r="B852" s="1">
        <v>7</v>
      </c>
    </row>
    <row r="853" spans="1:2">
      <c r="A853">
        <v>7</v>
      </c>
      <c r="B853" s="1">
        <v>20</v>
      </c>
    </row>
    <row r="854" spans="1:2">
      <c r="A854">
        <v>14</v>
      </c>
      <c r="B854" s="1">
        <v>3</v>
      </c>
    </row>
    <row r="855" spans="1:2">
      <c r="A855">
        <v>4</v>
      </c>
      <c r="B855" s="1">
        <v>16</v>
      </c>
    </row>
    <row r="856" spans="1:2">
      <c r="A856">
        <v>3</v>
      </c>
      <c r="B856" s="1">
        <v>8.5</v>
      </c>
    </row>
    <row r="857" spans="1:2">
      <c r="A857">
        <v>6</v>
      </c>
      <c r="B857" s="1">
        <v>18</v>
      </c>
    </row>
    <row r="858" spans="1:2">
      <c r="A858">
        <v>7</v>
      </c>
      <c r="B858" s="1">
        <v>20</v>
      </c>
    </row>
    <row r="859" spans="1:2">
      <c r="A859">
        <v>5</v>
      </c>
      <c r="B859" s="1">
        <v>20</v>
      </c>
    </row>
    <row r="860" spans="1:2">
      <c r="A860">
        <v>13</v>
      </c>
      <c r="B860" s="1">
        <v>2</v>
      </c>
    </row>
    <row r="861" spans="1:2">
      <c r="A861">
        <v>6</v>
      </c>
      <c r="B861" s="1">
        <v>18</v>
      </c>
    </row>
    <row r="862" spans="1:2">
      <c r="A862">
        <v>7</v>
      </c>
      <c r="B862" s="1">
        <v>20</v>
      </c>
    </row>
    <row r="863" spans="1:2">
      <c r="A863">
        <v>16</v>
      </c>
      <c r="B863" s="1">
        <v>7</v>
      </c>
    </row>
    <row r="864" spans="1:2">
      <c r="A864">
        <v>7</v>
      </c>
      <c r="B864" s="1">
        <v>20</v>
      </c>
    </row>
    <row r="865" spans="1:2">
      <c r="A865">
        <v>13</v>
      </c>
      <c r="B865" s="1">
        <v>2</v>
      </c>
    </row>
    <row r="866" spans="1:2">
      <c r="A866">
        <v>7</v>
      </c>
      <c r="B866" s="1">
        <v>20</v>
      </c>
    </row>
    <row r="867" spans="1:2">
      <c r="A867">
        <v>2</v>
      </c>
      <c r="B867" s="1">
        <v>19</v>
      </c>
    </row>
    <row r="868" spans="1:2">
      <c r="A868">
        <v>3</v>
      </c>
      <c r="B868" s="1">
        <v>8.5</v>
      </c>
    </row>
    <row r="869" spans="1:2">
      <c r="A869">
        <v>7</v>
      </c>
      <c r="B869" s="1">
        <v>20</v>
      </c>
    </row>
    <row r="870" spans="1:2">
      <c r="A870">
        <v>3</v>
      </c>
      <c r="B870" s="1">
        <v>8.5</v>
      </c>
    </row>
    <row r="871" spans="1:2">
      <c r="A871">
        <v>9</v>
      </c>
      <c r="B871" s="1">
        <v>17</v>
      </c>
    </row>
    <row r="872" spans="1:2">
      <c r="A872">
        <v>3</v>
      </c>
      <c r="B872" s="1">
        <v>8.5</v>
      </c>
    </row>
    <row r="873" spans="1:2">
      <c r="A873">
        <v>15</v>
      </c>
      <c r="B873" s="1">
        <v>1</v>
      </c>
    </row>
    <row r="874" spans="1:2">
      <c r="A874">
        <v>6</v>
      </c>
      <c r="B874" s="1">
        <v>18</v>
      </c>
    </row>
    <row r="875" spans="1:2">
      <c r="A875">
        <v>4</v>
      </c>
      <c r="B875" s="1">
        <v>16</v>
      </c>
    </row>
    <row r="876" spans="1:2">
      <c r="A876">
        <v>10</v>
      </c>
      <c r="B876" s="1">
        <v>19.5</v>
      </c>
    </row>
    <row r="877" spans="1:2">
      <c r="A877">
        <v>1</v>
      </c>
      <c r="B877" s="1">
        <v>23</v>
      </c>
    </row>
    <row r="878" spans="1:2">
      <c r="A878">
        <v>13</v>
      </c>
      <c r="B878" s="1">
        <v>2</v>
      </c>
    </row>
    <row r="879" spans="1:2">
      <c r="A879">
        <v>4</v>
      </c>
      <c r="B879" s="1">
        <v>16</v>
      </c>
    </row>
    <row r="880" spans="1:2">
      <c r="A880">
        <v>16</v>
      </c>
      <c r="B880" s="1">
        <v>7</v>
      </c>
    </row>
    <row r="881" spans="1:2">
      <c r="A881">
        <v>4</v>
      </c>
      <c r="B881" s="1">
        <v>16</v>
      </c>
    </row>
    <row r="882" spans="1:2">
      <c r="A882">
        <v>5</v>
      </c>
      <c r="B882" s="1">
        <v>20</v>
      </c>
    </row>
    <row r="883" spans="1:2">
      <c r="A883">
        <v>3</v>
      </c>
      <c r="B883" s="1">
        <v>8.5</v>
      </c>
    </row>
    <row r="884" spans="1:2">
      <c r="A884">
        <v>15</v>
      </c>
      <c r="B884" s="1">
        <v>1</v>
      </c>
    </row>
    <row r="885" spans="1:2">
      <c r="A885">
        <v>11</v>
      </c>
      <c r="B885" s="1">
        <v>14</v>
      </c>
    </row>
    <row r="886" spans="1:2">
      <c r="A886">
        <v>12</v>
      </c>
      <c r="B886" s="1">
        <v>6</v>
      </c>
    </row>
    <row r="887" spans="1:2">
      <c r="A887">
        <v>7</v>
      </c>
      <c r="B887" s="1">
        <v>20</v>
      </c>
    </row>
    <row r="888" spans="1:2">
      <c r="A888">
        <v>2</v>
      </c>
      <c r="B888" s="1">
        <v>19</v>
      </c>
    </row>
    <row r="889" spans="1:2">
      <c r="A889">
        <v>10</v>
      </c>
      <c r="B889" s="1">
        <v>19.5</v>
      </c>
    </row>
    <row r="890" spans="1:2">
      <c r="A890">
        <v>6</v>
      </c>
      <c r="B890" s="1">
        <v>18</v>
      </c>
    </row>
    <row r="891" spans="1:2">
      <c r="A891">
        <v>1</v>
      </c>
      <c r="B891" s="1">
        <v>23</v>
      </c>
    </row>
    <row r="892" spans="1:2">
      <c r="A892">
        <v>2</v>
      </c>
      <c r="B892" s="1">
        <v>19</v>
      </c>
    </row>
    <row r="893" spans="1:2">
      <c r="A893">
        <v>2</v>
      </c>
      <c r="B893" s="1">
        <v>19</v>
      </c>
    </row>
    <row r="894" spans="1:2">
      <c r="A894">
        <v>3</v>
      </c>
      <c r="B894" s="1">
        <v>8.5</v>
      </c>
    </row>
    <row r="895" spans="1:2">
      <c r="A895">
        <v>8</v>
      </c>
      <c r="B895" s="1">
        <v>19</v>
      </c>
    </row>
    <row r="896" spans="1:2">
      <c r="A896">
        <v>2</v>
      </c>
      <c r="B896" s="1">
        <v>19</v>
      </c>
    </row>
    <row r="897" spans="1:2">
      <c r="A897">
        <v>9</v>
      </c>
      <c r="B897" s="1">
        <v>17</v>
      </c>
    </row>
    <row r="898" spans="1:2">
      <c r="A898">
        <v>4</v>
      </c>
      <c r="B898" s="1">
        <v>16</v>
      </c>
    </row>
    <row r="899" spans="1:2">
      <c r="A899">
        <v>9</v>
      </c>
      <c r="B899" s="1">
        <v>17</v>
      </c>
    </row>
    <row r="900" spans="1:2">
      <c r="A900">
        <v>11</v>
      </c>
      <c r="B900" s="1">
        <v>14</v>
      </c>
    </row>
    <row r="901" spans="1:2">
      <c r="A901">
        <v>1</v>
      </c>
      <c r="B901" s="1">
        <v>23</v>
      </c>
    </row>
    <row r="902" spans="1:2">
      <c r="A902">
        <v>11</v>
      </c>
      <c r="B902" s="1">
        <v>14</v>
      </c>
    </row>
    <row r="903" spans="1:2">
      <c r="A903">
        <v>7</v>
      </c>
      <c r="B903" s="1">
        <v>20</v>
      </c>
    </row>
    <row r="904" spans="1:2">
      <c r="A904">
        <v>5</v>
      </c>
      <c r="B904" s="1">
        <v>20</v>
      </c>
    </row>
    <row r="905" spans="1:2">
      <c r="A905">
        <v>4</v>
      </c>
      <c r="B905" s="1">
        <v>16</v>
      </c>
    </row>
    <row r="906" spans="1:2">
      <c r="A906">
        <v>8</v>
      </c>
      <c r="B906" s="1">
        <v>19</v>
      </c>
    </row>
    <row r="907" spans="1:2">
      <c r="A907">
        <v>9</v>
      </c>
      <c r="B907" s="1">
        <v>17</v>
      </c>
    </row>
    <row r="908" spans="1:2">
      <c r="A908">
        <v>14</v>
      </c>
      <c r="B908" s="1">
        <v>3</v>
      </c>
    </row>
    <row r="909" spans="1:2">
      <c r="A909">
        <v>3</v>
      </c>
      <c r="B909" s="1">
        <v>8.5</v>
      </c>
    </row>
    <row r="910" spans="1:2">
      <c r="A910">
        <v>2</v>
      </c>
      <c r="B910" s="1">
        <v>19</v>
      </c>
    </row>
    <row r="911" spans="1:2">
      <c r="A911">
        <v>8</v>
      </c>
      <c r="B911" s="1">
        <v>19</v>
      </c>
    </row>
    <row r="912" spans="1:2">
      <c r="A912">
        <v>9</v>
      </c>
      <c r="B912" s="1">
        <v>17</v>
      </c>
    </row>
    <row r="913" spans="1:2">
      <c r="A913">
        <v>10</v>
      </c>
      <c r="B913" s="1">
        <v>19.5</v>
      </c>
    </row>
    <row r="914" spans="1:2">
      <c r="A914">
        <v>13</v>
      </c>
      <c r="B914" s="1">
        <v>2</v>
      </c>
    </row>
    <row r="915" spans="1:2">
      <c r="A915">
        <v>1</v>
      </c>
      <c r="B915" s="1">
        <v>23</v>
      </c>
    </row>
    <row r="916" spans="1:2">
      <c r="A916">
        <v>16</v>
      </c>
      <c r="B916" s="1">
        <v>7</v>
      </c>
    </row>
    <row r="917" spans="1:2">
      <c r="A917">
        <v>10</v>
      </c>
      <c r="B917" s="1">
        <v>19.5</v>
      </c>
    </row>
    <row r="918" spans="1:2">
      <c r="A918">
        <v>10</v>
      </c>
      <c r="B918" s="1">
        <v>19.5</v>
      </c>
    </row>
    <row r="919" spans="1:2">
      <c r="A919">
        <v>10</v>
      </c>
      <c r="B919" s="1">
        <v>19.5</v>
      </c>
    </row>
    <row r="920" spans="1:2">
      <c r="A920">
        <v>16</v>
      </c>
      <c r="B920" s="1">
        <v>7</v>
      </c>
    </row>
    <row r="921" spans="1:2">
      <c r="A921">
        <v>13</v>
      </c>
      <c r="B921" s="1">
        <v>2</v>
      </c>
    </row>
    <row r="922" spans="1:2">
      <c r="A922">
        <v>5</v>
      </c>
      <c r="B922" s="1">
        <v>20</v>
      </c>
    </row>
    <row r="923" spans="1:2">
      <c r="A923">
        <v>8</v>
      </c>
      <c r="B923" s="1">
        <v>15</v>
      </c>
    </row>
    <row r="924" spans="1:2">
      <c r="A924">
        <v>7</v>
      </c>
      <c r="B924" s="1">
        <v>16</v>
      </c>
    </row>
    <row r="925" spans="1:2">
      <c r="A925">
        <v>8</v>
      </c>
      <c r="B925" s="1">
        <v>15</v>
      </c>
    </row>
    <row r="926" spans="1:2">
      <c r="A926">
        <v>8</v>
      </c>
      <c r="B926" s="1">
        <v>15</v>
      </c>
    </row>
    <row r="927" spans="1:2">
      <c r="A927">
        <v>9</v>
      </c>
      <c r="B927" s="1">
        <v>14</v>
      </c>
    </row>
    <row r="928" spans="1:2">
      <c r="A928">
        <v>12</v>
      </c>
      <c r="B928" s="1">
        <v>4</v>
      </c>
    </row>
    <row r="929" spans="1:2">
      <c r="A929">
        <v>3</v>
      </c>
      <c r="B929" s="1">
        <v>7</v>
      </c>
    </row>
    <row r="930" spans="1:2">
      <c r="A930">
        <v>13</v>
      </c>
      <c r="B930" s="1">
        <v>2</v>
      </c>
    </row>
    <row r="931" spans="1:2">
      <c r="A931">
        <v>12</v>
      </c>
      <c r="B931" s="1">
        <v>4</v>
      </c>
    </row>
    <row r="932" spans="1:2">
      <c r="A932">
        <v>15</v>
      </c>
      <c r="B932" s="1">
        <v>1</v>
      </c>
    </row>
    <row r="933" spans="1:2">
      <c r="A933">
        <v>1</v>
      </c>
      <c r="B933" s="1">
        <v>17</v>
      </c>
    </row>
    <row r="934" spans="1:2">
      <c r="A934">
        <v>12</v>
      </c>
      <c r="B934" s="1">
        <v>4</v>
      </c>
    </row>
    <row r="935" spans="1:2">
      <c r="A935">
        <v>3</v>
      </c>
      <c r="B935" s="1">
        <v>7</v>
      </c>
    </row>
    <row r="936" spans="1:2">
      <c r="A936">
        <v>4</v>
      </c>
      <c r="B936" s="1">
        <v>14</v>
      </c>
    </row>
    <row r="937" spans="1:2">
      <c r="A937">
        <v>10</v>
      </c>
      <c r="B937" s="1">
        <v>14</v>
      </c>
    </row>
    <row r="938" spans="1:2">
      <c r="A938">
        <v>7</v>
      </c>
      <c r="B938" s="1">
        <v>16</v>
      </c>
    </row>
    <row r="939" spans="1:2">
      <c r="A939">
        <v>11</v>
      </c>
      <c r="B939" s="1">
        <v>10</v>
      </c>
    </row>
    <row r="940" spans="1:2">
      <c r="A940">
        <v>14</v>
      </c>
      <c r="B940" s="1">
        <v>3</v>
      </c>
    </row>
    <row r="941" spans="1:2">
      <c r="A941">
        <v>14</v>
      </c>
      <c r="B941" s="1">
        <v>3</v>
      </c>
    </row>
    <row r="942" spans="1:2">
      <c r="A942">
        <v>4</v>
      </c>
      <c r="B942" s="1">
        <v>14</v>
      </c>
    </row>
    <row r="943" spans="1:2">
      <c r="A943">
        <v>14</v>
      </c>
      <c r="B943" s="1">
        <v>3</v>
      </c>
    </row>
    <row r="944" spans="1:2">
      <c r="A944">
        <v>16</v>
      </c>
      <c r="B944" s="1">
        <v>5</v>
      </c>
    </row>
    <row r="945" spans="1:2">
      <c r="A945">
        <v>8</v>
      </c>
      <c r="B945" s="1">
        <v>15</v>
      </c>
    </row>
    <row r="946" spans="1:2">
      <c r="A946">
        <v>1</v>
      </c>
      <c r="B946" s="1">
        <v>17</v>
      </c>
    </row>
    <row r="947" spans="1:2">
      <c r="A947">
        <v>2</v>
      </c>
      <c r="B947" s="1">
        <v>16</v>
      </c>
    </row>
    <row r="948" spans="1:2">
      <c r="A948">
        <v>3</v>
      </c>
      <c r="B948" s="1">
        <v>7</v>
      </c>
    </row>
    <row r="949" spans="1:2">
      <c r="A949">
        <v>2</v>
      </c>
      <c r="B949" s="1">
        <v>16</v>
      </c>
    </row>
    <row r="950" spans="1:2">
      <c r="A950">
        <v>2</v>
      </c>
      <c r="B950" s="1">
        <v>16</v>
      </c>
    </row>
    <row r="951" spans="1:2">
      <c r="A951">
        <v>16</v>
      </c>
      <c r="B951" s="1">
        <v>5</v>
      </c>
    </row>
    <row r="952" spans="1:2">
      <c r="A952">
        <v>16</v>
      </c>
      <c r="B952" s="1">
        <v>5</v>
      </c>
    </row>
    <row r="953" spans="1:2">
      <c r="A953">
        <v>4</v>
      </c>
      <c r="B953" s="1">
        <v>14</v>
      </c>
    </row>
    <row r="954" spans="1:2">
      <c r="A954">
        <v>16</v>
      </c>
      <c r="B954" s="1">
        <v>5</v>
      </c>
    </row>
    <row r="955" spans="1:2">
      <c r="A955">
        <v>2</v>
      </c>
      <c r="B955" s="1">
        <v>16</v>
      </c>
    </row>
    <row r="956" spans="1:2">
      <c r="A956">
        <v>2</v>
      </c>
      <c r="B956" s="1">
        <v>16</v>
      </c>
    </row>
    <row r="957" spans="1:2">
      <c r="A957">
        <v>8</v>
      </c>
      <c r="B957" s="1">
        <v>15</v>
      </c>
    </row>
    <row r="958" spans="1:2">
      <c r="A958">
        <v>5</v>
      </c>
      <c r="B958" s="1">
        <v>15</v>
      </c>
    </row>
    <row r="959" spans="1:2">
      <c r="A959">
        <v>11</v>
      </c>
      <c r="B959" s="1">
        <v>10</v>
      </c>
    </row>
    <row r="960" spans="1:2">
      <c r="A960">
        <v>16</v>
      </c>
      <c r="B960" s="1">
        <v>5</v>
      </c>
    </row>
    <row r="961" spans="1:2">
      <c r="A961">
        <v>9</v>
      </c>
      <c r="B961" s="1">
        <v>14</v>
      </c>
    </row>
    <row r="962" spans="1:2">
      <c r="A962">
        <v>15</v>
      </c>
      <c r="B962" s="1">
        <v>1</v>
      </c>
    </row>
    <row r="963" spans="1:2">
      <c r="A963">
        <v>8</v>
      </c>
      <c r="B963" s="1">
        <v>15</v>
      </c>
    </row>
    <row r="964" spans="1:2">
      <c r="A964">
        <v>14</v>
      </c>
      <c r="B964" s="1">
        <v>3</v>
      </c>
    </row>
    <row r="965" spans="1:2">
      <c r="A965">
        <v>4</v>
      </c>
      <c r="B965" s="1">
        <v>14</v>
      </c>
    </row>
    <row r="966" spans="1:2">
      <c r="A966">
        <v>11</v>
      </c>
      <c r="B966" s="1">
        <v>10</v>
      </c>
    </row>
    <row r="967" spans="1:2">
      <c r="A967">
        <v>16</v>
      </c>
      <c r="B967" s="1">
        <v>5</v>
      </c>
    </row>
    <row r="968" spans="1:2">
      <c r="A968">
        <v>7</v>
      </c>
      <c r="B968" s="1">
        <v>16</v>
      </c>
    </row>
    <row r="969" spans="1:2">
      <c r="A969">
        <v>14</v>
      </c>
      <c r="B969" s="1">
        <v>3</v>
      </c>
    </row>
    <row r="970" spans="1:2">
      <c r="A970">
        <v>16</v>
      </c>
      <c r="B970" s="1">
        <v>5</v>
      </c>
    </row>
    <row r="971" spans="1:2">
      <c r="A971">
        <v>1</v>
      </c>
      <c r="B971" s="1">
        <v>17</v>
      </c>
    </row>
    <row r="972" spans="1:2">
      <c r="A972">
        <v>1</v>
      </c>
      <c r="B972" s="1">
        <v>17</v>
      </c>
    </row>
    <row r="973" spans="1:2">
      <c r="A973">
        <v>11</v>
      </c>
      <c r="B973" s="1">
        <v>10</v>
      </c>
    </row>
    <row r="974" spans="1:2">
      <c r="A974">
        <v>16</v>
      </c>
      <c r="B974" s="1">
        <v>5</v>
      </c>
    </row>
    <row r="975" spans="1:2">
      <c r="A975">
        <v>9</v>
      </c>
      <c r="B975" s="1">
        <v>14</v>
      </c>
    </row>
    <row r="976" spans="1:2">
      <c r="A976">
        <v>16</v>
      </c>
      <c r="B976" s="1">
        <v>5</v>
      </c>
    </row>
    <row r="977" spans="1:2">
      <c r="A977">
        <v>12</v>
      </c>
      <c r="B977" s="1">
        <v>4</v>
      </c>
    </row>
    <row r="978" spans="1:2">
      <c r="A978">
        <v>6</v>
      </c>
      <c r="B978" s="1">
        <v>14</v>
      </c>
    </row>
    <row r="979" spans="1:2">
      <c r="A979">
        <v>7</v>
      </c>
      <c r="B979" s="1">
        <v>16</v>
      </c>
    </row>
    <row r="980" spans="1:2">
      <c r="A980">
        <v>4</v>
      </c>
      <c r="B980" s="1">
        <v>14</v>
      </c>
    </row>
    <row r="981" spans="1:2">
      <c r="A981">
        <v>15</v>
      </c>
      <c r="B981" s="1">
        <v>1</v>
      </c>
    </row>
    <row r="982" spans="1:2">
      <c r="A982">
        <v>16</v>
      </c>
      <c r="B982" s="1">
        <v>7</v>
      </c>
    </row>
    <row r="983" spans="1:2">
      <c r="A983">
        <v>5</v>
      </c>
      <c r="B983" s="1">
        <v>20</v>
      </c>
    </row>
    <row r="984" spans="1:2">
      <c r="A984">
        <v>2</v>
      </c>
      <c r="B984" s="1">
        <v>19</v>
      </c>
    </row>
    <row r="985" spans="1:2">
      <c r="A985">
        <v>11</v>
      </c>
      <c r="B985" s="1">
        <v>14</v>
      </c>
    </row>
    <row r="986" spans="1:2">
      <c r="A986">
        <v>14</v>
      </c>
      <c r="B986" s="1">
        <v>3</v>
      </c>
    </row>
    <row r="987" spans="1:2">
      <c r="A987">
        <v>12</v>
      </c>
      <c r="B987" s="1">
        <v>6</v>
      </c>
    </row>
    <row r="988" spans="1:2">
      <c r="A988">
        <v>6</v>
      </c>
      <c r="B988" s="1">
        <v>18</v>
      </c>
    </row>
    <row r="989" spans="1:2">
      <c r="A989">
        <v>1</v>
      </c>
      <c r="B989" s="1">
        <v>23</v>
      </c>
    </row>
    <row r="990" spans="1:2">
      <c r="A990">
        <v>4</v>
      </c>
      <c r="B990" s="1">
        <v>16</v>
      </c>
    </row>
    <row r="991" spans="1:2">
      <c r="A991">
        <v>5</v>
      </c>
      <c r="B991" s="1">
        <v>20</v>
      </c>
    </row>
    <row r="992" spans="1:2">
      <c r="A992">
        <v>4</v>
      </c>
      <c r="B992" s="1">
        <v>16</v>
      </c>
    </row>
    <row r="993" spans="1:2">
      <c r="A993">
        <v>6</v>
      </c>
      <c r="B993" s="1">
        <v>18</v>
      </c>
    </row>
    <row r="994" spans="1:2">
      <c r="A994">
        <v>15</v>
      </c>
      <c r="B994" s="1">
        <v>1</v>
      </c>
    </row>
    <row r="995" spans="1:2">
      <c r="A995">
        <v>16</v>
      </c>
      <c r="B995" s="1">
        <v>7</v>
      </c>
    </row>
    <row r="996" spans="1:2">
      <c r="A996">
        <v>5</v>
      </c>
      <c r="B996" s="1">
        <v>20</v>
      </c>
    </row>
    <row r="997" spans="1:2">
      <c r="A997">
        <v>7</v>
      </c>
      <c r="B997" s="1">
        <v>20</v>
      </c>
    </row>
    <row r="998" spans="1:2">
      <c r="A998">
        <v>12</v>
      </c>
      <c r="B998" s="1">
        <v>6</v>
      </c>
    </row>
    <row r="999" spans="1:2">
      <c r="A999">
        <v>2</v>
      </c>
      <c r="B999" s="1">
        <v>19</v>
      </c>
    </row>
    <row r="1000" spans="1:2">
      <c r="A1000">
        <v>2</v>
      </c>
      <c r="B1000" s="1">
        <v>19</v>
      </c>
    </row>
    <row r="1001" spans="1:2">
      <c r="A1001">
        <v>1</v>
      </c>
      <c r="B1001" s="1">
        <v>23</v>
      </c>
    </row>
    <row r="1002" spans="1:2">
      <c r="A1002">
        <v>8</v>
      </c>
      <c r="B1002" s="1">
        <v>19</v>
      </c>
    </row>
    <row r="1003" spans="1:2">
      <c r="A1003">
        <v>2</v>
      </c>
      <c r="B1003" s="1">
        <v>19</v>
      </c>
    </row>
    <row r="1004" spans="1:2">
      <c r="A1004">
        <v>4</v>
      </c>
      <c r="B1004" s="1">
        <v>16</v>
      </c>
    </row>
    <row r="1005" spans="1:2">
      <c r="A1005">
        <v>5</v>
      </c>
      <c r="B1005" s="1">
        <v>20</v>
      </c>
    </row>
    <row r="1006" spans="1:2">
      <c r="A1006">
        <v>15</v>
      </c>
      <c r="B1006" s="1">
        <v>1</v>
      </c>
    </row>
    <row r="1007" spans="1:2">
      <c r="A1007">
        <v>14</v>
      </c>
      <c r="B1007" s="1">
        <v>3</v>
      </c>
    </row>
    <row r="1008" spans="1:2">
      <c r="A1008">
        <v>7</v>
      </c>
      <c r="B1008" s="1">
        <v>20</v>
      </c>
    </row>
    <row r="1009" spans="1:2">
      <c r="A1009">
        <v>13</v>
      </c>
      <c r="B1009" s="1">
        <v>2</v>
      </c>
    </row>
    <row r="1010" spans="1:2">
      <c r="A1010">
        <v>14</v>
      </c>
      <c r="B1010" s="1">
        <v>3</v>
      </c>
    </row>
    <row r="1011" spans="1:2">
      <c r="A1011">
        <v>4</v>
      </c>
      <c r="B1011" s="1">
        <v>16</v>
      </c>
    </row>
    <row r="1012" spans="1:2">
      <c r="A1012">
        <v>12</v>
      </c>
      <c r="B1012" s="1">
        <v>6</v>
      </c>
    </row>
    <row r="1013" spans="1:2">
      <c r="A1013">
        <v>7</v>
      </c>
      <c r="B1013" s="1">
        <v>20</v>
      </c>
    </row>
    <row r="1014" spans="1:2">
      <c r="A1014">
        <v>13</v>
      </c>
      <c r="B1014" s="1">
        <v>2</v>
      </c>
    </row>
    <row r="1015" spans="1:2">
      <c r="A1015">
        <v>8</v>
      </c>
      <c r="B1015" s="1">
        <v>19</v>
      </c>
    </row>
    <row r="1016" spans="1:2">
      <c r="A1016">
        <v>5</v>
      </c>
      <c r="B1016" s="1">
        <v>20</v>
      </c>
    </row>
    <row r="1017" spans="1:2">
      <c r="A1017">
        <v>16</v>
      </c>
      <c r="B1017" s="1">
        <v>7</v>
      </c>
    </row>
    <row r="1018" spans="1:2">
      <c r="A1018">
        <v>4</v>
      </c>
      <c r="B1018" s="1">
        <v>16</v>
      </c>
    </row>
    <row r="1019" spans="1:2">
      <c r="A1019">
        <v>14</v>
      </c>
      <c r="B1019" s="1">
        <v>3</v>
      </c>
    </row>
    <row r="1020" spans="1:2">
      <c r="A1020">
        <v>14</v>
      </c>
      <c r="B1020" s="1">
        <v>3</v>
      </c>
    </row>
    <row r="1021" spans="1:2">
      <c r="A1021">
        <v>4</v>
      </c>
      <c r="B1021" s="1">
        <v>16</v>
      </c>
    </row>
    <row r="1022" spans="1:2">
      <c r="A1022">
        <v>5</v>
      </c>
      <c r="B1022" s="1">
        <v>20</v>
      </c>
    </row>
    <row r="1023" spans="1:2">
      <c r="A1023">
        <v>15</v>
      </c>
      <c r="B1023" s="1">
        <v>1</v>
      </c>
    </row>
    <row r="1024" spans="1:2">
      <c r="A1024">
        <v>8</v>
      </c>
      <c r="B1024" s="1">
        <v>19</v>
      </c>
    </row>
    <row r="1025" spans="1:2">
      <c r="A1025">
        <v>6</v>
      </c>
      <c r="B1025" s="1">
        <v>18</v>
      </c>
    </row>
    <row r="1026" spans="1:2">
      <c r="A1026">
        <v>1</v>
      </c>
      <c r="B1026" s="1">
        <v>23</v>
      </c>
    </row>
    <row r="1027" spans="1:2">
      <c r="A1027">
        <v>8</v>
      </c>
      <c r="B1027" s="1">
        <v>19</v>
      </c>
    </row>
    <row r="1028" spans="1:2">
      <c r="A1028">
        <v>14</v>
      </c>
      <c r="B1028" s="1">
        <v>3</v>
      </c>
    </row>
    <row r="1029" spans="1:2">
      <c r="A1029">
        <v>11</v>
      </c>
      <c r="B1029" s="1">
        <v>14</v>
      </c>
    </row>
    <row r="1030" spans="1:2">
      <c r="A1030">
        <v>13</v>
      </c>
      <c r="B1030" s="1">
        <v>2</v>
      </c>
    </row>
    <row r="1031" spans="1:2">
      <c r="A1031">
        <v>16</v>
      </c>
      <c r="B1031" s="1">
        <v>7</v>
      </c>
    </row>
    <row r="1032" spans="1:2">
      <c r="A1032">
        <v>11</v>
      </c>
      <c r="B1032" s="1">
        <v>14</v>
      </c>
    </row>
    <row r="1033" spans="1:2">
      <c r="A1033">
        <v>11</v>
      </c>
      <c r="B1033" s="1">
        <v>14</v>
      </c>
    </row>
    <row r="1034" spans="1:2">
      <c r="A1034">
        <v>6</v>
      </c>
      <c r="B1034" s="1">
        <v>18</v>
      </c>
    </row>
    <row r="1035" spans="1:2">
      <c r="A1035">
        <v>7</v>
      </c>
      <c r="B1035" s="1">
        <v>20</v>
      </c>
    </row>
    <row r="1036" spans="1:2">
      <c r="A1036">
        <v>2</v>
      </c>
      <c r="B1036" s="1">
        <v>19</v>
      </c>
    </row>
    <row r="1037" spans="1:2">
      <c r="A1037">
        <v>13</v>
      </c>
      <c r="B1037" s="1">
        <v>2</v>
      </c>
    </row>
    <row r="1038" spans="1:2">
      <c r="A1038">
        <v>4</v>
      </c>
      <c r="B1038" s="1">
        <v>16</v>
      </c>
    </row>
    <row r="1039" spans="1:2">
      <c r="A1039">
        <v>9</v>
      </c>
      <c r="B1039" s="1">
        <v>17</v>
      </c>
    </row>
    <row r="1040" spans="1:2">
      <c r="A1040">
        <v>8</v>
      </c>
      <c r="B1040" s="1">
        <v>19</v>
      </c>
    </row>
    <row r="1041" spans="1:2">
      <c r="A1041">
        <v>7</v>
      </c>
      <c r="B1041" s="1">
        <v>20</v>
      </c>
    </row>
    <row r="1042" spans="1:2">
      <c r="A1042">
        <v>5</v>
      </c>
      <c r="B1042" s="1">
        <v>20</v>
      </c>
    </row>
    <row r="1043" spans="1:2">
      <c r="A1043">
        <v>15</v>
      </c>
      <c r="B1043" s="1">
        <v>1</v>
      </c>
    </row>
    <row r="1044" spans="1:2">
      <c r="A1044">
        <v>8</v>
      </c>
      <c r="B1044" s="1">
        <v>19</v>
      </c>
    </row>
    <row r="1045" spans="1:2">
      <c r="A1045">
        <v>1</v>
      </c>
      <c r="B1045" s="1">
        <v>23</v>
      </c>
    </row>
    <row r="1046" spans="1:2">
      <c r="A1046">
        <v>2</v>
      </c>
      <c r="B1046" s="1">
        <v>19</v>
      </c>
    </row>
    <row r="1047" spans="1:2">
      <c r="A1047">
        <v>4</v>
      </c>
      <c r="B1047" s="1">
        <v>16</v>
      </c>
    </row>
    <row r="1048" spans="1:2">
      <c r="A1048">
        <v>2</v>
      </c>
      <c r="B1048" s="1">
        <v>19</v>
      </c>
    </row>
    <row r="1049" spans="1:2">
      <c r="A1049">
        <v>16</v>
      </c>
      <c r="B1049" s="1">
        <v>7</v>
      </c>
    </row>
    <row r="1050" spans="1:2">
      <c r="A1050">
        <v>2</v>
      </c>
      <c r="B1050" s="1">
        <v>19</v>
      </c>
    </row>
    <row r="1051" spans="1:2">
      <c r="A1051">
        <v>3</v>
      </c>
      <c r="B1051" s="1">
        <v>8.5</v>
      </c>
    </row>
    <row r="1052" spans="1:2">
      <c r="A1052">
        <v>2</v>
      </c>
      <c r="B1052" s="1">
        <v>19</v>
      </c>
    </row>
    <row r="1053" spans="1:2">
      <c r="A1053">
        <v>8</v>
      </c>
      <c r="B1053" s="1">
        <v>19</v>
      </c>
    </row>
    <row r="1054" spans="1:2">
      <c r="A1054">
        <v>1</v>
      </c>
      <c r="B1054" s="1">
        <v>23</v>
      </c>
    </row>
    <row r="1055" spans="1:2">
      <c r="A1055">
        <v>16</v>
      </c>
      <c r="B1055" s="1">
        <v>7</v>
      </c>
    </row>
    <row r="1056" spans="1:2">
      <c r="A1056">
        <v>15</v>
      </c>
      <c r="B1056" s="1">
        <v>1</v>
      </c>
    </row>
    <row r="1057" spans="1:2">
      <c r="A1057">
        <v>3</v>
      </c>
      <c r="B1057" s="1">
        <v>8.5</v>
      </c>
    </row>
    <row r="1058" spans="1:2">
      <c r="A1058">
        <v>12</v>
      </c>
      <c r="B1058" s="1">
        <v>6</v>
      </c>
    </row>
    <row r="1059" spans="1:2">
      <c r="A1059">
        <v>4</v>
      </c>
      <c r="B1059" s="1">
        <v>16</v>
      </c>
    </row>
    <row r="1060" spans="1:2">
      <c r="A1060">
        <v>15</v>
      </c>
      <c r="B1060" s="1">
        <v>1</v>
      </c>
    </row>
    <row r="1061" spans="1:2">
      <c r="A1061">
        <v>16</v>
      </c>
      <c r="B1061" s="1">
        <v>7</v>
      </c>
    </row>
    <row r="1062" spans="1:2">
      <c r="A1062">
        <v>16</v>
      </c>
      <c r="B1062" s="1">
        <v>7</v>
      </c>
    </row>
    <row r="1063" spans="1:2">
      <c r="A1063">
        <v>7</v>
      </c>
      <c r="B1063" s="1">
        <v>20</v>
      </c>
    </row>
    <row r="1064" spans="1:2">
      <c r="A1064">
        <v>1</v>
      </c>
      <c r="B1064" s="1">
        <v>23</v>
      </c>
    </row>
    <row r="1065" spans="1:2">
      <c r="A1065">
        <v>7</v>
      </c>
      <c r="B1065" s="1">
        <v>20</v>
      </c>
    </row>
    <row r="1066" spans="1:2">
      <c r="A1066">
        <v>16</v>
      </c>
      <c r="B1066" s="1">
        <v>7</v>
      </c>
    </row>
    <row r="1067" spans="1:2">
      <c r="A1067">
        <v>12</v>
      </c>
      <c r="B1067" s="1">
        <v>6</v>
      </c>
    </row>
    <row r="1068" spans="1:2">
      <c r="A1068">
        <v>16</v>
      </c>
      <c r="B1068" s="1">
        <v>7</v>
      </c>
    </row>
    <row r="1069" spans="1:2">
      <c r="A1069">
        <v>8</v>
      </c>
      <c r="B1069" s="1">
        <v>19</v>
      </c>
    </row>
    <row r="1070" spans="1:2">
      <c r="A1070">
        <v>9</v>
      </c>
      <c r="B1070" s="1">
        <v>17</v>
      </c>
    </row>
    <row r="1071" spans="1:2">
      <c r="A1071">
        <v>11</v>
      </c>
      <c r="B1071" s="1">
        <v>14</v>
      </c>
    </row>
    <row r="1072" spans="1:2">
      <c r="A1072">
        <v>16</v>
      </c>
      <c r="B1072" s="1">
        <v>7</v>
      </c>
    </row>
    <row r="1073" spans="1:2">
      <c r="A1073">
        <v>2</v>
      </c>
      <c r="B1073" s="1">
        <v>19</v>
      </c>
    </row>
    <row r="1074" spans="1:2">
      <c r="A1074">
        <v>15</v>
      </c>
      <c r="B1074" s="1">
        <v>1</v>
      </c>
    </row>
    <row r="1075" spans="1:2">
      <c r="A1075">
        <v>1</v>
      </c>
      <c r="B1075" s="1">
        <v>23</v>
      </c>
    </row>
    <row r="1076" spans="1:2">
      <c r="A1076">
        <v>7</v>
      </c>
      <c r="B1076" s="1">
        <v>20</v>
      </c>
    </row>
    <row r="1077" spans="1:2">
      <c r="A1077">
        <v>15</v>
      </c>
      <c r="B1077" s="1">
        <v>1</v>
      </c>
    </row>
    <row r="1078" spans="1:2">
      <c r="A1078">
        <v>15</v>
      </c>
      <c r="B1078" s="1">
        <v>1</v>
      </c>
    </row>
    <row r="1079" spans="1:2">
      <c r="A1079">
        <v>13</v>
      </c>
      <c r="B1079" s="1">
        <v>2</v>
      </c>
    </row>
    <row r="1080" spans="1:2">
      <c r="A1080">
        <v>16</v>
      </c>
      <c r="B1080" s="1">
        <v>7</v>
      </c>
    </row>
    <row r="1081" spans="1:2">
      <c r="A1081">
        <v>7</v>
      </c>
      <c r="B1081" s="1">
        <v>20</v>
      </c>
    </row>
    <row r="1082" spans="1:2">
      <c r="A1082">
        <v>1</v>
      </c>
      <c r="B1082" s="1">
        <v>23</v>
      </c>
    </row>
    <row r="1083" spans="1:2">
      <c r="A1083">
        <v>9</v>
      </c>
      <c r="B1083" s="1">
        <v>17</v>
      </c>
    </row>
    <row r="1084" spans="1:2">
      <c r="A1084">
        <v>11</v>
      </c>
      <c r="B1084" s="1">
        <v>14</v>
      </c>
    </row>
    <row r="1085" spans="1:2">
      <c r="A1085">
        <v>14</v>
      </c>
      <c r="B1085" s="1">
        <v>3</v>
      </c>
    </row>
    <row r="1086" spans="1:2">
      <c r="A1086">
        <v>2</v>
      </c>
      <c r="B1086" s="1">
        <v>19</v>
      </c>
    </row>
    <row r="1087" spans="1:2">
      <c r="A1087">
        <v>2</v>
      </c>
      <c r="B1087" s="1">
        <v>19</v>
      </c>
    </row>
    <row r="1088" spans="1:2">
      <c r="A1088">
        <v>1</v>
      </c>
      <c r="B1088" s="1">
        <v>23</v>
      </c>
    </row>
    <row r="1089" spans="1:2">
      <c r="A1089">
        <v>8</v>
      </c>
      <c r="B1089" s="1">
        <v>19</v>
      </c>
    </row>
    <row r="1090" spans="1:2">
      <c r="A1090">
        <v>8</v>
      </c>
      <c r="B1090" s="1">
        <v>19</v>
      </c>
    </row>
    <row r="1091" spans="1:2">
      <c r="A1091">
        <v>5</v>
      </c>
      <c r="B1091" s="1">
        <v>20</v>
      </c>
    </row>
    <row r="1092" spans="1:2">
      <c r="A1092">
        <v>8</v>
      </c>
      <c r="B1092" s="1">
        <v>19</v>
      </c>
    </row>
    <row r="1093" spans="1:2">
      <c r="A1093">
        <v>4</v>
      </c>
      <c r="B1093" s="1">
        <v>16</v>
      </c>
    </row>
    <row r="1094" spans="1:2">
      <c r="A1094">
        <v>2</v>
      </c>
      <c r="B1094" s="1">
        <v>19</v>
      </c>
    </row>
    <row r="1095" spans="1:2">
      <c r="A1095">
        <v>13</v>
      </c>
      <c r="B1095" s="1">
        <v>2</v>
      </c>
    </row>
    <row r="1096" spans="1:2">
      <c r="A1096">
        <v>8</v>
      </c>
      <c r="B1096" s="1">
        <v>19</v>
      </c>
    </row>
    <row r="1097" spans="1:2">
      <c r="A1097">
        <v>4</v>
      </c>
      <c r="B1097" s="1">
        <v>16</v>
      </c>
    </row>
    <row r="1098" spans="1:2">
      <c r="A1098">
        <v>6</v>
      </c>
      <c r="B1098" s="1">
        <v>18</v>
      </c>
    </row>
    <row r="1099" spans="1:2">
      <c r="A1099">
        <v>7</v>
      </c>
      <c r="B1099" s="1">
        <v>20</v>
      </c>
    </row>
    <row r="1100" spans="1:2">
      <c r="A1100">
        <v>12</v>
      </c>
      <c r="B1100" s="1">
        <v>6</v>
      </c>
    </row>
    <row r="1101" spans="1:2">
      <c r="A1101">
        <v>3</v>
      </c>
      <c r="B1101" s="1">
        <v>7</v>
      </c>
    </row>
    <row r="1102" spans="1:2">
      <c r="A1102">
        <v>9</v>
      </c>
      <c r="B1102" s="1">
        <v>14</v>
      </c>
    </row>
    <row r="1103" spans="1:2">
      <c r="A1103">
        <v>12</v>
      </c>
      <c r="B1103" s="1">
        <v>4</v>
      </c>
    </row>
    <row r="1104" spans="1:2">
      <c r="A1104">
        <v>7</v>
      </c>
      <c r="B1104" s="1">
        <v>16</v>
      </c>
    </row>
    <row r="1105" spans="1:2">
      <c r="A1105">
        <v>10</v>
      </c>
      <c r="B1105" s="1">
        <v>14</v>
      </c>
    </row>
    <row r="1106" spans="1:2">
      <c r="A1106">
        <v>5</v>
      </c>
      <c r="B1106" s="1">
        <v>15</v>
      </c>
    </row>
    <row r="1107" spans="1:2">
      <c r="A1107">
        <v>7</v>
      </c>
      <c r="B1107" s="1">
        <v>16</v>
      </c>
    </row>
    <row r="1108" spans="1:2">
      <c r="A1108">
        <v>6</v>
      </c>
      <c r="B1108" s="1">
        <v>14</v>
      </c>
    </row>
    <row r="1109" spans="1:2">
      <c r="A1109">
        <v>2</v>
      </c>
      <c r="B1109" s="1">
        <v>16</v>
      </c>
    </row>
    <row r="1110" spans="1:2">
      <c r="A1110">
        <v>11</v>
      </c>
      <c r="B1110" s="1">
        <v>10</v>
      </c>
    </row>
    <row r="1111" spans="1:2">
      <c r="A1111">
        <v>11</v>
      </c>
      <c r="B1111" s="1">
        <v>10</v>
      </c>
    </row>
    <row r="1112" spans="1:2">
      <c r="A1112">
        <v>5</v>
      </c>
      <c r="B1112" s="1">
        <v>15</v>
      </c>
    </row>
    <row r="1113" spans="1:2">
      <c r="A1113">
        <v>1</v>
      </c>
      <c r="B1113" s="1">
        <v>17</v>
      </c>
    </row>
    <row r="1114" spans="1:2">
      <c r="A1114">
        <v>11</v>
      </c>
      <c r="B1114" s="1">
        <v>10</v>
      </c>
    </row>
    <row r="1115" spans="1:2">
      <c r="A1115">
        <v>14</v>
      </c>
      <c r="B1115" s="1">
        <v>3</v>
      </c>
    </row>
    <row r="1116" spans="1:2">
      <c r="A1116">
        <v>7</v>
      </c>
      <c r="B1116" s="1">
        <v>16</v>
      </c>
    </row>
    <row r="1117" spans="1:2">
      <c r="A1117">
        <v>4</v>
      </c>
      <c r="B1117" s="1">
        <v>16</v>
      </c>
    </row>
    <row r="1118" spans="1:2">
      <c r="A1118">
        <v>14</v>
      </c>
      <c r="B1118" s="1">
        <v>3</v>
      </c>
    </row>
    <row r="1119" spans="1:2">
      <c r="A1119">
        <v>7</v>
      </c>
      <c r="B1119" s="1">
        <v>20</v>
      </c>
    </row>
    <row r="1120" spans="1:2">
      <c r="A1120">
        <v>16</v>
      </c>
      <c r="B1120" s="1">
        <v>7</v>
      </c>
    </row>
    <row r="1121" spans="1:2">
      <c r="A1121">
        <v>10</v>
      </c>
      <c r="B1121" s="1">
        <v>19.5</v>
      </c>
    </row>
    <row r="1122" spans="1:2">
      <c r="A1122">
        <v>11</v>
      </c>
      <c r="B1122" s="1">
        <v>14</v>
      </c>
    </row>
    <row r="1123" spans="1:2">
      <c r="A1123">
        <v>7</v>
      </c>
      <c r="B1123" s="1">
        <v>20</v>
      </c>
    </row>
    <row r="1124" spans="1:2">
      <c r="A1124">
        <v>9</v>
      </c>
      <c r="B1124" s="1">
        <v>17</v>
      </c>
    </row>
    <row r="1125" spans="1:2">
      <c r="A1125">
        <v>4</v>
      </c>
      <c r="B1125" s="1">
        <v>16</v>
      </c>
    </row>
    <row r="1126" spans="1:2">
      <c r="A1126">
        <v>12</v>
      </c>
      <c r="B1126" s="1">
        <v>6</v>
      </c>
    </row>
    <row r="1127" spans="1:2">
      <c r="A1127">
        <v>1</v>
      </c>
      <c r="B1127" s="1">
        <v>23</v>
      </c>
    </row>
    <row r="1128" spans="1:2">
      <c r="A1128">
        <v>14</v>
      </c>
      <c r="B1128" s="1">
        <v>3</v>
      </c>
    </row>
    <row r="1129" spans="1:2">
      <c r="A1129">
        <v>7</v>
      </c>
      <c r="B1129" s="1">
        <v>20</v>
      </c>
    </row>
    <row r="1130" spans="1:2">
      <c r="A1130">
        <v>12</v>
      </c>
      <c r="B1130" s="1">
        <v>6</v>
      </c>
    </row>
    <row r="1131" spans="1:2">
      <c r="A1131">
        <v>11</v>
      </c>
      <c r="B1131" s="1">
        <v>14</v>
      </c>
    </row>
    <row r="1132" spans="1:2">
      <c r="A1132">
        <v>11</v>
      </c>
      <c r="B1132" s="1">
        <v>14</v>
      </c>
    </row>
    <row r="1133" spans="1:2">
      <c r="A1133">
        <v>3</v>
      </c>
      <c r="B1133" s="1">
        <v>8.5</v>
      </c>
    </row>
    <row r="1134" spans="1:2">
      <c r="A1134">
        <v>13</v>
      </c>
      <c r="B1134" s="1">
        <v>2</v>
      </c>
    </row>
    <row r="1135" spans="1:2">
      <c r="A1135">
        <v>7</v>
      </c>
      <c r="B1135" s="1">
        <v>20</v>
      </c>
    </row>
    <row r="1136" spans="1:2">
      <c r="A1136">
        <v>2</v>
      </c>
      <c r="B1136" s="1">
        <v>19</v>
      </c>
    </row>
    <row r="1137" spans="1:2">
      <c r="A1137">
        <v>1</v>
      </c>
      <c r="B1137" s="1">
        <v>23</v>
      </c>
    </row>
    <row r="1138" spans="1:2">
      <c r="A1138">
        <v>5</v>
      </c>
      <c r="B1138" s="1">
        <v>20</v>
      </c>
    </row>
    <row r="1139" spans="1:2">
      <c r="A1139">
        <v>13</v>
      </c>
      <c r="B1139" s="1">
        <v>2</v>
      </c>
    </row>
    <row r="1140" spans="1:2">
      <c r="A1140">
        <v>16</v>
      </c>
      <c r="B1140" s="1">
        <v>7</v>
      </c>
    </row>
    <row r="1141" spans="1:2">
      <c r="A1141">
        <v>2</v>
      </c>
      <c r="B1141" s="1">
        <v>19</v>
      </c>
    </row>
    <row r="1142" spans="1:2">
      <c r="A1142">
        <v>2</v>
      </c>
      <c r="B1142" s="1">
        <v>19</v>
      </c>
    </row>
    <row r="1143" spans="1:2">
      <c r="A1143">
        <v>10</v>
      </c>
      <c r="B1143" s="1">
        <v>19.5</v>
      </c>
    </row>
    <row r="1144" spans="1:2">
      <c r="A1144">
        <v>2</v>
      </c>
      <c r="B1144" s="1">
        <v>19</v>
      </c>
    </row>
    <row r="1145" spans="1:2">
      <c r="A1145">
        <v>13</v>
      </c>
      <c r="B1145" s="1">
        <v>2</v>
      </c>
    </row>
    <row r="1146" spans="1:2">
      <c r="A1146">
        <v>12</v>
      </c>
      <c r="B1146" s="1">
        <v>6</v>
      </c>
    </row>
    <row r="1147" spans="1:2">
      <c r="A1147">
        <v>2</v>
      </c>
      <c r="B1147" s="1">
        <v>19</v>
      </c>
    </row>
    <row r="1148" spans="1:2">
      <c r="A1148">
        <v>7</v>
      </c>
      <c r="B1148" s="1">
        <v>20</v>
      </c>
    </row>
    <row r="1149" spans="1:2">
      <c r="A1149">
        <v>5</v>
      </c>
      <c r="B1149" s="1">
        <v>20</v>
      </c>
    </row>
    <row r="1150" spans="1:2">
      <c r="A1150">
        <v>5</v>
      </c>
      <c r="B1150" s="1">
        <v>20</v>
      </c>
    </row>
    <row r="1151" spans="1:2">
      <c r="A1151">
        <v>13</v>
      </c>
      <c r="B1151" s="1">
        <v>2</v>
      </c>
    </row>
    <row r="1152" spans="1:2">
      <c r="A1152">
        <v>2</v>
      </c>
      <c r="B1152" s="1">
        <v>19</v>
      </c>
    </row>
    <row r="1153" spans="1:2">
      <c r="A1153">
        <v>3</v>
      </c>
      <c r="B1153" s="1">
        <v>8.5</v>
      </c>
    </row>
    <row r="1154" spans="1:2">
      <c r="A1154">
        <v>13</v>
      </c>
      <c r="B1154" s="1">
        <v>2</v>
      </c>
    </row>
    <row r="1155" spans="1:2">
      <c r="A1155">
        <v>7</v>
      </c>
      <c r="B1155" s="1">
        <v>20</v>
      </c>
    </row>
    <row r="1156" spans="1:2">
      <c r="A1156">
        <v>1</v>
      </c>
      <c r="B1156" s="1">
        <v>23</v>
      </c>
    </row>
    <row r="1157" spans="1:2">
      <c r="A1157">
        <v>10</v>
      </c>
      <c r="B1157" s="1">
        <v>19.5</v>
      </c>
    </row>
    <row r="1158" spans="1:2">
      <c r="A1158">
        <v>6</v>
      </c>
      <c r="B1158" s="1">
        <v>18</v>
      </c>
    </row>
    <row r="1159" spans="1:2">
      <c r="A1159">
        <v>6</v>
      </c>
      <c r="B1159" s="1">
        <v>18</v>
      </c>
    </row>
    <row r="1160" spans="1:2">
      <c r="A1160">
        <v>2</v>
      </c>
      <c r="B1160" s="1">
        <v>19</v>
      </c>
    </row>
    <row r="1161" spans="1:2">
      <c r="A1161">
        <v>3</v>
      </c>
      <c r="B1161" s="1">
        <v>8.5</v>
      </c>
    </row>
    <row r="1162" spans="1:2">
      <c r="A1162">
        <v>6</v>
      </c>
      <c r="B1162" s="1">
        <v>18</v>
      </c>
    </row>
    <row r="1163" spans="1:2">
      <c r="A1163">
        <v>2</v>
      </c>
      <c r="B1163" s="1">
        <v>19</v>
      </c>
    </row>
    <row r="1164" spans="1:2">
      <c r="A1164">
        <v>7</v>
      </c>
      <c r="B1164" s="1">
        <v>20</v>
      </c>
    </row>
    <row r="1165" spans="1:2">
      <c r="A1165">
        <v>15</v>
      </c>
      <c r="B1165" s="1">
        <v>1</v>
      </c>
    </row>
    <row r="1166" spans="1:2">
      <c r="A1166">
        <v>8</v>
      </c>
      <c r="B1166" s="1">
        <v>19</v>
      </c>
    </row>
    <row r="1167" spans="1:2">
      <c r="A1167">
        <v>15</v>
      </c>
      <c r="B1167" s="1">
        <v>1</v>
      </c>
    </row>
    <row r="1168" spans="1:2">
      <c r="A1168">
        <v>6</v>
      </c>
      <c r="B1168" s="1">
        <v>18</v>
      </c>
    </row>
    <row r="1169" spans="1:2">
      <c r="A1169">
        <v>12</v>
      </c>
      <c r="B1169" s="1">
        <v>6</v>
      </c>
    </row>
    <row r="1170" spans="1:2">
      <c r="A1170">
        <v>11</v>
      </c>
      <c r="B1170" s="1">
        <v>14</v>
      </c>
    </row>
    <row r="1171" spans="1:2">
      <c r="A1171">
        <v>16</v>
      </c>
      <c r="B1171" s="1">
        <v>7</v>
      </c>
    </row>
    <row r="1172" spans="1:2">
      <c r="A1172">
        <v>5</v>
      </c>
      <c r="B1172" s="1">
        <v>20</v>
      </c>
    </row>
    <row r="1173" spans="1:2">
      <c r="A1173">
        <v>2</v>
      </c>
      <c r="B1173" s="1">
        <v>19</v>
      </c>
    </row>
    <row r="1174" spans="1:2">
      <c r="A1174">
        <v>3</v>
      </c>
      <c r="B1174" s="1">
        <v>8.5</v>
      </c>
    </row>
    <row r="1175" spans="1:2">
      <c r="A1175">
        <v>1</v>
      </c>
      <c r="B1175" s="1">
        <v>23</v>
      </c>
    </row>
    <row r="1176" spans="1:2">
      <c r="A1176">
        <v>3</v>
      </c>
      <c r="B1176" s="1">
        <v>8.5</v>
      </c>
    </row>
    <row r="1177" spans="1:2">
      <c r="A1177">
        <v>3</v>
      </c>
      <c r="B1177" s="1">
        <v>8.5</v>
      </c>
    </row>
    <row r="1178" spans="1:2">
      <c r="A1178">
        <v>5</v>
      </c>
      <c r="B1178" s="1">
        <v>20</v>
      </c>
    </row>
    <row r="1179" spans="1:2">
      <c r="A1179">
        <v>13</v>
      </c>
      <c r="B1179" s="1">
        <v>2</v>
      </c>
    </row>
    <row r="1180" spans="1:2">
      <c r="A1180">
        <v>1</v>
      </c>
      <c r="B1180" s="1">
        <v>23</v>
      </c>
    </row>
    <row r="1181" spans="1:2">
      <c r="A1181">
        <v>7</v>
      </c>
      <c r="B1181" s="1">
        <v>20</v>
      </c>
    </row>
    <row r="1182" spans="1:2">
      <c r="A1182">
        <v>12</v>
      </c>
      <c r="B1182" s="1">
        <v>6</v>
      </c>
    </row>
    <row r="1183" spans="1:2">
      <c r="A1183">
        <v>2</v>
      </c>
      <c r="B1183" s="1">
        <v>19</v>
      </c>
    </row>
    <row r="1184" spans="1:2">
      <c r="A1184">
        <v>12</v>
      </c>
      <c r="B1184" s="1">
        <v>6</v>
      </c>
    </row>
    <row r="1185" spans="1:2">
      <c r="A1185">
        <v>14</v>
      </c>
      <c r="B1185" s="1">
        <v>3</v>
      </c>
    </row>
    <row r="1186" spans="1:2">
      <c r="A1186">
        <v>16</v>
      </c>
      <c r="B1186" s="1">
        <v>7</v>
      </c>
    </row>
    <row r="1187" spans="1:2">
      <c r="A1187">
        <v>1</v>
      </c>
      <c r="B1187" s="1">
        <v>23</v>
      </c>
    </row>
    <row r="1188" spans="1:2">
      <c r="A1188">
        <v>14</v>
      </c>
      <c r="B1188" s="1">
        <v>3</v>
      </c>
    </row>
    <row r="1189" spans="1:2">
      <c r="A1189">
        <v>6</v>
      </c>
      <c r="B1189" s="1">
        <v>18</v>
      </c>
    </row>
    <row r="1190" spans="1:2">
      <c r="A1190">
        <v>16</v>
      </c>
      <c r="B1190" s="1">
        <v>7</v>
      </c>
    </row>
    <row r="1191" spans="1:2">
      <c r="A1191">
        <v>7</v>
      </c>
      <c r="B1191" s="1">
        <v>20</v>
      </c>
    </row>
    <row r="1192" spans="1:2">
      <c r="A1192">
        <v>3</v>
      </c>
      <c r="B1192" s="1">
        <v>8.5</v>
      </c>
    </row>
    <row r="1193" spans="1:2">
      <c r="A1193">
        <v>13</v>
      </c>
      <c r="B1193" s="1">
        <v>2</v>
      </c>
    </row>
    <row r="1194" spans="1:2">
      <c r="A1194">
        <v>7</v>
      </c>
      <c r="B1194" s="1">
        <v>20</v>
      </c>
    </row>
    <row r="1195" spans="1:2">
      <c r="A1195">
        <v>10</v>
      </c>
      <c r="B1195" s="1">
        <v>19.5</v>
      </c>
    </row>
    <row r="1196" spans="1:2">
      <c r="A1196">
        <v>7</v>
      </c>
      <c r="B1196" s="1">
        <v>20</v>
      </c>
    </row>
    <row r="1197" spans="1:2">
      <c r="A1197">
        <v>5</v>
      </c>
      <c r="B1197" s="1">
        <v>20</v>
      </c>
    </row>
    <row r="1198" spans="1:2">
      <c r="A1198">
        <v>10</v>
      </c>
      <c r="B1198" s="1">
        <v>19.5</v>
      </c>
    </row>
    <row r="1199" spans="1:2">
      <c r="A1199">
        <v>4</v>
      </c>
      <c r="B1199" s="1">
        <v>16</v>
      </c>
    </row>
    <row r="1200" spans="1:2">
      <c r="A1200">
        <v>4</v>
      </c>
      <c r="B1200" s="1">
        <v>16</v>
      </c>
    </row>
    <row r="1201" spans="1:2">
      <c r="A1201">
        <v>5</v>
      </c>
      <c r="B1201" s="1">
        <v>20</v>
      </c>
    </row>
    <row r="1202" spans="1:2">
      <c r="A1202">
        <v>5</v>
      </c>
      <c r="B1202" s="1">
        <v>20</v>
      </c>
    </row>
    <row r="1203" spans="1:2">
      <c r="A1203">
        <v>9</v>
      </c>
      <c r="B1203" s="1">
        <v>17</v>
      </c>
    </row>
    <row r="1204" spans="1:2">
      <c r="A1204">
        <v>8</v>
      </c>
      <c r="B1204" s="1">
        <v>15</v>
      </c>
    </row>
    <row r="1205" spans="1:2">
      <c r="A1205">
        <v>6</v>
      </c>
      <c r="B1205" s="1">
        <v>14</v>
      </c>
    </row>
    <row r="1206" spans="1:2">
      <c r="A1206">
        <v>16</v>
      </c>
      <c r="B1206" s="1">
        <v>5</v>
      </c>
    </row>
    <row r="1207" spans="1:2">
      <c r="A1207">
        <v>13</v>
      </c>
      <c r="B1207" s="1">
        <v>2</v>
      </c>
    </row>
    <row r="1208" spans="1:2">
      <c r="A1208">
        <v>4</v>
      </c>
      <c r="B1208" s="1">
        <v>14</v>
      </c>
    </row>
    <row r="1209" spans="1:2">
      <c r="A1209">
        <v>13</v>
      </c>
      <c r="B1209" s="1">
        <v>2</v>
      </c>
    </row>
    <row r="1210" spans="1:2">
      <c r="A1210">
        <v>15</v>
      </c>
      <c r="B1210" s="1">
        <v>1</v>
      </c>
    </row>
    <row r="1211" spans="1:2">
      <c r="A1211">
        <v>11</v>
      </c>
      <c r="B1211" s="1">
        <v>10</v>
      </c>
    </row>
    <row r="1212" spans="1:2">
      <c r="A1212">
        <v>16</v>
      </c>
      <c r="B1212" s="1">
        <v>5</v>
      </c>
    </row>
    <row r="1213" spans="1:2">
      <c r="A1213">
        <v>6</v>
      </c>
      <c r="B1213" s="1">
        <v>14</v>
      </c>
    </row>
    <row r="1214" spans="1:2">
      <c r="A1214">
        <v>9</v>
      </c>
      <c r="B1214" s="1">
        <v>14</v>
      </c>
    </row>
    <row r="1215" spans="1:2">
      <c r="A1215">
        <v>8</v>
      </c>
      <c r="B1215" s="1">
        <v>15</v>
      </c>
    </row>
    <row r="1216" spans="1:2">
      <c r="A1216">
        <v>15</v>
      </c>
      <c r="B1216" s="1">
        <v>1</v>
      </c>
    </row>
    <row r="1217" spans="1:2">
      <c r="A1217">
        <v>5</v>
      </c>
      <c r="B1217" s="1">
        <v>15</v>
      </c>
    </row>
    <row r="1218" spans="1:2">
      <c r="A1218">
        <v>1</v>
      </c>
      <c r="B1218" s="1">
        <v>17</v>
      </c>
    </row>
    <row r="1219" spans="1:2">
      <c r="A1219">
        <v>4</v>
      </c>
      <c r="B1219" s="1">
        <v>14</v>
      </c>
    </row>
    <row r="1220" spans="1:2">
      <c r="A1220">
        <v>14</v>
      </c>
      <c r="B1220" s="1">
        <v>3</v>
      </c>
    </row>
    <row r="1221" spans="1:2">
      <c r="A1221">
        <v>3</v>
      </c>
      <c r="B1221" s="1">
        <v>7</v>
      </c>
    </row>
    <row r="1222" spans="1:2">
      <c r="A1222">
        <v>6</v>
      </c>
      <c r="B1222" s="1">
        <v>14</v>
      </c>
    </row>
    <row r="1223" spans="1:2">
      <c r="A1223">
        <v>13</v>
      </c>
      <c r="B1223" s="1">
        <v>2</v>
      </c>
    </row>
    <row r="1224" spans="1:2">
      <c r="A1224">
        <v>8</v>
      </c>
      <c r="B1224" s="1">
        <v>15</v>
      </c>
    </row>
    <row r="1225" spans="1:2">
      <c r="A1225">
        <v>16</v>
      </c>
      <c r="B1225" s="1">
        <v>5</v>
      </c>
    </row>
    <row r="1226" spans="1:2">
      <c r="A1226">
        <v>15</v>
      </c>
      <c r="B1226" s="1">
        <v>1</v>
      </c>
    </row>
    <row r="1227" spans="1:2">
      <c r="A1227">
        <v>3</v>
      </c>
      <c r="B1227" s="1">
        <v>7</v>
      </c>
    </row>
    <row r="1228" spans="1:2">
      <c r="A1228">
        <v>4</v>
      </c>
      <c r="B1228" s="1">
        <v>14</v>
      </c>
    </row>
    <row r="1229" spans="1:2">
      <c r="A1229">
        <v>2</v>
      </c>
      <c r="B1229" s="1">
        <v>16</v>
      </c>
    </row>
    <row r="1230" spans="1:2">
      <c r="A1230">
        <v>1</v>
      </c>
      <c r="B1230" s="1">
        <v>17</v>
      </c>
    </row>
    <row r="1231" spans="1:2">
      <c r="A1231">
        <v>2</v>
      </c>
      <c r="B1231" s="1">
        <v>16</v>
      </c>
    </row>
    <row r="1232" spans="1:2">
      <c r="A1232">
        <v>11</v>
      </c>
      <c r="B1232" s="1">
        <v>10</v>
      </c>
    </row>
    <row r="1233" spans="1:2">
      <c r="A1233">
        <v>7</v>
      </c>
      <c r="B1233" s="1">
        <v>16</v>
      </c>
    </row>
    <row r="1234" spans="1:2">
      <c r="A1234">
        <v>7</v>
      </c>
      <c r="B1234" s="1">
        <v>20</v>
      </c>
    </row>
    <row r="1235" spans="1:2">
      <c r="A1235">
        <v>14</v>
      </c>
      <c r="B1235" s="1">
        <v>3</v>
      </c>
    </row>
    <row r="1236" spans="1:2">
      <c r="A1236">
        <v>5</v>
      </c>
      <c r="B1236" s="1">
        <v>20</v>
      </c>
    </row>
    <row r="1237" spans="1:2">
      <c r="A1237">
        <v>13</v>
      </c>
      <c r="B1237" s="1">
        <v>2</v>
      </c>
    </row>
    <row r="1238" spans="1:2">
      <c r="A1238">
        <v>12</v>
      </c>
      <c r="B1238" s="1">
        <v>6</v>
      </c>
    </row>
    <row r="1239" spans="1:2">
      <c r="A1239">
        <v>12</v>
      </c>
      <c r="B1239" s="1">
        <v>6</v>
      </c>
    </row>
    <row r="1240" spans="1:2">
      <c r="A1240">
        <v>15</v>
      </c>
      <c r="B1240" s="1">
        <v>1</v>
      </c>
    </row>
    <row r="1241" spans="1:2">
      <c r="A1241">
        <v>15</v>
      </c>
      <c r="B1241" s="1">
        <v>1</v>
      </c>
    </row>
    <row r="1242" spans="1:2">
      <c r="A1242">
        <v>6</v>
      </c>
      <c r="B1242" s="1">
        <v>18</v>
      </c>
    </row>
    <row r="1243" spans="1:2">
      <c r="A1243">
        <v>8</v>
      </c>
      <c r="B1243" s="1">
        <v>19</v>
      </c>
    </row>
    <row r="1244" spans="1:2">
      <c r="A1244">
        <v>14</v>
      </c>
      <c r="B1244" s="1">
        <v>3</v>
      </c>
    </row>
    <row r="1245" spans="1:2">
      <c r="A1245">
        <v>16</v>
      </c>
      <c r="B1245" s="1">
        <v>7</v>
      </c>
    </row>
    <row r="1246" spans="1:2">
      <c r="A1246">
        <v>14</v>
      </c>
      <c r="B1246" s="1">
        <v>3</v>
      </c>
    </row>
    <row r="1247" spans="1:2">
      <c r="A1247">
        <v>2</v>
      </c>
      <c r="B1247" s="1">
        <v>19</v>
      </c>
    </row>
    <row r="1248" spans="1:2">
      <c r="A1248">
        <v>16</v>
      </c>
      <c r="B1248" s="1">
        <v>7</v>
      </c>
    </row>
    <row r="1249" spans="1:2">
      <c r="A1249">
        <v>14</v>
      </c>
      <c r="B1249" s="1">
        <v>3</v>
      </c>
    </row>
    <row r="1250" spans="1:2">
      <c r="A1250">
        <v>5</v>
      </c>
      <c r="B1250" s="1">
        <v>20</v>
      </c>
    </row>
    <row r="1251" spans="1:2">
      <c r="A1251">
        <v>16</v>
      </c>
      <c r="B1251" s="1">
        <v>7</v>
      </c>
    </row>
    <row r="1252" spans="1:2">
      <c r="A1252">
        <v>14</v>
      </c>
      <c r="B1252" s="1">
        <v>3</v>
      </c>
    </row>
    <row r="1253" spans="1:2">
      <c r="A1253">
        <v>10</v>
      </c>
      <c r="B1253" s="1">
        <v>19.5</v>
      </c>
    </row>
    <row r="1254" spans="1:2">
      <c r="A1254">
        <v>5</v>
      </c>
      <c r="B1254" s="1">
        <v>20</v>
      </c>
    </row>
    <row r="1255" spans="1:2">
      <c r="A1255">
        <v>10</v>
      </c>
      <c r="B1255" s="1">
        <v>19.5</v>
      </c>
    </row>
    <row r="1256" spans="1:2">
      <c r="A1256">
        <v>2</v>
      </c>
      <c r="B1256" s="1">
        <v>19</v>
      </c>
    </row>
    <row r="1257" spans="1:2">
      <c r="A1257">
        <v>1</v>
      </c>
      <c r="B1257" s="1">
        <v>23</v>
      </c>
    </row>
    <row r="1258" spans="1:2">
      <c r="A1258">
        <v>8</v>
      </c>
      <c r="B1258" s="1">
        <v>19</v>
      </c>
    </row>
    <row r="1259" spans="1:2">
      <c r="A1259">
        <v>4</v>
      </c>
      <c r="B1259" s="1">
        <v>16</v>
      </c>
    </row>
    <row r="1260" spans="1:2">
      <c r="A1260">
        <v>3</v>
      </c>
      <c r="B1260" s="1">
        <v>8.5</v>
      </c>
    </row>
    <row r="1261" spans="1:2">
      <c r="A1261">
        <v>1</v>
      </c>
      <c r="B1261" s="1">
        <v>23</v>
      </c>
    </row>
    <row r="1262" spans="1:2">
      <c r="A1262">
        <v>1</v>
      </c>
      <c r="B1262" s="1">
        <v>23</v>
      </c>
    </row>
    <row r="1263" spans="1:2">
      <c r="A1263">
        <v>13</v>
      </c>
      <c r="B1263" s="1">
        <v>2</v>
      </c>
    </row>
    <row r="1264" spans="1:2">
      <c r="A1264">
        <v>8</v>
      </c>
      <c r="B1264" s="1">
        <v>19</v>
      </c>
    </row>
    <row r="1265" spans="1:2">
      <c r="A1265">
        <v>16</v>
      </c>
      <c r="B1265" s="1">
        <v>7</v>
      </c>
    </row>
    <row r="1266" spans="1:2">
      <c r="A1266">
        <v>7</v>
      </c>
      <c r="B1266" s="1">
        <v>20</v>
      </c>
    </row>
    <row r="1267" spans="1:2">
      <c r="A1267">
        <v>13</v>
      </c>
      <c r="B1267" s="1">
        <v>2</v>
      </c>
    </row>
    <row r="1268" spans="1:2">
      <c r="A1268">
        <v>16</v>
      </c>
      <c r="B1268" s="1">
        <v>7</v>
      </c>
    </row>
    <row r="1269" spans="1:2">
      <c r="A1269">
        <v>13</v>
      </c>
      <c r="B1269" s="1">
        <v>2</v>
      </c>
    </row>
    <row r="1270" spans="1:2">
      <c r="A1270">
        <v>8</v>
      </c>
      <c r="B1270" s="1">
        <v>19</v>
      </c>
    </row>
    <row r="1271" spans="1:2">
      <c r="A1271">
        <v>6</v>
      </c>
      <c r="B1271" s="1">
        <v>18</v>
      </c>
    </row>
    <row r="1272" spans="1:2">
      <c r="A1272">
        <v>12</v>
      </c>
      <c r="B1272" s="1">
        <v>6</v>
      </c>
    </row>
    <row r="1273" spans="1:2">
      <c r="A1273">
        <v>14</v>
      </c>
      <c r="B1273" s="1">
        <v>3</v>
      </c>
    </row>
    <row r="1274" spans="1:2">
      <c r="A1274">
        <v>11</v>
      </c>
      <c r="B1274" s="1">
        <v>14</v>
      </c>
    </row>
    <row r="1275" spans="1:2">
      <c r="A1275">
        <v>9</v>
      </c>
      <c r="B1275" s="1">
        <v>17</v>
      </c>
    </row>
    <row r="1276" spans="1:2">
      <c r="A1276">
        <v>9</v>
      </c>
      <c r="B1276" s="1">
        <v>17</v>
      </c>
    </row>
    <row r="1277" spans="1:2">
      <c r="A1277">
        <v>1</v>
      </c>
      <c r="B1277" s="1">
        <v>23</v>
      </c>
    </row>
    <row r="1278" spans="1:2">
      <c r="A1278">
        <v>3</v>
      </c>
      <c r="B1278" s="1">
        <v>8.5</v>
      </c>
    </row>
    <row r="1279" spans="1:2">
      <c r="A1279">
        <v>11</v>
      </c>
      <c r="B1279" s="1">
        <v>14</v>
      </c>
    </row>
    <row r="1280" spans="1:2">
      <c r="A1280">
        <v>14</v>
      </c>
      <c r="B1280" s="1">
        <v>3</v>
      </c>
    </row>
    <row r="1281" spans="1:2">
      <c r="A1281">
        <v>3</v>
      </c>
      <c r="B1281" s="1">
        <v>8.5</v>
      </c>
    </row>
    <row r="1282" spans="1:2">
      <c r="A1282">
        <v>7</v>
      </c>
      <c r="B1282" s="1">
        <v>20</v>
      </c>
    </row>
    <row r="1283" spans="1:2">
      <c r="A1283">
        <v>16</v>
      </c>
      <c r="B1283" s="1">
        <v>7</v>
      </c>
    </row>
    <row r="1284" spans="1:2">
      <c r="A1284">
        <v>7</v>
      </c>
      <c r="B1284" s="1">
        <v>20</v>
      </c>
    </row>
    <row r="1285" spans="1:2">
      <c r="A1285">
        <v>14</v>
      </c>
      <c r="B1285" s="1">
        <v>3</v>
      </c>
    </row>
    <row r="1286" spans="1:2">
      <c r="A1286">
        <v>11</v>
      </c>
      <c r="B1286" s="1">
        <v>14</v>
      </c>
    </row>
    <row r="1287" spans="1:2">
      <c r="A1287">
        <v>9</v>
      </c>
      <c r="B1287" s="1">
        <v>17</v>
      </c>
    </row>
    <row r="1288" spans="1:2">
      <c r="A1288">
        <v>12</v>
      </c>
      <c r="B1288" s="1">
        <v>6</v>
      </c>
    </row>
    <row r="1289" spans="1:2">
      <c r="A1289">
        <v>3</v>
      </c>
      <c r="B1289" s="1">
        <v>8.5</v>
      </c>
    </row>
    <row r="1290" spans="1:2">
      <c r="A1290">
        <v>13</v>
      </c>
      <c r="B1290" s="1">
        <v>2</v>
      </c>
    </row>
    <row r="1291" spans="1:2">
      <c r="A1291">
        <v>5</v>
      </c>
      <c r="B1291" s="1">
        <v>20</v>
      </c>
    </row>
    <row r="1292" spans="1:2">
      <c r="A1292">
        <v>9</v>
      </c>
      <c r="B1292" s="1">
        <v>17</v>
      </c>
    </row>
    <row r="1293" spans="1:2">
      <c r="A1293">
        <v>7</v>
      </c>
      <c r="B1293" s="1">
        <v>20</v>
      </c>
    </row>
    <row r="1294" spans="1:2">
      <c r="A1294">
        <v>9</v>
      </c>
      <c r="B1294" s="1">
        <v>17</v>
      </c>
    </row>
    <row r="1295" spans="1:2">
      <c r="A1295">
        <v>13</v>
      </c>
      <c r="B1295" s="1">
        <v>2</v>
      </c>
    </row>
    <row r="1296" spans="1:2">
      <c r="A1296">
        <v>4</v>
      </c>
      <c r="B1296" s="1">
        <v>16</v>
      </c>
    </row>
    <row r="1297" spans="1:2">
      <c r="A1297">
        <v>7</v>
      </c>
      <c r="B1297" s="1">
        <v>20</v>
      </c>
    </row>
    <row r="1298" spans="1:2">
      <c r="A1298">
        <v>11</v>
      </c>
      <c r="B1298" s="1">
        <v>14</v>
      </c>
    </row>
    <row r="1299" spans="1:2">
      <c r="A1299">
        <v>2</v>
      </c>
      <c r="B1299" s="1">
        <v>19</v>
      </c>
    </row>
    <row r="1300" spans="1:2">
      <c r="A1300">
        <v>14</v>
      </c>
      <c r="B1300" s="1">
        <v>3</v>
      </c>
    </row>
    <row r="1301" spans="1:2">
      <c r="A1301">
        <v>7</v>
      </c>
      <c r="B1301" s="1">
        <v>20</v>
      </c>
    </row>
    <row r="1302" spans="1:2">
      <c r="A1302">
        <v>4</v>
      </c>
      <c r="B1302" s="1">
        <v>16</v>
      </c>
    </row>
    <row r="1303" spans="1:2">
      <c r="A1303">
        <v>14</v>
      </c>
      <c r="B1303" s="1">
        <v>3</v>
      </c>
    </row>
    <row r="1304" spans="1:2">
      <c r="A1304">
        <v>8</v>
      </c>
      <c r="B1304" s="1">
        <v>19</v>
      </c>
    </row>
    <row r="1305" spans="1:2">
      <c r="A1305">
        <v>14</v>
      </c>
      <c r="B1305" s="1">
        <v>3</v>
      </c>
    </row>
    <row r="1306" spans="1:2">
      <c r="A1306">
        <v>6</v>
      </c>
      <c r="B1306" s="1">
        <v>18</v>
      </c>
    </row>
    <row r="1307" spans="1:2">
      <c r="A1307">
        <v>7</v>
      </c>
      <c r="B1307" s="1">
        <v>20</v>
      </c>
    </row>
    <row r="1308" spans="1:2">
      <c r="A1308">
        <v>16</v>
      </c>
      <c r="B1308" s="1">
        <v>7</v>
      </c>
    </row>
    <row r="1309" spans="1:2">
      <c r="A1309">
        <v>9</v>
      </c>
      <c r="B1309" s="1">
        <v>17</v>
      </c>
    </row>
    <row r="1310" spans="1:2">
      <c r="A1310">
        <v>1</v>
      </c>
      <c r="B1310" s="1">
        <v>23</v>
      </c>
    </row>
    <row r="1311" spans="1:2">
      <c r="A1311">
        <v>6</v>
      </c>
      <c r="B1311" s="1">
        <v>18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G22" sqref="G22"/>
    </sheetView>
  </sheetViews>
  <sheetFormatPr defaultRowHeight="15.6"/>
  <cols>
    <col min="2" max="2" width="30.09765625" customWidth="1"/>
    <col min="3" max="3" width="23.09765625" style="40" customWidth="1"/>
    <col min="4" max="4" width="38.3984375" style="40" customWidth="1"/>
    <col min="5" max="5" width="37.19921875" customWidth="1"/>
    <col min="6" max="6" width="12.59765625" bestFit="1" customWidth="1"/>
    <col min="7" max="7" width="16.3984375" bestFit="1" customWidth="1"/>
    <col min="8" max="8" width="11.5" bestFit="1" customWidth="1"/>
  </cols>
  <sheetData>
    <row r="5" spans="2:4">
      <c r="B5" s="98"/>
      <c r="C5" s="96" t="s">
        <v>168</v>
      </c>
      <c r="D5" s="96" t="s">
        <v>169</v>
      </c>
    </row>
    <row r="6" spans="2:4" ht="16.2" thickBot="1">
      <c r="B6" s="99" t="s">
        <v>123</v>
      </c>
      <c r="C6" s="97">
        <v>16905.5</v>
      </c>
      <c r="D6" s="101">
        <v>10895.5</v>
      </c>
    </row>
    <row r="7" spans="2:4" ht="16.2" thickBot="1">
      <c r="B7" s="99" t="s">
        <v>124</v>
      </c>
      <c r="C7" s="97">
        <v>8483.6</v>
      </c>
      <c r="D7" s="101">
        <v>5397.45</v>
      </c>
    </row>
    <row r="8" spans="2:4" ht="16.2" thickBot="1">
      <c r="B8" s="99" t="s">
        <v>141</v>
      </c>
      <c r="C8" s="97">
        <f>8421.9-500</f>
        <v>7921.9</v>
      </c>
      <c r="D8" s="101">
        <v>5498</v>
      </c>
    </row>
    <row r="15" spans="2:4" ht="16.2" thickBot="1">
      <c r="C15" s="101"/>
    </row>
    <row r="16" spans="2:4" ht="16.2" thickBot="1">
      <c r="C16" s="101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8" sqref="G8"/>
    </sheetView>
  </sheetViews>
  <sheetFormatPr defaultRowHeight="15.6"/>
  <cols>
    <col min="1" max="1" width="33.3984375" customWidth="1"/>
    <col min="2" max="2" width="26.09765625" style="40" customWidth="1"/>
    <col min="3" max="3" width="19.59765625" style="40" customWidth="1"/>
    <col min="4" max="4" width="38.19921875" style="40" customWidth="1"/>
  </cols>
  <sheetData>
    <row r="1" spans="1:4" ht="16.2" thickBot="1">
      <c r="B1" s="100" t="s">
        <v>123</v>
      </c>
      <c r="C1" s="100" t="s">
        <v>124</v>
      </c>
      <c r="D1" s="100" t="s">
        <v>170</v>
      </c>
    </row>
    <row r="2" spans="1:4" ht="16.2" thickBot="1">
      <c r="A2" s="98" t="s">
        <v>168</v>
      </c>
      <c r="B2" s="97">
        <v>16905.5</v>
      </c>
      <c r="C2" s="97">
        <v>8483.6</v>
      </c>
      <c r="D2" s="97">
        <f>8421.9-500</f>
        <v>7921.9</v>
      </c>
    </row>
    <row r="3" spans="1:4" ht="16.2" thickBot="1">
      <c r="A3" s="98" t="s">
        <v>169</v>
      </c>
      <c r="B3" s="101">
        <v>10895.5</v>
      </c>
      <c r="C3" s="101">
        <v>5397.45</v>
      </c>
      <c r="D3" s="101">
        <v>5498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9"/>
  <sheetViews>
    <sheetView workbookViewId="0">
      <selection activeCell="U23" sqref="U23"/>
    </sheetView>
  </sheetViews>
  <sheetFormatPr defaultRowHeight="15.6"/>
  <cols>
    <col min="2" max="2" width="15.8984375" style="4" customWidth="1"/>
    <col min="4" max="4" width="16.09765625" customWidth="1"/>
    <col min="5" max="5" width="14.8984375" bestFit="1" customWidth="1"/>
    <col min="6" max="6" width="16.796875" customWidth="1"/>
    <col min="7" max="7" width="14.796875" customWidth="1"/>
    <col min="8" max="9" width="3.69921875" bestFit="1" customWidth="1"/>
    <col min="10" max="12" width="4.69921875" bestFit="1" customWidth="1"/>
    <col min="13" max="18" width="3.69921875" bestFit="1" customWidth="1"/>
    <col min="19" max="19" width="2.69921875" bestFit="1" customWidth="1"/>
    <col min="20" max="20" width="3.69921875" bestFit="1" customWidth="1"/>
    <col min="21" max="22" width="10.3984375" bestFit="1" customWidth="1"/>
  </cols>
  <sheetData>
    <row r="1" spans="1:21">
      <c r="A1" s="51" t="s">
        <v>3</v>
      </c>
      <c r="B1" s="1" t="s">
        <v>119</v>
      </c>
    </row>
    <row r="2" spans="1:21">
      <c r="A2">
        <v>1</v>
      </c>
      <c r="B2" s="4">
        <v>17</v>
      </c>
      <c r="E2" s="84" t="s">
        <v>147</v>
      </c>
    </row>
    <row r="3" spans="1:21">
      <c r="A3">
        <v>4</v>
      </c>
      <c r="B3" s="4">
        <v>14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 t="s">
        <v>148</v>
      </c>
    </row>
    <row r="4" spans="1:21">
      <c r="A4">
        <v>8</v>
      </c>
      <c r="B4" s="4">
        <v>15</v>
      </c>
      <c r="D4" t="s">
        <v>149</v>
      </c>
      <c r="E4">
        <v>973</v>
      </c>
      <c r="F4">
        <v>930</v>
      </c>
      <c r="G4">
        <v>440.5</v>
      </c>
      <c r="H4">
        <v>984</v>
      </c>
      <c r="I4">
        <v>645</v>
      </c>
      <c r="J4">
        <v>1058</v>
      </c>
      <c r="K4">
        <v>1344</v>
      </c>
      <c r="L4">
        <v>1101</v>
      </c>
      <c r="M4">
        <v>830</v>
      </c>
      <c r="N4">
        <v>968</v>
      </c>
      <c r="O4">
        <v>736</v>
      </c>
      <c r="P4">
        <v>274</v>
      </c>
      <c r="Q4">
        <v>110</v>
      </c>
      <c r="R4">
        <v>177</v>
      </c>
      <c r="S4">
        <v>51</v>
      </c>
      <c r="T4">
        <v>274</v>
      </c>
      <c r="U4">
        <v>10895.5</v>
      </c>
    </row>
    <row r="5" spans="1:21">
      <c r="A5">
        <v>1</v>
      </c>
      <c r="B5" s="4">
        <v>17</v>
      </c>
      <c r="D5" s="85" t="s">
        <v>150</v>
      </c>
      <c r="E5" s="85">
        <v>881.25</v>
      </c>
      <c r="F5" s="85">
        <v>703.79999999999973</v>
      </c>
      <c r="G5" s="85">
        <v>110</v>
      </c>
      <c r="H5" s="85">
        <v>563.20000000000016</v>
      </c>
      <c r="I5" s="85">
        <v>425</v>
      </c>
      <c r="J5" s="85">
        <v>549</v>
      </c>
      <c r="K5" s="85">
        <v>675.49999999999909</v>
      </c>
      <c r="L5" s="85">
        <v>472.5</v>
      </c>
      <c r="M5" s="85">
        <v>655.20000000000061</v>
      </c>
      <c r="N5" s="85">
        <v>275</v>
      </c>
      <c r="O5" s="85">
        <v>87.000000000000085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5397.45</v>
      </c>
    </row>
    <row r="6" spans="1:21">
      <c r="A6">
        <v>8</v>
      </c>
      <c r="B6" s="4">
        <v>15</v>
      </c>
      <c r="D6" t="s">
        <v>158</v>
      </c>
      <c r="E6">
        <f>E4-E5</f>
        <v>91.75</v>
      </c>
      <c r="F6">
        <f>F4-F5</f>
        <v>226.20000000000027</v>
      </c>
      <c r="G6">
        <f t="shared" ref="G6:U6" si="0">G4-G5</f>
        <v>330.5</v>
      </c>
      <c r="H6">
        <f t="shared" si="0"/>
        <v>420.79999999999984</v>
      </c>
      <c r="I6">
        <f t="shared" si="0"/>
        <v>220</v>
      </c>
      <c r="J6">
        <f t="shared" si="0"/>
        <v>509</v>
      </c>
      <c r="K6">
        <f t="shared" si="0"/>
        <v>668.50000000000091</v>
      </c>
      <c r="L6">
        <f t="shared" si="0"/>
        <v>628.5</v>
      </c>
      <c r="M6">
        <f t="shared" si="0"/>
        <v>174.79999999999939</v>
      </c>
      <c r="N6">
        <f t="shared" si="0"/>
        <v>693</v>
      </c>
      <c r="O6">
        <f t="shared" si="0"/>
        <v>648.99999999999989</v>
      </c>
      <c r="P6">
        <f t="shared" si="0"/>
        <v>274</v>
      </c>
      <c r="Q6">
        <f t="shared" si="0"/>
        <v>110</v>
      </c>
      <c r="R6">
        <f t="shared" si="0"/>
        <v>177</v>
      </c>
      <c r="S6">
        <f t="shared" si="0"/>
        <v>51</v>
      </c>
      <c r="T6">
        <f t="shared" si="0"/>
        <v>274</v>
      </c>
      <c r="U6">
        <f t="shared" si="0"/>
        <v>5498.05</v>
      </c>
    </row>
    <row r="7" spans="1:21">
      <c r="A7">
        <v>16</v>
      </c>
      <c r="B7" s="4">
        <v>5</v>
      </c>
    </row>
    <row r="8" spans="1:21">
      <c r="A8">
        <v>8</v>
      </c>
      <c r="B8" s="4">
        <v>15</v>
      </c>
    </row>
    <row r="9" spans="1:21">
      <c r="A9">
        <v>10</v>
      </c>
      <c r="B9" s="4">
        <v>14</v>
      </c>
    </row>
    <row r="10" spans="1:21">
      <c r="A10">
        <v>11</v>
      </c>
      <c r="B10" s="4">
        <v>10</v>
      </c>
      <c r="D10" s="89" t="s">
        <v>157</v>
      </c>
      <c r="E10" s="89" t="s">
        <v>149</v>
      </c>
      <c r="F10" s="90" t="s">
        <v>150</v>
      </c>
      <c r="G10" s="58" t="s">
        <v>158</v>
      </c>
    </row>
    <row r="11" spans="1:21">
      <c r="A11">
        <v>1</v>
      </c>
      <c r="B11" s="4">
        <v>17</v>
      </c>
      <c r="D11" s="91" t="s">
        <v>21</v>
      </c>
      <c r="E11" s="89">
        <v>973</v>
      </c>
      <c r="F11" s="90">
        <v>881.25</v>
      </c>
      <c r="G11" s="58">
        <f t="shared" ref="G11:G27" si="1">E11-F11</f>
        <v>91.75</v>
      </c>
    </row>
    <row r="12" spans="1:21">
      <c r="A12">
        <v>3</v>
      </c>
      <c r="B12" s="4">
        <v>7</v>
      </c>
      <c r="D12" s="91" t="s">
        <v>22</v>
      </c>
      <c r="E12" s="89">
        <v>930</v>
      </c>
      <c r="F12" s="90">
        <v>703.79999999999973</v>
      </c>
      <c r="G12" s="58">
        <f t="shared" si="1"/>
        <v>226.20000000000027</v>
      </c>
    </row>
    <row r="13" spans="1:21">
      <c r="A13">
        <v>11</v>
      </c>
      <c r="B13" s="4">
        <v>10</v>
      </c>
      <c r="D13" s="91" t="s">
        <v>23</v>
      </c>
      <c r="E13" s="89">
        <v>440.5</v>
      </c>
      <c r="F13" s="90">
        <v>110</v>
      </c>
      <c r="G13" s="58">
        <f t="shared" si="1"/>
        <v>330.5</v>
      </c>
    </row>
    <row r="14" spans="1:21">
      <c r="A14">
        <v>10</v>
      </c>
      <c r="B14" s="4">
        <v>14</v>
      </c>
      <c r="D14" s="91" t="s">
        <v>24</v>
      </c>
      <c r="E14" s="89">
        <v>984</v>
      </c>
      <c r="F14" s="90">
        <v>563.20000000000016</v>
      </c>
      <c r="G14" s="58">
        <f t="shared" si="1"/>
        <v>420.79999999999984</v>
      </c>
    </row>
    <row r="15" spans="1:21">
      <c r="A15">
        <v>15</v>
      </c>
      <c r="B15" s="4">
        <v>1</v>
      </c>
      <c r="D15" s="91" t="s">
        <v>25</v>
      </c>
      <c r="E15" s="89">
        <v>645</v>
      </c>
      <c r="F15" s="90">
        <v>425</v>
      </c>
      <c r="G15" s="58">
        <f t="shared" si="1"/>
        <v>220</v>
      </c>
    </row>
    <row r="16" spans="1:21">
      <c r="A16">
        <v>3</v>
      </c>
      <c r="B16" s="4">
        <v>7</v>
      </c>
      <c r="D16" s="91" t="s">
        <v>26</v>
      </c>
      <c r="E16" s="89">
        <v>1058</v>
      </c>
      <c r="F16" s="90">
        <v>549</v>
      </c>
      <c r="G16" s="58">
        <f t="shared" si="1"/>
        <v>509</v>
      </c>
    </row>
    <row r="17" spans="1:7">
      <c r="A17">
        <v>15</v>
      </c>
      <c r="B17" s="4">
        <v>1</v>
      </c>
      <c r="D17" s="91" t="s">
        <v>27</v>
      </c>
      <c r="E17" s="89">
        <v>1344</v>
      </c>
      <c r="F17" s="90">
        <v>675.49999999999909</v>
      </c>
      <c r="G17" s="58">
        <f t="shared" si="1"/>
        <v>668.50000000000091</v>
      </c>
    </row>
    <row r="18" spans="1:7">
      <c r="A18">
        <v>9</v>
      </c>
      <c r="B18" s="4">
        <v>14</v>
      </c>
      <c r="D18" s="91" t="s">
        <v>28</v>
      </c>
      <c r="E18" s="89">
        <v>1101</v>
      </c>
      <c r="F18" s="90">
        <v>472.5</v>
      </c>
      <c r="G18" s="58">
        <f t="shared" si="1"/>
        <v>628.5</v>
      </c>
    </row>
    <row r="19" spans="1:7">
      <c r="A19">
        <v>12</v>
      </c>
      <c r="B19" s="4">
        <v>4</v>
      </c>
      <c r="D19" s="91" t="s">
        <v>29</v>
      </c>
      <c r="E19" s="89">
        <v>830</v>
      </c>
      <c r="F19" s="90">
        <v>655.20000000000061</v>
      </c>
      <c r="G19" s="58">
        <f t="shared" si="1"/>
        <v>174.79999999999939</v>
      </c>
    </row>
    <row r="20" spans="1:7">
      <c r="A20">
        <v>14</v>
      </c>
      <c r="B20" s="4">
        <v>3</v>
      </c>
      <c r="D20" s="91" t="s">
        <v>30</v>
      </c>
      <c r="E20" s="89">
        <v>968</v>
      </c>
      <c r="F20" s="90">
        <v>275</v>
      </c>
      <c r="G20" s="58">
        <f t="shared" si="1"/>
        <v>693</v>
      </c>
    </row>
    <row r="21" spans="1:7">
      <c r="A21">
        <v>11</v>
      </c>
      <c r="B21" s="4">
        <v>10</v>
      </c>
      <c r="D21" s="91" t="s">
        <v>31</v>
      </c>
      <c r="E21" s="89">
        <v>736</v>
      </c>
      <c r="F21" s="90">
        <v>87.000000000000085</v>
      </c>
      <c r="G21" s="58">
        <f t="shared" si="1"/>
        <v>648.99999999999989</v>
      </c>
    </row>
    <row r="22" spans="1:7">
      <c r="A22">
        <v>2</v>
      </c>
      <c r="B22" s="4">
        <v>16</v>
      </c>
      <c r="D22" s="91" t="s">
        <v>32</v>
      </c>
      <c r="E22" s="89">
        <v>274</v>
      </c>
      <c r="F22" s="90">
        <v>0</v>
      </c>
      <c r="G22" s="58">
        <f t="shared" si="1"/>
        <v>274</v>
      </c>
    </row>
    <row r="23" spans="1:7">
      <c r="A23">
        <v>4</v>
      </c>
      <c r="B23" s="4">
        <v>14</v>
      </c>
      <c r="D23" s="91" t="s">
        <v>33</v>
      </c>
      <c r="E23" s="89">
        <v>110</v>
      </c>
      <c r="F23" s="90">
        <v>0</v>
      </c>
      <c r="G23" s="58">
        <f t="shared" si="1"/>
        <v>110</v>
      </c>
    </row>
    <row r="24" spans="1:7">
      <c r="A24">
        <v>16</v>
      </c>
      <c r="B24" s="4">
        <v>5</v>
      </c>
      <c r="D24" s="91" t="s">
        <v>34</v>
      </c>
      <c r="E24" s="89">
        <v>177</v>
      </c>
      <c r="F24" s="90">
        <v>0</v>
      </c>
      <c r="G24" s="58">
        <f t="shared" si="1"/>
        <v>177</v>
      </c>
    </row>
    <row r="25" spans="1:7">
      <c r="A25">
        <v>15</v>
      </c>
      <c r="B25" s="4">
        <v>1</v>
      </c>
      <c r="D25" s="91" t="s">
        <v>35</v>
      </c>
      <c r="E25" s="89">
        <v>51</v>
      </c>
      <c r="F25" s="90">
        <v>0</v>
      </c>
      <c r="G25" s="58">
        <f t="shared" si="1"/>
        <v>51</v>
      </c>
    </row>
    <row r="26" spans="1:7">
      <c r="A26">
        <v>2</v>
      </c>
      <c r="B26" s="4">
        <v>16</v>
      </c>
      <c r="D26" s="91" t="s">
        <v>36</v>
      </c>
      <c r="E26" s="89">
        <v>274</v>
      </c>
      <c r="F26" s="90">
        <v>0</v>
      </c>
      <c r="G26" s="58">
        <f t="shared" si="1"/>
        <v>274</v>
      </c>
    </row>
    <row r="27" spans="1:7">
      <c r="A27">
        <v>15</v>
      </c>
      <c r="B27" s="4">
        <v>1</v>
      </c>
      <c r="D27" s="89" t="s">
        <v>148</v>
      </c>
      <c r="E27" s="89">
        <v>10895.5</v>
      </c>
      <c r="F27" s="90">
        <v>5397.45</v>
      </c>
      <c r="G27" s="58">
        <f t="shared" si="1"/>
        <v>5498.05</v>
      </c>
    </row>
    <row r="28" spans="1:7">
      <c r="A28">
        <v>15</v>
      </c>
      <c r="B28" s="4">
        <v>1</v>
      </c>
    </row>
    <row r="29" spans="1:7">
      <c r="A29">
        <v>16</v>
      </c>
      <c r="B29" s="4">
        <v>5</v>
      </c>
    </row>
    <row r="30" spans="1:7">
      <c r="A30">
        <v>8</v>
      </c>
      <c r="B30" s="4">
        <v>15</v>
      </c>
    </row>
    <row r="31" spans="1:7">
      <c r="A31">
        <v>3</v>
      </c>
      <c r="B31" s="4">
        <v>7</v>
      </c>
    </row>
    <row r="32" spans="1:7">
      <c r="A32">
        <v>3</v>
      </c>
      <c r="B32" s="4">
        <v>7</v>
      </c>
    </row>
    <row r="33" spans="1:2">
      <c r="A33">
        <v>14</v>
      </c>
      <c r="B33" s="4">
        <v>3</v>
      </c>
    </row>
    <row r="34" spans="1:2">
      <c r="A34">
        <v>6</v>
      </c>
      <c r="B34" s="4">
        <v>18</v>
      </c>
    </row>
    <row r="35" spans="1:2">
      <c r="A35">
        <v>3</v>
      </c>
      <c r="B35" s="4">
        <v>8.5</v>
      </c>
    </row>
    <row r="36" spans="1:2">
      <c r="A36">
        <v>2</v>
      </c>
      <c r="B36" s="4">
        <v>19</v>
      </c>
    </row>
    <row r="37" spans="1:2">
      <c r="A37">
        <v>16</v>
      </c>
      <c r="B37" s="4">
        <v>7</v>
      </c>
    </row>
    <row r="38" spans="1:2">
      <c r="A38">
        <v>15</v>
      </c>
      <c r="B38" s="4">
        <v>1</v>
      </c>
    </row>
    <row r="39" spans="1:2">
      <c r="A39">
        <v>12</v>
      </c>
      <c r="B39" s="4">
        <v>6</v>
      </c>
    </row>
    <row r="40" spans="1:2">
      <c r="A40">
        <v>7</v>
      </c>
      <c r="B40" s="4">
        <v>20</v>
      </c>
    </row>
    <row r="41" spans="1:2">
      <c r="A41">
        <v>15</v>
      </c>
      <c r="B41" s="4">
        <v>1</v>
      </c>
    </row>
    <row r="42" spans="1:2">
      <c r="A42">
        <v>1</v>
      </c>
      <c r="B42" s="4">
        <v>23</v>
      </c>
    </row>
    <row r="43" spans="1:2">
      <c r="A43">
        <v>15</v>
      </c>
      <c r="B43" s="4">
        <v>1</v>
      </c>
    </row>
    <row r="44" spans="1:2">
      <c r="A44">
        <v>10</v>
      </c>
      <c r="B44" s="4">
        <v>19.5</v>
      </c>
    </row>
    <row r="45" spans="1:2">
      <c r="A45">
        <v>7</v>
      </c>
      <c r="B45" s="4">
        <v>20</v>
      </c>
    </row>
    <row r="46" spans="1:2">
      <c r="A46">
        <v>13</v>
      </c>
      <c r="B46" s="4">
        <v>2</v>
      </c>
    </row>
    <row r="47" spans="1:2">
      <c r="A47">
        <v>7</v>
      </c>
      <c r="B47" s="4">
        <v>20</v>
      </c>
    </row>
    <row r="48" spans="1:2">
      <c r="A48">
        <v>4</v>
      </c>
      <c r="B48" s="4">
        <v>16</v>
      </c>
    </row>
    <row r="49" spans="1:2">
      <c r="A49">
        <v>4</v>
      </c>
      <c r="B49" s="4">
        <v>16</v>
      </c>
    </row>
    <row r="50" spans="1:2">
      <c r="A50">
        <v>1</v>
      </c>
      <c r="B50" s="4">
        <v>23</v>
      </c>
    </row>
    <row r="51" spans="1:2">
      <c r="A51">
        <v>1</v>
      </c>
      <c r="B51" s="4">
        <v>23</v>
      </c>
    </row>
    <row r="52" spans="1:2">
      <c r="A52">
        <v>16</v>
      </c>
      <c r="B52" s="4">
        <v>7</v>
      </c>
    </row>
    <row r="53" spans="1:2">
      <c r="A53">
        <v>9</v>
      </c>
      <c r="B53" s="4">
        <v>17</v>
      </c>
    </row>
    <row r="54" spans="1:2">
      <c r="A54">
        <v>14</v>
      </c>
      <c r="B54" s="4">
        <v>3</v>
      </c>
    </row>
    <row r="55" spans="1:2">
      <c r="A55">
        <v>14</v>
      </c>
      <c r="B55" s="4">
        <v>3</v>
      </c>
    </row>
    <row r="56" spans="1:2">
      <c r="A56">
        <v>4</v>
      </c>
      <c r="B56" s="4">
        <v>16</v>
      </c>
    </row>
    <row r="57" spans="1:2">
      <c r="A57">
        <v>10</v>
      </c>
      <c r="B57" s="4">
        <v>19.5</v>
      </c>
    </row>
    <row r="58" spans="1:2">
      <c r="A58">
        <v>11</v>
      </c>
      <c r="B58" s="4">
        <v>14</v>
      </c>
    </row>
    <row r="59" spans="1:2">
      <c r="A59">
        <v>6</v>
      </c>
      <c r="B59" s="4">
        <v>18</v>
      </c>
    </row>
    <row r="60" spans="1:2">
      <c r="A60">
        <v>14</v>
      </c>
      <c r="B60" s="4">
        <v>3</v>
      </c>
    </row>
    <row r="61" spans="1:2">
      <c r="A61">
        <v>4</v>
      </c>
      <c r="B61" s="4">
        <v>16</v>
      </c>
    </row>
    <row r="62" spans="1:2">
      <c r="A62">
        <v>13</v>
      </c>
      <c r="B62" s="4">
        <v>2</v>
      </c>
    </row>
    <row r="63" spans="1:2">
      <c r="A63">
        <v>12</v>
      </c>
      <c r="B63" s="4">
        <v>6</v>
      </c>
    </row>
    <row r="64" spans="1:2">
      <c r="A64">
        <v>7</v>
      </c>
      <c r="B64" s="4">
        <v>20</v>
      </c>
    </row>
    <row r="65" spans="1:2">
      <c r="A65">
        <v>3</v>
      </c>
      <c r="B65" s="4">
        <v>8.5</v>
      </c>
    </row>
    <row r="66" spans="1:2">
      <c r="A66">
        <v>4</v>
      </c>
      <c r="B66" s="4">
        <v>16</v>
      </c>
    </row>
    <row r="67" spans="1:2">
      <c r="A67">
        <v>8</v>
      </c>
      <c r="B67" s="4">
        <v>19</v>
      </c>
    </row>
    <row r="68" spans="1:2">
      <c r="A68">
        <v>8</v>
      </c>
      <c r="B68" s="4">
        <v>19</v>
      </c>
    </row>
    <row r="69" spans="1:2">
      <c r="A69">
        <v>6</v>
      </c>
      <c r="B69" s="4">
        <v>18</v>
      </c>
    </row>
    <row r="70" spans="1:2">
      <c r="A70">
        <v>14</v>
      </c>
      <c r="B70" s="4">
        <v>3</v>
      </c>
    </row>
    <row r="71" spans="1:2">
      <c r="A71">
        <v>7</v>
      </c>
      <c r="B71" s="4">
        <v>20</v>
      </c>
    </row>
    <row r="72" spans="1:2">
      <c r="A72">
        <v>8</v>
      </c>
      <c r="B72" s="4">
        <v>19</v>
      </c>
    </row>
    <row r="73" spans="1:2">
      <c r="A73">
        <v>11</v>
      </c>
      <c r="B73" s="4">
        <v>14</v>
      </c>
    </row>
    <row r="74" spans="1:2">
      <c r="A74">
        <v>10</v>
      </c>
      <c r="B74" s="4">
        <v>19.5</v>
      </c>
    </row>
    <row r="75" spans="1:2">
      <c r="A75">
        <v>4</v>
      </c>
      <c r="B75" s="4">
        <v>16</v>
      </c>
    </row>
    <row r="76" spans="1:2">
      <c r="A76">
        <v>3</v>
      </c>
      <c r="B76" s="4">
        <v>8.5</v>
      </c>
    </row>
    <row r="77" spans="1:2">
      <c r="A77">
        <v>1</v>
      </c>
      <c r="B77" s="4">
        <v>23</v>
      </c>
    </row>
    <row r="78" spans="1:2">
      <c r="A78">
        <v>2</v>
      </c>
      <c r="B78" s="4">
        <v>19</v>
      </c>
    </row>
    <row r="79" spans="1:2">
      <c r="A79">
        <v>6</v>
      </c>
      <c r="B79" s="4">
        <v>18</v>
      </c>
    </row>
    <row r="80" spans="1:2">
      <c r="A80">
        <v>6</v>
      </c>
      <c r="B80" s="4">
        <v>18</v>
      </c>
    </row>
    <row r="81" spans="1:2">
      <c r="A81">
        <v>8</v>
      </c>
      <c r="B81" s="4">
        <v>19</v>
      </c>
    </row>
    <row r="82" spans="1:2">
      <c r="A82">
        <v>12</v>
      </c>
      <c r="B82" s="4">
        <v>6</v>
      </c>
    </row>
    <row r="83" spans="1:2">
      <c r="A83">
        <v>14</v>
      </c>
      <c r="B83" s="4">
        <v>3</v>
      </c>
    </row>
    <row r="84" spans="1:2">
      <c r="A84">
        <v>16</v>
      </c>
      <c r="B84" s="4">
        <v>7</v>
      </c>
    </row>
    <row r="85" spans="1:2">
      <c r="A85">
        <v>14</v>
      </c>
      <c r="B85" s="4">
        <v>3</v>
      </c>
    </row>
    <row r="86" spans="1:2">
      <c r="A86">
        <v>7</v>
      </c>
      <c r="B86" s="4">
        <v>20</v>
      </c>
    </row>
    <row r="87" spans="1:2">
      <c r="A87">
        <v>10</v>
      </c>
      <c r="B87" s="4">
        <v>19.5</v>
      </c>
    </row>
    <row r="88" spans="1:2">
      <c r="A88">
        <v>11</v>
      </c>
      <c r="B88" s="4">
        <v>14</v>
      </c>
    </row>
    <row r="89" spans="1:2">
      <c r="A89">
        <v>13</v>
      </c>
      <c r="B89" s="4">
        <v>2</v>
      </c>
    </row>
    <row r="90" spans="1:2">
      <c r="A90">
        <v>7</v>
      </c>
      <c r="B90" s="4">
        <v>20</v>
      </c>
    </row>
    <row r="91" spans="1:2">
      <c r="A91">
        <v>7</v>
      </c>
      <c r="B91" s="4">
        <v>20</v>
      </c>
    </row>
    <row r="92" spans="1:2">
      <c r="A92">
        <v>13</v>
      </c>
      <c r="B92" s="4">
        <v>2</v>
      </c>
    </row>
    <row r="93" spans="1:2">
      <c r="A93">
        <v>10</v>
      </c>
      <c r="B93" s="4">
        <v>19.5</v>
      </c>
    </row>
    <row r="94" spans="1:2">
      <c r="A94">
        <v>5</v>
      </c>
      <c r="B94" s="4">
        <v>20</v>
      </c>
    </row>
    <row r="95" spans="1:2">
      <c r="A95">
        <v>8</v>
      </c>
      <c r="B95" s="4">
        <v>19</v>
      </c>
    </row>
    <row r="96" spans="1:2">
      <c r="A96">
        <v>10</v>
      </c>
      <c r="B96" s="4">
        <v>19.5</v>
      </c>
    </row>
    <row r="97" spans="1:2">
      <c r="A97">
        <v>14</v>
      </c>
      <c r="B97" s="4">
        <v>3</v>
      </c>
    </row>
    <row r="98" spans="1:2">
      <c r="A98">
        <v>10</v>
      </c>
      <c r="B98" s="4">
        <v>19.5</v>
      </c>
    </row>
    <row r="99" spans="1:2">
      <c r="A99">
        <v>5</v>
      </c>
      <c r="B99" s="4">
        <v>20</v>
      </c>
    </row>
    <row r="100" spans="1:2">
      <c r="A100">
        <v>15</v>
      </c>
      <c r="B100" s="4">
        <v>1</v>
      </c>
    </row>
    <row r="101" spans="1:2">
      <c r="A101">
        <v>14</v>
      </c>
      <c r="B101" s="4">
        <v>3</v>
      </c>
    </row>
    <row r="102" spans="1:2">
      <c r="A102">
        <v>16</v>
      </c>
      <c r="B102" s="4">
        <v>7</v>
      </c>
    </row>
    <row r="103" spans="1:2">
      <c r="A103">
        <v>16</v>
      </c>
      <c r="B103" s="4">
        <v>7</v>
      </c>
    </row>
    <row r="104" spans="1:2">
      <c r="A104">
        <v>6</v>
      </c>
      <c r="B104" s="4">
        <v>14</v>
      </c>
    </row>
    <row r="105" spans="1:2">
      <c r="A105">
        <v>11</v>
      </c>
      <c r="B105" s="4">
        <v>10</v>
      </c>
    </row>
    <row r="106" spans="1:2">
      <c r="A106">
        <v>2</v>
      </c>
      <c r="B106" s="4">
        <v>16</v>
      </c>
    </row>
    <row r="107" spans="1:2">
      <c r="A107">
        <v>14</v>
      </c>
      <c r="B107" s="4">
        <v>3</v>
      </c>
    </row>
    <row r="108" spans="1:2">
      <c r="A108">
        <v>15</v>
      </c>
      <c r="B108" s="4">
        <v>1</v>
      </c>
    </row>
    <row r="109" spans="1:2">
      <c r="A109">
        <v>13</v>
      </c>
      <c r="B109" s="4">
        <v>2</v>
      </c>
    </row>
    <row r="110" spans="1:2">
      <c r="A110">
        <v>8</v>
      </c>
      <c r="B110" s="4">
        <v>15</v>
      </c>
    </row>
    <row r="111" spans="1:2">
      <c r="A111">
        <v>1</v>
      </c>
      <c r="B111" s="4">
        <v>17</v>
      </c>
    </row>
    <row r="112" spans="1:2">
      <c r="A112">
        <v>3</v>
      </c>
      <c r="B112" s="4">
        <v>7</v>
      </c>
    </row>
    <row r="113" spans="1:2">
      <c r="A113">
        <v>4</v>
      </c>
      <c r="B113" s="4">
        <v>14</v>
      </c>
    </row>
    <row r="114" spans="1:2">
      <c r="A114">
        <v>3</v>
      </c>
      <c r="B114" s="4">
        <v>7</v>
      </c>
    </row>
    <row r="115" spans="1:2">
      <c r="A115">
        <v>4</v>
      </c>
      <c r="B115" s="4">
        <v>14</v>
      </c>
    </row>
    <row r="116" spans="1:2">
      <c r="A116">
        <v>11</v>
      </c>
      <c r="B116" s="4">
        <v>10</v>
      </c>
    </row>
    <row r="117" spans="1:2">
      <c r="A117">
        <v>3</v>
      </c>
      <c r="B117" s="4">
        <v>7</v>
      </c>
    </row>
    <row r="118" spans="1:2">
      <c r="A118">
        <v>7</v>
      </c>
      <c r="B118" s="4">
        <v>16</v>
      </c>
    </row>
    <row r="119" spans="1:2">
      <c r="A119">
        <v>16</v>
      </c>
      <c r="B119" s="4">
        <v>5</v>
      </c>
    </row>
    <row r="120" spans="1:2">
      <c r="A120">
        <v>8</v>
      </c>
      <c r="B120" s="4">
        <v>15</v>
      </c>
    </row>
    <row r="121" spans="1:2">
      <c r="A121">
        <v>9</v>
      </c>
      <c r="B121" s="4">
        <v>14</v>
      </c>
    </row>
    <row r="122" spans="1:2">
      <c r="A122">
        <v>4</v>
      </c>
      <c r="B122" s="4">
        <v>14</v>
      </c>
    </row>
    <row r="123" spans="1:2">
      <c r="A123">
        <v>3</v>
      </c>
      <c r="B123" s="4">
        <v>7</v>
      </c>
    </row>
    <row r="124" spans="1:2">
      <c r="A124">
        <v>2</v>
      </c>
      <c r="B124" s="4">
        <v>16</v>
      </c>
    </row>
    <row r="125" spans="1:2">
      <c r="A125">
        <v>15</v>
      </c>
      <c r="B125" s="4">
        <v>1</v>
      </c>
    </row>
    <row r="126" spans="1:2">
      <c r="A126">
        <v>7</v>
      </c>
      <c r="B126" s="4">
        <v>16</v>
      </c>
    </row>
    <row r="127" spans="1:2">
      <c r="A127">
        <v>9</v>
      </c>
      <c r="B127" s="4">
        <v>14</v>
      </c>
    </row>
    <row r="128" spans="1:2">
      <c r="A128">
        <v>11</v>
      </c>
      <c r="B128" s="4">
        <v>10</v>
      </c>
    </row>
    <row r="129" spans="1:2">
      <c r="A129">
        <v>7</v>
      </c>
      <c r="B129" s="4">
        <v>16</v>
      </c>
    </row>
    <row r="130" spans="1:2">
      <c r="A130">
        <v>16</v>
      </c>
      <c r="B130" s="4">
        <v>5</v>
      </c>
    </row>
    <row r="131" spans="1:2">
      <c r="A131">
        <v>10</v>
      </c>
      <c r="B131" s="4">
        <v>14</v>
      </c>
    </row>
    <row r="132" spans="1:2">
      <c r="A132">
        <v>13</v>
      </c>
      <c r="B132" s="4">
        <v>2</v>
      </c>
    </row>
    <row r="133" spans="1:2">
      <c r="A133">
        <v>13</v>
      </c>
      <c r="B133" s="4">
        <v>2</v>
      </c>
    </row>
    <row r="134" spans="1:2">
      <c r="A134">
        <v>3</v>
      </c>
      <c r="B134" s="4">
        <v>7</v>
      </c>
    </row>
    <row r="135" spans="1:2">
      <c r="A135">
        <v>7</v>
      </c>
      <c r="B135" s="4">
        <v>16</v>
      </c>
    </row>
    <row r="136" spans="1:2">
      <c r="A136">
        <v>6</v>
      </c>
      <c r="B136" s="4">
        <v>14</v>
      </c>
    </row>
    <row r="137" spans="1:2">
      <c r="A137">
        <v>12</v>
      </c>
      <c r="B137" s="4">
        <v>4</v>
      </c>
    </row>
    <row r="138" spans="1:2">
      <c r="A138">
        <v>9</v>
      </c>
      <c r="B138" s="4">
        <v>14</v>
      </c>
    </row>
    <row r="139" spans="1:2">
      <c r="A139">
        <v>5</v>
      </c>
      <c r="B139" s="4">
        <v>20</v>
      </c>
    </row>
    <row r="140" spans="1:2">
      <c r="A140">
        <v>3</v>
      </c>
      <c r="B140" s="4">
        <v>8.5</v>
      </c>
    </row>
    <row r="141" spans="1:2">
      <c r="A141">
        <v>4</v>
      </c>
      <c r="B141" s="4">
        <v>16</v>
      </c>
    </row>
    <row r="142" spans="1:2">
      <c r="A142">
        <v>6</v>
      </c>
      <c r="B142" s="4">
        <v>18</v>
      </c>
    </row>
    <row r="143" spans="1:2">
      <c r="A143">
        <v>7</v>
      </c>
      <c r="B143" s="4">
        <v>20</v>
      </c>
    </row>
    <row r="144" spans="1:2">
      <c r="A144">
        <v>12</v>
      </c>
      <c r="B144" s="4">
        <v>6</v>
      </c>
    </row>
    <row r="145" spans="1:2">
      <c r="A145">
        <v>10</v>
      </c>
      <c r="B145" s="4">
        <v>19.5</v>
      </c>
    </row>
    <row r="146" spans="1:2">
      <c r="A146">
        <v>14</v>
      </c>
      <c r="B146" s="4">
        <v>3</v>
      </c>
    </row>
    <row r="147" spans="1:2">
      <c r="A147">
        <v>13</v>
      </c>
      <c r="B147" s="4">
        <v>2</v>
      </c>
    </row>
    <row r="148" spans="1:2">
      <c r="A148">
        <v>15</v>
      </c>
      <c r="B148" s="4">
        <v>1</v>
      </c>
    </row>
    <row r="149" spans="1:2">
      <c r="A149">
        <v>14</v>
      </c>
      <c r="B149" s="4">
        <v>3</v>
      </c>
    </row>
    <row r="150" spans="1:2">
      <c r="A150">
        <v>1</v>
      </c>
      <c r="B150" s="4">
        <v>23</v>
      </c>
    </row>
    <row r="151" spans="1:2">
      <c r="A151">
        <v>8</v>
      </c>
      <c r="B151" s="4">
        <v>19</v>
      </c>
    </row>
    <row r="152" spans="1:2">
      <c r="A152">
        <v>14</v>
      </c>
      <c r="B152" s="4">
        <v>3</v>
      </c>
    </row>
    <row r="153" spans="1:2">
      <c r="A153">
        <v>13</v>
      </c>
      <c r="B153" s="4">
        <v>2</v>
      </c>
    </row>
    <row r="154" spans="1:2">
      <c r="A154">
        <v>3</v>
      </c>
      <c r="B154" s="4">
        <v>8.5</v>
      </c>
    </row>
    <row r="155" spans="1:2">
      <c r="A155">
        <v>10</v>
      </c>
      <c r="B155" s="4">
        <v>19.5</v>
      </c>
    </row>
    <row r="156" spans="1:2">
      <c r="A156">
        <v>15</v>
      </c>
      <c r="B156" s="4">
        <v>1</v>
      </c>
    </row>
    <row r="157" spans="1:2">
      <c r="A157">
        <v>11</v>
      </c>
      <c r="B157" s="4">
        <v>14</v>
      </c>
    </row>
    <row r="158" spans="1:2">
      <c r="A158">
        <v>4</v>
      </c>
      <c r="B158" s="4">
        <v>16</v>
      </c>
    </row>
    <row r="159" spans="1:2">
      <c r="A159">
        <v>6</v>
      </c>
      <c r="B159" s="4">
        <v>18</v>
      </c>
    </row>
    <row r="160" spans="1:2">
      <c r="A160">
        <v>2</v>
      </c>
      <c r="B160" s="4">
        <v>19</v>
      </c>
    </row>
    <row r="161" spans="1:2">
      <c r="A161">
        <v>16</v>
      </c>
      <c r="B161" s="4">
        <v>7</v>
      </c>
    </row>
    <row r="162" spans="1:2">
      <c r="A162">
        <v>14</v>
      </c>
      <c r="B162" s="4">
        <v>3</v>
      </c>
    </row>
    <row r="163" spans="1:2">
      <c r="A163">
        <v>15</v>
      </c>
      <c r="B163" s="4">
        <v>1</v>
      </c>
    </row>
    <row r="164" spans="1:2">
      <c r="A164">
        <v>5</v>
      </c>
      <c r="B164" s="4">
        <v>20</v>
      </c>
    </row>
    <row r="165" spans="1:2">
      <c r="A165">
        <v>8</v>
      </c>
      <c r="B165" s="4">
        <v>19</v>
      </c>
    </row>
    <row r="166" spans="1:2">
      <c r="A166">
        <v>4</v>
      </c>
      <c r="B166" s="4">
        <v>16</v>
      </c>
    </row>
    <row r="167" spans="1:2">
      <c r="A167">
        <v>14</v>
      </c>
      <c r="B167" s="4">
        <v>3</v>
      </c>
    </row>
    <row r="168" spans="1:2">
      <c r="A168">
        <v>7</v>
      </c>
      <c r="B168" s="4">
        <v>20</v>
      </c>
    </row>
    <row r="169" spans="1:2">
      <c r="A169">
        <v>7</v>
      </c>
      <c r="B169" s="4">
        <v>20</v>
      </c>
    </row>
    <row r="170" spans="1:2">
      <c r="A170">
        <v>10</v>
      </c>
      <c r="B170" s="4">
        <v>19.5</v>
      </c>
    </row>
    <row r="171" spans="1:2">
      <c r="A171">
        <v>3</v>
      </c>
      <c r="B171" s="4">
        <v>8.5</v>
      </c>
    </row>
    <row r="172" spans="1:2">
      <c r="A172">
        <v>3</v>
      </c>
      <c r="B172" s="4">
        <v>8.5</v>
      </c>
    </row>
    <row r="173" spans="1:2">
      <c r="A173">
        <v>7</v>
      </c>
      <c r="B173" s="4">
        <v>20</v>
      </c>
    </row>
    <row r="174" spans="1:2">
      <c r="A174">
        <v>6</v>
      </c>
      <c r="B174" s="4">
        <v>18</v>
      </c>
    </row>
    <row r="175" spans="1:2">
      <c r="A175">
        <v>3</v>
      </c>
      <c r="B175" s="4">
        <v>8.5</v>
      </c>
    </row>
    <row r="176" spans="1:2">
      <c r="A176">
        <v>2</v>
      </c>
      <c r="B176" s="4">
        <v>19</v>
      </c>
    </row>
    <row r="177" spans="1:2">
      <c r="A177">
        <v>7</v>
      </c>
      <c r="B177" s="4">
        <v>20</v>
      </c>
    </row>
    <row r="178" spans="1:2">
      <c r="A178">
        <v>1</v>
      </c>
      <c r="B178" s="4">
        <v>23</v>
      </c>
    </row>
    <row r="179" spans="1:2">
      <c r="A179">
        <v>11</v>
      </c>
      <c r="B179" s="4">
        <v>14</v>
      </c>
    </row>
    <row r="180" spans="1:2">
      <c r="A180">
        <v>15</v>
      </c>
      <c r="B180" s="4">
        <v>1</v>
      </c>
    </row>
    <row r="181" spans="1:2">
      <c r="A181">
        <v>15</v>
      </c>
      <c r="B181" s="4">
        <v>1</v>
      </c>
    </row>
    <row r="182" spans="1:2">
      <c r="A182">
        <v>9</v>
      </c>
      <c r="B182" s="4">
        <v>17</v>
      </c>
    </row>
    <row r="183" spans="1:2">
      <c r="A183">
        <v>4</v>
      </c>
      <c r="B183" s="4">
        <v>16</v>
      </c>
    </row>
    <row r="184" spans="1:2">
      <c r="A184">
        <v>2</v>
      </c>
      <c r="B184" s="4">
        <v>19</v>
      </c>
    </row>
    <row r="185" spans="1:2">
      <c r="A185">
        <v>4</v>
      </c>
      <c r="B185" s="4">
        <v>16</v>
      </c>
    </row>
    <row r="186" spans="1:2">
      <c r="A186">
        <v>7</v>
      </c>
      <c r="B186" s="4">
        <v>20</v>
      </c>
    </row>
    <row r="187" spans="1:2">
      <c r="A187">
        <v>3</v>
      </c>
      <c r="B187" s="4">
        <v>8.5</v>
      </c>
    </row>
    <row r="188" spans="1:2">
      <c r="A188">
        <v>11</v>
      </c>
      <c r="B188" s="4">
        <v>14</v>
      </c>
    </row>
    <row r="189" spans="1:2">
      <c r="A189">
        <v>5</v>
      </c>
      <c r="B189" s="4">
        <v>20</v>
      </c>
    </row>
    <row r="190" spans="1:2">
      <c r="A190">
        <v>10</v>
      </c>
      <c r="B190" s="4">
        <v>19.5</v>
      </c>
    </row>
    <row r="191" spans="1:2">
      <c r="A191">
        <v>4</v>
      </c>
      <c r="B191" s="4">
        <v>16</v>
      </c>
    </row>
    <row r="192" spans="1:2">
      <c r="A192">
        <v>12</v>
      </c>
      <c r="B192" s="4">
        <v>6</v>
      </c>
    </row>
    <row r="193" spans="1:2">
      <c r="A193">
        <v>7</v>
      </c>
      <c r="B193" s="4">
        <v>20</v>
      </c>
    </row>
    <row r="194" spans="1:2">
      <c r="A194">
        <v>7</v>
      </c>
      <c r="B194" s="4">
        <v>20</v>
      </c>
    </row>
    <row r="195" spans="1:2">
      <c r="A195">
        <v>3</v>
      </c>
      <c r="B195" s="4">
        <v>8.5</v>
      </c>
    </row>
    <row r="196" spans="1:2">
      <c r="A196">
        <v>4</v>
      </c>
      <c r="B196" s="4">
        <v>16</v>
      </c>
    </row>
    <row r="197" spans="1:2">
      <c r="A197">
        <v>13</v>
      </c>
      <c r="B197" s="4">
        <v>2</v>
      </c>
    </row>
    <row r="198" spans="1:2">
      <c r="A198">
        <v>2</v>
      </c>
      <c r="B198" s="4">
        <v>19</v>
      </c>
    </row>
    <row r="199" spans="1:2">
      <c r="A199">
        <v>14</v>
      </c>
      <c r="B199" s="4">
        <v>3</v>
      </c>
    </row>
    <row r="200" spans="1:2">
      <c r="A200">
        <v>9</v>
      </c>
      <c r="B200" s="4">
        <v>17</v>
      </c>
    </row>
    <row r="201" spans="1:2">
      <c r="A201">
        <v>15</v>
      </c>
      <c r="B201" s="4">
        <v>1</v>
      </c>
    </row>
    <row r="202" spans="1:2">
      <c r="A202">
        <v>7</v>
      </c>
      <c r="B202" s="4">
        <v>20</v>
      </c>
    </row>
    <row r="203" spans="1:2">
      <c r="A203">
        <v>9</v>
      </c>
      <c r="B203" s="4">
        <v>17</v>
      </c>
    </row>
    <row r="204" spans="1:2">
      <c r="A204">
        <v>7</v>
      </c>
      <c r="B204" s="4">
        <v>20</v>
      </c>
    </row>
    <row r="205" spans="1:2">
      <c r="A205">
        <v>6</v>
      </c>
      <c r="B205" s="4">
        <v>14</v>
      </c>
    </row>
    <row r="206" spans="1:2">
      <c r="A206">
        <v>13</v>
      </c>
      <c r="B206" s="4">
        <v>2</v>
      </c>
    </row>
    <row r="207" spans="1:2">
      <c r="A207">
        <v>10</v>
      </c>
      <c r="B207" s="4">
        <v>14</v>
      </c>
    </row>
    <row r="208" spans="1:2">
      <c r="A208">
        <v>8</v>
      </c>
      <c r="B208" s="4">
        <v>15</v>
      </c>
    </row>
    <row r="209" spans="1:2">
      <c r="A209">
        <v>2</v>
      </c>
      <c r="B209" s="4">
        <v>16</v>
      </c>
    </row>
    <row r="210" spans="1:2">
      <c r="A210">
        <v>8</v>
      </c>
      <c r="B210" s="4">
        <v>15</v>
      </c>
    </row>
    <row r="211" spans="1:2">
      <c r="A211">
        <v>11</v>
      </c>
      <c r="B211" s="4">
        <v>10</v>
      </c>
    </row>
    <row r="212" spans="1:2">
      <c r="A212">
        <v>13</v>
      </c>
      <c r="B212" s="4">
        <v>2</v>
      </c>
    </row>
    <row r="213" spans="1:2">
      <c r="A213">
        <v>8</v>
      </c>
      <c r="B213" s="4">
        <v>15</v>
      </c>
    </row>
    <row r="214" spans="1:2">
      <c r="A214">
        <v>2</v>
      </c>
      <c r="B214" s="4">
        <v>16</v>
      </c>
    </row>
    <row r="215" spans="1:2">
      <c r="A215">
        <v>8</v>
      </c>
      <c r="B215" s="4">
        <v>15</v>
      </c>
    </row>
    <row r="216" spans="1:2">
      <c r="A216">
        <v>3</v>
      </c>
      <c r="B216" s="4">
        <v>7</v>
      </c>
    </row>
    <row r="217" spans="1:2">
      <c r="A217">
        <v>7</v>
      </c>
      <c r="B217" s="4">
        <v>16</v>
      </c>
    </row>
    <row r="218" spans="1:2">
      <c r="A218">
        <v>9</v>
      </c>
      <c r="B218" s="4">
        <v>14</v>
      </c>
    </row>
    <row r="219" spans="1:2">
      <c r="A219">
        <v>13</v>
      </c>
      <c r="B219" s="4">
        <v>2</v>
      </c>
    </row>
    <row r="220" spans="1:2">
      <c r="A220">
        <v>10</v>
      </c>
      <c r="B220" s="4">
        <v>14</v>
      </c>
    </row>
    <row r="221" spans="1:2">
      <c r="A221">
        <v>10</v>
      </c>
      <c r="B221" s="4">
        <v>14</v>
      </c>
    </row>
    <row r="222" spans="1:2">
      <c r="A222">
        <v>10</v>
      </c>
      <c r="B222" s="4">
        <v>14</v>
      </c>
    </row>
    <row r="223" spans="1:2">
      <c r="A223">
        <v>14</v>
      </c>
      <c r="B223" s="4">
        <v>3</v>
      </c>
    </row>
    <row r="224" spans="1:2">
      <c r="A224">
        <v>7</v>
      </c>
      <c r="B224" s="4">
        <v>16</v>
      </c>
    </row>
    <row r="225" spans="1:2">
      <c r="A225">
        <v>2</v>
      </c>
      <c r="B225" s="4">
        <v>16</v>
      </c>
    </row>
    <row r="226" spans="1:2">
      <c r="A226">
        <v>2</v>
      </c>
      <c r="B226" s="4">
        <v>19</v>
      </c>
    </row>
    <row r="227" spans="1:2">
      <c r="A227">
        <v>14</v>
      </c>
      <c r="B227" s="4">
        <v>3</v>
      </c>
    </row>
    <row r="228" spans="1:2">
      <c r="A228">
        <v>9</v>
      </c>
      <c r="B228" s="4">
        <v>17</v>
      </c>
    </row>
    <row r="229" spans="1:2">
      <c r="A229">
        <v>5</v>
      </c>
      <c r="B229" s="4">
        <v>20</v>
      </c>
    </row>
    <row r="230" spans="1:2">
      <c r="A230">
        <v>8</v>
      </c>
      <c r="B230" s="4">
        <v>19</v>
      </c>
    </row>
    <row r="231" spans="1:2">
      <c r="A231">
        <v>1</v>
      </c>
      <c r="B231" s="4">
        <v>23</v>
      </c>
    </row>
    <row r="232" spans="1:2">
      <c r="A232">
        <v>10</v>
      </c>
      <c r="B232" s="4">
        <v>19.5</v>
      </c>
    </row>
    <row r="233" spans="1:2">
      <c r="A233">
        <v>4</v>
      </c>
      <c r="B233" s="4">
        <v>16</v>
      </c>
    </row>
    <row r="234" spans="1:2">
      <c r="A234">
        <v>6</v>
      </c>
      <c r="B234" s="4">
        <v>18</v>
      </c>
    </row>
    <row r="235" spans="1:2">
      <c r="A235">
        <v>6</v>
      </c>
      <c r="B235" s="4">
        <v>18</v>
      </c>
    </row>
    <row r="236" spans="1:2">
      <c r="A236">
        <v>8</v>
      </c>
      <c r="B236" s="4">
        <v>19</v>
      </c>
    </row>
    <row r="237" spans="1:2">
      <c r="A237">
        <v>6</v>
      </c>
      <c r="B237" s="4">
        <v>18</v>
      </c>
    </row>
    <row r="238" spans="1:2">
      <c r="A238">
        <v>16</v>
      </c>
      <c r="B238" s="4">
        <v>7</v>
      </c>
    </row>
    <row r="239" spans="1:2">
      <c r="A239">
        <v>14</v>
      </c>
      <c r="B239" s="4">
        <v>3</v>
      </c>
    </row>
    <row r="240" spans="1:2">
      <c r="A240">
        <v>13</v>
      </c>
      <c r="B240" s="4">
        <v>2</v>
      </c>
    </row>
    <row r="241" spans="1:2">
      <c r="A241">
        <v>11</v>
      </c>
      <c r="B241" s="4">
        <v>14</v>
      </c>
    </row>
    <row r="242" spans="1:2">
      <c r="A242">
        <v>7</v>
      </c>
      <c r="B242" s="4">
        <v>20</v>
      </c>
    </row>
    <row r="243" spans="1:2">
      <c r="A243">
        <v>7</v>
      </c>
      <c r="B243" s="4">
        <v>20</v>
      </c>
    </row>
    <row r="244" spans="1:2">
      <c r="A244">
        <v>13</v>
      </c>
      <c r="B244" s="4">
        <v>2</v>
      </c>
    </row>
    <row r="245" spans="1:2">
      <c r="A245">
        <v>1</v>
      </c>
      <c r="B245" s="4">
        <v>23</v>
      </c>
    </row>
    <row r="246" spans="1:2">
      <c r="A246">
        <v>9</v>
      </c>
      <c r="B246" s="4">
        <v>17</v>
      </c>
    </row>
    <row r="247" spans="1:2">
      <c r="A247">
        <v>9</v>
      </c>
      <c r="B247" s="4">
        <v>17</v>
      </c>
    </row>
    <row r="248" spans="1:2">
      <c r="A248">
        <v>14</v>
      </c>
      <c r="B248" s="4">
        <v>3</v>
      </c>
    </row>
    <row r="249" spans="1:2">
      <c r="A249">
        <v>4</v>
      </c>
      <c r="B249" s="4">
        <v>16</v>
      </c>
    </row>
    <row r="250" spans="1:2">
      <c r="A250">
        <v>7</v>
      </c>
      <c r="B250" s="4">
        <v>20</v>
      </c>
    </row>
    <row r="251" spans="1:2">
      <c r="A251">
        <v>15</v>
      </c>
      <c r="B251" s="4">
        <v>1</v>
      </c>
    </row>
    <row r="252" spans="1:2">
      <c r="A252">
        <v>2</v>
      </c>
      <c r="B252" s="4">
        <v>19</v>
      </c>
    </row>
    <row r="253" spans="1:2">
      <c r="A253">
        <v>13</v>
      </c>
      <c r="B253" s="4">
        <v>2</v>
      </c>
    </row>
    <row r="254" spans="1:2">
      <c r="A254">
        <v>8</v>
      </c>
      <c r="B254" s="4">
        <v>19</v>
      </c>
    </row>
    <row r="255" spans="1:2">
      <c r="A255">
        <v>9</v>
      </c>
      <c r="B255" s="4">
        <v>17</v>
      </c>
    </row>
    <row r="256" spans="1:2">
      <c r="A256">
        <v>6</v>
      </c>
      <c r="B256" s="4">
        <v>18</v>
      </c>
    </row>
    <row r="257" spans="1:2">
      <c r="A257">
        <v>5</v>
      </c>
      <c r="B257" s="4">
        <v>20</v>
      </c>
    </row>
    <row r="258" spans="1:2">
      <c r="A258">
        <v>13</v>
      </c>
      <c r="B258" s="4">
        <v>2</v>
      </c>
    </row>
    <row r="259" spans="1:2">
      <c r="A259">
        <v>15</v>
      </c>
      <c r="B259" s="4">
        <v>1</v>
      </c>
    </row>
    <row r="260" spans="1:2">
      <c r="A260">
        <v>11</v>
      </c>
      <c r="B260" s="4">
        <v>14</v>
      </c>
    </row>
    <row r="261" spans="1:2">
      <c r="A261">
        <v>11</v>
      </c>
      <c r="B261" s="4">
        <v>14</v>
      </c>
    </row>
    <row r="262" spans="1:2">
      <c r="A262">
        <v>13</v>
      </c>
      <c r="B262" s="4">
        <v>2</v>
      </c>
    </row>
    <row r="263" spans="1:2">
      <c r="A263">
        <v>12</v>
      </c>
      <c r="B263" s="4">
        <v>6</v>
      </c>
    </row>
    <row r="264" spans="1:2">
      <c r="A264">
        <v>5</v>
      </c>
      <c r="B264" s="4">
        <v>20</v>
      </c>
    </row>
    <row r="265" spans="1:2">
      <c r="A265">
        <v>6</v>
      </c>
      <c r="B265" s="4">
        <v>18</v>
      </c>
    </row>
    <row r="266" spans="1:2">
      <c r="A266">
        <v>7</v>
      </c>
      <c r="B266" s="4">
        <v>20</v>
      </c>
    </row>
    <row r="267" spans="1:2">
      <c r="A267">
        <v>4</v>
      </c>
      <c r="B267" s="4">
        <v>16</v>
      </c>
    </row>
    <row r="268" spans="1:2">
      <c r="A268">
        <v>13</v>
      </c>
      <c r="B268" s="4">
        <v>2</v>
      </c>
    </row>
    <row r="269" spans="1:2">
      <c r="A269">
        <v>15</v>
      </c>
      <c r="B269" s="4">
        <v>1</v>
      </c>
    </row>
    <row r="270" spans="1:2">
      <c r="A270">
        <v>14</v>
      </c>
      <c r="B270" s="4">
        <v>3</v>
      </c>
    </row>
    <row r="271" spans="1:2">
      <c r="A271">
        <v>12</v>
      </c>
      <c r="B271" s="4">
        <v>6</v>
      </c>
    </row>
    <row r="272" spans="1:2">
      <c r="A272">
        <v>6</v>
      </c>
      <c r="B272" s="4">
        <v>18</v>
      </c>
    </row>
    <row r="273" spans="1:2">
      <c r="A273">
        <v>2</v>
      </c>
      <c r="B273" s="4">
        <v>19</v>
      </c>
    </row>
    <row r="274" spans="1:2">
      <c r="A274">
        <v>15</v>
      </c>
      <c r="B274" s="4">
        <v>1</v>
      </c>
    </row>
    <row r="275" spans="1:2">
      <c r="A275">
        <v>8</v>
      </c>
      <c r="B275" s="4">
        <v>19</v>
      </c>
    </row>
    <row r="276" spans="1:2">
      <c r="A276">
        <v>4</v>
      </c>
      <c r="B276" s="4">
        <v>16</v>
      </c>
    </row>
    <row r="277" spans="1:2">
      <c r="A277">
        <v>7</v>
      </c>
      <c r="B277" s="4">
        <v>20</v>
      </c>
    </row>
    <row r="278" spans="1:2">
      <c r="A278">
        <v>12</v>
      </c>
      <c r="B278" s="4">
        <v>6</v>
      </c>
    </row>
    <row r="279" spans="1:2">
      <c r="A279">
        <v>2</v>
      </c>
      <c r="B279" s="4">
        <v>19</v>
      </c>
    </row>
    <row r="280" spans="1:2">
      <c r="A280">
        <v>11</v>
      </c>
      <c r="B280" s="4">
        <v>14</v>
      </c>
    </row>
    <row r="281" spans="1:2">
      <c r="A281">
        <v>2</v>
      </c>
      <c r="B281" s="4">
        <v>19</v>
      </c>
    </row>
    <row r="282" spans="1:2">
      <c r="A282">
        <v>10</v>
      </c>
      <c r="B282" s="4">
        <v>19.5</v>
      </c>
    </row>
    <row r="283" spans="1:2">
      <c r="A283">
        <v>13</v>
      </c>
      <c r="B283" s="4">
        <v>2</v>
      </c>
    </row>
    <row r="284" spans="1:2">
      <c r="A284">
        <v>10</v>
      </c>
      <c r="B284" s="4">
        <v>19.5</v>
      </c>
    </row>
    <row r="285" spans="1:2">
      <c r="A285">
        <v>3</v>
      </c>
      <c r="B285" s="4">
        <v>8.5</v>
      </c>
    </row>
    <row r="286" spans="1:2">
      <c r="A286">
        <v>7</v>
      </c>
      <c r="B286" s="4">
        <v>20</v>
      </c>
    </row>
    <row r="287" spans="1:2">
      <c r="A287">
        <v>4</v>
      </c>
      <c r="B287" s="4">
        <v>16</v>
      </c>
    </row>
    <row r="288" spans="1:2">
      <c r="A288">
        <v>7</v>
      </c>
      <c r="B288" s="4">
        <v>20</v>
      </c>
    </row>
    <row r="289" spans="1:2">
      <c r="A289">
        <v>9</v>
      </c>
      <c r="B289" s="4">
        <v>17</v>
      </c>
    </row>
    <row r="290" spans="1:2">
      <c r="A290">
        <v>9</v>
      </c>
      <c r="B290" s="4">
        <v>17</v>
      </c>
    </row>
    <row r="291" spans="1:2">
      <c r="A291">
        <v>9</v>
      </c>
      <c r="B291" s="4">
        <v>17</v>
      </c>
    </row>
    <row r="292" spans="1:2">
      <c r="A292">
        <v>5</v>
      </c>
      <c r="B292" s="4">
        <v>20</v>
      </c>
    </row>
    <row r="293" spans="1:2">
      <c r="A293">
        <v>4</v>
      </c>
      <c r="B293" s="4">
        <v>16</v>
      </c>
    </row>
    <row r="294" spans="1:2">
      <c r="A294">
        <v>6</v>
      </c>
      <c r="B294" s="4">
        <v>18</v>
      </c>
    </row>
    <row r="295" spans="1:2">
      <c r="A295">
        <v>5</v>
      </c>
      <c r="B295" s="4">
        <v>20</v>
      </c>
    </row>
    <row r="296" spans="1:2">
      <c r="A296">
        <v>10</v>
      </c>
      <c r="B296" s="4">
        <v>19.5</v>
      </c>
    </row>
    <row r="297" spans="1:2">
      <c r="A297">
        <v>1</v>
      </c>
      <c r="B297" s="4">
        <v>23</v>
      </c>
    </row>
    <row r="298" spans="1:2">
      <c r="A298">
        <v>11</v>
      </c>
      <c r="B298" s="4">
        <v>14</v>
      </c>
    </row>
    <row r="299" spans="1:2">
      <c r="A299">
        <v>16</v>
      </c>
      <c r="B299" s="4">
        <v>7</v>
      </c>
    </row>
    <row r="300" spans="1:2">
      <c r="A300">
        <v>3</v>
      </c>
      <c r="B300" s="4">
        <v>8.5</v>
      </c>
    </row>
    <row r="301" spans="1:2">
      <c r="A301">
        <v>6</v>
      </c>
      <c r="B301" s="4">
        <v>18</v>
      </c>
    </row>
    <row r="302" spans="1:2">
      <c r="A302">
        <v>2</v>
      </c>
      <c r="B302" s="4">
        <v>19</v>
      </c>
    </row>
    <row r="303" spans="1:2">
      <c r="A303">
        <v>15</v>
      </c>
      <c r="B303" s="4">
        <v>1</v>
      </c>
    </row>
    <row r="304" spans="1:2">
      <c r="A304">
        <v>13</v>
      </c>
      <c r="B304" s="4">
        <v>2</v>
      </c>
    </row>
    <row r="305" spans="1:2">
      <c r="A305">
        <v>12</v>
      </c>
      <c r="B305" s="4">
        <v>6</v>
      </c>
    </row>
    <row r="306" spans="1:2">
      <c r="A306">
        <v>9</v>
      </c>
      <c r="B306" s="4">
        <v>17</v>
      </c>
    </row>
    <row r="307" spans="1:2">
      <c r="A307">
        <v>11</v>
      </c>
      <c r="B307" s="4">
        <v>14</v>
      </c>
    </row>
    <row r="308" spans="1:2">
      <c r="A308">
        <v>14</v>
      </c>
      <c r="B308" s="4">
        <v>3</v>
      </c>
    </row>
    <row r="309" spans="1:2">
      <c r="A309">
        <v>15</v>
      </c>
      <c r="B309" s="4">
        <v>1</v>
      </c>
    </row>
    <row r="310" spans="1:2">
      <c r="A310">
        <v>16</v>
      </c>
      <c r="B310" s="4">
        <v>7</v>
      </c>
    </row>
    <row r="311" spans="1:2">
      <c r="A311">
        <v>10</v>
      </c>
      <c r="B311" s="4">
        <v>19.5</v>
      </c>
    </row>
    <row r="312" spans="1:2">
      <c r="A312">
        <v>6</v>
      </c>
      <c r="B312" s="4">
        <v>18</v>
      </c>
    </row>
    <row r="313" spans="1:2">
      <c r="A313">
        <v>16</v>
      </c>
      <c r="B313" s="4">
        <v>7</v>
      </c>
    </row>
    <row r="314" spans="1:2">
      <c r="A314">
        <v>5</v>
      </c>
      <c r="B314" s="4">
        <v>20</v>
      </c>
    </row>
    <row r="315" spans="1:2">
      <c r="A315">
        <v>2</v>
      </c>
      <c r="B315" s="4">
        <v>19</v>
      </c>
    </row>
    <row r="316" spans="1:2">
      <c r="A316">
        <v>7</v>
      </c>
      <c r="B316" s="4">
        <v>20</v>
      </c>
    </row>
    <row r="317" spans="1:2">
      <c r="A317">
        <v>5</v>
      </c>
      <c r="B317" s="4">
        <v>20</v>
      </c>
    </row>
    <row r="318" spans="1:2">
      <c r="A318">
        <v>9</v>
      </c>
      <c r="B318" s="4">
        <v>17</v>
      </c>
    </row>
    <row r="319" spans="1:2">
      <c r="A319">
        <v>8</v>
      </c>
      <c r="B319" s="4">
        <v>19</v>
      </c>
    </row>
    <row r="320" spans="1:2">
      <c r="A320">
        <v>14</v>
      </c>
      <c r="B320" s="4">
        <v>3</v>
      </c>
    </row>
    <row r="321" spans="1:2">
      <c r="A321">
        <v>1</v>
      </c>
      <c r="B321" s="4">
        <v>23</v>
      </c>
    </row>
    <row r="322" spans="1:2">
      <c r="A322">
        <v>5</v>
      </c>
      <c r="B322" s="4">
        <v>20</v>
      </c>
    </row>
    <row r="323" spans="1:2">
      <c r="A323">
        <v>12</v>
      </c>
      <c r="B323" s="4">
        <v>6</v>
      </c>
    </row>
    <row r="324" spans="1:2">
      <c r="A324">
        <v>14</v>
      </c>
      <c r="B324" s="4">
        <v>3</v>
      </c>
    </row>
    <row r="325" spans="1:2">
      <c r="A325">
        <v>1</v>
      </c>
      <c r="B325" s="4">
        <v>17</v>
      </c>
    </row>
    <row r="326" spans="1:2">
      <c r="A326">
        <v>13</v>
      </c>
      <c r="B326" s="4">
        <v>2</v>
      </c>
    </row>
    <row r="327" spans="1:2">
      <c r="A327">
        <v>7</v>
      </c>
      <c r="B327" s="4">
        <v>16</v>
      </c>
    </row>
    <row r="328" spans="1:2">
      <c r="A328">
        <v>5</v>
      </c>
      <c r="B328" s="4">
        <v>15</v>
      </c>
    </row>
    <row r="329" spans="1:2">
      <c r="A329">
        <v>4</v>
      </c>
      <c r="B329" s="4">
        <v>14</v>
      </c>
    </row>
    <row r="330" spans="1:2">
      <c r="A330">
        <v>6</v>
      </c>
      <c r="B330" s="4">
        <v>14</v>
      </c>
    </row>
    <row r="331" spans="1:2">
      <c r="A331">
        <v>9</v>
      </c>
      <c r="B331" s="4">
        <v>14</v>
      </c>
    </row>
    <row r="332" spans="1:2">
      <c r="A332">
        <v>8</v>
      </c>
      <c r="B332" s="4">
        <v>15</v>
      </c>
    </row>
    <row r="333" spans="1:2">
      <c r="A333">
        <v>10</v>
      </c>
      <c r="B333" s="4">
        <v>14</v>
      </c>
    </row>
    <row r="334" spans="1:2">
      <c r="A334">
        <v>10</v>
      </c>
      <c r="B334" s="4">
        <v>14</v>
      </c>
    </row>
    <row r="335" spans="1:2">
      <c r="A335">
        <v>14</v>
      </c>
      <c r="B335" s="4">
        <v>3</v>
      </c>
    </row>
    <row r="336" spans="1:2">
      <c r="A336">
        <v>11</v>
      </c>
      <c r="B336" s="4">
        <v>10</v>
      </c>
    </row>
    <row r="337" spans="1:2">
      <c r="A337">
        <v>11</v>
      </c>
      <c r="B337" s="4">
        <v>10</v>
      </c>
    </row>
    <row r="338" spans="1:2">
      <c r="A338">
        <v>2</v>
      </c>
      <c r="B338" s="4">
        <v>16</v>
      </c>
    </row>
    <row r="339" spans="1:2">
      <c r="A339">
        <v>14</v>
      </c>
      <c r="B339" s="4">
        <v>3</v>
      </c>
    </row>
    <row r="340" spans="1:2">
      <c r="A340">
        <v>10</v>
      </c>
      <c r="B340" s="4">
        <v>14</v>
      </c>
    </row>
    <row r="341" spans="1:2">
      <c r="A341">
        <v>14</v>
      </c>
      <c r="B341" s="4">
        <v>3</v>
      </c>
    </row>
    <row r="342" spans="1:2">
      <c r="A342">
        <v>13</v>
      </c>
      <c r="B342" s="4">
        <v>2</v>
      </c>
    </row>
    <row r="343" spans="1:2">
      <c r="A343">
        <v>10</v>
      </c>
      <c r="B343" s="4">
        <v>14</v>
      </c>
    </row>
    <row r="344" spans="1:2">
      <c r="A344">
        <v>8</v>
      </c>
      <c r="B344" s="4">
        <v>15</v>
      </c>
    </row>
    <row r="345" spans="1:2">
      <c r="A345">
        <v>9</v>
      </c>
      <c r="B345" s="4">
        <v>14</v>
      </c>
    </row>
    <row r="346" spans="1:2">
      <c r="A346">
        <v>4</v>
      </c>
      <c r="B346" s="4">
        <v>14</v>
      </c>
    </row>
    <row r="347" spans="1:2">
      <c r="A347">
        <v>11</v>
      </c>
      <c r="B347" s="4">
        <v>10</v>
      </c>
    </row>
    <row r="348" spans="1:2">
      <c r="A348">
        <v>14</v>
      </c>
      <c r="B348" s="4">
        <v>3</v>
      </c>
    </row>
    <row r="349" spans="1:2">
      <c r="A349">
        <v>11</v>
      </c>
      <c r="B349" s="4">
        <v>10</v>
      </c>
    </row>
    <row r="350" spans="1:2">
      <c r="A350">
        <v>4</v>
      </c>
      <c r="B350" s="4">
        <v>14</v>
      </c>
    </row>
    <row r="351" spans="1:2">
      <c r="A351">
        <v>8</v>
      </c>
      <c r="B351" s="4">
        <v>15</v>
      </c>
    </row>
    <row r="352" spans="1:2">
      <c r="A352">
        <v>1</v>
      </c>
      <c r="B352" s="4">
        <v>17</v>
      </c>
    </row>
    <row r="353" spans="1:2">
      <c r="A353">
        <v>3</v>
      </c>
      <c r="B353" s="4">
        <v>7</v>
      </c>
    </row>
    <row r="354" spans="1:2">
      <c r="A354">
        <v>1</v>
      </c>
      <c r="B354" s="4">
        <v>17</v>
      </c>
    </row>
    <row r="355" spans="1:2">
      <c r="A355">
        <v>4</v>
      </c>
      <c r="B355" s="4">
        <v>14</v>
      </c>
    </row>
    <row r="356" spans="1:2">
      <c r="A356">
        <v>1</v>
      </c>
      <c r="B356" s="4">
        <v>17</v>
      </c>
    </row>
    <row r="357" spans="1:2">
      <c r="A357">
        <v>11</v>
      </c>
      <c r="B357" s="4">
        <v>10</v>
      </c>
    </row>
    <row r="358" spans="1:2">
      <c r="A358">
        <v>1</v>
      </c>
      <c r="B358" s="4">
        <v>17</v>
      </c>
    </row>
    <row r="359" spans="1:2">
      <c r="A359">
        <v>6</v>
      </c>
      <c r="B359" s="4">
        <v>14</v>
      </c>
    </row>
    <row r="360" spans="1:2">
      <c r="A360">
        <v>13</v>
      </c>
      <c r="B360" s="4">
        <v>2</v>
      </c>
    </row>
    <row r="361" spans="1:2">
      <c r="A361">
        <v>14</v>
      </c>
      <c r="B361" s="4">
        <v>3</v>
      </c>
    </row>
    <row r="362" spans="1:2">
      <c r="A362">
        <v>8</v>
      </c>
      <c r="B362" s="4">
        <v>15</v>
      </c>
    </row>
    <row r="363" spans="1:2">
      <c r="A363">
        <v>7</v>
      </c>
      <c r="B363" s="4">
        <v>16</v>
      </c>
    </row>
    <row r="364" spans="1:2">
      <c r="A364">
        <v>12</v>
      </c>
      <c r="B364" s="4">
        <v>4</v>
      </c>
    </row>
    <row r="365" spans="1:2">
      <c r="A365">
        <v>8</v>
      </c>
      <c r="B365" s="4">
        <v>15</v>
      </c>
    </row>
    <row r="366" spans="1:2">
      <c r="A366">
        <v>15</v>
      </c>
      <c r="B366" s="4">
        <v>1</v>
      </c>
    </row>
    <row r="367" spans="1:2">
      <c r="A367">
        <v>15</v>
      </c>
      <c r="B367" s="4">
        <v>1</v>
      </c>
    </row>
    <row r="368" spans="1:2">
      <c r="A368">
        <v>7</v>
      </c>
      <c r="B368" s="4">
        <v>16</v>
      </c>
    </row>
    <row r="369" spans="1:2">
      <c r="A369">
        <v>4</v>
      </c>
      <c r="B369" s="4">
        <v>14</v>
      </c>
    </row>
    <row r="370" spans="1:2">
      <c r="A370">
        <v>5</v>
      </c>
      <c r="B370" s="4">
        <v>15</v>
      </c>
    </row>
    <row r="371" spans="1:2">
      <c r="A371">
        <v>14</v>
      </c>
      <c r="B371" s="4">
        <v>3</v>
      </c>
    </row>
    <row r="372" spans="1:2">
      <c r="A372">
        <v>15</v>
      </c>
      <c r="B372" s="4">
        <v>1</v>
      </c>
    </row>
    <row r="373" spans="1:2">
      <c r="A373">
        <v>15</v>
      </c>
      <c r="B373" s="4">
        <v>1</v>
      </c>
    </row>
    <row r="374" spans="1:2">
      <c r="A374">
        <v>12</v>
      </c>
      <c r="B374" s="4">
        <v>6</v>
      </c>
    </row>
    <row r="375" spans="1:2">
      <c r="A375">
        <v>2</v>
      </c>
      <c r="B375" s="4">
        <v>19</v>
      </c>
    </row>
    <row r="376" spans="1:2">
      <c r="A376">
        <v>2</v>
      </c>
      <c r="B376" s="4">
        <v>19</v>
      </c>
    </row>
    <row r="377" spans="1:2">
      <c r="A377">
        <v>16</v>
      </c>
      <c r="B377" s="4">
        <v>7</v>
      </c>
    </row>
    <row r="378" spans="1:2">
      <c r="A378">
        <v>4</v>
      </c>
      <c r="B378" s="4">
        <v>16</v>
      </c>
    </row>
    <row r="379" spans="1:2">
      <c r="A379">
        <v>13</v>
      </c>
      <c r="B379" s="4">
        <v>2</v>
      </c>
    </row>
    <row r="380" spans="1:2">
      <c r="A380">
        <v>7</v>
      </c>
      <c r="B380" s="4">
        <v>20</v>
      </c>
    </row>
    <row r="381" spans="1:2">
      <c r="A381">
        <v>13</v>
      </c>
      <c r="B381" s="4">
        <v>2</v>
      </c>
    </row>
    <row r="382" spans="1:2">
      <c r="A382">
        <v>1</v>
      </c>
      <c r="B382" s="4">
        <v>23</v>
      </c>
    </row>
    <row r="383" spans="1:2">
      <c r="A383">
        <v>6</v>
      </c>
      <c r="B383" s="4">
        <v>18</v>
      </c>
    </row>
    <row r="384" spans="1:2">
      <c r="A384">
        <v>2</v>
      </c>
      <c r="B384" s="4">
        <v>19</v>
      </c>
    </row>
    <row r="385" spans="1:2">
      <c r="A385">
        <v>7</v>
      </c>
      <c r="B385" s="4">
        <v>20</v>
      </c>
    </row>
    <row r="386" spans="1:2">
      <c r="A386">
        <v>3</v>
      </c>
      <c r="B386" s="4">
        <v>8.5</v>
      </c>
    </row>
    <row r="387" spans="1:2">
      <c r="A387">
        <v>10</v>
      </c>
      <c r="B387" s="4">
        <v>19.5</v>
      </c>
    </row>
    <row r="388" spans="1:2">
      <c r="A388">
        <v>6</v>
      </c>
      <c r="B388" s="4">
        <v>18</v>
      </c>
    </row>
    <row r="389" spans="1:2">
      <c r="A389">
        <v>10</v>
      </c>
      <c r="B389" s="4">
        <v>19.5</v>
      </c>
    </row>
    <row r="390" spans="1:2">
      <c r="A390">
        <v>10</v>
      </c>
      <c r="B390" s="4">
        <v>19.5</v>
      </c>
    </row>
    <row r="391" spans="1:2">
      <c r="A391">
        <v>4</v>
      </c>
      <c r="B391" s="4">
        <v>16</v>
      </c>
    </row>
    <row r="392" spans="1:2">
      <c r="A392">
        <v>11</v>
      </c>
      <c r="B392" s="4">
        <v>14</v>
      </c>
    </row>
    <row r="393" spans="1:2">
      <c r="A393">
        <v>3</v>
      </c>
      <c r="B393" s="4">
        <v>8.5</v>
      </c>
    </row>
    <row r="394" spans="1:2">
      <c r="A394">
        <v>2</v>
      </c>
      <c r="B394" s="4">
        <v>19</v>
      </c>
    </row>
    <row r="395" spans="1:2">
      <c r="A395">
        <v>4</v>
      </c>
      <c r="B395" s="4">
        <v>16</v>
      </c>
    </row>
    <row r="396" spans="1:2">
      <c r="A396">
        <v>15</v>
      </c>
      <c r="B396" s="4">
        <v>1</v>
      </c>
    </row>
    <row r="397" spans="1:2">
      <c r="A397">
        <v>6</v>
      </c>
      <c r="B397" s="4">
        <v>18</v>
      </c>
    </row>
    <row r="398" spans="1:2">
      <c r="A398">
        <v>5</v>
      </c>
      <c r="B398" s="4">
        <v>20</v>
      </c>
    </row>
    <row r="399" spans="1:2">
      <c r="A399">
        <v>6</v>
      </c>
      <c r="B399" s="4">
        <v>18</v>
      </c>
    </row>
    <row r="400" spans="1:2">
      <c r="A400">
        <v>15</v>
      </c>
      <c r="B400" s="4">
        <v>1</v>
      </c>
    </row>
    <row r="401" spans="1:2">
      <c r="A401">
        <v>3</v>
      </c>
      <c r="B401" s="4">
        <v>8.5</v>
      </c>
    </row>
    <row r="402" spans="1:2">
      <c r="A402">
        <v>11</v>
      </c>
      <c r="B402" s="4">
        <v>14</v>
      </c>
    </row>
    <row r="403" spans="1:2">
      <c r="A403">
        <v>15</v>
      </c>
      <c r="B403" s="4">
        <v>1</v>
      </c>
    </row>
    <row r="404" spans="1:2">
      <c r="A404">
        <v>6</v>
      </c>
      <c r="B404" s="4">
        <v>18</v>
      </c>
    </row>
    <row r="405" spans="1:2">
      <c r="A405">
        <v>16</v>
      </c>
      <c r="B405" s="4">
        <v>7</v>
      </c>
    </row>
    <row r="406" spans="1:2">
      <c r="A406">
        <v>1</v>
      </c>
      <c r="B406" s="4">
        <v>23</v>
      </c>
    </row>
    <row r="407" spans="1:2">
      <c r="A407">
        <v>16</v>
      </c>
      <c r="B407" s="4">
        <v>7</v>
      </c>
    </row>
    <row r="408" spans="1:2">
      <c r="A408">
        <v>14</v>
      </c>
      <c r="B408" s="4">
        <v>3</v>
      </c>
    </row>
    <row r="409" spans="1:2">
      <c r="A409">
        <v>4</v>
      </c>
      <c r="B409" s="4">
        <v>16</v>
      </c>
    </row>
    <row r="410" spans="1:2">
      <c r="A410">
        <v>12</v>
      </c>
      <c r="B410" s="4">
        <v>6</v>
      </c>
    </row>
    <row r="411" spans="1:2">
      <c r="A411">
        <v>8</v>
      </c>
      <c r="B411" s="4">
        <v>19</v>
      </c>
    </row>
    <row r="412" spans="1:2">
      <c r="A412">
        <v>6</v>
      </c>
      <c r="B412" s="4">
        <v>18</v>
      </c>
    </row>
    <row r="413" spans="1:2">
      <c r="A413">
        <v>8</v>
      </c>
      <c r="B413" s="4">
        <v>19</v>
      </c>
    </row>
    <row r="414" spans="1:2">
      <c r="A414">
        <v>4</v>
      </c>
      <c r="B414" s="4">
        <v>16</v>
      </c>
    </row>
    <row r="415" spans="1:2">
      <c r="A415">
        <v>2</v>
      </c>
      <c r="B415" s="4">
        <v>19</v>
      </c>
    </row>
    <row r="416" spans="1:2">
      <c r="A416">
        <v>2</v>
      </c>
      <c r="B416" s="4">
        <v>19</v>
      </c>
    </row>
    <row r="417" spans="1:2">
      <c r="A417">
        <v>8</v>
      </c>
      <c r="B417" s="4">
        <v>19</v>
      </c>
    </row>
    <row r="418" spans="1:2">
      <c r="A418">
        <v>3</v>
      </c>
      <c r="B418" s="4">
        <v>8.5</v>
      </c>
    </row>
    <row r="419" spans="1:2">
      <c r="A419">
        <v>12</v>
      </c>
      <c r="B419" s="4">
        <v>6</v>
      </c>
    </row>
    <row r="420" spans="1:2">
      <c r="A420">
        <v>10</v>
      </c>
      <c r="B420" s="4">
        <v>19.5</v>
      </c>
    </row>
    <row r="421" spans="1:2">
      <c r="A421">
        <v>6</v>
      </c>
      <c r="B421" s="4">
        <v>18</v>
      </c>
    </row>
    <row r="422" spans="1:2">
      <c r="A422">
        <v>10</v>
      </c>
      <c r="B422" s="4">
        <v>19.5</v>
      </c>
    </row>
    <row r="423" spans="1:2">
      <c r="A423">
        <v>3</v>
      </c>
      <c r="B423" s="4">
        <v>8.5</v>
      </c>
    </row>
    <row r="424" spans="1:2">
      <c r="A424">
        <v>7</v>
      </c>
      <c r="B424" s="4">
        <v>20</v>
      </c>
    </row>
    <row r="425" spans="1:2">
      <c r="A425">
        <v>4</v>
      </c>
      <c r="B425" s="4">
        <v>16</v>
      </c>
    </row>
    <row r="426" spans="1:2">
      <c r="A426">
        <v>2</v>
      </c>
      <c r="B426" s="4">
        <v>19</v>
      </c>
    </row>
    <row r="427" spans="1:2">
      <c r="A427">
        <v>9</v>
      </c>
      <c r="B427" s="4">
        <v>17</v>
      </c>
    </row>
    <row r="428" spans="1:2">
      <c r="A428">
        <v>6</v>
      </c>
      <c r="B428" s="4">
        <v>18</v>
      </c>
    </row>
    <row r="429" spans="1:2">
      <c r="A429">
        <v>1</v>
      </c>
      <c r="B429" s="4">
        <v>23</v>
      </c>
    </row>
    <row r="430" spans="1:2">
      <c r="A430">
        <v>6</v>
      </c>
      <c r="B430" s="4">
        <v>18</v>
      </c>
    </row>
    <row r="431" spans="1:2">
      <c r="A431">
        <v>6</v>
      </c>
      <c r="B431" s="4">
        <v>18</v>
      </c>
    </row>
    <row r="432" spans="1:2">
      <c r="A432">
        <v>9</v>
      </c>
      <c r="B432" s="4">
        <v>17</v>
      </c>
    </row>
    <row r="433" spans="1:2">
      <c r="A433">
        <v>12</v>
      </c>
      <c r="B433" s="4">
        <v>6</v>
      </c>
    </row>
    <row r="434" spans="1:2">
      <c r="A434">
        <v>4</v>
      </c>
      <c r="B434" s="4">
        <v>16</v>
      </c>
    </row>
    <row r="435" spans="1:2">
      <c r="A435">
        <v>11</v>
      </c>
      <c r="B435" s="4">
        <v>14</v>
      </c>
    </row>
    <row r="436" spans="1:2">
      <c r="A436">
        <v>5</v>
      </c>
      <c r="B436" s="4">
        <v>20</v>
      </c>
    </row>
    <row r="437" spans="1:2">
      <c r="A437">
        <v>3</v>
      </c>
      <c r="B437" s="4">
        <v>8.5</v>
      </c>
    </row>
    <row r="438" spans="1:2">
      <c r="A438">
        <v>10</v>
      </c>
      <c r="B438" s="4">
        <v>19.5</v>
      </c>
    </row>
    <row r="439" spans="1:2">
      <c r="A439">
        <v>7</v>
      </c>
      <c r="B439" s="4">
        <v>20</v>
      </c>
    </row>
    <row r="440" spans="1:2">
      <c r="A440">
        <v>12</v>
      </c>
      <c r="B440" s="4">
        <v>6</v>
      </c>
    </row>
    <row r="441" spans="1:2">
      <c r="A441">
        <v>6</v>
      </c>
      <c r="B441" s="4">
        <v>18</v>
      </c>
    </row>
    <row r="442" spans="1:2">
      <c r="A442">
        <v>13</v>
      </c>
      <c r="B442" s="4">
        <v>2</v>
      </c>
    </row>
    <row r="443" spans="1:2">
      <c r="A443">
        <v>10</v>
      </c>
      <c r="B443" s="4">
        <v>19.5</v>
      </c>
    </row>
    <row r="444" spans="1:2">
      <c r="A444">
        <v>4</v>
      </c>
      <c r="B444" s="4">
        <v>16</v>
      </c>
    </row>
    <row r="445" spans="1:2">
      <c r="A445">
        <v>9</v>
      </c>
      <c r="B445" s="4">
        <v>17</v>
      </c>
    </row>
    <row r="446" spans="1:2">
      <c r="A446">
        <v>12</v>
      </c>
      <c r="B446" s="4">
        <v>6</v>
      </c>
    </row>
    <row r="447" spans="1:2">
      <c r="A447">
        <v>7</v>
      </c>
      <c r="B447" s="4">
        <v>20</v>
      </c>
    </row>
    <row r="448" spans="1:2">
      <c r="A448">
        <v>16</v>
      </c>
      <c r="B448" s="4">
        <v>7</v>
      </c>
    </row>
    <row r="449" spans="1:2">
      <c r="A449">
        <v>15</v>
      </c>
      <c r="B449" s="4">
        <v>1</v>
      </c>
    </row>
    <row r="450" spans="1:2">
      <c r="A450">
        <v>16</v>
      </c>
      <c r="B450" s="4">
        <v>7</v>
      </c>
    </row>
    <row r="451" spans="1:2">
      <c r="A451">
        <v>4</v>
      </c>
      <c r="B451" s="4">
        <v>16</v>
      </c>
    </row>
    <row r="452" spans="1:2">
      <c r="A452">
        <v>5</v>
      </c>
      <c r="B452" s="4">
        <v>20</v>
      </c>
    </row>
    <row r="453" spans="1:2">
      <c r="A453">
        <v>3</v>
      </c>
      <c r="B453" s="4">
        <v>8.5</v>
      </c>
    </row>
    <row r="454" spans="1:2">
      <c r="A454">
        <v>7</v>
      </c>
      <c r="B454" s="4">
        <v>20</v>
      </c>
    </row>
    <row r="455" spans="1:2">
      <c r="A455">
        <v>6</v>
      </c>
      <c r="B455" s="4">
        <v>18</v>
      </c>
    </row>
    <row r="456" spans="1:2">
      <c r="A456">
        <v>10</v>
      </c>
      <c r="B456" s="4">
        <v>19.5</v>
      </c>
    </row>
    <row r="457" spans="1:2">
      <c r="A457">
        <v>7</v>
      </c>
      <c r="B457" s="4">
        <v>20</v>
      </c>
    </row>
    <row r="458" spans="1:2">
      <c r="A458">
        <v>4</v>
      </c>
      <c r="B458" s="4">
        <v>16</v>
      </c>
    </row>
    <row r="459" spans="1:2">
      <c r="A459">
        <v>10</v>
      </c>
      <c r="B459" s="4">
        <v>19.5</v>
      </c>
    </row>
    <row r="460" spans="1:2">
      <c r="A460">
        <v>6</v>
      </c>
      <c r="B460" s="4">
        <v>18</v>
      </c>
    </row>
    <row r="461" spans="1:2">
      <c r="A461">
        <v>7</v>
      </c>
      <c r="B461" s="4">
        <v>20</v>
      </c>
    </row>
    <row r="462" spans="1:2">
      <c r="A462">
        <v>11</v>
      </c>
      <c r="B462" s="4">
        <v>14</v>
      </c>
    </row>
    <row r="463" spans="1:2">
      <c r="A463">
        <v>8</v>
      </c>
      <c r="B463" s="4">
        <v>19</v>
      </c>
    </row>
    <row r="464" spans="1:2">
      <c r="A464">
        <v>8</v>
      </c>
      <c r="B464" s="4">
        <v>19</v>
      </c>
    </row>
    <row r="465" spans="1:2">
      <c r="A465">
        <v>12</v>
      </c>
      <c r="B465" s="4">
        <v>6</v>
      </c>
    </row>
    <row r="466" spans="1:2">
      <c r="A466">
        <v>1</v>
      </c>
      <c r="B466" s="4">
        <v>23</v>
      </c>
    </row>
    <row r="467" spans="1:2">
      <c r="A467">
        <v>6</v>
      </c>
      <c r="B467" s="4">
        <v>18</v>
      </c>
    </row>
    <row r="468" spans="1:2">
      <c r="A468">
        <v>7</v>
      </c>
      <c r="B468" s="4">
        <v>20</v>
      </c>
    </row>
    <row r="469" spans="1:2">
      <c r="A469">
        <v>13</v>
      </c>
      <c r="B469" s="4">
        <v>2</v>
      </c>
    </row>
    <row r="470" spans="1:2">
      <c r="A470">
        <v>7</v>
      </c>
      <c r="B470" s="4">
        <v>16</v>
      </c>
    </row>
    <row r="471" spans="1:2">
      <c r="A471">
        <v>11</v>
      </c>
      <c r="B471" s="4">
        <v>10</v>
      </c>
    </row>
    <row r="472" spans="1:2">
      <c r="A472">
        <v>15</v>
      </c>
      <c r="B472" s="4">
        <v>1</v>
      </c>
    </row>
    <row r="473" spans="1:2">
      <c r="A473">
        <v>6</v>
      </c>
      <c r="B473" s="4">
        <v>14</v>
      </c>
    </row>
    <row r="474" spans="1:2">
      <c r="A474">
        <v>9</v>
      </c>
      <c r="B474" s="4">
        <v>14</v>
      </c>
    </row>
    <row r="475" spans="1:2">
      <c r="A475">
        <v>12</v>
      </c>
      <c r="B475" s="4">
        <v>4</v>
      </c>
    </row>
    <row r="476" spans="1:2">
      <c r="A476">
        <v>11</v>
      </c>
      <c r="B476" s="4">
        <v>10</v>
      </c>
    </row>
    <row r="477" spans="1:2">
      <c r="A477">
        <v>4</v>
      </c>
      <c r="B477" s="4">
        <v>14</v>
      </c>
    </row>
    <row r="478" spans="1:2">
      <c r="A478">
        <v>2</v>
      </c>
      <c r="B478" s="4">
        <v>16</v>
      </c>
    </row>
    <row r="479" spans="1:2">
      <c r="A479">
        <v>8</v>
      </c>
      <c r="B479" s="4">
        <v>15</v>
      </c>
    </row>
    <row r="480" spans="1:2">
      <c r="A480">
        <v>8</v>
      </c>
      <c r="B480" s="4">
        <v>15</v>
      </c>
    </row>
    <row r="481" spans="1:2">
      <c r="A481">
        <v>11</v>
      </c>
      <c r="B481" s="4">
        <v>10</v>
      </c>
    </row>
    <row r="482" spans="1:2">
      <c r="A482">
        <v>12</v>
      </c>
      <c r="B482" s="4">
        <v>4</v>
      </c>
    </row>
    <row r="483" spans="1:2">
      <c r="A483">
        <v>9</v>
      </c>
      <c r="B483" s="4">
        <v>14</v>
      </c>
    </row>
    <row r="484" spans="1:2">
      <c r="A484">
        <v>14</v>
      </c>
      <c r="B484" s="4">
        <v>3</v>
      </c>
    </row>
    <row r="485" spans="1:2">
      <c r="A485">
        <v>14</v>
      </c>
      <c r="B485" s="4">
        <v>3</v>
      </c>
    </row>
    <row r="486" spans="1:2">
      <c r="A486">
        <v>6</v>
      </c>
      <c r="B486" s="4">
        <v>14</v>
      </c>
    </row>
    <row r="487" spans="1:2">
      <c r="A487">
        <v>5</v>
      </c>
      <c r="B487" s="4">
        <v>15</v>
      </c>
    </row>
    <row r="488" spans="1:2">
      <c r="A488">
        <v>1</v>
      </c>
      <c r="B488" s="4">
        <v>17</v>
      </c>
    </row>
    <row r="489" spans="1:2">
      <c r="A489">
        <v>15</v>
      </c>
      <c r="B489" s="4">
        <v>1</v>
      </c>
    </row>
    <row r="490" spans="1:2">
      <c r="A490">
        <v>12</v>
      </c>
      <c r="B490" s="4">
        <v>4</v>
      </c>
    </row>
    <row r="491" spans="1:2">
      <c r="A491">
        <v>11</v>
      </c>
      <c r="B491" s="4">
        <v>10</v>
      </c>
    </row>
    <row r="492" spans="1:2">
      <c r="A492">
        <v>8</v>
      </c>
      <c r="B492" s="4">
        <v>15</v>
      </c>
    </row>
    <row r="493" spans="1:2">
      <c r="A493">
        <v>13</v>
      </c>
      <c r="B493" s="4">
        <v>2</v>
      </c>
    </row>
    <row r="494" spans="1:2">
      <c r="A494">
        <v>12</v>
      </c>
      <c r="B494" s="4">
        <v>4</v>
      </c>
    </row>
    <row r="495" spans="1:2">
      <c r="A495">
        <v>9</v>
      </c>
      <c r="B495" s="4">
        <v>14</v>
      </c>
    </row>
    <row r="496" spans="1:2">
      <c r="A496">
        <v>6</v>
      </c>
      <c r="B496" s="4">
        <v>14</v>
      </c>
    </row>
    <row r="497" spans="1:2">
      <c r="A497">
        <v>11</v>
      </c>
      <c r="B497" s="4">
        <v>10</v>
      </c>
    </row>
    <row r="498" spans="1:2">
      <c r="A498">
        <v>4</v>
      </c>
      <c r="B498" s="4">
        <v>14</v>
      </c>
    </row>
    <row r="499" spans="1:2">
      <c r="A499">
        <v>13</v>
      </c>
      <c r="B499" s="4">
        <v>2</v>
      </c>
    </row>
    <row r="500" spans="1:2">
      <c r="A500">
        <v>4</v>
      </c>
      <c r="B500" s="4">
        <v>14</v>
      </c>
    </row>
    <row r="501" spans="1:2">
      <c r="A501">
        <v>13</v>
      </c>
      <c r="B501" s="4">
        <v>2</v>
      </c>
    </row>
    <row r="502" spans="1:2">
      <c r="A502">
        <v>9</v>
      </c>
      <c r="B502" s="4">
        <v>14</v>
      </c>
    </row>
    <row r="503" spans="1:2">
      <c r="A503">
        <v>10</v>
      </c>
      <c r="B503" s="4">
        <v>14</v>
      </c>
    </row>
    <row r="504" spans="1:2">
      <c r="A504">
        <v>15</v>
      </c>
      <c r="B504" s="4">
        <v>1</v>
      </c>
    </row>
    <row r="505" spans="1:2">
      <c r="A505">
        <v>9</v>
      </c>
      <c r="B505" s="4">
        <v>14</v>
      </c>
    </row>
    <row r="506" spans="1:2">
      <c r="A506">
        <v>14</v>
      </c>
      <c r="B506" s="4">
        <v>3</v>
      </c>
    </row>
    <row r="507" spans="1:2">
      <c r="A507">
        <v>5</v>
      </c>
      <c r="B507" s="4">
        <v>15</v>
      </c>
    </row>
    <row r="508" spans="1:2">
      <c r="A508">
        <v>4</v>
      </c>
      <c r="B508" s="4">
        <v>14</v>
      </c>
    </row>
    <row r="509" spans="1:2">
      <c r="A509">
        <v>13</v>
      </c>
      <c r="B509" s="4">
        <v>2</v>
      </c>
    </row>
    <row r="510" spans="1:2">
      <c r="A510">
        <v>4</v>
      </c>
      <c r="B510" s="4">
        <v>14</v>
      </c>
    </row>
    <row r="511" spans="1:2">
      <c r="A511">
        <v>10</v>
      </c>
      <c r="B511" s="4">
        <v>14</v>
      </c>
    </row>
    <row r="512" spans="1:2">
      <c r="A512">
        <v>8</v>
      </c>
      <c r="B512" s="4">
        <v>15</v>
      </c>
    </row>
    <row r="513" spans="1:2">
      <c r="A513">
        <v>10</v>
      </c>
      <c r="B513" s="4">
        <v>14</v>
      </c>
    </row>
    <row r="514" spans="1:2">
      <c r="A514">
        <v>3</v>
      </c>
      <c r="B514" s="4">
        <v>7</v>
      </c>
    </row>
    <row r="515" spans="1:2">
      <c r="A515">
        <v>11</v>
      </c>
      <c r="B515" s="4">
        <v>10</v>
      </c>
    </row>
    <row r="516" spans="1:2">
      <c r="A516">
        <v>14</v>
      </c>
      <c r="B516" s="4">
        <v>3</v>
      </c>
    </row>
    <row r="517" spans="1:2">
      <c r="A517">
        <v>1</v>
      </c>
      <c r="B517" s="4">
        <v>17</v>
      </c>
    </row>
    <row r="518" spans="1:2">
      <c r="A518">
        <v>7</v>
      </c>
      <c r="B518" s="4">
        <v>16</v>
      </c>
    </row>
    <row r="519" spans="1:2">
      <c r="A519">
        <v>10</v>
      </c>
      <c r="B519" s="4">
        <v>19.5</v>
      </c>
    </row>
    <row r="520" spans="1:2">
      <c r="A520">
        <v>10</v>
      </c>
      <c r="B520" s="4">
        <v>19.5</v>
      </c>
    </row>
    <row r="521" spans="1:2">
      <c r="A521">
        <v>5</v>
      </c>
      <c r="B521" s="4">
        <v>20</v>
      </c>
    </row>
    <row r="522" spans="1:2">
      <c r="A522">
        <v>16</v>
      </c>
      <c r="B522" s="4">
        <v>7</v>
      </c>
    </row>
    <row r="523" spans="1:2">
      <c r="A523">
        <v>1</v>
      </c>
      <c r="B523" s="4">
        <v>23</v>
      </c>
    </row>
    <row r="524" spans="1:2">
      <c r="A524">
        <v>12</v>
      </c>
      <c r="B524" s="4">
        <v>6</v>
      </c>
    </row>
    <row r="525" spans="1:2">
      <c r="A525">
        <v>14</v>
      </c>
      <c r="B525" s="4">
        <v>3</v>
      </c>
    </row>
    <row r="526" spans="1:2">
      <c r="A526">
        <v>6</v>
      </c>
      <c r="B526" s="4">
        <v>18</v>
      </c>
    </row>
    <row r="527" spans="1:2">
      <c r="A527">
        <v>12</v>
      </c>
      <c r="B527" s="4">
        <v>6</v>
      </c>
    </row>
    <row r="528" spans="1:2">
      <c r="A528">
        <v>15</v>
      </c>
      <c r="B528" s="4">
        <v>1</v>
      </c>
    </row>
    <row r="529" spans="1:2">
      <c r="A529">
        <v>1</v>
      </c>
      <c r="B529" s="4">
        <v>23</v>
      </c>
    </row>
    <row r="530" spans="1:2">
      <c r="A530">
        <v>1</v>
      </c>
      <c r="B530" s="4">
        <v>23</v>
      </c>
    </row>
    <row r="531" spans="1:2">
      <c r="A531">
        <v>3</v>
      </c>
      <c r="B531" s="4">
        <v>8.5</v>
      </c>
    </row>
    <row r="532" spans="1:2">
      <c r="A532">
        <v>9</v>
      </c>
      <c r="B532" s="4">
        <v>17</v>
      </c>
    </row>
    <row r="533" spans="1:2">
      <c r="A533">
        <v>12</v>
      </c>
      <c r="B533" s="4">
        <v>6</v>
      </c>
    </row>
    <row r="534" spans="1:2">
      <c r="A534">
        <v>9</v>
      </c>
      <c r="B534" s="4">
        <v>17</v>
      </c>
    </row>
    <row r="535" spans="1:2">
      <c r="A535">
        <v>12</v>
      </c>
      <c r="B535" s="4">
        <v>6</v>
      </c>
    </row>
    <row r="536" spans="1:2">
      <c r="A536">
        <v>6</v>
      </c>
      <c r="B536" s="4">
        <v>18</v>
      </c>
    </row>
    <row r="537" spans="1:2">
      <c r="A537">
        <v>12</v>
      </c>
      <c r="B537" s="4">
        <v>6</v>
      </c>
    </row>
    <row r="538" spans="1:2">
      <c r="A538">
        <v>13</v>
      </c>
      <c r="B538" s="4">
        <v>2</v>
      </c>
    </row>
    <row r="539" spans="1:2">
      <c r="A539">
        <v>16</v>
      </c>
      <c r="B539" s="4">
        <v>7</v>
      </c>
    </row>
    <row r="540" spans="1:2">
      <c r="A540">
        <v>8</v>
      </c>
      <c r="B540" s="4">
        <v>19</v>
      </c>
    </row>
    <row r="541" spans="1:2">
      <c r="A541">
        <v>13</v>
      </c>
      <c r="B541" s="4">
        <v>2</v>
      </c>
    </row>
    <row r="542" spans="1:2">
      <c r="A542">
        <v>6</v>
      </c>
      <c r="B542" s="4">
        <v>18</v>
      </c>
    </row>
    <row r="543" spans="1:2">
      <c r="A543">
        <v>14</v>
      </c>
      <c r="B543" s="4">
        <v>3</v>
      </c>
    </row>
    <row r="544" spans="1:2">
      <c r="A544">
        <v>2</v>
      </c>
      <c r="B544" s="4">
        <v>19</v>
      </c>
    </row>
    <row r="545" spans="1:2">
      <c r="A545">
        <v>9</v>
      </c>
      <c r="B545" s="4">
        <v>17</v>
      </c>
    </row>
    <row r="546" spans="1:2">
      <c r="A546">
        <v>16</v>
      </c>
      <c r="B546" s="4">
        <v>7</v>
      </c>
    </row>
    <row r="547" spans="1:2">
      <c r="A547">
        <v>2</v>
      </c>
      <c r="B547" s="4">
        <v>19</v>
      </c>
    </row>
    <row r="548" spans="1:2">
      <c r="A548">
        <v>14</v>
      </c>
      <c r="B548" s="4">
        <v>3</v>
      </c>
    </row>
    <row r="549" spans="1:2">
      <c r="A549">
        <v>3</v>
      </c>
      <c r="B549" s="4">
        <v>8.5</v>
      </c>
    </row>
    <row r="550" spans="1:2">
      <c r="A550">
        <v>15</v>
      </c>
      <c r="B550" s="4">
        <v>1</v>
      </c>
    </row>
    <row r="551" spans="1:2">
      <c r="A551">
        <v>8</v>
      </c>
      <c r="B551" s="4">
        <v>19</v>
      </c>
    </row>
    <row r="552" spans="1:2">
      <c r="A552">
        <v>13</v>
      </c>
      <c r="B552" s="4">
        <v>2</v>
      </c>
    </row>
    <row r="553" spans="1:2">
      <c r="A553">
        <v>3</v>
      </c>
      <c r="B553" s="4">
        <v>8.5</v>
      </c>
    </row>
    <row r="554" spans="1:2">
      <c r="A554">
        <v>13</v>
      </c>
      <c r="B554" s="4">
        <v>2</v>
      </c>
    </row>
    <row r="555" spans="1:2">
      <c r="A555">
        <v>16</v>
      </c>
      <c r="B555" s="4">
        <v>7</v>
      </c>
    </row>
    <row r="556" spans="1:2">
      <c r="A556">
        <v>12</v>
      </c>
      <c r="B556" s="4">
        <v>6</v>
      </c>
    </row>
    <row r="557" spans="1:2">
      <c r="A557">
        <v>12</v>
      </c>
      <c r="B557" s="4">
        <v>6</v>
      </c>
    </row>
    <row r="558" spans="1:2">
      <c r="A558">
        <v>16</v>
      </c>
      <c r="B558" s="4">
        <v>7</v>
      </c>
    </row>
    <row r="559" spans="1:2">
      <c r="A559">
        <v>15</v>
      </c>
      <c r="B559" s="4">
        <v>1</v>
      </c>
    </row>
    <row r="560" spans="1:2">
      <c r="A560">
        <v>11</v>
      </c>
      <c r="B560" s="4">
        <v>14</v>
      </c>
    </row>
    <row r="561" spans="1:2">
      <c r="A561">
        <v>16</v>
      </c>
      <c r="B561" s="4">
        <v>7</v>
      </c>
    </row>
    <row r="562" spans="1:2">
      <c r="A562">
        <v>3</v>
      </c>
      <c r="B562" s="4">
        <v>8.5</v>
      </c>
    </row>
    <row r="563" spans="1:2">
      <c r="A563">
        <v>14</v>
      </c>
      <c r="B563" s="4">
        <v>3</v>
      </c>
    </row>
    <row r="564" spans="1:2">
      <c r="A564">
        <v>7</v>
      </c>
      <c r="B564" s="4">
        <v>20</v>
      </c>
    </row>
    <row r="565" spans="1:2">
      <c r="A565">
        <v>2</v>
      </c>
      <c r="B565" s="4">
        <v>19</v>
      </c>
    </row>
    <row r="566" spans="1:2">
      <c r="A566">
        <v>13</v>
      </c>
      <c r="B566" s="4">
        <v>2</v>
      </c>
    </row>
    <row r="567" spans="1:2">
      <c r="A567">
        <v>5</v>
      </c>
      <c r="B567" s="4">
        <v>20</v>
      </c>
    </row>
    <row r="568" spans="1:2">
      <c r="A568">
        <v>11</v>
      </c>
      <c r="B568" s="4">
        <v>14</v>
      </c>
    </row>
    <row r="569" spans="1:2">
      <c r="A569">
        <v>5</v>
      </c>
      <c r="B569" s="4">
        <v>20</v>
      </c>
    </row>
    <row r="570" spans="1:2">
      <c r="A570">
        <v>7</v>
      </c>
      <c r="B570" s="4">
        <v>20</v>
      </c>
    </row>
    <row r="571" spans="1:2">
      <c r="A571">
        <v>15</v>
      </c>
      <c r="B571" s="4">
        <v>1</v>
      </c>
    </row>
    <row r="572" spans="1:2">
      <c r="A572">
        <v>4</v>
      </c>
      <c r="B572" s="4">
        <v>16</v>
      </c>
    </row>
    <row r="573" spans="1:2">
      <c r="A573">
        <v>7</v>
      </c>
      <c r="B573" s="4">
        <v>20</v>
      </c>
    </row>
    <row r="574" spans="1:2">
      <c r="A574">
        <v>3</v>
      </c>
      <c r="B574" s="4">
        <v>8.5</v>
      </c>
    </row>
    <row r="575" spans="1:2">
      <c r="A575">
        <v>13</v>
      </c>
      <c r="B575" s="4">
        <v>2</v>
      </c>
    </row>
    <row r="576" spans="1:2">
      <c r="A576">
        <v>10</v>
      </c>
      <c r="B576" s="4">
        <v>19.5</v>
      </c>
    </row>
    <row r="577" spans="1:2">
      <c r="A577">
        <v>7</v>
      </c>
      <c r="B577" s="4">
        <v>20</v>
      </c>
    </row>
    <row r="578" spans="1:2">
      <c r="A578">
        <v>11</v>
      </c>
      <c r="B578" s="4">
        <v>14</v>
      </c>
    </row>
    <row r="579" spans="1:2">
      <c r="A579">
        <v>4</v>
      </c>
      <c r="B579" s="4">
        <v>16</v>
      </c>
    </row>
    <row r="580" spans="1:2">
      <c r="A580">
        <v>11</v>
      </c>
      <c r="B580" s="4">
        <v>14</v>
      </c>
    </row>
    <row r="581" spans="1:2">
      <c r="A581">
        <v>9</v>
      </c>
      <c r="B581" s="4">
        <v>17</v>
      </c>
    </row>
    <row r="582" spans="1:2">
      <c r="A582">
        <v>12</v>
      </c>
      <c r="B582" s="4">
        <v>6</v>
      </c>
    </row>
    <row r="583" spans="1:2">
      <c r="A583">
        <v>8</v>
      </c>
      <c r="B583" s="4">
        <v>19</v>
      </c>
    </row>
    <row r="584" spans="1:2">
      <c r="A584">
        <v>7</v>
      </c>
      <c r="B584" s="4">
        <v>20</v>
      </c>
    </row>
    <row r="585" spans="1:2">
      <c r="A585">
        <v>11</v>
      </c>
      <c r="B585" s="4">
        <v>14</v>
      </c>
    </row>
    <row r="586" spans="1:2">
      <c r="A586">
        <v>13</v>
      </c>
      <c r="B586" s="4">
        <v>2</v>
      </c>
    </row>
    <row r="587" spans="1:2">
      <c r="A587">
        <v>2</v>
      </c>
      <c r="B587" s="4">
        <v>19</v>
      </c>
    </row>
    <row r="588" spans="1:2">
      <c r="A588">
        <v>4</v>
      </c>
      <c r="B588" s="4">
        <v>16</v>
      </c>
    </row>
    <row r="589" spans="1:2">
      <c r="A589">
        <v>6</v>
      </c>
      <c r="B589" s="4">
        <v>18</v>
      </c>
    </row>
    <row r="590" spans="1:2">
      <c r="A590">
        <v>11</v>
      </c>
      <c r="B590" s="4">
        <v>14</v>
      </c>
    </row>
    <row r="591" spans="1:2">
      <c r="A591">
        <v>8</v>
      </c>
      <c r="B591" s="4">
        <v>19</v>
      </c>
    </row>
    <row r="592" spans="1:2">
      <c r="A592">
        <v>6</v>
      </c>
      <c r="B592" s="4">
        <v>18</v>
      </c>
    </row>
    <row r="593" spans="1:2">
      <c r="A593">
        <v>3</v>
      </c>
      <c r="B593" s="4">
        <v>8.5</v>
      </c>
    </row>
    <row r="594" spans="1:2">
      <c r="A594">
        <v>2</v>
      </c>
      <c r="B594" s="4">
        <v>19</v>
      </c>
    </row>
    <row r="595" spans="1:2">
      <c r="A595">
        <v>15</v>
      </c>
      <c r="B595" s="4">
        <v>1</v>
      </c>
    </row>
    <row r="596" spans="1:2">
      <c r="A596">
        <v>2</v>
      </c>
      <c r="B596" s="4">
        <v>19</v>
      </c>
    </row>
    <row r="597" spans="1:2">
      <c r="A597">
        <v>12</v>
      </c>
      <c r="B597" s="4">
        <v>6</v>
      </c>
    </row>
    <row r="598" spans="1:2">
      <c r="A598">
        <v>2</v>
      </c>
      <c r="B598" s="4">
        <v>19</v>
      </c>
    </row>
    <row r="599" spans="1:2">
      <c r="A599">
        <v>6</v>
      </c>
      <c r="B599" s="4">
        <v>18</v>
      </c>
    </row>
    <row r="600" spans="1:2">
      <c r="A600">
        <v>2</v>
      </c>
      <c r="B600" s="4">
        <v>19</v>
      </c>
    </row>
    <row r="601" spans="1:2">
      <c r="A601">
        <v>1</v>
      </c>
      <c r="B601" s="4">
        <v>23</v>
      </c>
    </row>
    <row r="602" spans="1:2">
      <c r="A602">
        <v>4</v>
      </c>
      <c r="B602" s="4">
        <v>16</v>
      </c>
    </row>
    <row r="603" spans="1:2">
      <c r="A603">
        <v>14</v>
      </c>
      <c r="B603" s="4">
        <v>3</v>
      </c>
    </row>
    <row r="604" spans="1:2">
      <c r="A604">
        <v>12</v>
      </c>
      <c r="B604" s="4">
        <v>6</v>
      </c>
    </row>
    <row r="605" spans="1:2">
      <c r="A605">
        <v>15</v>
      </c>
      <c r="B605" s="4">
        <v>1</v>
      </c>
    </row>
    <row r="606" spans="1:2">
      <c r="A606">
        <v>4</v>
      </c>
      <c r="B606" s="4">
        <v>16</v>
      </c>
    </row>
    <row r="607" spans="1:2">
      <c r="A607">
        <v>12</v>
      </c>
      <c r="B607" s="4">
        <v>6</v>
      </c>
    </row>
    <row r="608" spans="1:2">
      <c r="A608">
        <v>6</v>
      </c>
      <c r="B608" s="4">
        <v>18</v>
      </c>
    </row>
    <row r="609" spans="1:2">
      <c r="A609">
        <v>15</v>
      </c>
      <c r="B609" s="4">
        <v>1</v>
      </c>
    </row>
    <row r="610" spans="1:2">
      <c r="A610">
        <v>8</v>
      </c>
      <c r="B610" s="4">
        <v>19</v>
      </c>
    </row>
    <row r="611" spans="1:2">
      <c r="A611">
        <v>3</v>
      </c>
      <c r="B611" s="4">
        <v>8.5</v>
      </c>
    </row>
    <row r="612" spans="1:2">
      <c r="A612">
        <v>7</v>
      </c>
      <c r="B612" s="4">
        <v>20</v>
      </c>
    </row>
    <row r="613" spans="1:2">
      <c r="A613">
        <v>14</v>
      </c>
      <c r="B613" s="4">
        <v>3</v>
      </c>
    </row>
    <row r="614" spans="1:2">
      <c r="A614">
        <v>2</v>
      </c>
      <c r="B614" s="4">
        <v>19</v>
      </c>
    </row>
    <row r="615" spans="1:2">
      <c r="A615">
        <v>6</v>
      </c>
      <c r="B615" s="4">
        <v>14</v>
      </c>
    </row>
    <row r="616" spans="1:2">
      <c r="A616">
        <v>5</v>
      </c>
      <c r="B616" s="4">
        <v>15</v>
      </c>
    </row>
    <row r="617" spans="1:2">
      <c r="A617">
        <v>9</v>
      </c>
      <c r="B617" s="4">
        <v>14</v>
      </c>
    </row>
    <row r="618" spans="1:2">
      <c r="A618">
        <v>11</v>
      </c>
      <c r="B618" s="4">
        <v>10</v>
      </c>
    </row>
    <row r="619" spans="1:2">
      <c r="A619">
        <v>2</v>
      </c>
      <c r="B619" s="4">
        <v>16</v>
      </c>
    </row>
    <row r="620" spans="1:2">
      <c r="A620">
        <v>11</v>
      </c>
      <c r="B620" s="4">
        <v>10</v>
      </c>
    </row>
    <row r="621" spans="1:2">
      <c r="A621">
        <v>12</v>
      </c>
      <c r="B621" s="4">
        <v>4</v>
      </c>
    </row>
    <row r="622" spans="1:2">
      <c r="A622">
        <v>1</v>
      </c>
      <c r="B622" s="4">
        <v>17</v>
      </c>
    </row>
    <row r="623" spans="1:2">
      <c r="A623">
        <v>9</v>
      </c>
      <c r="B623" s="4">
        <v>14</v>
      </c>
    </row>
    <row r="624" spans="1:2">
      <c r="A624">
        <v>10</v>
      </c>
      <c r="B624" s="4">
        <v>14</v>
      </c>
    </row>
    <row r="625" spans="1:2">
      <c r="A625">
        <v>1</v>
      </c>
      <c r="B625" s="4">
        <v>17</v>
      </c>
    </row>
    <row r="626" spans="1:2">
      <c r="A626">
        <v>11</v>
      </c>
      <c r="B626" s="4">
        <v>10</v>
      </c>
    </row>
    <row r="627" spans="1:2">
      <c r="A627">
        <v>4</v>
      </c>
      <c r="B627" s="4">
        <v>14</v>
      </c>
    </row>
    <row r="628" spans="1:2">
      <c r="A628">
        <v>7</v>
      </c>
      <c r="B628" s="4">
        <v>16</v>
      </c>
    </row>
    <row r="629" spans="1:2">
      <c r="A629">
        <v>10</v>
      </c>
      <c r="B629" s="4">
        <v>14</v>
      </c>
    </row>
    <row r="630" spans="1:2">
      <c r="A630">
        <v>14</v>
      </c>
      <c r="B630" s="4">
        <v>3</v>
      </c>
    </row>
    <row r="631" spans="1:2">
      <c r="A631">
        <v>2</v>
      </c>
      <c r="B631" s="4">
        <v>16</v>
      </c>
    </row>
    <row r="632" spans="1:2">
      <c r="A632">
        <v>3</v>
      </c>
      <c r="B632" s="4">
        <v>7</v>
      </c>
    </row>
    <row r="633" spans="1:2">
      <c r="A633">
        <v>14</v>
      </c>
      <c r="B633" s="4">
        <v>3</v>
      </c>
    </row>
    <row r="634" spans="1:2">
      <c r="A634">
        <v>4</v>
      </c>
      <c r="B634" s="4">
        <v>14</v>
      </c>
    </row>
    <row r="635" spans="1:2">
      <c r="A635">
        <v>3</v>
      </c>
      <c r="B635" s="4">
        <v>7</v>
      </c>
    </row>
    <row r="636" spans="1:2">
      <c r="A636">
        <v>16</v>
      </c>
      <c r="B636" s="4">
        <v>5</v>
      </c>
    </row>
    <row r="637" spans="1:2">
      <c r="A637">
        <v>10</v>
      </c>
      <c r="B637" s="4">
        <v>14</v>
      </c>
    </row>
    <row r="638" spans="1:2">
      <c r="A638">
        <v>1</v>
      </c>
      <c r="B638" s="4">
        <v>17</v>
      </c>
    </row>
    <row r="639" spans="1:2">
      <c r="A639">
        <v>11</v>
      </c>
      <c r="B639" s="4">
        <v>10</v>
      </c>
    </row>
    <row r="640" spans="1:2">
      <c r="A640">
        <v>9</v>
      </c>
      <c r="B640" s="4">
        <v>14</v>
      </c>
    </row>
    <row r="641" spans="1:2">
      <c r="A641">
        <v>16</v>
      </c>
      <c r="B641" s="4">
        <v>5</v>
      </c>
    </row>
    <row r="642" spans="1:2">
      <c r="A642">
        <v>14</v>
      </c>
      <c r="B642" s="4">
        <v>3</v>
      </c>
    </row>
    <row r="643" spans="1:2">
      <c r="A643">
        <v>8</v>
      </c>
      <c r="B643" s="4">
        <v>15</v>
      </c>
    </row>
    <row r="644" spans="1:2">
      <c r="A644">
        <v>3</v>
      </c>
      <c r="B644" s="4">
        <v>7</v>
      </c>
    </row>
    <row r="645" spans="1:2">
      <c r="A645">
        <v>4</v>
      </c>
      <c r="B645" s="4">
        <v>14</v>
      </c>
    </row>
    <row r="646" spans="1:2">
      <c r="A646">
        <v>3</v>
      </c>
      <c r="B646" s="4">
        <v>7</v>
      </c>
    </row>
    <row r="647" spans="1:2">
      <c r="A647">
        <v>13</v>
      </c>
      <c r="B647" s="4">
        <v>2</v>
      </c>
    </row>
    <row r="648" spans="1:2">
      <c r="A648">
        <v>1</v>
      </c>
      <c r="B648" s="4">
        <v>17</v>
      </c>
    </row>
    <row r="649" spans="1:2">
      <c r="A649">
        <v>8</v>
      </c>
      <c r="B649" s="4">
        <v>19</v>
      </c>
    </row>
    <row r="650" spans="1:2">
      <c r="A650">
        <v>11</v>
      </c>
      <c r="B650" s="4">
        <v>14</v>
      </c>
    </row>
    <row r="651" spans="1:2">
      <c r="A651">
        <v>8</v>
      </c>
      <c r="B651" s="4">
        <v>19</v>
      </c>
    </row>
    <row r="652" spans="1:2">
      <c r="A652">
        <v>9</v>
      </c>
      <c r="B652" s="4">
        <v>17</v>
      </c>
    </row>
    <row r="653" spans="1:2">
      <c r="A653">
        <v>7</v>
      </c>
      <c r="B653" s="4">
        <v>20</v>
      </c>
    </row>
    <row r="654" spans="1:2">
      <c r="A654">
        <v>6</v>
      </c>
      <c r="B654" s="4">
        <v>18</v>
      </c>
    </row>
    <row r="655" spans="1:2">
      <c r="A655">
        <v>8</v>
      </c>
      <c r="B655" s="4">
        <v>19</v>
      </c>
    </row>
    <row r="656" spans="1:2">
      <c r="A656">
        <v>9</v>
      </c>
      <c r="B656" s="4">
        <v>17</v>
      </c>
    </row>
    <row r="657" spans="1:2">
      <c r="A657">
        <v>1</v>
      </c>
      <c r="B657" s="4">
        <v>23</v>
      </c>
    </row>
    <row r="658" spans="1:2">
      <c r="A658">
        <v>2</v>
      </c>
      <c r="B658" s="4">
        <v>19</v>
      </c>
    </row>
    <row r="659" spans="1:2">
      <c r="A659">
        <v>9</v>
      </c>
      <c r="B659" s="4">
        <v>17</v>
      </c>
    </row>
    <row r="660" spans="1:2">
      <c r="A660">
        <v>9</v>
      </c>
      <c r="B660" s="4">
        <v>17</v>
      </c>
    </row>
    <row r="661" spans="1:2">
      <c r="A661">
        <v>1</v>
      </c>
      <c r="B661" s="4">
        <v>23</v>
      </c>
    </row>
    <row r="662" spans="1:2">
      <c r="A662">
        <v>7</v>
      </c>
      <c r="B662" s="4">
        <v>20</v>
      </c>
    </row>
    <row r="663" spans="1:2">
      <c r="A663">
        <v>9</v>
      </c>
      <c r="B663" s="4">
        <v>17</v>
      </c>
    </row>
    <row r="664" spans="1:2">
      <c r="A664">
        <v>12</v>
      </c>
      <c r="B664" s="4">
        <v>6</v>
      </c>
    </row>
    <row r="665" spans="1:2">
      <c r="A665">
        <v>6</v>
      </c>
      <c r="B665" s="4">
        <v>18</v>
      </c>
    </row>
    <row r="666" spans="1:2">
      <c r="A666">
        <v>12</v>
      </c>
      <c r="B666" s="4">
        <v>6</v>
      </c>
    </row>
    <row r="667" spans="1:2">
      <c r="A667">
        <v>1</v>
      </c>
      <c r="B667" s="4">
        <v>23</v>
      </c>
    </row>
    <row r="668" spans="1:2">
      <c r="A668">
        <v>3</v>
      </c>
      <c r="B668" s="4">
        <v>8.5</v>
      </c>
    </row>
    <row r="669" spans="1:2">
      <c r="A669">
        <v>1</v>
      </c>
      <c r="B669" s="4">
        <v>23</v>
      </c>
    </row>
    <row r="670" spans="1:2">
      <c r="A670">
        <v>2</v>
      </c>
      <c r="B670" s="4">
        <v>19</v>
      </c>
    </row>
    <row r="671" spans="1:2">
      <c r="A671">
        <v>9</v>
      </c>
      <c r="B671" s="4">
        <v>17</v>
      </c>
    </row>
    <row r="672" spans="1:2">
      <c r="A672">
        <v>7</v>
      </c>
      <c r="B672" s="4">
        <v>20</v>
      </c>
    </row>
    <row r="673" spans="1:2">
      <c r="A673">
        <v>16</v>
      </c>
      <c r="B673" s="4">
        <v>7</v>
      </c>
    </row>
    <row r="674" spans="1:2">
      <c r="A674">
        <v>12</v>
      </c>
      <c r="B674" s="4">
        <v>6</v>
      </c>
    </row>
    <row r="675" spans="1:2">
      <c r="A675">
        <v>10</v>
      </c>
      <c r="B675" s="4">
        <v>19.5</v>
      </c>
    </row>
    <row r="676" spans="1:2">
      <c r="A676">
        <v>4</v>
      </c>
      <c r="B676" s="4">
        <v>16</v>
      </c>
    </row>
    <row r="677" spans="1:2">
      <c r="A677">
        <v>16</v>
      </c>
      <c r="B677" s="4">
        <v>7</v>
      </c>
    </row>
    <row r="678" spans="1:2">
      <c r="A678">
        <v>8</v>
      </c>
      <c r="B678" s="4">
        <v>19</v>
      </c>
    </row>
    <row r="679" spans="1:2">
      <c r="A679">
        <v>13</v>
      </c>
      <c r="B679" s="4">
        <v>2</v>
      </c>
    </row>
    <row r="680" spans="1:2">
      <c r="A680">
        <v>16</v>
      </c>
      <c r="B680" s="4">
        <v>7</v>
      </c>
    </row>
    <row r="681" spans="1:2">
      <c r="A681">
        <v>12</v>
      </c>
      <c r="B681" s="4">
        <v>6</v>
      </c>
    </row>
    <row r="682" spans="1:2">
      <c r="A682">
        <v>14</v>
      </c>
      <c r="B682" s="4">
        <v>3</v>
      </c>
    </row>
    <row r="683" spans="1:2">
      <c r="A683">
        <v>2</v>
      </c>
      <c r="B683" s="4">
        <v>19</v>
      </c>
    </row>
    <row r="684" spans="1:2">
      <c r="A684">
        <v>16</v>
      </c>
      <c r="B684" s="4">
        <v>7</v>
      </c>
    </row>
    <row r="685" spans="1:2">
      <c r="A685">
        <v>7</v>
      </c>
      <c r="B685" s="4">
        <v>20</v>
      </c>
    </row>
    <row r="686" spans="1:2">
      <c r="A686">
        <v>8</v>
      </c>
      <c r="B686" s="4">
        <v>19</v>
      </c>
    </row>
    <row r="687" spans="1:2">
      <c r="A687">
        <v>14</v>
      </c>
      <c r="B687" s="4">
        <v>3</v>
      </c>
    </row>
    <row r="688" spans="1:2">
      <c r="A688">
        <v>2</v>
      </c>
      <c r="B688" s="4">
        <v>19</v>
      </c>
    </row>
    <row r="689" spans="1:2">
      <c r="A689">
        <v>8</v>
      </c>
      <c r="B689" s="4">
        <v>19</v>
      </c>
    </row>
    <row r="690" spans="1:2">
      <c r="A690">
        <v>2</v>
      </c>
      <c r="B690" s="4">
        <v>19</v>
      </c>
    </row>
    <row r="691" spans="1:2">
      <c r="A691">
        <v>4</v>
      </c>
      <c r="B691" s="4">
        <v>16</v>
      </c>
    </row>
    <row r="692" spans="1:2">
      <c r="A692">
        <v>10</v>
      </c>
      <c r="B692" s="4">
        <v>19.5</v>
      </c>
    </row>
    <row r="693" spans="1:2">
      <c r="A693">
        <v>14</v>
      </c>
      <c r="B693" s="4">
        <v>3</v>
      </c>
    </row>
    <row r="694" spans="1:2">
      <c r="A694">
        <v>7</v>
      </c>
      <c r="B694" s="4">
        <v>20</v>
      </c>
    </row>
    <row r="695" spans="1:2">
      <c r="A695">
        <v>5</v>
      </c>
      <c r="B695" s="4">
        <v>20</v>
      </c>
    </row>
    <row r="696" spans="1:2">
      <c r="A696">
        <v>7</v>
      </c>
      <c r="B696" s="4">
        <v>20</v>
      </c>
    </row>
    <row r="697" spans="1:2">
      <c r="A697">
        <v>14</v>
      </c>
      <c r="B697" s="4">
        <v>3</v>
      </c>
    </row>
    <row r="698" spans="1:2">
      <c r="A698">
        <v>14</v>
      </c>
      <c r="B698" s="4">
        <v>3</v>
      </c>
    </row>
    <row r="699" spans="1:2">
      <c r="A699">
        <v>5</v>
      </c>
      <c r="B699" s="4">
        <v>20</v>
      </c>
    </row>
    <row r="700" spans="1:2">
      <c r="A700">
        <v>5</v>
      </c>
      <c r="B700" s="4">
        <v>20</v>
      </c>
    </row>
    <row r="701" spans="1:2">
      <c r="A701">
        <v>4</v>
      </c>
      <c r="B701" s="4">
        <v>16</v>
      </c>
    </row>
    <row r="702" spans="1:2">
      <c r="A702">
        <v>12</v>
      </c>
      <c r="B702" s="4">
        <v>6</v>
      </c>
    </row>
    <row r="703" spans="1:2">
      <c r="A703">
        <v>11</v>
      </c>
      <c r="B703" s="4">
        <v>14</v>
      </c>
    </row>
    <row r="704" spans="1:2">
      <c r="A704">
        <v>13</v>
      </c>
      <c r="B704" s="4">
        <v>2</v>
      </c>
    </row>
    <row r="705" spans="1:2">
      <c r="A705">
        <v>11</v>
      </c>
      <c r="B705" s="4">
        <v>14</v>
      </c>
    </row>
    <row r="706" spans="1:2">
      <c r="A706">
        <v>1</v>
      </c>
      <c r="B706" s="4">
        <v>23</v>
      </c>
    </row>
    <row r="707" spans="1:2">
      <c r="A707">
        <v>9</v>
      </c>
      <c r="B707" s="4">
        <v>17</v>
      </c>
    </row>
    <row r="708" spans="1:2">
      <c r="A708">
        <v>13</v>
      </c>
      <c r="B708" s="4">
        <v>2</v>
      </c>
    </row>
    <row r="709" spans="1:2">
      <c r="A709">
        <v>7</v>
      </c>
      <c r="B709" s="4">
        <v>20</v>
      </c>
    </row>
    <row r="710" spans="1:2">
      <c r="A710">
        <v>9</v>
      </c>
      <c r="B710" s="4">
        <v>17</v>
      </c>
    </row>
    <row r="711" spans="1:2">
      <c r="A711">
        <v>9</v>
      </c>
      <c r="B711" s="4">
        <v>17</v>
      </c>
    </row>
    <row r="712" spans="1:2">
      <c r="A712">
        <v>8</v>
      </c>
      <c r="B712" s="4">
        <v>19</v>
      </c>
    </row>
    <row r="713" spans="1:2">
      <c r="A713">
        <v>4</v>
      </c>
      <c r="B713" s="4">
        <v>16</v>
      </c>
    </row>
    <row r="714" spans="1:2">
      <c r="A714">
        <v>13</v>
      </c>
      <c r="B714" s="4">
        <v>2</v>
      </c>
    </row>
    <row r="715" spans="1:2">
      <c r="A715">
        <v>8</v>
      </c>
      <c r="B715" s="4">
        <v>19</v>
      </c>
    </row>
    <row r="716" spans="1:2">
      <c r="A716">
        <v>7</v>
      </c>
      <c r="B716" s="4">
        <v>20</v>
      </c>
    </row>
    <row r="717" spans="1:2">
      <c r="A717">
        <v>12</v>
      </c>
      <c r="B717" s="4">
        <v>6</v>
      </c>
    </row>
    <row r="718" spans="1:2">
      <c r="A718">
        <v>4</v>
      </c>
      <c r="B718" s="4">
        <v>16</v>
      </c>
    </row>
    <row r="719" spans="1:2">
      <c r="A719">
        <v>8</v>
      </c>
      <c r="B719" s="4">
        <v>19</v>
      </c>
    </row>
    <row r="720" spans="1:2">
      <c r="A720">
        <v>11</v>
      </c>
      <c r="B720" s="4">
        <v>14</v>
      </c>
    </row>
    <row r="721" spans="1:2">
      <c r="A721">
        <v>1</v>
      </c>
      <c r="B721" s="4">
        <v>23</v>
      </c>
    </row>
    <row r="722" spans="1:2">
      <c r="A722">
        <v>15</v>
      </c>
      <c r="B722" s="4">
        <v>1</v>
      </c>
    </row>
    <row r="723" spans="1:2">
      <c r="A723">
        <v>14</v>
      </c>
      <c r="B723" s="4">
        <v>3</v>
      </c>
    </row>
    <row r="724" spans="1:2">
      <c r="A724">
        <v>15</v>
      </c>
      <c r="B724" s="4">
        <v>1</v>
      </c>
    </row>
    <row r="725" spans="1:2">
      <c r="A725">
        <v>16</v>
      </c>
      <c r="B725" s="4">
        <v>7</v>
      </c>
    </row>
    <row r="726" spans="1:2">
      <c r="A726">
        <v>5</v>
      </c>
      <c r="B726" s="4">
        <v>20</v>
      </c>
    </row>
    <row r="727" spans="1:2">
      <c r="A727">
        <v>3</v>
      </c>
      <c r="B727" s="4">
        <v>8.5</v>
      </c>
    </row>
    <row r="728" spans="1:2">
      <c r="A728">
        <v>1</v>
      </c>
      <c r="B728" s="4">
        <v>23</v>
      </c>
    </row>
    <row r="729" spans="1:2">
      <c r="A729">
        <v>6</v>
      </c>
      <c r="B729" s="4">
        <v>18</v>
      </c>
    </row>
    <row r="730" spans="1:2">
      <c r="A730">
        <v>10</v>
      </c>
      <c r="B730" s="4">
        <v>19.5</v>
      </c>
    </row>
    <row r="731" spans="1:2">
      <c r="A731">
        <v>11</v>
      </c>
      <c r="B731" s="4">
        <v>14</v>
      </c>
    </row>
    <row r="732" spans="1:2">
      <c r="A732">
        <v>15</v>
      </c>
      <c r="B732" s="4">
        <v>1</v>
      </c>
    </row>
    <row r="733" spans="1:2">
      <c r="A733">
        <v>7</v>
      </c>
      <c r="B733" s="4">
        <v>20</v>
      </c>
    </row>
    <row r="734" spans="1:2">
      <c r="A734">
        <v>7</v>
      </c>
      <c r="B734" s="4">
        <v>20</v>
      </c>
    </row>
    <row r="735" spans="1:2">
      <c r="A735">
        <v>10</v>
      </c>
      <c r="B735" s="4">
        <v>19.5</v>
      </c>
    </row>
    <row r="736" spans="1:2">
      <c r="A736">
        <v>12</v>
      </c>
      <c r="B736" s="4">
        <v>6</v>
      </c>
    </row>
    <row r="737" spans="1:2">
      <c r="A737">
        <v>11</v>
      </c>
      <c r="B737" s="4">
        <v>14</v>
      </c>
    </row>
    <row r="738" spans="1:2">
      <c r="A738">
        <v>7</v>
      </c>
      <c r="B738" s="4">
        <v>20</v>
      </c>
    </row>
    <row r="739" spans="1:2">
      <c r="A739">
        <v>8</v>
      </c>
      <c r="B739" s="4">
        <v>19</v>
      </c>
    </row>
    <row r="740" spans="1:2">
      <c r="A740">
        <v>3</v>
      </c>
      <c r="B740" s="4">
        <v>8.5</v>
      </c>
    </row>
    <row r="741" spans="1:2">
      <c r="A741">
        <v>16</v>
      </c>
      <c r="B741" s="4">
        <v>7</v>
      </c>
    </row>
    <row r="742" spans="1:2">
      <c r="A742">
        <v>4</v>
      </c>
      <c r="B742" s="4">
        <v>16</v>
      </c>
    </row>
    <row r="743" spans="1:2">
      <c r="A743">
        <v>13</v>
      </c>
      <c r="B743" s="4">
        <v>2</v>
      </c>
    </row>
    <row r="744" spans="1:2">
      <c r="A744">
        <v>9</v>
      </c>
      <c r="B744" s="4">
        <v>14</v>
      </c>
    </row>
    <row r="745" spans="1:2">
      <c r="A745">
        <v>7</v>
      </c>
      <c r="B745" s="4">
        <v>16</v>
      </c>
    </row>
    <row r="746" spans="1:2">
      <c r="A746">
        <v>10</v>
      </c>
      <c r="B746" s="4">
        <v>14</v>
      </c>
    </row>
    <row r="747" spans="1:2">
      <c r="A747">
        <v>5</v>
      </c>
      <c r="B747" s="4">
        <v>15</v>
      </c>
    </row>
    <row r="748" spans="1:2">
      <c r="A748">
        <v>11</v>
      </c>
      <c r="B748" s="4">
        <v>10</v>
      </c>
    </row>
    <row r="749" spans="1:2">
      <c r="A749">
        <v>6</v>
      </c>
      <c r="B749" s="4">
        <v>14</v>
      </c>
    </row>
    <row r="750" spans="1:2">
      <c r="A750">
        <v>2</v>
      </c>
      <c r="B750" s="4">
        <v>16</v>
      </c>
    </row>
    <row r="751" spans="1:2">
      <c r="A751">
        <v>3</v>
      </c>
      <c r="B751" s="4">
        <v>7</v>
      </c>
    </row>
    <row r="752" spans="1:2">
      <c r="A752">
        <v>15</v>
      </c>
      <c r="B752" s="4">
        <v>1</v>
      </c>
    </row>
    <row r="753" spans="1:2">
      <c r="A753">
        <v>8</v>
      </c>
      <c r="B753" s="4">
        <v>15</v>
      </c>
    </row>
    <row r="754" spans="1:2">
      <c r="A754">
        <v>3</v>
      </c>
      <c r="B754" s="4">
        <v>7</v>
      </c>
    </row>
    <row r="755" spans="1:2">
      <c r="A755">
        <v>14</v>
      </c>
      <c r="B755" s="4">
        <v>3</v>
      </c>
    </row>
    <row r="756" spans="1:2">
      <c r="A756">
        <v>4</v>
      </c>
      <c r="B756" s="4">
        <v>14</v>
      </c>
    </row>
    <row r="757" spans="1:2">
      <c r="A757">
        <v>11</v>
      </c>
      <c r="B757" s="4">
        <v>10</v>
      </c>
    </row>
    <row r="758" spans="1:2">
      <c r="A758">
        <v>9</v>
      </c>
      <c r="B758" s="4">
        <v>14</v>
      </c>
    </row>
    <row r="759" spans="1:2">
      <c r="A759">
        <v>12</v>
      </c>
      <c r="B759" s="4">
        <v>4</v>
      </c>
    </row>
    <row r="760" spans="1:2">
      <c r="A760">
        <v>11</v>
      </c>
      <c r="B760" s="4">
        <v>10</v>
      </c>
    </row>
    <row r="761" spans="1:2">
      <c r="A761">
        <v>11</v>
      </c>
      <c r="B761" s="4">
        <v>10</v>
      </c>
    </row>
    <row r="762" spans="1:2">
      <c r="A762">
        <v>15</v>
      </c>
      <c r="B762" s="4">
        <v>1</v>
      </c>
    </row>
    <row r="763" spans="1:2">
      <c r="A763">
        <v>12</v>
      </c>
      <c r="B763" s="4">
        <v>4</v>
      </c>
    </row>
    <row r="764" spans="1:2">
      <c r="A764">
        <v>1</v>
      </c>
      <c r="B764" s="4">
        <v>17</v>
      </c>
    </row>
    <row r="765" spans="1:2">
      <c r="A765">
        <v>8</v>
      </c>
      <c r="B765" s="4">
        <v>15</v>
      </c>
    </row>
    <row r="766" spans="1:2">
      <c r="A766">
        <v>16</v>
      </c>
      <c r="B766" s="4">
        <v>5</v>
      </c>
    </row>
    <row r="767" spans="1:2">
      <c r="A767">
        <v>7</v>
      </c>
      <c r="B767" s="4">
        <v>16</v>
      </c>
    </row>
    <row r="768" spans="1:2">
      <c r="A768">
        <v>5</v>
      </c>
      <c r="B768" s="4">
        <v>15</v>
      </c>
    </row>
    <row r="769" spans="1:2">
      <c r="A769">
        <v>8</v>
      </c>
      <c r="B769" s="4">
        <v>15</v>
      </c>
    </row>
    <row r="770" spans="1:2">
      <c r="A770">
        <v>16</v>
      </c>
      <c r="B770" s="4">
        <v>5</v>
      </c>
    </row>
    <row r="771" spans="1:2">
      <c r="A771">
        <v>14</v>
      </c>
      <c r="B771" s="4">
        <v>3</v>
      </c>
    </row>
    <row r="772" spans="1:2">
      <c r="A772">
        <v>1</v>
      </c>
      <c r="B772" s="4">
        <v>17</v>
      </c>
    </row>
    <row r="773" spans="1:2">
      <c r="A773">
        <v>1</v>
      </c>
      <c r="B773" s="4">
        <v>17</v>
      </c>
    </row>
    <row r="774" spans="1:2">
      <c r="A774">
        <v>2</v>
      </c>
      <c r="B774" s="4">
        <v>16</v>
      </c>
    </row>
    <row r="775" spans="1:2">
      <c r="A775">
        <v>9</v>
      </c>
      <c r="B775" s="4">
        <v>14</v>
      </c>
    </row>
    <row r="776" spans="1:2">
      <c r="A776">
        <v>16</v>
      </c>
      <c r="B776" s="4">
        <v>5</v>
      </c>
    </row>
    <row r="777" spans="1:2">
      <c r="A777">
        <v>13</v>
      </c>
      <c r="B777" s="4">
        <v>2</v>
      </c>
    </row>
    <row r="778" spans="1:2">
      <c r="A778">
        <v>10</v>
      </c>
      <c r="B778" s="4">
        <v>14</v>
      </c>
    </row>
    <row r="779" spans="1:2">
      <c r="A779">
        <v>4</v>
      </c>
      <c r="B779" s="4">
        <v>14</v>
      </c>
    </row>
    <row r="780" spans="1:2">
      <c r="A780">
        <v>14</v>
      </c>
      <c r="B780" s="4">
        <v>3</v>
      </c>
    </row>
    <row r="781" spans="1:2">
      <c r="A781">
        <v>8</v>
      </c>
      <c r="B781" s="4">
        <v>15</v>
      </c>
    </row>
    <row r="782" spans="1:2">
      <c r="A782">
        <v>15</v>
      </c>
      <c r="B782" s="4">
        <v>1</v>
      </c>
    </row>
    <row r="783" spans="1:2">
      <c r="A783">
        <v>8</v>
      </c>
      <c r="B783" s="4">
        <v>19</v>
      </c>
    </row>
    <row r="784" spans="1:2">
      <c r="A784">
        <v>9</v>
      </c>
      <c r="B784" s="4">
        <v>17</v>
      </c>
    </row>
    <row r="785" spans="1:2">
      <c r="A785">
        <v>16</v>
      </c>
      <c r="B785" s="4">
        <v>7</v>
      </c>
    </row>
    <row r="786" spans="1:2">
      <c r="A786">
        <v>4</v>
      </c>
      <c r="B786" s="4">
        <v>16</v>
      </c>
    </row>
    <row r="787" spans="1:2">
      <c r="A787">
        <v>1</v>
      </c>
      <c r="B787" s="4">
        <v>23</v>
      </c>
    </row>
    <row r="788" spans="1:2">
      <c r="A788">
        <v>2</v>
      </c>
      <c r="B788" s="4">
        <v>19</v>
      </c>
    </row>
    <row r="789" spans="1:2">
      <c r="A789">
        <v>1</v>
      </c>
      <c r="B789" s="4">
        <v>23</v>
      </c>
    </row>
    <row r="790" spans="1:2">
      <c r="A790">
        <v>11</v>
      </c>
      <c r="B790" s="4">
        <v>14</v>
      </c>
    </row>
    <row r="791" spans="1:2">
      <c r="A791">
        <v>3</v>
      </c>
      <c r="B791" s="4">
        <v>8.5</v>
      </c>
    </row>
    <row r="792" spans="1:2">
      <c r="A792">
        <v>9</v>
      </c>
      <c r="B792" s="4">
        <v>17</v>
      </c>
    </row>
    <row r="793" spans="1:2">
      <c r="A793">
        <v>13</v>
      </c>
      <c r="B793" s="4">
        <v>2</v>
      </c>
    </row>
    <row r="794" spans="1:2">
      <c r="A794">
        <v>11</v>
      </c>
      <c r="B794" s="4">
        <v>14</v>
      </c>
    </row>
    <row r="795" spans="1:2">
      <c r="A795">
        <v>8</v>
      </c>
      <c r="B795" s="4">
        <v>19</v>
      </c>
    </row>
    <row r="796" spans="1:2">
      <c r="A796">
        <v>6</v>
      </c>
      <c r="B796" s="4">
        <v>18</v>
      </c>
    </row>
    <row r="797" spans="1:2">
      <c r="A797">
        <v>2</v>
      </c>
      <c r="B797" s="4">
        <v>19</v>
      </c>
    </row>
    <row r="798" spans="1:2">
      <c r="A798">
        <v>7</v>
      </c>
      <c r="B798" s="4">
        <v>20</v>
      </c>
    </row>
    <row r="799" spans="1:2">
      <c r="A799">
        <v>6</v>
      </c>
      <c r="B799" s="4">
        <v>18</v>
      </c>
    </row>
    <row r="800" spans="1:2">
      <c r="A800">
        <v>10</v>
      </c>
      <c r="B800" s="4">
        <v>19.5</v>
      </c>
    </row>
    <row r="801" spans="1:2">
      <c r="A801">
        <v>15</v>
      </c>
      <c r="B801" s="4">
        <v>1</v>
      </c>
    </row>
    <row r="802" spans="1:2">
      <c r="A802">
        <v>13</v>
      </c>
      <c r="B802" s="4">
        <v>2</v>
      </c>
    </row>
    <row r="803" spans="1:2">
      <c r="A803">
        <v>3</v>
      </c>
      <c r="B803" s="4">
        <v>8.5</v>
      </c>
    </row>
    <row r="804" spans="1:2">
      <c r="A804">
        <v>8</v>
      </c>
      <c r="B804" s="4">
        <v>19</v>
      </c>
    </row>
    <row r="805" spans="1:2">
      <c r="A805">
        <v>14</v>
      </c>
      <c r="B805" s="4">
        <v>3</v>
      </c>
    </row>
    <row r="806" spans="1:2">
      <c r="A806">
        <v>6</v>
      </c>
      <c r="B806" s="4">
        <v>18</v>
      </c>
    </row>
    <row r="807" spans="1:2">
      <c r="A807">
        <v>5</v>
      </c>
      <c r="B807" s="4">
        <v>20</v>
      </c>
    </row>
    <row r="808" spans="1:2">
      <c r="A808">
        <v>6</v>
      </c>
      <c r="B808" s="4">
        <v>18</v>
      </c>
    </row>
    <row r="809" spans="1:2">
      <c r="A809">
        <v>9</v>
      </c>
      <c r="B809" s="4">
        <v>17</v>
      </c>
    </row>
    <row r="810" spans="1:2">
      <c r="A810">
        <v>1</v>
      </c>
      <c r="B810" s="4">
        <v>23</v>
      </c>
    </row>
    <row r="811" spans="1:2">
      <c r="A811">
        <v>11</v>
      </c>
      <c r="B811" s="4">
        <v>14</v>
      </c>
    </row>
    <row r="812" spans="1:2">
      <c r="A812">
        <v>16</v>
      </c>
      <c r="B812" s="4">
        <v>7</v>
      </c>
    </row>
    <row r="813" spans="1:2">
      <c r="A813">
        <v>13</v>
      </c>
      <c r="B813" s="4">
        <v>2</v>
      </c>
    </row>
    <row r="814" spans="1:2">
      <c r="A814">
        <v>3</v>
      </c>
      <c r="B814" s="4">
        <v>8.5</v>
      </c>
    </row>
    <row r="815" spans="1:2">
      <c r="A815">
        <v>11</v>
      </c>
      <c r="B815" s="4">
        <v>14</v>
      </c>
    </row>
    <row r="816" spans="1:2">
      <c r="A816">
        <v>8</v>
      </c>
      <c r="B816" s="4">
        <v>19</v>
      </c>
    </row>
    <row r="817" spans="1:2">
      <c r="A817">
        <v>8</v>
      </c>
      <c r="B817" s="4">
        <v>19</v>
      </c>
    </row>
    <row r="818" spans="1:2">
      <c r="A818">
        <v>13</v>
      </c>
      <c r="B818" s="4">
        <v>2</v>
      </c>
    </row>
    <row r="819" spans="1:2">
      <c r="A819">
        <v>2</v>
      </c>
      <c r="B819" s="4">
        <v>19</v>
      </c>
    </row>
    <row r="820" spans="1:2">
      <c r="A820">
        <v>15</v>
      </c>
      <c r="B820" s="4">
        <v>1</v>
      </c>
    </row>
    <row r="821" spans="1:2">
      <c r="A821">
        <v>6</v>
      </c>
      <c r="B821" s="4">
        <v>18</v>
      </c>
    </row>
    <row r="822" spans="1:2">
      <c r="A822">
        <v>16</v>
      </c>
      <c r="B822" s="4">
        <v>7</v>
      </c>
    </row>
    <row r="823" spans="1:2">
      <c r="A823">
        <v>6</v>
      </c>
      <c r="B823" s="4">
        <v>18</v>
      </c>
    </row>
    <row r="824" spans="1:2">
      <c r="A824">
        <v>10</v>
      </c>
      <c r="B824" s="4">
        <v>19.5</v>
      </c>
    </row>
    <row r="825" spans="1:2">
      <c r="A825">
        <v>2</v>
      </c>
      <c r="B825" s="4">
        <v>19</v>
      </c>
    </row>
    <row r="826" spans="1:2">
      <c r="A826">
        <v>9</v>
      </c>
      <c r="B826" s="4">
        <v>17</v>
      </c>
    </row>
    <row r="827" spans="1:2">
      <c r="A827">
        <v>13</v>
      </c>
      <c r="B827" s="4">
        <v>2</v>
      </c>
    </row>
    <row r="828" spans="1:2">
      <c r="A828">
        <v>5</v>
      </c>
      <c r="B828" s="4">
        <v>20</v>
      </c>
    </row>
    <row r="829" spans="1:2">
      <c r="A829">
        <v>14</v>
      </c>
      <c r="B829" s="4">
        <v>3</v>
      </c>
    </row>
    <row r="830" spans="1:2">
      <c r="A830">
        <v>12</v>
      </c>
      <c r="B830" s="4">
        <v>6</v>
      </c>
    </row>
    <row r="831" spans="1:2">
      <c r="A831">
        <v>4</v>
      </c>
      <c r="B831" s="4">
        <v>16</v>
      </c>
    </row>
    <row r="832" spans="1:2">
      <c r="A832">
        <v>10</v>
      </c>
      <c r="B832" s="4">
        <v>19.5</v>
      </c>
    </row>
    <row r="833" spans="1:2">
      <c r="A833">
        <v>7</v>
      </c>
      <c r="B833" s="4">
        <v>20</v>
      </c>
    </row>
    <row r="834" spans="1:2">
      <c r="A834">
        <v>14</v>
      </c>
      <c r="B834" s="4">
        <v>3</v>
      </c>
    </row>
    <row r="835" spans="1:2">
      <c r="A835">
        <v>6</v>
      </c>
      <c r="B835" s="4">
        <v>18</v>
      </c>
    </row>
    <row r="836" spans="1:2">
      <c r="A836">
        <v>3</v>
      </c>
      <c r="B836" s="4">
        <v>8.5</v>
      </c>
    </row>
    <row r="837" spans="1:2">
      <c r="A837">
        <v>10</v>
      </c>
      <c r="B837" s="4">
        <v>19.5</v>
      </c>
    </row>
    <row r="838" spans="1:2">
      <c r="A838">
        <v>7</v>
      </c>
      <c r="B838" s="4">
        <v>20</v>
      </c>
    </row>
    <row r="839" spans="1:2">
      <c r="A839">
        <v>1</v>
      </c>
      <c r="B839" s="4">
        <v>23</v>
      </c>
    </row>
    <row r="840" spans="1:2">
      <c r="A840">
        <v>4</v>
      </c>
      <c r="B840" s="4">
        <v>16</v>
      </c>
    </row>
    <row r="841" spans="1:2">
      <c r="A841">
        <v>11</v>
      </c>
      <c r="B841" s="4">
        <v>14</v>
      </c>
    </row>
    <row r="842" spans="1:2">
      <c r="A842">
        <v>16</v>
      </c>
      <c r="B842" s="4">
        <v>7</v>
      </c>
    </row>
    <row r="843" spans="1:2">
      <c r="A843">
        <v>8</v>
      </c>
      <c r="B843" s="4">
        <v>19</v>
      </c>
    </row>
    <row r="844" spans="1:2">
      <c r="A844">
        <v>14</v>
      </c>
      <c r="B844" s="4">
        <v>3</v>
      </c>
    </row>
    <row r="845" spans="1:2">
      <c r="A845">
        <v>5</v>
      </c>
      <c r="B845" s="4">
        <v>20</v>
      </c>
    </row>
    <row r="846" spans="1:2">
      <c r="A846">
        <v>13</v>
      </c>
      <c r="B846" s="4">
        <v>2</v>
      </c>
    </row>
    <row r="847" spans="1:2">
      <c r="A847">
        <v>13</v>
      </c>
      <c r="B847" s="4">
        <v>2</v>
      </c>
    </row>
    <row r="848" spans="1:2">
      <c r="A848">
        <v>11</v>
      </c>
      <c r="B848" s="4">
        <v>14</v>
      </c>
    </row>
    <row r="849" spans="1:2">
      <c r="A849">
        <v>8</v>
      </c>
      <c r="B849" s="4">
        <v>19</v>
      </c>
    </row>
    <row r="850" spans="1:2">
      <c r="A850">
        <v>15</v>
      </c>
      <c r="B850" s="4">
        <v>1</v>
      </c>
    </row>
    <row r="851" spans="1:2">
      <c r="A851">
        <v>6</v>
      </c>
      <c r="B851" s="4">
        <v>18</v>
      </c>
    </row>
    <row r="852" spans="1:2">
      <c r="A852">
        <v>6</v>
      </c>
      <c r="B852" s="4">
        <v>18</v>
      </c>
    </row>
    <row r="853" spans="1:2">
      <c r="A853">
        <v>16</v>
      </c>
      <c r="B853" s="4">
        <v>7</v>
      </c>
    </row>
    <row r="854" spans="1:2">
      <c r="A854">
        <v>7</v>
      </c>
      <c r="B854" s="4">
        <v>20</v>
      </c>
    </row>
    <row r="855" spans="1:2">
      <c r="A855">
        <v>13</v>
      </c>
      <c r="B855" s="4">
        <v>2</v>
      </c>
    </row>
    <row r="856" spans="1:2">
      <c r="A856">
        <v>12</v>
      </c>
      <c r="B856" s="4">
        <v>6</v>
      </c>
    </row>
    <row r="857" spans="1:2">
      <c r="A857">
        <v>3</v>
      </c>
      <c r="B857" s="4">
        <v>8.5</v>
      </c>
    </row>
    <row r="858" spans="1:2">
      <c r="A858">
        <v>9</v>
      </c>
      <c r="B858" s="4">
        <v>17</v>
      </c>
    </row>
    <row r="859" spans="1:2">
      <c r="A859">
        <v>3</v>
      </c>
      <c r="B859" s="4">
        <v>8.5</v>
      </c>
    </row>
    <row r="860" spans="1:2">
      <c r="A860">
        <v>12</v>
      </c>
      <c r="B860" s="4">
        <v>6</v>
      </c>
    </row>
    <row r="861" spans="1:2">
      <c r="A861">
        <v>3</v>
      </c>
      <c r="B861" s="4">
        <v>8.5</v>
      </c>
    </row>
    <row r="862" spans="1:2">
      <c r="A862">
        <v>15</v>
      </c>
      <c r="B862" s="4">
        <v>1</v>
      </c>
    </row>
    <row r="863" spans="1:2">
      <c r="A863">
        <v>3</v>
      </c>
      <c r="B863" s="4">
        <v>8.5</v>
      </c>
    </row>
    <row r="864" spans="1:2">
      <c r="A864">
        <v>6</v>
      </c>
      <c r="B864" s="4">
        <v>18</v>
      </c>
    </row>
    <row r="865" spans="1:2">
      <c r="A865">
        <v>13</v>
      </c>
      <c r="B865" s="4">
        <v>2</v>
      </c>
    </row>
    <row r="866" spans="1:2">
      <c r="A866">
        <v>14</v>
      </c>
      <c r="B866" s="4">
        <v>3</v>
      </c>
    </row>
    <row r="867" spans="1:2">
      <c r="A867">
        <v>12</v>
      </c>
      <c r="B867" s="4">
        <v>6</v>
      </c>
    </row>
    <row r="868" spans="1:2">
      <c r="A868">
        <v>4</v>
      </c>
      <c r="B868" s="4">
        <v>16</v>
      </c>
    </row>
    <row r="869" spans="1:2">
      <c r="A869">
        <v>5</v>
      </c>
      <c r="B869" s="4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2" activePane="bottomLeft" state="frozen"/>
      <selection pane="bottomLeft" activeCell="B2" sqref="B2"/>
    </sheetView>
  </sheetViews>
  <sheetFormatPr defaultColWidth="14.69921875" defaultRowHeight="15.75" customHeight="1"/>
  <cols>
    <col min="1" max="16384" width="14.69921875" style="12"/>
  </cols>
  <sheetData>
    <row r="1" spans="1:4" ht="16.2" thickBot="1">
      <c r="A1" s="9" t="s">
        <v>38</v>
      </c>
      <c r="B1" s="10" t="s">
        <v>39</v>
      </c>
      <c r="C1" s="11" t="s">
        <v>40</v>
      </c>
      <c r="D1" s="34" t="s">
        <v>41</v>
      </c>
    </row>
    <row r="2" spans="1:4" ht="15.6">
      <c r="A2" s="13" t="s">
        <v>42</v>
      </c>
      <c r="B2" s="14">
        <v>6</v>
      </c>
      <c r="C2" s="31">
        <v>1.5</v>
      </c>
      <c r="D2" s="35">
        <f t="shared" ref="D2:D30" si="0">C2/B2</f>
        <v>0.25</v>
      </c>
    </row>
    <row r="3" spans="1:4" ht="15.6">
      <c r="A3" s="15" t="s">
        <v>43</v>
      </c>
      <c r="B3" s="16">
        <v>12</v>
      </c>
      <c r="C3" s="32">
        <v>4.2</v>
      </c>
      <c r="D3" s="35">
        <f t="shared" si="0"/>
        <v>0.35000000000000003</v>
      </c>
    </row>
    <row r="4" spans="1:4" ht="15.6">
      <c r="A4" s="15" t="s">
        <v>44</v>
      </c>
      <c r="B4" s="16">
        <v>1</v>
      </c>
      <c r="C4" s="32">
        <v>1</v>
      </c>
      <c r="D4" s="35">
        <f t="shared" si="0"/>
        <v>1</v>
      </c>
    </row>
    <row r="5" spans="1:4" ht="15.6">
      <c r="A5" s="15" t="s">
        <v>45</v>
      </c>
      <c r="B5" s="16">
        <v>6</v>
      </c>
      <c r="C5" s="32">
        <v>3</v>
      </c>
      <c r="D5" s="35">
        <f t="shared" si="0"/>
        <v>0.5</v>
      </c>
    </row>
    <row r="6" spans="1:4" ht="15.6">
      <c r="A6" s="15" t="s">
        <v>46</v>
      </c>
      <c r="B6" s="16">
        <v>10</v>
      </c>
      <c r="C6" s="32">
        <v>2</v>
      </c>
      <c r="D6" s="35">
        <f t="shared" si="0"/>
        <v>0.2</v>
      </c>
    </row>
    <row r="7" spans="1:4" ht="15.6">
      <c r="A7" s="15" t="s">
        <v>47</v>
      </c>
      <c r="B7" s="16">
        <v>3</v>
      </c>
      <c r="C7" s="32">
        <v>1.8</v>
      </c>
      <c r="D7" s="35">
        <f t="shared" si="0"/>
        <v>0.6</v>
      </c>
    </row>
    <row r="8" spans="1:4" ht="15.6">
      <c r="A8" s="15" t="s">
        <v>48</v>
      </c>
      <c r="B8" s="16">
        <v>40</v>
      </c>
      <c r="C8" s="32">
        <v>4</v>
      </c>
      <c r="D8" s="35">
        <f t="shared" si="0"/>
        <v>0.1</v>
      </c>
    </row>
    <row r="9" spans="1:4" ht="15.6">
      <c r="A9" s="15" t="s">
        <v>49</v>
      </c>
      <c r="B9" s="16">
        <v>40</v>
      </c>
      <c r="C9" s="32">
        <v>2.4</v>
      </c>
      <c r="D9" s="35">
        <f t="shared" si="0"/>
        <v>0.06</v>
      </c>
    </row>
    <row r="10" spans="1:4" ht="15.6">
      <c r="A10" s="15" t="s">
        <v>50</v>
      </c>
      <c r="B10" s="16">
        <v>1</v>
      </c>
      <c r="C10" s="32">
        <v>0.75</v>
      </c>
      <c r="D10" s="35">
        <f t="shared" si="0"/>
        <v>0.75</v>
      </c>
    </row>
    <row r="11" spans="1:4" ht="15.6">
      <c r="A11" s="15" t="s">
        <v>51</v>
      </c>
      <c r="B11" s="16">
        <v>12</v>
      </c>
      <c r="C11" s="32">
        <v>0.6</v>
      </c>
      <c r="D11" s="35">
        <f t="shared" si="0"/>
        <v>4.9999999999999996E-2</v>
      </c>
    </row>
    <row r="12" spans="1:4" ht="15.6">
      <c r="A12" s="15" t="s">
        <v>52</v>
      </c>
      <c r="B12" s="16">
        <v>1</v>
      </c>
      <c r="C12" s="32">
        <v>0.6</v>
      </c>
      <c r="D12" s="35">
        <f t="shared" si="0"/>
        <v>0.6</v>
      </c>
    </row>
    <row r="13" spans="1:4" ht="15.6">
      <c r="A13" s="15" t="s">
        <v>53</v>
      </c>
      <c r="B13" s="16">
        <v>6</v>
      </c>
      <c r="C13" s="32">
        <v>0.6</v>
      </c>
      <c r="D13" s="35">
        <f t="shared" si="0"/>
        <v>9.9999999999999992E-2</v>
      </c>
    </row>
    <row r="14" spans="1:4" ht="15.6">
      <c r="A14" s="15" t="s">
        <v>54</v>
      </c>
      <c r="B14" s="16">
        <v>1</v>
      </c>
      <c r="C14" s="32">
        <v>1.2</v>
      </c>
      <c r="D14" s="35">
        <f t="shared" si="0"/>
        <v>1.2</v>
      </c>
    </row>
    <row r="15" spans="1:4" ht="15.6">
      <c r="A15" s="15" t="s">
        <v>55</v>
      </c>
      <c r="B15" s="16">
        <v>3</v>
      </c>
      <c r="C15" s="32">
        <v>0.9</v>
      </c>
      <c r="D15" s="35">
        <f t="shared" si="0"/>
        <v>0.3</v>
      </c>
    </row>
    <row r="16" spans="1:4" ht="15.6">
      <c r="A16" s="15" t="s">
        <v>56</v>
      </c>
      <c r="B16" s="16">
        <v>1</v>
      </c>
      <c r="C16" s="32">
        <v>0.45</v>
      </c>
      <c r="D16" s="35">
        <f t="shared" si="0"/>
        <v>0.45</v>
      </c>
    </row>
    <row r="17" spans="1:4" ht="15.6">
      <c r="A17" s="15" t="s">
        <v>57</v>
      </c>
      <c r="B17" s="16">
        <v>12</v>
      </c>
      <c r="C17" s="32">
        <v>2.4</v>
      </c>
      <c r="D17" s="35">
        <f t="shared" si="0"/>
        <v>0.19999999999999998</v>
      </c>
    </row>
    <row r="18" spans="1:4" ht="15.6">
      <c r="A18" s="15" t="s">
        <v>58</v>
      </c>
      <c r="B18" s="16">
        <v>30</v>
      </c>
      <c r="C18" s="32">
        <v>3</v>
      </c>
      <c r="D18" s="35">
        <f t="shared" si="0"/>
        <v>0.1</v>
      </c>
    </row>
    <row r="19" spans="1:4" ht="15.6">
      <c r="A19" s="15" t="s">
        <v>59</v>
      </c>
      <c r="B19" s="16">
        <v>8</v>
      </c>
      <c r="C19" s="32">
        <v>1.2</v>
      </c>
      <c r="D19" s="35">
        <f t="shared" si="0"/>
        <v>0.15</v>
      </c>
    </row>
    <row r="20" spans="1:4" ht="15.6">
      <c r="A20" s="15" t="s">
        <v>60</v>
      </c>
      <c r="B20" s="16">
        <v>50</v>
      </c>
      <c r="C20" s="32">
        <v>3.5</v>
      </c>
      <c r="D20" s="35">
        <f t="shared" si="0"/>
        <v>7.0000000000000007E-2</v>
      </c>
    </row>
    <row r="21" spans="1:4" ht="15.6">
      <c r="A21" s="15" t="s">
        <v>61</v>
      </c>
      <c r="B21" s="16">
        <v>6</v>
      </c>
      <c r="C21" s="32">
        <v>1.2</v>
      </c>
      <c r="D21" s="35">
        <f t="shared" si="0"/>
        <v>0.19999999999999998</v>
      </c>
    </row>
    <row r="22" spans="1:4" ht="15.6">
      <c r="A22" s="15" t="s">
        <v>62</v>
      </c>
      <c r="B22" s="16">
        <v>1</v>
      </c>
      <c r="C22" s="32">
        <v>0.8</v>
      </c>
      <c r="D22" s="35">
        <f t="shared" si="0"/>
        <v>0.8</v>
      </c>
    </row>
    <row r="23" spans="1:4" ht="15.6">
      <c r="A23" s="15" t="s">
        <v>63</v>
      </c>
      <c r="B23" s="16">
        <v>10</v>
      </c>
      <c r="C23" s="32">
        <v>2</v>
      </c>
      <c r="D23" s="35">
        <f t="shared" si="0"/>
        <v>0.2</v>
      </c>
    </row>
    <row r="24" spans="1:4" ht="15.6">
      <c r="A24" s="15" t="s">
        <v>64</v>
      </c>
      <c r="B24" s="16">
        <v>25</v>
      </c>
      <c r="C24" s="32">
        <v>2.5</v>
      </c>
      <c r="D24" s="35">
        <f t="shared" si="0"/>
        <v>0.1</v>
      </c>
    </row>
    <row r="25" spans="1:4" ht="15.6">
      <c r="A25" s="15" t="s">
        <v>65</v>
      </c>
      <c r="B25" s="16">
        <v>8</v>
      </c>
      <c r="C25" s="32">
        <v>2.4</v>
      </c>
      <c r="D25" s="35">
        <f t="shared" si="0"/>
        <v>0.3</v>
      </c>
    </row>
    <row r="26" spans="1:4" ht="15.6">
      <c r="A26" s="15" t="s">
        <v>66</v>
      </c>
      <c r="B26" s="16">
        <v>12</v>
      </c>
      <c r="C26" s="32">
        <v>1.8</v>
      </c>
      <c r="D26" s="35">
        <f t="shared" si="0"/>
        <v>0.15</v>
      </c>
    </row>
    <row r="27" spans="1:4" ht="15.6">
      <c r="A27" s="15" t="s">
        <v>67</v>
      </c>
      <c r="B27" s="16">
        <v>12</v>
      </c>
      <c r="C27" s="32">
        <v>1.8</v>
      </c>
      <c r="D27" s="35">
        <f t="shared" si="0"/>
        <v>0.15</v>
      </c>
    </row>
    <row r="28" spans="1:4" ht="15.6">
      <c r="A28" s="15" t="s">
        <v>68</v>
      </c>
      <c r="B28" s="16">
        <v>1</v>
      </c>
      <c r="C28" s="32">
        <v>2.4</v>
      </c>
      <c r="D28" s="35">
        <f t="shared" si="0"/>
        <v>2.4</v>
      </c>
    </row>
    <row r="29" spans="1:4" ht="15.6">
      <c r="A29" s="15" t="s">
        <v>69</v>
      </c>
      <c r="B29" s="16">
        <v>30</v>
      </c>
      <c r="C29" s="32">
        <v>6</v>
      </c>
      <c r="D29" s="35">
        <f t="shared" si="0"/>
        <v>0.2</v>
      </c>
    </row>
    <row r="30" spans="1:4" ht="15.6">
      <c r="A30" s="17" t="s">
        <v>70</v>
      </c>
      <c r="B30" s="18">
        <v>12</v>
      </c>
      <c r="C30" s="33">
        <v>3</v>
      </c>
      <c r="D30" s="35">
        <f t="shared" si="0"/>
        <v>0.25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1" topLeftCell="A2" activePane="bottomLeft" state="frozen"/>
      <selection pane="bottomLeft" activeCell="G32" sqref="G32"/>
    </sheetView>
  </sheetViews>
  <sheetFormatPr defaultRowHeight="15.6"/>
  <cols>
    <col min="1" max="1" width="15.09765625" customWidth="1"/>
    <col min="2" max="3" width="8.59765625" style="40" customWidth="1"/>
    <col min="5" max="5" width="18.3984375" customWidth="1"/>
  </cols>
  <sheetData>
    <row r="1" spans="1:5" ht="16.2" thickBot="1">
      <c r="A1" s="20" t="s">
        <v>38</v>
      </c>
      <c r="B1" s="36" t="s">
        <v>71</v>
      </c>
      <c r="C1" s="44"/>
      <c r="D1" s="21" t="s">
        <v>72</v>
      </c>
      <c r="E1" s="26" t="s">
        <v>108</v>
      </c>
    </row>
    <row r="2" spans="1:5">
      <c r="A2" s="22" t="s">
        <v>73</v>
      </c>
      <c r="B2" s="41" t="s">
        <v>74</v>
      </c>
      <c r="C2" s="45"/>
      <c r="D2" s="27">
        <v>2</v>
      </c>
      <c r="E2" s="30"/>
    </row>
    <row r="3" spans="1:5">
      <c r="A3" s="22" t="s">
        <v>75</v>
      </c>
      <c r="B3" s="41" t="s">
        <v>74</v>
      </c>
      <c r="C3" s="45"/>
      <c r="D3" s="27">
        <v>3</v>
      </c>
      <c r="E3" s="29"/>
    </row>
    <row r="4" spans="1:5">
      <c r="A4" s="22" t="s">
        <v>76</v>
      </c>
      <c r="B4" s="41" t="s">
        <v>77</v>
      </c>
      <c r="C4" s="45"/>
      <c r="D4" s="27">
        <v>0.6</v>
      </c>
      <c r="E4" s="29"/>
    </row>
    <row r="5" spans="1:5">
      <c r="A5" s="22" t="s">
        <v>78</v>
      </c>
      <c r="B5" s="41" t="s">
        <v>74</v>
      </c>
      <c r="C5" s="45"/>
      <c r="D5" s="27">
        <v>2</v>
      </c>
      <c r="E5" s="29"/>
    </row>
    <row r="6" spans="1:5">
      <c r="A6" s="22" t="s">
        <v>79</v>
      </c>
      <c r="B6" s="41" t="s">
        <v>80</v>
      </c>
      <c r="C6" s="45"/>
      <c r="D6" s="27">
        <v>0.6</v>
      </c>
      <c r="E6" s="29"/>
    </row>
    <row r="7" spans="1:5">
      <c r="A7" s="22" t="s">
        <v>81</v>
      </c>
      <c r="B7" s="41" t="s">
        <v>74</v>
      </c>
      <c r="C7" s="45"/>
      <c r="D7" s="27">
        <v>3.5</v>
      </c>
      <c r="E7" s="29"/>
    </row>
    <row r="8" spans="1:5">
      <c r="A8" s="22" t="s">
        <v>82</v>
      </c>
      <c r="B8" s="38">
        <v>12</v>
      </c>
      <c r="C8" s="46"/>
      <c r="D8" s="27">
        <v>3</v>
      </c>
      <c r="E8" s="30">
        <f>D8/B8</f>
        <v>0.25</v>
      </c>
    </row>
    <row r="9" spans="1:5">
      <c r="A9" s="22" t="s">
        <v>83</v>
      </c>
      <c r="B9" s="37" t="s">
        <v>74</v>
      </c>
      <c r="C9" s="47"/>
      <c r="D9" s="27">
        <v>2</v>
      </c>
      <c r="E9" s="30"/>
    </row>
    <row r="10" spans="1:5">
      <c r="A10" s="22" t="s">
        <v>84</v>
      </c>
      <c r="B10" s="38">
        <v>100</v>
      </c>
      <c r="C10" s="46"/>
      <c r="D10" s="27">
        <v>3</v>
      </c>
      <c r="E10" s="30">
        <f>D10/B10</f>
        <v>0.03</v>
      </c>
    </row>
    <row r="11" spans="1:5">
      <c r="A11" s="22" t="s">
        <v>85</v>
      </c>
      <c r="B11" s="37" t="s">
        <v>86</v>
      </c>
      <c r="C11" s="47"/>
      <c r="D11" s="27">
        <v>2</v>
      </c>
      <c r="E11" s="30"/>
    </row>
    <row r="12" spans="1:5">
      <c r="A12" s="22" t="s">
        <v>87</v>
      </c>
      <c r="B12" s="38">
        <v>12</v>
      </c>
      <c r="C12" s="46"/>
      <c r="D12" s="27">
        <v>3</v>
      </c>
      <c r="E12" s="30">
        <f>D12/B12</f>
        <v>0.25</v>
      </c>
    </row>
    <row r="13" spans="1:5">
      <c r="A13" s="22" t="s">
        <v>88</v>
      </c>
      <c r="B13" s="38">
        <v>6</v>
      </c>
      <c r="C13" s="46"/>
      <c r="D13" s="27">
        <v>9</v>
      </c>
      <c r="E13" s="30">
        <f>D13/B13</f>
        <v>1.5</v>
      </c>
    </row>
    <row r="14" spans="1:5">
      <c r="A14" s="22" t="s">
        <v>89</v>
      </c>
      <c r="B14" s="37" t="s">
        <v>77</v>
      </c>
      <c r="C14" s="47"/>
      <c r="D14" s="27">
        <v>0.4</v>
      </c>
      <c r="E14" s="30"/>
    </row>
    <row r="15" spans="1:5">
      <c r="A15" s="22" t="s">
        <v>90</v>
      </c>
      <c r="B15" s="37" t="s">
        <v>74</v>
      </c>
      <c r="C15" s="47"/>
      <c r="D15" s="27">
        <v>3</v>
      </c>
      <c r="E15" s="30"/>
    </row>
    <row r="16" spans="1:5">
      <c r="A16" s="22" t="s">
        <v>91</v>
      </c>
      <c r="B16" s="38">
        <v>13</v>
      </c>
      <c r="C16" s="46"/>
      <c r="D16" s="27">
        <v>2.6</v>
      </c>
      <c r="E16" s="30">
        <f t="shared" ref="E16:E21" si="0">D16/B16</f>
        <v>0.2</v>
      </c>
    </row>
    <row r="17" spans="1:5">
      <c r="A17" s="22" t="s">
        <v>36</v>
      </c>
      <c r="B17" s="38">
        <v>12</v>
      </c>
      <c r="C17" s="46"/>
      <c r="D17" s="27">
        <v>9</v>
      </c>
      <c r="E17" s="30">
        <f t="shared" si="0"/>
        <v>0.75</v>
      </c>
    </row>
    <row r="18" spans="1:5">
      <c r="A18" s="23" t="s">
        <v>92</v>
      </c>
      <c r="B18" s="38">
        <v>12</v>
      </c>
      <c r="C18" s="46"/>
      <c r="D18" s="27">
        <v>48</v>
      </c>
      <c r="E18" s="30">
        <f t="shared" si="0"/>
        <v>4</v>
      </c>
    </row>
    <row r="19" spans="1:5">
      <c r="A19" s="23" t="s">
        <v>33</v>
      </c>
      <c r="B19" s="38">
        <v>200</v>
      </c>
      <c r="C19" s="46"/>
      <c r="D19" s="27">
        <v>6</v>
      </c>
      <c r="E19" s="30">
        <f t="shared" si="0"/>
        <v>0.03</v>
      </c>
    </row>
    <row r="20" spans="1:5">
      <c r="A20" s="24" t="s">
        <v>93</v>
      </c>
      <c r="B20" s="38">
        <v>12</v>
      </c>
      <c r="C20" s="46"/>
      <c r="D20" s="27">
        <v>6</v>
      </c>
      <c r="E20" s="30">
        <f t="shared" si="0"/>
        <v>0.5</v>
      </c>
    </row>
    <row r="21" spans="1:5" ht="16.2" thickBot="1">
      <c r="A21" s="25" t="s">
        <v>35</v>
      </c>
      <c r="B21" s="39">
        <v>10</v>
      </c>
      <c r="C21" s="48"/>
      <c r="D21" s="28">
        <v>6</v>
      </c>
      <c r="E21" s="30">
        <f t="shared" si="0"/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7"/>
  <sheetViews>
    <sheetView topLeftCell="A12" workbookViewId="0">
      <selection activeCell="A5" sqref="A5:XFD5"/>
    </sheetView>
  </sheetViews>
  <sheetFormatPr defaultColWidth="11.19921875" defaultRowHeight="15.75" customHeight="1"/>
  <cols>
    <col min="1" max="1" width="18.69921875" bestFit="1" customWidth="1"/>
    <col min="5" max="5" width="15.19921875" bestFit="1" customWidth="1"/>
    <col min="6" max="6" width="12.8984375" customWidth="1"/>
    <col min="7" max="7" width="12.69921875" bestFit="1" customWidth="1"/>
    <col min="8" max="8" width="20.69921875" customWidth="1"/>
    <col min="9" max="9" width="10.69921875" bestFit="1" customWidth="1"/>
    <col min="10" max="10" width="13.69921875" bestFit="1" customWidth="1"/>
    <col min="11" max="11" width="11.09765625" bestFit="1" customWidth="1"/>
    <col min="12" max="12" width="14.09765625" bestFit="1" customWidth="1"/>
    <col min="13" max="13" width="10.8984375" bestFit="1" customWidth="1"/>
  </cols>
  <sheetData>
    <row r="2" spans="1:3" ht="15.6">
      <c r="A2" s="2" t="s">
        <v>21</v>
      </c>
      <c r="B2" t="s">
        <v>94</v>
      </c>
    </row>
    <row r="3" spans="1:3" ht="15.6">
      <c r="A3" t="s">
        <v>73</v>
      </c>
      <c r="B3" t="s">
        <v>95</v>
      </c>
      <c r="C3" s="1">
        <v>10</v>
      </c>
    </row>
    <row r="4" spans="1:3" ht="15.6">
      <c r="A4" t="s">
        <v>70</v>
      </c>
      <c r="B4">
        <v>3</v>
      </c>
      <c r="C4" s="1">
        <f>B4*Fruit_Vegetable!D30</f>
        <v>0.75</v>
      </c>
    </row>
    <row r="5" spans="1:3" ht="15.6">
      <c r="A5" t="s">
        <v>81</v>
      </c>
      <c r="B5" t="s">
        <v>80</v>
      </c>
      <c r="C5" s="1">
        <f>2*'Meat and Drink prices'!D7</f>
        <v>7</v>
      </c>
    </row>
    <row r="6" spans="1:3" ht="16.2" thickBot="1">
      <c r="A6" t="s">
        <v>96</v>
      </c>
      <c r="B6">
        <v>10</v>
      </c>
      <c r="C6" s="1">
        <f>B6*Fruit_Vegetable!D24</f>
        <v>1</v>
      </c>
    </row>
    <row r="7" spans="1:3" ht="15.75" customHeight="1" thickBot="1">
      <c r="B7" s="43" t="s">
        <v>109</v>
      </c>
      <c r="C7" s="42">
        <f>SUM(C3:C6)</f>
        <v>18.75</v>
      </c>
    </row>
    <row r="9" spans="1:3" ht="15.6">
      <c r="A9" s="2" t="s">
        <v>97</v>
      </c>
    </row>
    <row r="10" spans="1:3" ht="15.6">
      <c r="A10" t="s">
        <v>76</v>
      </c>
      <c r="B10" t="s">
        <v>98</v>
      </c>
      <c r="C10" s="1">
        <f>'TOP SECRET RECIPES'!C4*6</f>
        <v>4.5</v>
      </c>
    </row>
    <row r="11" spans="1:3" ht="15.6">
      <c r="A11" t="s">
        <v>75</v>
      </c>
      <c r="B11" t="s">
        <v>80</v>
      </c>
      <c r="C11" s="1">
        <f>'Meat and Drink prices'!D3*2</f>
        <v>6</v>
      </c>
    </row>
    <row r="12" spans="1:3" ht="15.6">
      <c r="A12" t="s">
        <v>64</v>
      </c>
      <c r="B12">
        <v>15</v>
      </c>
      <c r="C12" s="1">
        <f>B12*Fruit_Vegetable!D24</f>
        <v>1.5</v>
      </c>
    </row>
    <row r="13" spans="1:3" ht="16.2" thickBot="1">
      <c r="A13" t="s">
        <v>99</v>
      </c>
      <c r="B13" t="s">
        <v>100</v>
      </c>
      <c r="C13" s="1">
        <f>'Meat and Drink prices'!E10*60</f>
        <v>1.7999999999999998</v>
      </c>
    </row>
    <row r="14" spans="1:3" ht="15.75" customHeight="1" thickBot="1">
      <c r="C14" s="42">
        <f>SUM(C10:C13)</f>
        <v>13.8</v>
      </c>
    </row>
    <row r="16" spans="1:3" ht="15.6">
      <c r="A16" s="2" t="s">
        <v>23</v>
      </c>
    </row>
    <row r="17" spans="1:3" ht="16.2" thickBot="1">
      <c r="A17" t="s">
        <v>70</v>
      </c>
      <c r="B17">
        <v>8</v>
      </c>
      <c r="C17" s="1">
        <f>B17*Fruit_Vegetable!D30</f>
        <v>2</v>
      </c>
    </row>
    <row r="18" spans="1:3" ht="15.75" customHeight="1" thickBot="1">
      <c r="C18" s="42">
        <f>SUM(C17)</f>
        <v>2</v>
      </c>
    </row>
    <row r="20" spans="1:3" ht="15.6">
      <c r="A20" s="2" t="s">
        <v>24</v>
      </c>
    </row>
    <row r="21" spans="1:3" ht="15.6">
      <c r="A21" t="s">
        <v>79</v>
      </c>
      <c r="B21" t="s">
        <v>101</v>
      </c>
      <c r="C21" s="1">
        <f>3*'Meat and Drink prices'!D6</f>
        <v>1.7999999999999998</v>
      </c>
    </row>
    <row r="22" spans="1:3" ht="15.6">
      <c r="A22" t="s">
        <v>82</v>
      </c>
      <c r="B22">
        <v>4</v>
      </c>
      <c r="C22" s="1">
        <f>B22*'Meat and Drink prices'!E8</f>
        <v>1</v>
      </c>
    </row>
    <row r="23" spans="1:3" ht="16.2" thickBot="1">
      <c r="A23" t="s">
        <v>99</v>
      </c>
      <c r="B23" t="s">
        <v>80</v>
      </c>
      <c r="C23" s="1">
        <f>200*'Meat and Drink prices'!E10</f>
        <v>6</v>
      </c>
    </row>
    <row r="24" spans="1:3" ht="15.75" customHeight="1" thickBot="1">
      <c r="C24" s="42">
        <f>SUM(C21:C23)</f>
        <v>8.8000000000000007</v>
      </c>
    </row>
    <row r="26" spans="1:3" ht="15.6">
      <c r="A26" s="2" t="s">
        <v>25</v>
      </c>
    </row>
    <row r="27" spans="1:3" ht="15.6">
      <c r="A27" t="s">
        <v>83</v>
      </c>
      <c r="B27" t="s">
        <v>102</v>
      </c>
      <c r="C27" s="1">
        <f>4*'Meat and Drink prices'!D9</f>
        <v>8</v>
      </c>
    </row>
    <row r="28" spans="1:3" ht="15.6">
      <c r="A28" t="s">
        <v>85</v>
      </c>
      <c r="B28" t="s">
        <v>86</v>
      </c>
      <c r="C28" s="1">
        <f>1*'Meat and Drink prices'!D11</f>
        <v>2</v>
      </c>
    </row>
    <row r="29" spans="1:3" ht="15.6">
      <c r="A29" t="s">
        <v>99</v>
      </c>
      <c r="B29" t="s">
        <v>77</v>
      </c>
      <c r="C29" s="1">
        <f>50*'Meat and Drink prices'!E10</f>
        <v>1.5</v>
      </c>
    </row>
    <row r="30" spans="1:3" ht="16.2" thickBot="1">
      <c r="A30" t="s">
        <v>87</v>
      </c>
      <c r="B30">
        <v>4</v>
      </c>
      <c r="C30" s="1">
        <f>'Meat and Drink prices'!E12*'TOP SECRET RECIPES'!B30</f>
        <v>1</v>
      </c>
    </row>
    <row r="31" spans="1:3" ht="15.75" customHeight="1" thickBot="1">
      <c r="C31" s="42">
        <f>SUM(C27:C30)</f>
        <v>12.5</v>
      </c>
    </row>
    <row r="33" spans="1:3" ht="15.6">
      <c r="A33" s="2" t="s">
        <v>26</v>
      </c>
    </row>
    <row r="34" spans="1:3" ht="15.6">
      <c r="A34" t="s">
        <v>67</v>
      </c>
      <c r="B34">
        <v>10</v>
      </c>
      <c r="C34" s="1">
        <f>Fruit_Vegetable!D27*B34</f>
        <v>1.5</v>
      </c>
    </row>
    <row r="35" spans="1:3" ht="16.2" thickBot="1">
      <c r="A35" t="s">
        <v>88</v>
      </c>
      <c r="B35">
        <v>5</v>
      </c>
      <c r="C35" s="1">
        <f>'Meat and Drink prices'!E13*B35</f>
        <v>7.5</v>
      </c>
    </row>
    <row r="36" spans="1:3" ht="15.75" customHeight="1" thickBot="1">
      <c r="C36" s="42">
        <f>SUM(C34:C35)</f>
        <v>9</v>
      </c>
    </row>
    <row r="38" spans="1:3" ht="15.6">
      <c r="A38" s="2" t="s">
        <v>27</v>
      </c>
    </row>
    <row r="39" spans="1:3" ht="15.6">
      <c r="A39" t="s">
        <v>67</v>
      </c>
      <c r="B39">
        <v>6</v>
      </c>
      <c r="C39" s="1">
        <f>Fruit_Vegetable!D27*'TOP SECRET RECIPES'!B39</f>
        <v>0.89999999999999991</v>
      </c>
    </row>
    <row r="40" spans="1:3" ht="16.2" thickBot="1">
      <c r="A40" t="s">
        <v>81</v>
      </c>
      <c r="B40" t="s">
        <v>103</v>
      </c>
      <c r="C40" s="1">
        <f>2.5*'Meat and Drink prices'!D7</f>
        <v>8.75</v>
      </c>
    </row>
    <row r="41" spans="1:3" ht="15.75" customHeight="1" thickBot="1">
      <c r="C41" s="42">
        <f>SUM(C39:C40)</f>
        <v>9.65</v>
      </c>
    </row>
    <row r="43" spans="1:3" ht="15.6">
      <c r="A43" s="2" t="s">
        <v>28</v>
      </c>
    </row>
    <row r="44" spans="1:3" ht="15.6">
      <c r="A44" t="s">
        <v>78</v>
      </c>
      <c r="B44" t="s">
        <v>98</v>
      </c>
      <c r="C44" s="1">
        <f>3*'Meat and Drink prices'!D5</f>
        <v>6</v>
      </c>
    </row>
    <row r="45" spans="1:3" ht="16.2" thickBot="1">
      <c r="A45" t="s">
        <v>67</v>
      </c>
      <c r="B45">
        <v>10</v>
      </c>
      <c r="C45" s="1">
        <f>B45*Fruit_Vegetable!D27</f>
        <v>1.5</v>
      </c>
    </row>
    <row r="46" spans="1:3" ht="15.75" customHeight="1" thickBot="1">
      <c r="C46" s="42">
        <f>SUM(C44:C45)</f>
        <v>7.5</v>
      </c>
    </row>
    <row r="48" spans="1:3" ht="15.6">
      <c r="A48" s="2" t="s">
        <v>29</v>
      </c>
    </row>
    <row r="49" spans="1:3" ht="15.6">
      <c r="A49" t="s">
        <v>75</v>
      </c>
      <c r="B49" t="s">
        <v>98</v>
      </c>
      <c r="C49" s="1">
        <f>'Meat and Drink prices'!D3*3</f>
        <v>9</v>
      </c>
    </row>
    <row r="50" spans="1:3" ht="15.6">
      <c r="A50" t="s">
        <v>89</v>
      </c>
      <c r="B50" t="s">
        <v>80</v>
      </c>
      <c r="C50" s="1">
        <f>'Meat and Drink prices'!D14*4</f>
        <v>1.6</v>
      </c>
    </row>
    <row r="51" spans="1:3" ht="15.6">
      <c r="A51" t="s">
        <v>104</v>
      </c>
      <c r="B51" t="s">
        <v>105</v>
      </c>
      <c r="C51">
        <v>0</v>
      </c>
    </row>
    <row r="52" spans="1:3" ht="16.2" thickBot="1">
      <c r="A52" t="s">
        <v>70</v>
      </c>
      <c r="B52">
        <v>8</v>
      </c>
      <c r="C52" s="1">
        <f>B52*Fruit_Vegetable!D30</f>
        <v>2</v>
      </c>
    </row>
    <row r="53" spans="1:3" ht="15.75" customHeight="1" thickBot="1">
      <c r="C53" s="42">
        <f>SUM(C49:C52)</f>
        <v>12.6</v>
      </c>
    </row>
    <row r="57" spans="1:3" ht="15.6">
      <c r="A57" s="2" t="s">
        <v>30</v>
      </c>
    </row>
    <row r="58" spans="1:3" ht="15.6">
      <c r="A58" t="s">
        <v>64</v>
      </c>
      <c r="B58">
        <v>4</v>
      </c>
      <c r="C58" s="1">
        <f>4*Fruit_Vegetable!D24</f>
        <v>0.4</v>
      </c>
    </row>
    <row r="59" spans="1:3" ht="15.6">
      <c r="A59" t="s">
        <v>106</v>
      </c>
      <c r="B59">
        <v>2</v>
      </c>
      <c r="C59" s="1">
        <f>2*Fruit_Vegetable!D25</f>
        <v>0.6</v>
      </c>
    </row>
    <row r="60" spans="1:3" ht="15.6">
      <c r="A60" t="s">
        <v>90</v>
      </c>
      <c r="B60" t="s">
        <v>74</v>
      </c>
      <c r="C60" s="1">
        <v>3</v>
      </c>
    </row>
    <row r="61" spans="1:3" ht="15.6">
      <c r="A61" t="s">
        <v>44</v>
      </c>
      <c r="B61">
        <v>1</v>
      </c>
      <c r="C61" s="19">
        <v>1</v>
      </c>
    </row>
    <row r="62" spans="1:3" ht="15.75" customHeight="1">
      <c r="C62" s="1">
        <f>SUM(C58:C61)</f>
        <v>5</v>
      </c>
    </row>
    <row r="64" spans="1:3" ht="15.6">
      <c r="A64" s="2" t="s">
        <v>31</v>
      </c>
    </row>
    <row r="65" spans="1:3" ht="15.6">
      <c r="A65" t="s">
        <v>107</v>
      </c>
      <c r="B65">
        <v>1</v>
      </c>
      <c r="C65" s="1">
        <v>0.2</v>
      </c>
    </row>
    <row r="66" spans="1:3" ht="15.6">
      <c r="A66" t="s">
        <v>87</v>
      </c>
      <c r="B66">
        <v>5</v>
      </c>
      <c r="C66" s="1">
        <f>5*'Meat and Drink prices'!E12</f>
        <v>1.25</v>
      </c>
    </row>
    <row r="67" spans="1:3" ht="15.75" customHeight="1">
      <c r="C67" s="1">
        <f>SUM(C65:C66)</f>
        <v>1.45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4"/>
  <sheetViews>
    <sheetView workbookViewId="0">
      <selection activeCell="H14" sqref="H14"/>
    </sheetView>
  </sheetViews>
  <sheetFormatPr defaultColWidth="11.19921875" defaultRowHeight="15.6"/>
  <cols>
    <col min="1" max="1" width="32.09765625" customWidth="1"/>
    <col min="2" max="2" width="17" customWidth="1"/>
    <col min="5" max="5" width="26.19921875" customWidth="1"/>
    <col min="6" max="6" width="40.69921875" customWidth="1"/>
    <col min="7" max="7" width="33.09765625" customWidth="1"/>
    <col min="8" max="8" width="20.59765625" customWidth="1"/>
    <col min="9" max="9" width="21.19921875" customWidth="1"/>
    <col min="10" max="10" width="22.5" customWidth="1"/>
    <col min="11" max="11" width="11.19921875" customWidth="1"/>
  </cols>
  <sheetData>
    <row r="1" spans="1:11">
      <c r="A1" s="3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0" t="s">
        <v>110</v>
      </c>
      <c r="I1" s="2"/>
      <c r="J1" s="2"/>
      <c r="K1" s="2"/>
    </row>
    <row r="2" spans="1:11">
      <c r="A2" t="s">
        <v>7</v>
      </c>
      <c r="B2" s="7">
        <v>0.48055555555555557</v>
      </c>
      <c r="C2">
        <v>5001</v>
      </c>
      <c r="D2">
        <v>10</v>
      </c>
      <c r="E2" t="str">
        <f>VLOOKUP(D2,Menu!$A$2:$D$18,2,FALSE)</f>
        <v>Mushroom Wellington</v>
      </c>
      <c r="F2">
        <f>VLOOKUP(D2,Menu!$A$2:$D$18,3,FALSE)</f>
        <v>14</v>
      </c>
      <c r="G2">
        <f>VLOOKUP(D2,Menu!$A$2:$D$18,4,FALSE)</f>
        <v>19.5</v>
      </c>
      <c r="H2">
        <v>1</v>
      </c>
      <c r="K2" s="4"/>
    </row>
    <row r="3" spans="1:11">
      <c r="A3" t="s">
        <v>7</v>
      </c>
      <c r="B3" s="7">
        <v>0.48055555555555557</v>
      </c>
      <c r="C3">
        <v>5001</v>
      </c>
      <c r="D3">
        <v>2</v>
      </c>
      <c r="E3" t="str">
        <f>VLOOKUP(D3,Menu!$A$2:$D$18,2,FALSE)</f>
        <v>Risotto con Pollo</v>
      </c>
      <c r="F3">
        <f>VLOOKUP(D3,Menu!$A$2:$D$18,3,FALSE)</f>
        <v>16</v>
      </c>
      <c r="G3">
        <f>VLOOKUP(D3,Menu!$A$2:$D$18,4,FALSE)</f>
        <v>19</v>
      </c>
      <c r="H3">
        <v>2</v>
      </c>
      <c r="K3" s="4"/>
    </row>
    <row r="4" spans="1:11">
      <c r="A4" t="s">
        <v>7</v>
      </c>
      <c r="B4" s="7">
        <v>0.48055555555555557</v>
      </c>
      <c r="C4">
        <v>5001</v>
      </c>
      <c r="D4">
        <v>1</v>
      </c>
      <c r="E4" t="str">
        <f>VLOOKUP(D4,Menu!$A$2:$D$18,2,FALSE)</f>
        <v>Spag Bog</v>
      </c>
      <c r="F4">
        <f>VLOOKUP(D4,Menu!$A$2:$D$18,3,FALSE)</f>
        <v>17</v>
      </c>
      <c r="G4">
        <f>VLOOKUP(D4,Menu!$A$2:$D$18,4,FALSE)</f>
        <v>23</v>
      </c>
      <c r="H4">
        <v>3</v>
      </c>
      <c r="K4" s="4"/>
    </row>
    <row r="5" spans="1:11">
      <c r="A5" t="s">
        <v>7</v>
      </c>
      <c r="B5" s="7">
        <v>0.48055555555555557</v>
      </c>
      <c r="C5">
        <v>5001</v>
      </c>
      <c r="D5">
        <v>15</v>
      </c>
      <c r="E5" t="str">
        <f>VLOOKUP(D5,Menu!$A$2:$D$18,2,FALSE)</f>
        <v>Fizzy water</v>
      </c>
      <c r="F5">
        <f>VLOOKUP(D5,Menu!$A$2:$D$18,3,FALSE)</f>
        <v>1</v>
      </c>
      <c r="G5">
        <f>VLOOKUP(D5,Menu!$A$2:$D$18,4,FALSE)</f>
        <v>1</v>
      </c>
      <c r="H5">
        <v>4</v>
      </c>
      <c r="K5" s="4"/>
    </row>
    <row r="6" spans="1:11">
      <c r="A6" t="s">
        <v>7</v>
      </c>
      <c r="B6" s="7">
        <v>0.4826388888888889</v>
      </c>
      <c r="C6">
        <v>5002</v>
      </c>
      <c r="D6">
        <v>1</v>
      </c>
      <c r="E6" t="str">
        <f>VLOOKUP(D6,Menu!$A$2:$D$18,2,FALSE)</f>
        <v>Spag Bog</v>
      </c>
      <c r="F6">
        <f>VLOOKUP(D6,Menu!$A$2:$D$18,3,FALSE)</f>
        <v>17</v>
      </c>
      <c r="G6">
        <f>VLOOKUP(D6,Menu!$A$2:$D$18,4,FALSE)</f>
        <v>23</v>
      </c>
      <c r="H6">
        <v>5</v>
      </c>
      <c r="K6" s="4"/>
    </row>
    <row r="7" spans="1:11">
      <c r="A7" t="s">
        <v>7</v>
      </c>
      <c r="B7" s="7">
        <v>0.4826388888888889</v>
      </c>
      <c r="C7">
        <v>5002</v>
      </c>
      <c r="D7">
        <v>9</v>
      </c>
      <c r="E7" t="str">
        <f>VLOOKUP(D7,Menu!$A$2:$D$18,2,FALSE)</f>
        <v>Chicken Tikka Masala</v>
      </c>
      <c r="F7">
        <f>VLOOKUP(D7,Menu!$A$2:$D$18,3,FALSE)</f>
        <v>14</v>
      </c>
      <c r="G7">
        <f>VLOOKUP(D7,Menu!$A$2:$D$18,4,FALSE)</f>
        <v>17</v>
      </c>
      <c r="H7">
        <v>6</v>
      </c>
      <c r="K7" s="4"/>
    </row>
    <row r="8" spans="1:11">
      <c r="A8" t="s">
        <v>7</v>
      </c>
      <c r="B8" s="7">
        <v>0.4826388888888889</v>
      </c>
      <c r="C8">
        <v>5002</v>
      </c>
      <c r="D8">
        <v>11</v>
      </c>
      <c r="E8" t="str">
        <f>VLOOKUP(D8,Menu!$A$2:$D$18,2,FALSE)</f>
        <v>Bacon Butty</v>
      </c>
      <c r="F8">
        <f>VLOOKUP(D8,Menu!$A$2:$D$18,3,FALSE)</f>
        <v>10</v>
      </c>
      <c r="G8">
        <f>VLOOKUP(D8,Menu!$A$2:$D$18,4,FALSE)</f>
        <v>14</v>
      </c>
      <c r="H8">
        <v>7</v>
      </c>
      <c r="K8" s="4"/>
    </row>
    <row r="9" spans="1:11">
      <c r="A9" t="s">
        <v>7</v>
      </c>
      <c r="B9" s="7">
        <v>0.4826388888888889</v>
      </c>
      <c r="C9">
        <v>5002</v>
      </c>
      <c r="D9">
        <v>16</v>
      </c>
      <c r="E9" t="str">
        <f>VLOOKUP(D9,Menu!$A$2:$D$18,2,FALSE)</f>
        <v>English Ale</v>
      </c>
      <c r="F9">
        <f>VLOOKUP(D9,Menu!$A$2:$D$18,3,FALSE)</f>
        <v>5</v>
      </c>
      <c r="G9">
        <f>VLOOKUP(D9,Menu!$A$2:$D$18,4,FALSE)</f>
        <v>7</v>
      </c>
      <c r="H9">
        <v>8</v>
      </c>
      <c r="K9" s="4"/>
    </row>
    <row r="10" spans="1:11">
      <c r="A10" t="s">
        <v>7</v>
      </c>
      <c r="B10" s="7">
        <v>0.4826388888888889</v>
      </c>
      <c r="C10">
        <v>5002</v>
      </c>
      <c r="D10">
        <v>2</v>
      </c>
      <c r="E10" t="str">
        <f>VLOOKUP(D10,Menu!$A$2:$D$18,2,FALSE)</f>
        <v>Risotto con Pollo</v>
      </c>
      <c r="F10">
        <f>VLOOKUP(D10,Menu!$A$2:$D$18,3,FALSE)</f>
        <v>16</v>
      </c>
      <c r="G10">
        <f>VLOOKUP(D10,Menu!$A$2:$D$18,4,FALSE)</f>
        <v>19</v>
      </c>
      <c r="H10">
        <v>9</v>
      </c>
      <c r="K10" s="4"/>
    </row>
    <row r="11" spans="1:11">
      <c r="A11" t="s">
        <v>7</v>
      </c>
      <c r="B11" s="7">
        <v>0.4826388888888889</v>
      </c>
      <c r="C11">
        <v>5002</v>
      </c>
      <c r="D11">
        <v>15</v>
      </c>
      <c r="E11" t="str">
        <f>VLOOKUP(D11,Menu!$A$2:$D$18,2,FALSE)</f>
        <v>Fizzy water</v>
      </c>
      <c r="F11">
        <f>VLOOKUP(D11,Menu!$A$2:$D$18,3,FALSE)</f>
        <v>1</v>
      </c>
      <c r="G11">
        <f>VLOOKUP(D11,Menu!$A$2:$D$18,4,FALSE)</f>
        <v>1</v>
      </c>
      <c r="H11">
        <v>10</v>
      </c>
      <c r="K11" s="4"/>
    </row>
    <row r="12" spans="1:11">
      <c r="A12" t="s">
        <v>7</v>
      </c>
      <c r="B12" s="7">
        <v>0.49027777777777781</v>
      </c>
      <c r="C12">
        <v>5003</v>
      </c>
      <c r="D12">
        <v>9</v>
      </c>
      <c r="E12" t="str">
        <f>VLOOKUP(D12,Menu!$A$2:$D$18,2,FALSE)</f>
        <v>Chicken Tikka Masala</v>
      </c>
      <c r="F12">
        <f>VLOOKUP(D12,Menu!$A$2:$D$18,3,FALSE)</f>
        <v>14</v>
      </c>
      <c r="G12">
        <f>VLOOKUP(D12,Menu!$A$2:$D$18,4,FALSE)</f>
        <v>17</v>
      </c>
      <c r="H12">
        <v>11</v>
      </c>
      <c r="K12" s="4"/>
    </row>
    <row r="13" spans="1:11">
      <c r="A13" t="s">
        <v>7</v>
      </c>
      <c r="B13" s="7">
        <v>0.49027777777777781</v>
      </c>
      <c r="C13">
        <v>5003</v>
      </c>
      <c r="D13">
        <v>14</v>
      </c>
      <c r="E13" t="str">
        <f>VLOOKUP(D13,Menu!$A$2:$D$18,2,FALSE)</f>
        <v>Espresso</v>
      </c>
      <c r="F13">
        <f>VLOOKUP(D13,Menu!$A$2:$D$18,3,FALSE)</f>
        <v>3</v>
      </c>
      <c r="G13">
        <f>VLOOKUP(D13,Menu!$A$2:$D$18,4,FALSE)</f>
        <v>3</v>
      </c>
      <c r="H13">
        <v>12</v>
      </c>
      <c r="K13" s="4"/>
    </row>
    <row r="14" spans="1:11">
      <c r="A14" t="s">
        <v>7</v>
      </c>
      <c r="B14" s="7">
        <v>0.49444444444444446</v>
      </c>
      <c r="C14">
        <v>5004</v>
      </c>
      <c r="D14">
        <v>13</v>
      </c>
      <c r="E14" t="str">
        <f>VLOOKUP(D14,Menu!$A$2:$D$18,2,FALSE)</f>
        <v>English Breakfast tea</v>
      </c>
      <c r="F14">
        <f>VLOOKUP(D14,Menu!$A$2:$D$18,3,FALSE)</f>
        <v>2</v>
      </c>
      <c r="G14">
        <f>VLOOKUP(D14,Menu!$A$2:$D$18,4,FALSE)</f>
        <v>2</v>
      </c>
      <c r="H14">
        <v>13</v>
      </c>
      <c r="K14" s="4"/>
    </row>
    <row r="15" spans="1:11">
      <c r="A15" t="s">
        <v>7</v>
      </c>
      <c r="B15" s="7">
        <v>0.49444444444444446</v>
      </c>
      <c r="C15">
        <v>5004</v>
      </c>
      <c r="D15">
        <v>9</v>
      </c>
      <c r="E15" t="str">
        <f>VLOOKUP(D15,Menu!$A$2:$D$18,2,FALSE)</f>
        <v>Chicken Tikka Masala</v>
      </c>
      <c r="F15">
        <f>VLOOKUP(D15,Menu!$A$2:$D$18,3,FALSE)</f>
        <v>14</v>
      </c>
      <c r="G15">
        <f>VLOOKUP(D15,Menu!$A$2:$D$18,4,FALSE)</f>
        <v>17</v>
      </c>
      <c r="H15">
        <v>14</v>
      </c>
      <c r="K15" s="4"/>
    </row>
    <row r="16" spans="1:11">
      <c r="A16" t="s">
        <v>7</v>
      </c>
      <c r="B16" s="7">
        <v>0.49444444444444446</v>
      </c>
      <c r="C16">
        <v>5004</v>
      </c>
      <c r="D16">
        <v>10</v>
      </c>
      <c r="E16" t="str">
        <f>VLOOKUP(D16,Menu!$A$2:$D$18,2,FALSE)</f>
        <v>Mushroom Wellington</v>
      </c>
      <c r="F16">
        <f>VLOOKUP(D16,Menu!$A$2:$D$18,3,FALSE)</f>
        <v>14</v>
      </c>
      <c r="G16">
        <f>VLOOKUP(D16,Menu!$A$2:$D$18,4,FALSE)</f>
        <v>19.5</v>
      </c>
      <c r="H16">
        <v>15</v>
      </c>
      <c r="K16" s="4"/>
    </row>
    <row r="17" spans="1:11">
      <c r="A17" t="s">
        <v>7</v>
      </c>
      <c r="B17" s="7">
        <v>0.49444444444444446</v>
      </c>
      <c r="C17">
        <v>5004</v>
      </c>
      <c r="D17">
        <v>14</v>
      </c>
      <c r="E17" t="str">
        <f>VLOOKUP(D17,Menu!$A$2:$D$18,2,FALSE)</f>
        <v>Espresso</v>
      </c>
      <c r="F17">
        <f>VLOOKUP(D17,Menu!$A$2:$D$18,3,FALSE)</f>
        <v>3</v>
      </c>
      <c r="G17">
        <f>VLOOKUP(D17,Menu!$A$2:$D$18,4,FALSE)</f>
        <v>3</v>
      </c>
      <c r="H17">
        <v>16</v>
      </c>
      <c r="K17" s="4"/>
    </row>
    <row r="18" spans="1:11">
      <c r="A18" t="s">
        <v>7</v>
      </c>
      <c r="B18" s="7">
        <v>0.50416666666666665</v>
      </c>
      <c r="C18">
        <v>5005</v>
      </c>
      <c r="D18">
        <v>9</v>
      </c>
      <c r="E18" t="str">
        <f>VLOOKUP(D18,Menu!$A$2:$D$18,2,FALSE)</f>
        <v>Chicken Tikka Masala</v>
      </c>
      <c r="F18">
        <f>VLOOKUP(D18,Menu!$A$2:$D$18,3,FALSE)</f>
        <v>14</v>
      </c>
      <c r="G18">
        <f>VLOOKUP(D18,Menu!$A$2:$D$18,4,FALSE)</f>
        <v>17</v>
      </c>
    </row>
    <row r="19" spans="1:11">
      <c r="A19" t="s">
        <v>7</v>
      </c>
      <c r="B19" s="7">
        <v>0.50416666666666665</v>
      </c>
      <c r="C19">
        <v>5005</v>
      </c>
      <c r="D19">
        <v>11</v>
      </c>
      <c r="E19" t="str">
        <f>VLOOKUP(D19,Menu!$A$2:$D$18,2,FALSE)</f>
        <v>Bacon Butty</v>
      </c>
      <c r="F19">
        <f>VLOOKUP(D19,Menu!$A$2:$D$18,3,FALSE)</f>
        <v>10</v>
      </c>
      <c r="G19">
        <f>VLOOKUP(D19,Menu!$A$2:$D$18,4,FALSE)</f>
        <v>14</v>
      </c>
    </row>
    <row r="20" spans="1:11">
      <c r="A20" t="s">
        <v>7</v>
      </c>
      <c r="B20" s="7">
        <v>0.50416666666666665</v>
      </c>
      <c r="C20">
        <v>5005</v>
      </c>
      <c r="D20">
        <v>15</v>
      </c>
      <c r="E20" t="str">
        <f>VLOOKUP(D20,Menu!$A$2:$D$18,2,FALSE)</f>
        <v>Fizzy water</v>
      </c>
      <c r="F20">
        <f>VLOOKUP(D20,Menu!$A$2:$D$18,3,FALSE)</f>
        <v>1</v>
      </c>
      <c r="G20">
        <f>VLOOKUP(D20,Menu!$A$2:$D$18,4,FALSE)</f>
        <v>1</v>
      </c>
    </row>
    <row r="21" spans="1:11">
      <c r="A21" t="s">
        <v>7</v>
      </c>
      <c r="B21" s="7">
        <v>0.50416666666666665</v>
      </c>
      <c r="C21">
        <v>5005</v>
      </c>
      <c r="D21">
        <v>3</v>
      </c>
      <c r="E21" t="str">
        <f>VLOOKUP(D21,Menu!$A$2:$D$18,2,FALSE)</f>
        <v>Soup of the day</v>
      </c>
      <c r="F21">
        <f>VLOOKUP(D21,Menu!$A$2:$D$18,3,FALSE)</f>
        <v>7</v>
      </c>
      <c r="G21">
        <f>VLOOKUP(D21,Menu!$A$2:$D$18,4,FALSE)</f>
        <v>8.5</v>
      </c>
    </row>
    <row r="22" spans="1:11">
      <c r="A22" t="s">
        <v>7</v>
      </c>
      <c r="B22" s="7">
        <v>0.51041666666666663</v>
      </c>
      <c r="C22">
        <v>5006</v>
      </c>
      <c r="D22">
        <v>6</v>
      </c>
      <c r="E22" t="str">
        <f>VLOOKUP(D22,Menu!$A$2:$D$18,2,FALSE)</f>
        <v>Bangers &amp; Mash</v>
      </c>
      <c r="F22">
        <f>VLOOKUP(D22,Menu!$A$2:$D$18,3,FALSE)</f>
        <v>14</v>
      </c>
      <c r="G22">
        <f>VLOOKUP(D22,Menu!$A$2:$D$18,4,FALSE)</f>
        <v>18</v>
      </c>
    </row>
    <row r="23" spans="1:11">
      <c r="A23" t="s">
        <v>7</v>
      </c>
      <c r="B23" s="7">
        <v>0.51041666666666663</v>
      </c>
      <c r="C23">
        <v>5006</v>
      </c>
      <c r="D23">
        <v>12</v>
      </c>
      <c r="E23" t="str">
        <f>VLOOKUP(D23,Menu!$A$2:$D$18,2,FALSE)</f>
        <v>Red wine (1/4 bottle)</v>
      </c>
      <c r="F23">
        <f>VLOOKUP(D23,Menu!$A$2:$D$18,3,FALSE)</f>
        <v>4</v>
      </c>
      <c r="G23">
        <f>VLOOKUP(D23,Menu!$A$2:$D$18,4,FALSE)</f>
        <v>6</v>
      </c>
    </row>
    <row r="24" spans="1:11">
      <c r="A24" t="s">
        <v>7</v>
      </c>
      <c r="B24" s="7">
        <v>0.51041666666666663</v>
      </c>
      <c r="C24">
        <v>5006</v>
      </c>
      <c r="D24">
        <v>15</v>
      </c>
      <c r="E24" t="str">
        <f>VLOOKUP(D24,Menu!$A$2:$D$18,2,FALSE)</f>
        <v>Fizzy water</v>
      </c>
      <c r="F24">
        <f>VLOOKUP(D24,Menu!$A$2:$D$18,3,FALSE)</f>
        <v>1</v>
      </c>
      <c r="G24">
        <f>VLOOKUP(D24,Menu!$A$2:$D$18,4,FALSE)</f>
        <v>1</v>
      </c>
    </row>
    <row r="25" spans="1:11">
      <c r="A25" t="s">
        <v>7</v>
      </c>
      <c r="B25" s="7">
        <v>0.51111111111111118</v>
      </c>
      <c r="C25">
        <v>5007</v>
      </c>
      <c r="D25">
        <v>13</v>
      </c>
      <c r="E25" t="str">
        <f>VLOOKUP(D25,Menu!$A$2:$D$18,2,FALSE)</f>
        <v>English Breakfast tea</v>
      </c>
      <c r="F25">
        <f>VLOOKUP(D25,Menu!$A$2:$D$18,3,FALSE)</f>
        <v>2</v>
      </c>
      <c r="G25">
        <f>VLOOKUP(D25,Menu!$A$2:$D$18,4,FALSE)</f>
        <v>2</v>
      </c>
    </row>
    <row r="26" spans="1:11">
      <c r="A26" t="s">
        <v>7</v>
      </c>
      <c r="B26" s="7">
        <v>0.51111111111111118</v>
      </c>
      <c r="C26">
        <v>5007</v>
      </c>
      <c r="D26">
        <v>14</v>
      </c>
      <c r="E26" t="str">
        <f>VLOOKUP(D26,Menu!$A$2:$D$18,2,FALSE)</f>
        <v>Espresso</v>
      </c>
      <c r="F26">
        <f>VLOOKUP(D26,Menu!$A$2:$D$18,3,FALSE)</f>
        <v>3</v>
      </c>
      <c r="G26">
        <f>VLOOKUP(D26,Menu!$A$2:$D$18,4,FALSE)</f>
        <v>3</v>
      </c>
    </row>
    <row r="27" spans="1:11">
      <c r="A27" t="s">
        <v>7</v>
      </c>
      <c r="B27" s="7">
        <v>0.52083333333333337</v>
      </c>
      <c r="C27">
        <v>5008</v>
      </c>
      <c r="D27">
        <v>12</v>
      </c>
      <c r="E27" t="str">
        <f>VLOOKUP(D27,Menu!$A$2:$D$18,2,FALSE)</f>
        <v>Red wine (1/4 bottle)</v>
      </c>
      <c r="F27">
        <f>VLOOKUP(D27,Menu!$A$2:$D$18,3,FALSE)</f>
        <v>4</v>
      </c>
      <c r="G27">
        <f>VLOOKUP(D27,Menu!$A$2:$D$18,4,FALSE)</f>
        <v>6</v>
      </c>
    </row>
    <row r="28" spans="1:11">
      <c r="A28" t="s">
        <v>7</v>
      </c>
      <c r="B28" s="7">
        <v>0.52083333333333337</v>
      </c>
      <c r="C28">
        <v>5008</v>
      </c>
      <c r="D28">
        <v>15</v>
      </c>
      <c r="E28" t="str">
        <f>VLOOKUP(D28,Menu!$A$2:$D$18,2,FALSE)</f>
        <v>Fizzy water</v>
      </c>
      <c r="F28">
        <f>VLOOKUP(D28,Menu!$A$2:$D$18,3,FALSE)</f>
        <v>1</v>
      </c>
      <c r="G28">
        <f>VLOOKUP(D28,Menu!$A$2:$D$18,4,FALSE)</f>
        <v>1</v>
      </c>
    </row>
    <row r="29" spans="1:11">
      <c r="A29" t="s">
        <v>7</v>
      </c>
      <c r="B29" s="7">
        <v>0.52083333333333337</v>
      </c>
      <c r="C29">
        <v>5008</v>
      </c>
      <c r="D29">
        <v>8</v>
      </c>
      <c r="E29" t="str">
        <f>VLOOKUP(D29,Menu!$A$2:$D$18,2,FALSE)</f>
        <v>Fish &amp; Chips</v>
      </c>
      <c r="F29">
        <f>VLOOKUP(D29,Menu!$A$2:$D$18,3,FALSE)</f>
        <v>15</v>
      </c>
      <c r="G29">
        <f>VLOOKUP(D29,Menu!$A$2:$D$18,4,FALSE)</f>
        <v>19</v>
      </c>
    </row>
    <row r="30" spans="1:11">
      <c r="A30" t="s">
        <v>7</v>
      </c>
      <c r="B30" s="7">
        <v>0.52083333333333337</v>
      </c>
      <c r="C30">
        <v>5008</v>
      </c>
      <c r="D30">
        <v>1</v>
      </c>
      <c r="E30" t="str">
        <f>VLOOKUP(D30,Menu!$A$2:$D$18,2,FALSE)</f>
        <v>Spag Bog</v>
      </c>
      <c r="F30">
        <f>VLOOKUP(D30,Menu!$A$2:$D$18,3,FALSE)</f>
        <v>17</v>
      </c>
      <c r="G30">
        <f>VLOOKUP(D30,Menu!$A$2:$D$18,4,FALSE)</f>
        <v>23</v>
      </c>
    </row>
    <row r="31" spans="1:11">
      <c r="A31" t="s">
        <v>7</v>
      </c>
      <c r="B31" s="7">
        <v>0.52083333333333337</v>
      </c>
      <c r="C31">
        <v>5008</v>
      </c>
      <c r="D31">
        <v>9</v>
      </c>
      <c r="E31" t="str">
        <f>VLOOKUP(D31,Menu!$A$2:$D$18,2,FALSE)</f>
        <v>Chicken Tikka Masala</v>
      </c>
      <c r="F31">
        <f>VLOOKUP(D31,Menu!$A$2:$D$18,3,FALSE)</f>
        <v>14</v>
      </c>
      <c r="G31">
        <f>VLOOKUP(D31,Menu!$A$2:$D$18,4,FALSE)</f>
        <v>17</v>
      </c>
    </row>
    <row r="32" spans="1:11">
      <c r="A32" t="s">
        <v>7</v>
      </c>
      <c r="B32" s="7">
        <v>0.5229166666666667</v>
      </c>
      <c r="C32">
        <v>5009</v>
      </c>
      <c r="D32">
        <v>15</v>
      </c>
      <c r="E32" t="str">
        <f>VLOOKUP(D32,Menu!$A$2:$D$18,2,FALSE)</f>
        <v>Fizzy water</v>
      </c>
      <c r="F32">
        <f>VLOOKUP(D32,Menu!$A$2:$D$18,3,FALSE)</f>
        <v>1</v>
      </c>
      <c r="G32">
        <f>VLOOKUP(D32,Menu!$A$2:$D$18,4,FALSE)</f>
        <v>1</v>
      </c>
    </row>
    <row r="33" spans="1:7">
      <c r="A33" t="s">
        <v>7</v>
      </c>
      <c r="B33" s="7">
        <v>0.5229166666666667</v>
      </c>
      <c r="C33">
        <v>5009</v>
      </c>
      <c r="D33">
        <v>8</v>
      </c>
      <c r="E33" t="str">
        <f>VLOOKUP(D33,Menu!$A$2:$D$18,2,FALSE)</f>
        <v>Fish &amp; Chips</v>
      </c>
      <c r="F33">
        <f>VLOOKUP(D33,Menu!$A$2:$D$18,3,FALSE)</f>
        <v>15</v>
      </c>
      <c r="G33">
        <f>VLOOKUP(D33,Menu!$A$2:$D$18,4,FALSE)</f>
        <v>19</v>
      </c>
    </row>
    <row r="34" spans="1:7">
      <c r="A34" t="s">
        <v>7</v>
      </c>
      <c r="B34" s="7">
        <v>0.5229166666666667</v>
      </c>
      <c r="C34">
        <v>5009</v>
      </c>
      <c r="D34">
        <v>7</v>
      </c>
      <c r="E34" t="str">
        <f>VLOOKUP(D34,Menu!$A$2:$D$18,2,FALSE)</f>
        <v>Cottage Pie</v>
      </c>
      <c r="F34">
        <f>VLOOKUP(D34,Menu!$A$2:$D$18,3,FALSE)</f>
        <v>16</v>
      </c>
      <c r="G34">
        <f>VLOOKUP(D34,Menu!$A$2:$D$18,4,FALSE)</f>
        <v>20</v>
      </c>
    </row>
    <row r="35" spans="1:7">
      <c r="A35" t="s">
        <v>7</v>
      </c>
      <c r="B35" s="7">
        <v>0.5229166666666667</v>
      </c>
      <c r="C35">
        <v>5009</v>
      </c>
      <c r="D35">
        <v>11</v>
      </c>
      <c r="E35" t="str">
        <f>VLOOKUP(D35,Menu!$A$2:$D$18,2,FALSE)</f>
        <v>Bacon Butty</v>
      </c>
      <c r="F35">
        <f>VLOOKUP(D35,Menu!$A$2:$D$18,3,FALSE)</f>
        <v>10</v>
      </c>
      <c r="G35">
        <f>VLOOKUP(D35,Menu!$A$2:$D$18,4,FALSE)</f>
        <v>14</v>
      </c>
    </row>
    <row r="36" spans="1:7">
      <c r="A36" t="s">
        <v>7</v>
      </c>
      <c r="B36" s="7">
        <v>0.5229166666666667</v>
      </c>
      <c r="C36">
        <v>5009</v>
      </c>
      <c r="D36">
        <v>10</v>
      </c>
      <c r="E36" t="str">
        <f>VLOOKUP(D36,Menu!$A$2:$D$18,2,FALSE)</f>
        <v>Mushroom Wellington</v>
      </c>
      <c r="F36">
        <f>VLOOKUP(D36,Menu!$A$2:$D$18,3,FALSE)</f>
        <v>14</v>
      </c>
      <c r="G36">
        <f>VLOOKUP(D36,Menu!$A$2:$D$18,4,FALSE)</f>
        <v>19.5</v>
      </c>
    </row>
    <row r="37" spans="1:7">
      <c r="A37" t="s">
        <v>7</v>
      </c>
      <c r="B37" s="7">
        <v>0.53333333333333333</v>
      </c>
      <c r="C37">
        <v>5010</v>
      </c>
      <c r="D37">
        <v>6</v>
      </c>
      <c r="E37" t="str">
        <f>VLOOKUP(D37,Menu!$A$2:$D$18,2,FALSE)</f>
        <v>Bangers &amp; Mash</v>
      </c>
      <c r="F37">
        <f>VLOOKUP(D37,Menu!$A$2:$D$18,3,FALSE)</f>
        <v>14</v>
      </c>
      <c r="G37">
        <f>VLOOKUP(D37,Menu!$A$2:$D$18,4,FALSE)</f>
        <v>18</v>
      </c>
    </row>
    <row r="38" spans="1:7">
      <c r="A38" t="s">
        <v>7</v>
      </c>
      <c r="B38" s="7">
        <v>0.53333333333333333</v>
      </c>
      <c r="C38">
        <v>5010</v>
      </c>
      <c r="D38">
        <v>14</v>
      </c>
      <c r="E38" t="str">
        <f>VLOOKUP(D38,Menu!$A$2:$D$18,2,FALSE)</f>
        <v>Espresso</v>
      </c>
      <c r="F38">
        <f>VLOOKUP(D38,Menu!$A$2:$D$18,3,FALSE)</f>
        <v>3</v>
      </c>
      <c r="G38">
        <f>VLOOKUP(D38,Menu!$A$2:$D$18,4,FALSE)</f>
        <v>3</v>
      </c>
    </row>
    <row r="39" spans="1:7">
      <c r="A39" t="s">
        <v>7</v>
      </c>
      <c r="B39" s="7">
        <v>0.53333333333333333</v>
      </c>
      <c r="C39">
        <v>5010</v>
      </c>
      <c r="D39">
        <v>7</v>
      </c>
      <c r="E39" t="str">
        <f>VLOOKUP(D39,Menu!$A$2:$D$18,2,FALSE)</f>
        <v>Cottage Pie</v>
      </c>
      <c r="F39">
        <f>VLOOKUP(D39,Menu!$A$2:$D$18,3,FALSE)</f>
        <v>16</v>
      </c>
      <c r="G39">
        <f>VLOOKUP(D39,Menu!$A$2:$D$18,4,FALSE)</f>
        <v>20</v>
      </c>
    </row>
    <row r="40" spans="1:7">
      <c r="A40" t="s">
        <v>7</v>
      </c>
      <c r="B40" s="7">
        <v>0.53333333333333333</v>
      </c>
      <c r="C40">
        <v>5010</v>
      </c>
      <c r="D40">
        <v>11</v>
      </c>
      <c r="E40" t="str">
        <f>VLOOKUP(D40,Menu!$A$2:$D$18,2,FALSE)</f>
        <v>Bacon Butty</v>
      </c>
      <c r="F40">
        <f>VLOOKUP(D40,Menu!$A$2:$D$18,3,FALSE)</f>
        <v>10</v>
      </c>
      <c r="G40">
        <f>VLOOKUP(D40,Menu!$A$2:$D$18,4,FALSE)</f>
        <v>14</v>
      </c>
    </row>
    <row r="41" spans="1:7">
      <c r="A41" t="s">
        <v>7</v>
      </c>
      <c r="B41" s="7">
        <v>0.53333333333333333</v>
      </c>
      <c r="C41">
        <v>5010</v>
      </c>
      <c r="D41">
        <v>6</v>
      </c>
      <c r="E41" t="str">
        <f>VLOOKUP(D41,Menu!$A$2:$D$18,2,FALSE)</f>
        <v>Bangers &amp; Mash</v>
      </c>
      <c r="F41">
        <f>VLOOKUP(D41,Menu!$A$2:$D$18,3,FALSE)</f>
        <v>14</v>
      </c>
      <c r="G41">
        <f>VLOOKUP(D41,Menu!$A$2:$D$18,4,FALSE)</f>
        <v>18</v>
      </c>
    </row>
    <row r="42" spans="1:7">
      <c r="A42" t="s">
        <v>7</v>
      </c>
      <c r="B42" s="7">
        <v>0.54027777777777775</v>
      </c>
      <c r="C42">
        <v>5011</v>
      </c>
      <c r="D42">
        <v>10</v>
      </c>
      <c r="E42" t="str">
        <f>VLOOKUP(D42,Menu!$A$2:$D$18,2,FALSE)</f>
        <v>Mushroom Wellington</v>
      </c>
      <c r="F42">
        <f>VLOOKUP(D42,Menu!$A$2:$D$18,3,FALSE)</f>
        <v>14</v>
      </c>
      <c r="G42">
        <f>VLOOKUP(D42,Menu!$A$2:$D$18,4,FALSE)</f>
        <v>19.5</v>
      </c>
    </row>
    <row r="43" spans="1:7">
      <c r="A43" t="s">
        <v>7</v>
      </c>
      <c r="B43" s="7">
        <v>0.54027777777777775</v>
      </c>
      <c r="C43">
        <v>5011</v>
      </c>
      <c r="D43">
        <v>13</v>
      </c>
      <c r="E43" t="str">
        <f>VLOOKUP(D43,Menu!$A$2:$D$18,2,FALSE)</f>
        <v>English Breakfast tea</v>
      </c>
      <c r="F43">
        <f>VLOOKUP(D43,Menu!$A$2:$D$18,3,FALSE)</f>
        <v>2</v>
      </c>
      <c r="G43">
        <f>VLOOKUP(D43,Menu!$A$2:$D$18,4,FALSE)</f>
        <v>2</v>
      </c>
    </row>
    <row r="44" spans="1:7">
      <c r="A44" t="s">
        <v>7</v>
      </c>
      <c r="B44" s="7">
        <v>0.54027777777777775</v>
      </c>
      <c r="C44">
        <v>5011</v>
      </c>
      <c r="D44">
        <v>6</v>
      </c>
      <c r="E44" t="str">
        <f>VLOOKUP(D44,Menu!$A$2:$D$18,2,FALSE)</f>
        <v>Bangers &amp; Mash</v>
      </c>
      <c r="F44">
        <f>VLOOKUP(D44,Menu!$A$2:$D$18,3,FALSE)</f>
        <v>14</v>
      </c>
      <c r="G44">
        <f>VLOOKUP(D44,Menu!$A$2:$D$18,4,FALSE)</f>
        <v>18</v>
      </c>
    </row>
    <row r="45" spans="1:7">
      <c r="A45" t="s">
        <v>7</v>
      </c>
      <c r="B45" s="7">
        <v>0.54027777777777775</v>
      </c>
      <c r="C45">
        <v>5011</v>
      </c>
      <c r="D45">
        <v>13</v>
      </c>
      <c r="E45" t="str">
        <f>VLOOKUP(D45,Menu!$A$2:$D$18,2,FALSE)</f>
        <v>English Breakfast tea</v>
      </c>
      <c r="F45">
        <f>VLOOKUP(D45,Menu!$A$2:$D$18,3,FALSE)</f>
        <v>2</v>
      </c>
      <c r="G45">
        <f>VLOOKUP(D45,Menu!$A$2:$D$18,4,FALSE)</f>
        <v>2</v>
      </c>
    </row>
    <row r="46" spans="1:7">
      <c r="A46" t="s">
        <v>7</v>
      </c>
      <c r="B46" s="7">
        <v>0.54583333333333328</v>
      </c>
      <c r="C46">
        <v>5012</v>
      </c>
      <c r="D46">
        <v>4</v>
      </c>
      <c r="E46" t="str">
        <f>VLOOKUP(D46,Menu!$A$2:$D$18,2,FALSE)</f>
        <v>Ravioli</v>
      </c>
      <c r="F46">
        <f>VLOOKUP(D46,Menu!$A$2:$D$18,3,FALSE)</f>
        <v>14</v>
      </c>
      <c r="G46">
        <f>VLOOKUP(D46,Menu!$A$2:$D$18,4,FALSE)</f>
        <v>16</v>
      </c>
    </row>
    <row r="47" spans="1:7">
      <c r="A47" t="s">
        <v>7</v>
      </c>
      <c r="B47" s="7">
        <v>0.54583333333333328</v>
      </c>
      <c r="C47">
        <v>5012</v>
      </c>
      <c r="D47">
        <v>7</v>
      </c>
      <c r="E47" t="str">
        <f>VLOOKUP(D47,Menu!$A$2:$D$18,2,FALSE)</f>
        <v>Cottage Pie</v>
      </c>
      <c r="F47">
        <f>VLOOKUP(D47,Menu!$A$2:$D$18,3,FALSE)</f>
        <v>16</v>
      </c>
      <c r="G47">
        <f>VLOOKUP(D47,Menu!$A$2:$D$18,4,FALSE)</f>
        <v>20</v>
      </c>
    </row>
    <row r="48" spans="1:7">
      <c r="A48" t="s">
        <v>7</v>
      </c>
      <c r="B48" s="7">
        <v>0.55138888888888882</v>
      </c>
      <c r="C48">
        <v>5013</v>
      </c>
      <c r="D48">
        <v>16</v>
      </c>
      <c r="E48" t="str">
        <f>VLOOKUP(D48,Menu!$A$2:$D$18,2,FALSE)</f>
        <v>English Ale</v>
      </c>
      <c r="F48">
        <f>VLOOKUP(D48,Menu!$A$2:$D$18,3,FALSE)</f>
        <v>5</v>
      </c>
      <c r="G48">
        <f>VLOOKUP(D48,Menu!$A$2:$D$18,4,FALSE)</f>
        <v>7</v>
      </c>
    </row>
    <row r="49" spans="1:7">
      <c r="A49" t="s">
        <v>7</v>
      </c>
      <c r="B49" s="7">
        <v>0.55138888888888882</v>
      </c>
      <c r="C49">
        <v>5013</v>
      </c>
      <c r="D49">
        <v>8</v>
      </c>
      <c r="E49" t="str">
        <f>VLOOKUP(D49,Menu!$A$2:$D$18,2,FALSE)</f>
        <v>Fish &amp; Chips</v>
      </c>
      <c r="F49">
        <f>VLOOKUP(D49,Menu!$A$2:$D$18,3,FALSE)</f>
        <v>15</v>
      </c>
      <c r="G49">
        <f>VLOOKUP(D49,Menu!$A$2:$D$18,4,FALSE)</f>
        <v>19</v>
      </c>
    </row>
    <row r="50" spans="1:7">
      <c r="A50" t="s">
        <v>7</v>
      </c>
      <c r="B50" s="7">
        <v>0.55138888888888882</v>
      </c>
      <c r="C50">
        <v>5013</v>
      </c>
      <c r="D50">
        <v>11</v>
      </c>
      <c r="E50" t="str">
        <f>VLOOKUP(D50,Menu!$A$2:$D$18,2,FALSE)</f>
        <v>Bacon Butty</v>
      </c>
      <c r="F50">
        <f>VLOOKUP(D50,Menu!$A$2:$D$18,3,FALSE)</f>
        <v>10</v>
      </c>
      <c r="G50">
        <f>VLOOKUP(D50,Menu!$A$2:$D$18,4,FALSE)</f>
        <v>14</v>
      </c>
    </row>
    <row r="51" spans="1:7">
      <c r="A51" t="s">
        <v>7</v>
      </c>
      <c r="B51" s="7">
        <v>0.55694444444444435</v>
      </c>
      <c r="C51">
        <v>5014</v>
      </c>
      <c r="D51">
        <v>4</v>
      </c>
      <c r="E51" t="str">
        <f>VLOOKUP(D51,Menu!$A$2:$D$18,2,FALSE)</f>
        <v>Ravioli</v>
      </c>
      <c r="F51">
        <f>VLOOKUP(D51,Menu!$A$2:$D$18,3,FALSE)</f>
        <v>14</v>
      </c>
      <c r="G51">
        <f>VLOOKUP(D51,Menu!$A$2:$D$18,4,FALSE)</f>
        <v>16</v>
      </c>
    </row>
    <row r="52" spans="1:7">
      <c r="A52" t="s">
        <v>7</v>
      </c>
      <c r="B52" s="7">
        <v>0.55694444444444435</v>
      </c>
      <c r="C52">
        <v>5014</v>
      </c>
      <c r="D52">
        <v>9</v>
      </c>
      <c r="E52" t="str">
        <f>VLOOKUP(D52,Menu!$A$2:$D$18,2,FALSE)</f>
        <v>Chicken Tikka Masala</v>
      </c>
      <c r="F52">
        <f>VLOOKUP(D52,Menu!$A$2:$D$18,3,FALSE)</f>
        <v>14</v>
      </c>
      <c r="G52">
        <f>VLOOKUP(D52,Menu!$A$2:$D$18,4,FALSE)</f>
        <v>17</v>
      </c>
    </row>
    <row r="53" spans="1:7">
      <c r="A53" t="s">
        <v>7</v>
      </c>
      <c r="B53" s="7">
        <v>0.55833333333333324</v>
      </c>
      <c r="C53">
        <v>5015</v>
      </c>
      <c r="D53">
        <v>7</v>
      </c>
      <c r="E53" t="str">
        <f>VLOOKUP(D53,Menu!$A$2:$D$18,2,FALSE)</f>
        <v>Cottage Pie</v>
      </c>
      <c r="F53">
        <f>VLOOKUP(D53,Menu!$A$2:$D$18,3,FALSE)</f>
        <v>16</v>
      </c>
      <c r="G53">
        <f>VLOOKUP(D53,Menu!$A$2:$D$18,4,FALSE)</f>
        <v>20</v>
      </c>
    </row>
    <row r="54" spans="1:7">
      <c r="A54" t="s">
        <v>7</v>
      </c>
      <c r="B54" s="7">
        <v>0.55833333333333324</v>
      </c>
      <c r="C54">
        <v>5015</v>
      </c>
      <c r="D54">
        <v>12</v>
      </c>
      <c r="E54" t="str">
        <f>VLOOKUP(D54,Menu!$A$2:$D$18,2,FALSE)</f>
        <v>Red wine (1/4 bottle)</v>
      </c>
      <c r="F54">
        <f>VLOOKUP(D54,Menu!$A$2:$D$18,3,FALSE)</f>
        <v>4</v>
      </c>
      <c r="G54">
        <f>VLOOKUP(D54,Menu!$A$2:$D$18,4,FALSE)</f>
        <v>6</v>
      </c>
    </row>
    <row r="55" spans="1:7">
      <c r="A55" t="s">
        <v>7</v>
      </c>
      <c r="B55" s="7">
        <v>0.56041666666666656</v>
      </c>
      <c r="C55">
        <v>5016</v>
      </c>
      <c r="D55">
        <v>9</v>
      </c>
      <c r="E55" t="str">
        <f>VLOOKUP(D55,Menu!$A$2:$D$18,2,FALSE)</f>
        <v>Chicken Tikka Masala</v>
      </c>
      <c r="F55">
        <f>VLOOKUP(D55,Menu!$A$2:$D$18,3,FALSE)</f>
        <v>14</v>
      </c>
      <c r="G55">
        <f>VLOOKUP(D55,Menu!$A$2:$D$18,4,FALSE)</f>
        <v>17</v>
      </c>
    </row>
    <row r="56" spans="1:7">
      <c r="A56" t="s">
        <v>7</v>
      </c>
      <c r="B56" s="7">
        <v>0.56736111111111098</v>
      </c>
      <c r="C56">
        <v>5017</v>
      </c>
      <c r="D56">
        <v>6</v>
      </c>
      <c r="E56" t="str">
        <f>VLOOKUP(D56,Menu!$A$2:$D$18,2,FALSE)</f>
        <v>Bangers &amp; Mash</v>
      </c>
      <c r="F56">
        <f>VLOOKUP(D56,Menu!$A$2:$D$18,3,FALSE)</f>
        <v>14</v>
      </c>
      <c r="G56">
        <f>VLOOKUP(D56,Menu!$A$2:$D$18,4,FALSE)</f>
        <v>18</v>
      </c>
    </row>
    <row r="57" spans="1:7">
      <c r="A57" t="s">
        <v>7</v>
      </c>
      <c r="B57" s="7">
        <v>0.56736111111111098</v>
      </c>
      <c r="C57">
        <v>5017</v>
      </c>
      <c r="D57">
        <v>11</v>
      </c>
      <c r="E57" t="str">
        <f>VLOOKUP(D57,Menu!$A$2:$D$18,2,FALSE)</f>
        <v>Bacon Butty</v>
      </c>
      <c r="F57">
        <f>VLOOKUP(D57,Menu!$A$2:$D$18,3,FALSE)</f>
        <v>10</v>
      </c>
      <c r="G57">
        <f>VLOOKUP(D57,Menu!$A$2:$D$18,4,FALSE)</f>
        <v>14</v>
      </c>
    </row>
    <row r="58" spans="1:7">
      <c r="A58" t="s">
        <v>7</v>
      </c>
      <c r="B58" s="7">
        <v>0.56736111111111098</v>
      </c>
      <c r="C58">
        <v>5017</v>
      </c>
      <c r="D58">
        <v>11</v>
      </c>
      <c r="E58" t="str">
        <f>VLOOKUP(D58,Menu!$A$2:$D$18,2,FALSE)</f>
        <v>Bacon Butty</v>
      </c>
      <c r="F58">
        <f>VLOOKUP(D58,Menu!$A$2:$D$18,3,FALSE)</f>
        <v>10</v>
      </c>
      <c r="G58">
        <f>VLOOKUP(D58,Menu!$A$2:$D$18,4,FALSE)</f>
        <v>14</v>
      </c>
    </row>
    <row r="59" spans="1:7">
      <c r="A59" t="s">
        <v>7</v>
      </c>
      <c r="B59" s="7">
        <v>0.56736111111111098</v>
      </c>
      <c r="C59">
        <v>5017</v>
      </c>
      <c r="D59">
        <v>15</v>
      </c>
      <c r="E59" t="str">
        <f>VLOOKUP(D59,Menu!$A$2:$D$18,2,FALSE)</f>
        <v>Fizzy water</v>
      </c>
      <c r="F59">
        <f>VLOOKUP(D59,Menu!$A$2:$D$18,3,FALSE)</f>
        <v>1</v>
      </c>
      <c r="G59">
        <f>VLOOKUP(D59,Menu!$A$2:$D$18,4,FALSE)</f>
        <v>1</v>
      </c>
    </row>
    <row r="60" spans="1:7">
      <c r="A60" t="s">
        <v>7</v>
      </c>
      <c r="B60" s="7">
        <v>0.57361111111111096</v>
      </c>
      <c r="C60">
        <v>5018</v>
      </c>
      <c r="D60">
        <v>3</v>
      </c>
      <c r="E60" t="str">
        <f>VLOOKUP(D60,Menu!$A$2:$D$18,2,FALSE)</f>
        <v>Soup of the day</v>
      </c>
      <c r="F60">
        <f>VLOOKUP(D60,Menu!$A$2:$D$18,3,FALSE)</f>
        <v>7</v>
      </c>
      <c r="G60">
        <f>VLOOKUP(D60,Menu!$A$2:$D$18,4,FALSE)</f>
        <v>8.5</v>
      </c>
    </row>
    <row r="61" spans="1:7">
      <c r="A61" t="s">
        <v>7</v>
      </c>
      <c r="B61" s="7">
        <v>0.57361111111111096</v>
      </c>
      <c r="C61">
        <v>5018</v>
      </c>
      <c r="D61">
        <v>11</v>
      </c>
      <c r="E61" t="str">
        <f>VLOOKUP(D61,Menu!$A$2:$D$18,2,FALSE)</f>
        <v>Bacon Butty</v>
      </c>
      <c r="F61">
        <f>VLOOKUP(D61,Menu!$A$2:$D$18,3,FALSE)</f>
        <v>10</v>
      </c>
      <c r="G61">
        <f>VLOOKUP(D61,Menu!$A$2:$D$18,4,FALSE)</f>
        <v>14</v>
      </c>
    </row>
    <row r="62" spans="1:7">
      <c r="A62" t="s">
        <v>7</v>
      </c>
      <c r="B62" s="7">
        <v>0.5791666666666665</v>
      </c>
      <c r="C62">
        <v>5019</v>
      </c>
      <c r="D62">
        <v>12</v>
      </c>
      <c r="E62" t="str">
        <f>VLOOKUP(D62,Menu!$A$2:$D$18,2,FALSE)</f>
        <v>Red wine (1/4 bottle)</v>
      </c>
      <c r="F62">
        <f>VLOOKUP(D62,Menu!$A$2:$D$18,3,FALSE)</f>
        <v>4</v>
      </c>
      <c r="G62">
        <f>VLOOKUP(D62,Menu!$A$2:$D$18,4,FALSE)</f>
        <v>6</v>
      </c>
    </row>
    <row r="63" spans="1:7">
      <c r="A63" t="s">
        <v>7</v>
      </c>
      <c r="B63" s="7">
        <v>0.5791666666666665</v>
      </c>
      <c r="C63">
        <v>5019</v>
      </c>
      <c r="D63">
        <v>2</v>
      </c>
      <c r="E63" t="str">
        <f>VLOOKUP(D63,Menu!$A$2:$D$18,2,FALSE)</f>
        <v>Risotto con Pollo</v>
      </c>
      <c r="F63">
        <f>VLOOKUP(D63,Menu!$A$2:$D$18,3,FALSE)</f>
        <v>16</v>
      </c>
      <c r="G63">
        <f>VLOOKUP(D63,Menu!$A$2:$D$18,4,FALSE)</f>
        <v>19</v>
      </c>
    </row>
    <row r="64" spans="1:7">
      <c r="A64" t="s">
        <v>7</v>
      </c>
      <c r="B64" s="7">
        <v>0.57986111111111094</v>
      </c>
      <c r="C64">
        <v>5020</v>
      </c>
      <c r="D64">
        <v>13</v>
      </c>
      <c r="E64" t="str">
        <f>VLOOKUP(D64,Menu!$A$2:$D$18,2,FALSE)</f>
        <v>English Breakfast tea</v>
      </c>
      <c r="F64">
        <f>VLOOKUP(D64,Menu!$A$2:$D$18,3,FALSE)</f>
        <v>2</v>
      </c>
      <c r="G64">
        <f>VLOOKUP(D64,Menu!$A$2:$D$18,4,FALSE)</f>
        <v>2</v>
      </c>
    </row>
    <row r="65" spans="1:7">
      <c r="A65" t="s">
        <v>7</v>
      </c>
      <c r="B65" s="7">
        <v>0.57986111111111094</v>
      </c>
      <c r="C65">
        <v>5020</v>
      </c>
      <c r="D65">
        <v>4</v>
      </c>
      <c r="E65" t="str">
        <f>VLOOKUP(D65,Menu!$A$2:$D$18,2,FALSE)</f>
        <v>Ravioli</v>
      </c>
      <c r="F65">
        <f>VLOOKUP(D65,Menu!$A$2:$D$18,3,FALSE)</f>
        <v>14</v>
      </c>
      <c r="G65">
        <f>VLOOKUP(D65,Menu!$A$2:$D$18,4,FALSE)</f>
        <v>16</v>
      </c>
    </row>
    <row r="66" spans="1:7">
      <c r="A66" t="s">
        <v>7</v>
      </c>
      <c r="B66" s="7">
        <v>0.58819444444444424</v>
      </c>
      <c r="C66">
        <v>5021</v>
      </c>
      <c r="D66">
        <v>5</v>
      </c>
      <c r="E66" t="str">
        <f>VLOOKUP(D66,Menu!$A$2:$D$18,2,FALSE)</f>
        <v>Carbonara</v>
      </c>
      <c r="F66">
        <f>VLOOKUP(D66,Menu!$A$2:$D$18,3,FALSE)</f>
        <v>15</v>
      </c>
      <c r="G66">
        <f>VLOOKUP(D66,Menu!$A$2:$D$18,4,FALSE)</f>
        <v>20</v>
      </c>
    </row>
    <row r="67" spans="1:7">
      <c r="A67" t="s">
        <v>7</v>
      </c>
      <c r="B67" s="7">
        <v>0.58819444444444424</v>
      </c>
      <c r="C67">
        <v>5021</v>
      </c>
      <c r="D67">
        <v>3</v>
      </c>
      <c r="E67" t="str">
        <f>VLOOKUP(D67,Menu!$A$2:$D$18,2,FALSE)</f>
        <v>Soup of the day</v>
      </c>
      <c r="F67">
        <f>VLOOKUP(D67,Menu!$A$2:$D$18,3,FALSE)</f>
        <v>7</v>
      </c>
      <c r="G67">
        <f>VLOOKUP(D67,Menu!$A$2:$D$18,4,FALSE)</f>
        <v>8.5</v>
      </c>
    </row>
    <row r="68" spans="1:7">
      <c r="A68" t="s">
        <v>7</v>
      </c>
      <c r="B68" s="7">
        <v>0.59791666666666643</v>
      </c>
      <c r="C68">
        <v>5022</v>
      </c>
      <c r="D68">
        <v>6</v>
      </c>
      <c r="E68" t="str">
        <f>VLOOKUP(D68,Menu!$A$2:$D$18,2,FALSE)</f>
        <v>Bangers &amp; Mash</v>
      </c>
      <c r="F68">
        <f>VLOOKUP(D68,Menu!$A$2:$D$18,3,FALSE)</f>
        <v>14</v>
      </c>
      <c r="G68">
        <f>VLOOKUP(D68,Menu!$A$2:$D$18,4,FALSE)</f>
        <v>18</v>
      </c>
    </row>
    <row r="69" spans="1:7">
      <c r="A69" t="s">
        <v>7</v>
      </c>
      <c r="B69" s="7">
        <v>0.59791666666666643</v>
      </c>
      <c r="C69">
        <v>5022</v>
      </c>
      <c r="D69">
        <v>10</v>
      </c>
      <c r="E69" t="str">
        <f>VLOOKUP(D69,Menu!$A$2:$D$18,2,FALSE)</f>
        <v>Mushroom Wellington</v>
      </c>
      <c r="F69">
        <f>VLOOKUP(D69,Menu!$A$2:$D$18,3,FALSE)</f>
        <v>14</v>
      </c>
      <c r="G69">
        <f>VLOOKUP(D69,Menu!$A$2:$D$18,4,FALSE)</f>
        <v>19.5</v>
      </c>
    </row>
    <row r="70" spans="1:7">
      <c r="A70" t="s">
        <v>7</v>
      </c>
      <c r="B70" s="7">
        <v>0.59791666666666643</v>
      </c>
      <c r="C70">
        <v>5022</v>
      </c>
      <c r="D70">
        <v>3</v>
      </c>
      <c r="E70" t="str">
        <f>VLOOKUP(D70,Menu!$A$2:$D$18,2,FALSE)</f>
        <v>Soup of the day</v>
      </c>
      <c r="F70">
        <f>VLOOKUP(D70,Menu!$A$2:$D$18,3,FALSE)</f>
        <v>7</v>
      </c>
      <c r="G70">
        <f>VLOOKUP(D70,Menu!$A$2:$D$18,4,FALSE)</f>
        <v>8.5</v>
      </c>
    </row>
    <row r="71" spans="1:7">
      <c r="A71" t="s">
        <v>7</v>
      </c>
      <c r="B71" s="7">
        <v>0.59791666666666643</v>
      </c>
      <c r="C71">
        <v>5022</v>
      </c>
      <c r="D71">
        <v>9</v>
      </c>
      <c r="E71" t="str">
        <f>VLOOKUP(D71,Menu!$A$2:$D$18,2,FALSE)</f>
        <v>Chicken Tikka Masala</v>
      </c>
      <c r="F71">
        <f>VLOOKUP(D71,Menu!$A$2:$D$18,3,FALSE)</f>
        <v>14</v>
      </c>
      <c r="G71">
        <f>VLOOKUP(D71,Menu!$A$2:$D$18,4,FALSE)</f>
        <v>17</v>
      </c>
    </row>
    <row r="72" spans="1:7">
      <c r="A72" t="s">
        <v>7</v>
      </c>
      <c r="B72" s="7">
        <v>0.59791666666666643</v>
      </c>
      <c r="C72">
        <v>5022</v>
      </c>
      <c r="D72">
        <v>5</v>
      </c>
      <c r="E72" t="str">
        <f>VLOOKUP(D72,Menu!$A$2:$D$18,2,FALSE)</f>
        <v>Carbonara</v>
      </c>
      <c r="F72">
        <f>VLOOKUP(D72,Menu!$A$2:$D$18,3,FALSE)</f>
        <v>15</v>
      </c>
      <c r="G72">
        <f>VLOOKUP(D72,Menu!$A$2:$D$18,4,FALSE)</f>
        <v>20</v>
      </c>
    </row>
    <row r="73" spans="1:7">
      <c r="A73" t="s">
        <v>7</v>
      </c>
      <c r="B73" s="7">
        <v>0.59791666666666643</v>
      </c>
      <c r="C73">
        <v>5022</v>
      </c>
      <c r="D73">
        <v>9</v>
      </c>
      <c r="E73" t="str">
        <f>VLOOKUP(D73,Menu!$A$2:$D$18,2,FALSE)</f>
        <v>Chicken Tikka Masala</v>
      </c>
      <c r="F73">
        <f>VLOOKUP(D73,Menu!$A$2:$D$18,3,FALSE)</f>
        <v>14</v>
      </c>
      <c r="G73">
        <f>VLOOKUP(D73,Menu!$A$2:$D$18,4,FALSE)</f>
        <v>17</v>
      </c>
    </row>
    <row r="74" spans="1:7">
      <c r="A74" t="s">
        <v>7</v>
      </c>
      <c r="B74" s="7">
        <v>0.60208333333333308</v>
      </c>
      <c r="C74">
        <v>5023</v>
      </c>
      <c r="D74">
        <v>8</v>
      </c>
      <c r="E74" t="str">
        <f>VLOOKUP(D74,Menu!$A$2:$D$18,2,FALSE)</f>
        <v>Fish &amp; Chips</v>
      </c>
      <c r="F74">
        <f>VLOOKUP(D74,Menu!$A$2:$D$18,3,FALSE)</f>
        <v>15</v>
      </c>
      <c r="G74">
        <f>VLOOKUP(D74,Menu!$A$2:$D$18,4,FALSE)</f>
        <v>19</v>
      </c>
    </row>
    <row r="75" spans="1:7">
      <c r="A75" t="s">
        <v>7</v>
      </c>
      <c r="B75" s="7">
        <v>0.60208333333333308</v>
      </c>
      <c r="C75">
        <v>5023</v>
      </c>
      <c r="D75">
        <v>2</v>
      </c>
      <c r="E75" t="str">
        <f>VLOOKUP(D75,Menu!$A$2:$D$18,2,FALSE)</f>
        <v>Risotto con Pollo</v>
      </c>
      <c r="F75">
        <f>VLOOKUP(D75,Menu!$A$2:$D$18,3,FALSE)</f>
        <v>16</v>
      </c>
      <c r="G75">
        <f>VLOOKUP(D75,Menu!$A$2:$D$18,4,FALSE)</f>
        <v>19</v>
      </c>
    </row>
    <row r="76" spans="1:7">
      <c r="A76" t="s">
        <v>7</v>
      </c>
      <c r="B76" s="7">
        <v>0.60694444444444418</v>
      </c>
      <c r="C76">
        <v>5024</v>
      </c>
      <c r="D76">
        <v>5</v>
      </c>
      <c r="E76" t="str">
        <f>VLOOKUP(D76,Menu!$A$2:$D$18,2,FALSE)</f>
        <v>Carbonara</v>
      </c>
      <c r="F76">
        <f>VLOOKUP(D76,Menu!$A$2:$D$18,3,FALSE)</f>
        <v>15</v>
      </c>
      <c r="G76">
        <f>VLOOKUP(D76,Menu!$A$2:$D$18,4,FALSE)</f>
        <v>20</v>
      </c>
    </row>
    <row r="77" spans="1:7">
      <c r="A77" t="s">
        <v>7</v>
      </c>
      <c r="B77" s="7">
        <v>0.60694444444444418</v>
      </c>
      <c r="C77">
        <v>5024</v>
      </c>
      <c r="D77">
        <v>7</v>
      </c>
      <c r="E77" t="str">
        <f>VLOOKUP(D77,Menu!$A$2:$D$18,2,FALSE)</f>
        <v>Cottage Pie</v>
      </c>
      <c r="F77">
        <f>VLOOKUP(D77,Menu!$A$2:$D$18,3,FALSE)</f>
        <v>16</v>
      </c>
      <c r="G77">
        <f>VLOOKUP(D77,Menu!$A$2:$D$18,4,FALSE)</f>
        <v>20</v>
      </c>
    </row>
    <row r="78" spans="1:7">
      <c r="A78" t="s">
        <v>7</v>
      </c>
      <c r="B78" s="7">
        <v>0.61458333333333304</v>
      </c>
      <c r="C78">
        <v>5025</v>
      </c>
      <c r="D78">
        <v>10</v>
      </c>
      <c r="E78" t="str">
        <f>VLOOKUP(D78,Menu!$A$2:$D$18,2,FALSE)</f>
        <v>Mushroom Wellington</v>
      </c>
      <c r="F78">
        <f>VLOOKUP(D78,Menu!$A$2:$D$18,3,FALSE)</f>
        <v>14</v>
      </c>
      <c r="G78">
        <f>VLOOKUP(D78,Menu!$A$2:$D$18,4,FALSE)</f>
        <v>19.5</v>
      </c>
    </row>
    <row r="79" spans="1:7">
      <c r="A79" t="s">
        <v>7</v>
      </c>
      <c r="B79" s="7">
        <v>0.61666666666666636</v>
      </c>
      <c r="C79">
        <v>5026</v>
      </c>
      <c r="D79">
        <v>12</v>
      </c>
      <c r="E79" t="str">
        <f>VLOOKUP(D79,Menu!$A$2:$D$18,2,FALSE)</f>
        <v>Red wine (1/4 bottle)</v>
      </c>
      <c r="F79">
        <f>VLOOKUP(D79,Menu!$A$2:$D$18,3,FALSE)</f>
        <v>4</v>
      </c>
      <c r="G79">
        <f>VLOOKUP(D79,Menu!$A$2:$D$18,4,FALSE)</f>
        <v>6</v>
      </c>
    </row>
    <row r="80" spans="1:7">
      <c r="A80" t="s">
        <v>7</v>
      </c>
      <c r="B80" s="7">
        <v>0.61666666666666636</v>
      </c>
      <c r="C80">
        <v>5026</v>
      </c>
      <c r="D80">
        <v>11</v>
      </c>
      <c r="E80" t="str">
        <f>VLOOKUP(D80,Menu!$A$2:$D$18,2,FALSE)</f>
        <v>Bacon Butty</v>
      </c>
      <c r="F80">
        <f>VLOOKUP(D80,Menu!$A$2:$D$18,3,FALSE)</f>
        <v>10</v>
      </c>
      <c r="G80">
        <f>VLOOKUP(D80,Menu!$A$2:$D$18,4,FALSE)</f>
        <v>14</v>
      </c>
    </row>
    <row r="81" spans="1:7">
      <c r="A81" t="s">
        <v>7</v>
      </c>
      <c r="B81" s="7">
        <v>0.61666666666666636</v>
      </c>
      <c r="C81">
        <v>5026</v>
      </c>
      <c r="D81">
        <v>8</v>
      </c>
      <c r="E81" t="str">
        <f>VLOOKUP(D81,Menu!$A$2:$D$18,2,FALSE)</f>
        <v>Fish &amp; Chips</v>
      </c>
      <c r="F81">
        <f>VLOOKUP(D81,Menu!$A$2:$D$18,3,FALSE)</f>
        <v>15</v>
      </c>
      <c r="G81">
        <f>VLOOKUP(D81,Menu!$A$2:$D$18,4,FALSE)</f>
        <v>19</v>
      </c>
    </row>
    <row r="82" spans="1:7">
      <c r="A82" t="s">
        <v>7</v>
      </c>
      <c r="B82" s="7">
        <v>0.62430555555555522</v>
      </c>
      <c r="C82">
        <v>5027</v>
      </c>
      <c r="D82">
        <v>14</v>
      </c>
      <c r="E82" t="str">
        <f>VLOOKUP(D82,Menu!$A$2:$D$18,2,FALSE)</f>
        <v>Espresso</v>
      </c>
      <c r="F82">
        <f>VLOOKUP(D82,Menu!$A$2:$D$18,3,FALSE)</f>
        <v>3</v>
      </c>
      <c r="G82">
        <f>VLOOKUP(D82,Menu!$A$2:$D$18,4,FALSE)</f>
        <v>3</v>
      </c>
    </row>
    <row r="83" spans="1:7">
      <c r="A83" t="s">
        <v>7</v>
      </c>
      <c r="B83" s="7">
        <v>0.62430555555555522</v>
      </c>
      <c r="C83">
        <v>5027</v>
      </c>
      <c r="D83">
        <v>13</v>
      </c>
      <c r="E83" t="str">
        <f>VLOOKUP(D83,Menu!$A$2:$D$18,2,FALSE)</f>
        <v>English Breakfast tea</v>
      </c>
      <c r="F83">
        <f>VLOOKUP(D83,Menu!$A$2:$D$18,3,FALSE)</f>
        <v>2</v>
      </c>
      <c r="G83">
        <f>VLOOKUP(D83,Menu!$A$2:$D$18,4,FALSE)</f>
        <v>2</v>
      </c>
    </row>
    <row r="84" spans="1:7">
      <c r="A84" t="s">
        <v>7</v>
      </c>
      <c r="B84" s="7">
        <v>0.62430555555555522</v>
      </c>
      <c r="C84">
        <v>5027</v>
      </c>
      <c r="D84">
        <v>11</v>
      </c>
      <c r="E84" t="str">
        <f>VLOOKUP(D84,Menu!$A$2:$D$18,2,FALSE)</f>
        <v>Bacon Butty</v>
      </c>
      <c r="F84">
        <f>VLOOKUP(D84,Menu!$A$2:$D$18,3,FALSE)</f>
        <v>10</v>
      </c>
      <c r="G84">
        <f>VLOOKUP(D84,Menu!$A$2:$D$18,4,FALSE)</f>
        <v>14</v>
      </c>
    </row>
    <row r="85" spans="1:7">
      <c r="A85" t="s">
        <v>7</v>
      </c>
      <c r="B85" s="7">
        <v>0.62430555555555522</v>
      </c>
      <c r="C85">
        <v>5027</v>
      </c>
      <c r="D85">
        <v>15</v>
      </c>
      <c r="E85" t="str">
        <f>VLOOKUP(D85,Menu!$A$2:$D$18,2,FALSE)</f>
        <v>Fizzy water</v>
      </c>
      <c r="F85">
        <f>VLOOKUP(D85,Menu!$A$2:$D$18,3,FALSE)</f>
        <v>1</v>
      </c>
      <c r="G85">
        <f>VLOOKUP(D85,Menu!$A$2:$D$18,4,FALSE)</f>
        <v>1</v>
      </c>
    </row>
    <row r="86" spans="1:7">
      <c r="A86" t="s">
        <v>7</v>
      </c>
      <c r="B86" s="7">
        <v>0.62430555555555522</v>
      </c>
      <c r="C86">
        <v>5027</v>
      </c>
      <c r="D86">
        <v>12</v>
      </c>
      <c r="E86" t="str">
        <f>VLOOKUP(D86,Menu!$A$2:$D$18,2,FALSE)</f>
        <v>Red wine (1/4 bottle)</v>
      </c>
      <c r="F86">
        <f>VLOOKUP(D86,Menu!$A$2:$D$18,3,FALSE)</f>
        <v>4</v>
      </c>
      <c r="G86">
        <f>VLOOKUP(D86,Menu!$A$2:$D$18,4,FALSE)</f>
        <v>6</v>
      </c>
    </row>
    <row r="87" spans="1:7">
      <c r="A87" t="s">
        <v>7</v>
      </c>
      <c r="B87" s="7">
        <v>0.62430555555555522</v>
      </c>
      <c r="C87">
        <v>5027</v>
      </c>
      <c r="D87">
        <v>16</v>
      </c>
      <c r="E87" t="str">
        <f>VLOOKUP(D87,Menu!$A$2:$D$18,2,FALSE)</f>
        <v>English Ale</v>
      </c>
      <c r="F87">
        <f>VLOOKUP(D87,Menu!$A$2:$D$18,3,FALSE)</f>
        <v>5</v>
      </c>
      <c r="G87">
        <f>VLOOKUP(D87,Menu!$A$2:$D$18,4,FALSE)</f>
        <v>7</v>
      </c>
    </row>
    <row r="88" spans="1:7">
      <c r="A88" t="s">
        <v>7</v>
      </c>
      <c r="B88" s="7">
        <v>0.62569444444444411</v>
      </c>
      <c r="C88">
        <v>5028</v>
      </c>
      <c r="D88">
        <v>7</v>
      </c>
      <c r="E88" t="str">
        <f>VLOOKUP(D88,Menu!$A$2:$D$18,2,FALSE)</f>
        <v>Cottage Pie</v>
      </c>
      <c r="F88">
        <f>VLOOKUP(D88,Menu!$A$2:$D$18,3,FALSE)</f>
        <v>16</v>
      </c>
      <c r="G88">
        <f>VLOOKUP(D88,Menu!$A$2:$D$18,4,FALSE)</f>
        <v>20</v>
      </c>
    </row>
    <row r="89" spans="1:7">
      <c r="A89" t="s">
        <v>7</v>
      </c>
      <c r="B89" s="7">
        <v>0.62569444444444411</v>
      </c>
      <c r="C89">
        <v>5028</v>
      </c>
      <c r="D89">
        <v>10</v>
      </c>
      <c r="E89" t="str">
        <f>VLOOKUP(D89,Menu!$A$2:$D$18,2,FALSE)</f>
        <v>Mushroom Wellington</v>
      </c>
      <c r="F89">
        <f>VLOOKUP(D89,Menu!$A$2:$D$18,3,FALSE)</f>
        <v>14</v>
      </c>
      <c r="G89">
        <f>VLOOKUP(D89,Menu!$A$2:$D$18,4,FALSE)</f>
        <v>19.5</v>
      </c>
    </row>
    <row r="90" spans="1:7">
      <c r="A90" t="s">
        <v>7</v>
      </c>
      <c r="B90" s="7">
        <v>0.62569444444444411</v>
      </c>
      <c r="C90">
        <v>5028</v>
      </c>
      <c r="D90">
        <v>16</v>
      </c>
      <c r="E90" t="str">
        <f>VLOOKUP(D90,Menu!$A$2:$D$18,2,FALSE)</f>
        <v>English Ale</v>
      </c>
      <c r="F90">
        <f>VLOOKUP(D90,Menu!$A$2:$D$18,3,FALSE)</f>
        <v>5</v>
      </c>
      <c r="G90">
        <f>VLOOKUP(D90,Menu!$A$2:$D$18,4,FALSE)</f>
        <v>7</v>
      </c>
    </row>
    <row r="91" spans="1:7">
      <c r="A91" t="s">
        <v>7</v>
      </c>
      <c r="B91" s="7">
        <v>0.62569444444444411</v>
      </c>
      <c r="C91">
        <v>5028</v>
      </c>
      <c r="D91">
        <v>14</v>
      </c>
      <c r="E91" t="str">
        <f>VLOOKUP(D91,Menu!$A$2:$D$18,2,FALSE)</f>
        <v>Espresso</v>
      </c>
      <c r="F91">
        <f>VLOOKUP(D91,Menu!$A$2:$D$18,3,FALSE)</f>
        <v>3</v>
      </c>
      <c r="G91">
        <f>VLOOKUP(D91,Menu!$A$2:$D$18,4,FALSE)</f>
        <v>3</v>
      </c>
    </row>
    <row r="92" spans="1:7">
      <c r="A92" t="s">
        <v>7</v>
      </c>
      <c r="B92" s="7">
        <v>0.63194444444444409</v>
      </c>
      <c r="C92">
        <v>5029</v>
      </c>
      <c r="D92">
        <v>10</v>
      </c>
      <c r="E92" t="str">
        <f>VLOOKUP(D92,Menu!$A$2:$D$18,2,FALSE)</f>
        <v>Mushroom Wellington</v>
      </c>
      <c r="F92">
        <f>VLOOKUP(D92,Menu!$A$2:$D$18,3,FALSE)</f>
        <v>14</v>
      </c>
      <c r="G92">
        <f>VLOOKUP(D92,Menu!$A$2:$D$18,4,FALSE)</f>
        <v>19.5</v>
      </c>
    </row>
    <row r="93" spans="1:7">
      <c r="A93" t="s">
        <v>7</v>
      </c>
      <c r="B93" s="7">
        <v>0.63819444444444406</v>
      </c>
      <c r="C93">
        <v>5030</v>
      </c>
      <c r="D93">
        <v>5</v>
      </c>
      <c r="E93" t="str">
        <f>VLOOKUP(D93,Menu!$A$2:$D$18,2,FALSE)</f>
        <v>Carbonara</v>
      </c>
      <c r="F93">
        <f>VLOOKUP(D93,Menu!$A$2:$D$18,3,FALSE)</f>
        <v>15</v>
      </c>
      <c r="G93">
        <f>VLOOKUP(D93,Menu!$A$2:$D$18,4,FALSE)</f>
        <v>20</v>
      </c>
    </row>
    <row r="94" spans="1:7">
      <c r="A94" t="s">
        <v>7</v>
      </c>
      <c r="B94" s="7">
        <v>0.63819444444444406</v>
      </c>
      <c r="C94">
        <v>5030</v>
      </c>
      <c r="D94">
        <v>2</v>
      </c>
      <c r="E94" t="str">
        <f>VLOOKUP(D94,Menu!$A$2:$D$18,2,FALSE)</f>
        <v>Risotto con Pollo</v>
      </c>
      <c r="F94">
        <f>VLOOKUP(D94,Menu!$A$2:$D$18,3,FALSE)</f>
        <v>16</v>
      </c>
      <c r="G94">
        <f>VLOOKUP(D94,Menu!$A$2:$D$18,4,FALSE)</f>
        <v>19</v>
      </c>
    </row>
    <row r="95" spans="1:7">
      <c r="A95" t="s">
        <v>7</v>
      </c>
      <c r="B95" s="7">
        <v>0.63819444444444406</v>
      </c>
      <c r="C95">
        <v>5030</v>
      </c>
      <c r="D95">
        <v>16</v>
      </c>
      <c r="E95" t="str">
        <f>VLOOKUP(D95,Menu!$A$2:$D$18,2,FALSE)</f>
        <v>English Ale</v>
      </c>
      <c r="F95">
        <f>VLOOKUP(D95,Menu!$A$2:$D$18,3,FALSE)</f>
        <v>5</v>
      </c>
      <c r="G95">
        <f>VLOOKUP(D95,Menu!$A$2:$D$18,4,FALSE)</f>
        <v>7</v>
      </c>
    </row>
    <row r="96" spans="1:7">
      <c r="A96" t="s">
        <v>7</v>
      </c>
      <c r="B96" s="7">
        <v>0.63819444444444406</v>
      </c>
      <c r="C96">
        <v>5030</v>
      </c>
      <c r="D96">
        <v>4</v>
      </c>
      <c r="E96" t="str">
        <f>VLOOKUP(D96,Menu!$A$2:$D$18,2,FALSE)</f>
        <v>Ravioli</v>
      </c>
      <c r="F96">
        <f>VLOOKUP(D96,Menu!$A$2:$D$18,3,FALSE)</f>
        <v>14</v>
      </c>
      <c r="G96">
        <f>VLOOKUP(D96,Menu!$A$2:$D$18,4,FALSE)</f>
        <v>16</v>
      </c>
    </row>
    <row r="97" spans="1:7">
      <c r="A97" t="s">
        <v>7</v>
      </c>
      <c r="B97" s="7">
        <v>0.63819444444444406</v>
      </c>
      <c r="C97">
        <v>5030</v>
      </c>
      <c r="D97">
        <v>2</v>
      </c>
      <c r="E97" t="str">
        <f>VLOOKUP(D97,Menu!$A$2:$D$18,2,FALSE)</f>
        <v>Risotto con Pollo</v>
      </c>
      <c r="F97">
        <f>VLOOKUP(D97,Menu!$A$2:$D$18,3,FALSE)</f>
        <v>16</v>
      </c>
      <c r="G97">
        <f>VLOOKUP(D97,Menu!$A$2:$D$18,4,FALSE)</f>
        <v>19</v>
      </c>
    </row>
    <row r="98" spans="1:7">
      <c r="A98" t="s">
        <v>7</v>
      </c>
      <c r="B98" s="7">
        <v>0.63819444444444406</v>
      </c>
      <c r="C98">
        <v>5030</v>
      </c>
      <c r="D98">
        <v>10</v>
      </c>
      <c r="E98" t="str">
        <f>VLOOKUP(D98,Menu!$A$2:$D$18,2,FALSE)</f>
        <v>Mushroom Wellington</v>
      </c>
      <c r="F98">
        <f>VLOOKUP(D98,Menu!$A$2:$D$18,3,FALSE)</f>
        <v>14</v>
      </c>
      <c r="G98">
        <f>VLOOKUP(D98,Menu!$A$2:$D$18,4,FALSE)</f>
        <v>19.5</v>
      </c>
    </row>
    <row r="99" spans="1:7">
      <c r="A99" t="s">
        <v>7</v>
      </c>
      <c r="B99" s="7">
        <v>0.63819444444444406</v>
      </c>
      <c r="C99">
        <v>5030</v>
      </c>
      <c r="D99">
        <v>1</v>
      </c>
      <c r="E99" t="str">
        <f>VLOOKUP(D99,Menu!$A$2:$D$18,2,FALSE)</f>
        <v>Spag Bog</v>
      </c>
      <c r="F99">
        <f>VLOOKUP(D99,Menu!$A$2:$D$18,3,FALSE)</f>
        <v>17</v>
      </c>
      <c r="G99">
        <f>VLOOKUP(D99,Menu!$A$2:$D$18,4,FALSE)</f>
        <v>23</v>
      </c>
    </row>
    <row r="100" spans="1:7">
      <c r="A100" t="s">
        <v>7</v>
      </c>
      <c r="B100" s="7">
        <v>0.64513888888888848</v>
      </c>
      <c r="C100">
        <v>5031</v>
      </c>
      <c r="D100">
        <v>2</v>
      </c>
      <c r="E100" t="str">
        <f>VLOOKUP(D100,Menu!$A$2:$D$18,2,FALSE)</f>
        <v>Risotto con Pollo</v>
      </c>
      <c r="F100">
        <f>VLOOKUP(D100,Menu!$A$2:$D$18,3,FALSE)</f>
        <v>16</v>
      </c>
      <c r="G100">
        <f>VLOOKUP(D100,Menu!$A$2:$D$18,4,FALSE)</f>
        <v>19</v>
      </c>
    </row>
    <row r="101" spans="1:7">
      <c r="A101" t="s">
        <v>7</v>
      </c>
      <c r="B101" s="7">
        <v>0.65069444444444402</v>
      </c>
      <c r="C101">
        <v>5032</v>
      </c>
      <c r="D101">
        <v>2</v>
      </c>
      <c r="E101" t="str">
        <f>VLOOKUP(D101,Menu!$A$2:$D$18,2,FALSE)</f>
        <v>Risotto con Pollo</v>
      </c>
      <c r="F101">
        <f>VLOOKUP(D101,Menu!$A$2:$D$18,3,FALSE)</f>
        <v>16</v>
      </c>
      <c r="G101">
        <f>VLOOKUP(D101,Menu!$A$2:$D$18,4,FALSE)</f>
        <v>19</v>
      </c>
    </row>
    <row r="102" spans="1:7">
      <c r="A102" t="s">
        <v>7</v>
      </c>
      <c r="B102" s="7">
        <v>0.65069444444444402</v>
      </c>
      <c r="C102">
        <v>5032</v>
      </c>
      <c r="D102">
        <v>7</v>
      </c>
      <c r="E102" t="str">
        <f>VLOOKUP(D102,Menu!$A$2:$D$18,2,FALSE)</f>
        <v>Cottage Pie</v>
      </c>
      <c r="F102">
        <f>VLOOKUP(D102,Menu!$A$2:$D$18,3,FALSE)</f>
        <v>16</v>
      </c>
      <c r="G102">
        <f>VLOOKUP(D102,Menu!$A$2:$D$18,4,FALSE)</f>
        <v>20</v>
      </c>
    </row>
    <row r="103" spans="1:7">
      <c r="A103" t="s">
        <v>7</v>
      </c>
      <c r="B103" s="7">
        <v>0.65069444444444402</v>
      </c>
      <c r="C103">
        <v>5032</v>
      </c>
      <c r="D103">
        <v>7</v>
      </c>
      <c r="E103" t="str">
        <f>VLOOKUP(D103,Menu!$A$2:$D$18,2,FALSE)</f>
        <v>Cottage Pie</v>
      </c>
      <c r="F103">
        <f>VLOOKUP(D103,Menu!$A$2:$D$18,3,FALSE)</f>
        <v>16</v>
      </c>
      <c r="G103">
        <f>VLOOKUP(D103,Menu!$A$2:$D$18,4,FALSE)</f>
        <v>20</v>
      </c>
    </row>
    <row r="104" spans="1:7">
      <c r="A104" t="s">
        <v>7</v>
      </c>
      <c r="B104" s="7">
        <v>0.65069444444444402</v>
      </c>
      <c r="C104">
        <v>5032</v>
      </c>
      <c r="D104">
        <v>13</v>
      </c>
      <c r="E104" t="str">
        <f>VLOOKUP(D104,Menu!$A$2:$D$18,2,FALSE)</f>
        <v>English Breakfast tea</v>
      </c>
      <c r="F104">
        <f>VLOOKUP(D104,Menu!$A$2:$D$18,3,FALSE)</f>
        <v>2</v>
      </c>
      <c r="G104">
        <f>VLOOKUP(D104,Menu!$A$2:$D$18,4,FALSE)</f>
        <v>2</v>
      </c>
    </row>
    <row r="105" spans="1:7">
      <c r="A105" t="s">
        <v>7</v>
      </c>
      <c r="B105" s="7">
        <v>0.65069444444444402</v>
      </c>
      <c r="C105">
        <v>5032</v>
      </c>
      <c r="D105">
        <v>9</v>
      </c>
      <c r="E105" t="str">
        <f>VLOOKUP(D105,Menu!$A$2:$D$18,2,FALSE)</f>
        <v>Chicken Tikka Masala</v>
      </c>
      <c r="F105">
        <f>VLOOKUP(D105,Menu!$A$2:$D$18,3,FALSE)</f>
        <v>14</v>
      </c>
      <c r="G105">
        <f>VLOOKUP(D105,Menu!$A$2:$D$18,4,FALSE)</f>
        <v>17</v>
      </c>
    </row>
    <row r="106" spans="1:7">
      <c r="A106" t="s">
        <v>7</v>
      </c>
      <c r="B106" s="7">
        <v>0.65069444444444402</v>
      </c>
      <c r="C106">
        <v>5032</v>
      </c>
      <c r="D106">
        <v>13</v>
      </c>
      <c r="E106" t="str">
        <f>VLOOKUP(D106,Menu!$A$2:$D$18,2,FALSE)</f>
        <v>English Breakfast tea</v>
      </c>
      <c r="F106">
        <f>VLOOKUP(D106,Menu!$A$2:$D$18,3,FALSE)</f>
        <v>2</v>
      </c>
      <c r="G106">
        <f>VLOOKUP(D106,Menu!$A$2:$D$18,4,FALSE)</f>
        <v>2</v>
      </c>
    </row>
    <row r="107" spans="1:7">
      <c r="A107" t="s">
        <v>7</v>
      </c>
      <c r="B107" s="7">
        <v>0.65902777777777732</v>
      </c>
      <c r="C107">
        <v>5033</v>
      </c>
      <c r="D107">
        <v>6</v>
      </c>
      <c r="E107" t="str">
        <f>VLOOKUP(D107,Menu!$A$2:$D$18,2,FALSE)</f>
        <v>Bangers &amp; Mash</v>
      </c>
      <c r="F107">
        <f>VLOOKUP(D107,Menu!$A$2:$D$18,3,FALSE)</f>
        <v>14</v>
      </c>
      <c r="G107">
        <f>VLOOKUP(D107,Menu!$A$2:$D$18,4,FALSE)</f>
        <v>18</v>
      </c>
    </row>
    <row r="108" spans="1:7">
      <c r="A108" t="s">
        <v>7</v>
      </c>
      <c r="B108" s="7">
        <v>0.65902777777777732</v>
      </c>
      <c r="C108">
        <v>5033</v>
      </c>
      <c r="D108">
        <v>4</v>
      </c>
      <c r="E108" t="str">
        <f>VLOOKUP(D108,Menu!$A$2:$D$18,2,FALSE)</f>
        <v>Ravioli</v>
      </c>
      <c r="F108">
        <f>VLOOKUP(D108,Menu!$A$2:$D$18,3,FALSE)</f>
        <v>14</v>
      </c>
      <c r="G108">
        <f>VLOOKUP(D108,Menu!$A$2:$D$18,4,FALSE)</f>
        <v>16</v>
      </c>
    </row>
    <row r="109" spans="1:7">
      <c r="A109" t="s">
        <v>7</v>
      </c>
      <c r="B109" s="7">
        <v>0.66874999999999951</v>
      </c>
      <c r="C109">
        <v>5034</v>
      </c>
      <c r="D109">
        <v>9</v>
      </c>
      <c r="E109" t="str">
        <f>VLOOKUP(D109,Menu!$A$2:$D$18,2,FALSE)</f>
        <v>Chicken Tikka Masala</v>
      </c>
      <c r="F109">
        <f>VLOOKUP(D109,Menu!$A$2:$D$18,3,FALSE)</f>
        <v>14</v>
      </c>
      <c r="G109">
        <f>VLOOKUP(D109,Menu!$A$2:$D$18,4,FALSE)</f>
        <v>17</v>
      </c>
    </row>
    <row r="110" spans="1:7">
      <c r="A110" t="s">
        <v>7</v>
      </c>
      <c r="B110" s="7">
        <v>0.67569444444444393</v>
      </c>
      <c r="C110">
        <v>5035</v>
      </c>
      <c r="D110">
        <v>4</v>
      </c>
      <c r="E110" t="str">
        <f>VLOOKUP(D110,Menu!$A$2:$D$18,2,FALSE)</f>
        <v>Ravioli</v>
      </c>
      <c r="F110">
        <f>VLOOKUP(D110,Menu!$A$2:$D$18,3,FALSE)</f>
        <v>14</v>
      </c>
      <c r="G110">
        <f>VLOOKUP(D110,Menu!$A$2:$D$18,4,FALSE)</f>
        <v>16</v>
      </c>
    </row>
    <row r="111" spans="1:7">
      <c r="A111" t="s">
        <v>7</v>
      </c>
      <c r="B111" s="7">
        <v>0.68194444444444391</v>
      </c>
      <c r="C111">
        <v>5036</v>
      </c>
      <c r="D111">
        <v>4</v>
      </c>
      <c r="E111" t="str">
        <f>VLOOKUP(D111,Menu!$A$2:$D$18,2,FALSE)</f>
        <v>Ravioli</v>
      </c>
      <c r="F111">
        <f>VLOOKUP(D111,Menu!$A$2:$D$18,3,FALSE)</f>
        <v>14</v>
      </c>
      <c r="G111">
        <f>VLOOKUP(D111,Menu!$A$2:$D$18,4,FALSE)</f>
        <v>16</v>
      </c>
    </row>
    <row r="112" spans="1:7">
      <c r="A112" t="s">
        <v>7</v>
      </c>
      <c r="B112" s="7">
        <v>0.68194444444444391</v>
      </c>
      <c r="C112">
        <v>5036</v>
      </c>
      <c r="D112">
        <v>14</v>
      </c>
      <c r="E112" t="str">
        <f>VLOOKUP(D112,Menu!$A$2:$D$18,2,FALSE)</f>
        <v>Espresso</v>
      </c>
      <c r="F112">
        <f>VLOOKUP(D112,Menu!$A$2:$D$18,3,FALSE)</f>
        <v>3</v>
      </c>
      <c r="G112">
        <f>VLOOKUP(D112,Menu!$A$2:$D$18,4,FALSE)</f>
        <v>3</v>
      </c>
    </row>
    <row r="113" spans="1:7">
      <c r="A113" t="s">
        <v>7</v>
      </c>
      <c r="B113" s="7">
        <v>0.68819444444444389</v>
      </c>
      <c r="C113">
        <v>5037</v>
      </c>
      <c r="D113">
        <v>10</v>
      </c>
      <c r="E113" t="str">
        <f>VLOOKUP(D113,Menu!$A$2:$D$18,2,FALSE)</f>
        <v>Mushroom Wellington</v>
      </c>
      <c r="F113">
        <f>VLOOKUP(D113,Menu!$A$2:$D$18,3,FALSE)</f>
        <v>14</v>
      </c>
      <c r="G113">
        <f>VLOOKUP(D113,Menu!$A$2:$D$18,4,FALSE)</f>
        <v>19.5</v>
      </c>
    </row>
    <row r="114" spans="1:7">
      <c r="A114" t="s">
        <v>7</v>
      </c>
      <c r="B114" s="7">
        <v>0.68819444444444389</v>
      </c>
      <c r="C114">
        <v>5037</v>
      </c>
      <c r="D114">
        <v>13</v>
      </c>
      <c r="E114" t="str">
        <f>VLOOKUP(D114,Menu!$A$2:$D$18,2,FALSE)</f>
        <v>English Breakfast tea</v>
      </c>
      <c r="F114">
        <f>VLOOKUP(D114,Menu!$A$2:$D$18,3,FALSE)</f>
        <v>2</v>
      </c>
      <c r="G114">
        <f>VLOOKUP(D114,Menu!$A$2:$D$18,4,FALSE)</f>
        <v>2</v>
      </c>
    </row>
    <row r="115" spans="1:7">
      <c r="A115" t="s">
        <v>7</v>
      </c>
      <c r="B115" s="7">
        <v>0.68819444444444389</v>
      </c>
      <c r="C115">
        <v>5037</v>
      </c>
      <c r="D115">
        <v>13</v>
      </c>
      <c r="E115" t="str">
        <f>VLOOKUP(D115,Menu!$A$2:$D$18,2,FALSE)</f>
        <v>English Breakfast tea</v>
      </c>
      <c r="F115">
        <f>VLOOKUP(D115,Menu!$A$2:$D$18,3,FALSE)</f>
        <v>2</v>
      </c>
      <c r="G115">
        <f>VLOOKUP(D115,Menu!$A$2:$D$18,4,FALSE)</f>
        <v>2</v>
      </c>
    </row>
    <row r="116" spans="1:7">
      <c r="A116" t="s">
        <v>7</v>
      </c>
      <c r="B116" s="7">
        <v>0.68819444444444389</v>
      </c>
      <c r="C116">
        <v>5037</v>
      </c>
      <c r="D116">
        <v>3</v>
      </c>
      <c r="E116" t="str">
        <f>VLOOKUP(D116,Menu!$A$2:$D$18,2,FALSE)</f>
        <v>Soup of the day</v>
      </c>
      <c r="F116">
        <f>VLOOKUP(D116,Menu!$A$2:$D$18,3,FALSE)</f>
        <v>7</v>
      </c>
      <c r="G116">
        <f>VLOOKUP(D116,Menu!$A$2:$D$18,4,FALSE)</f>
        <v>8.5</v>
      </c>
    </row>
    <row r="117" spans="1:7">
      <c r="A117" t="s">
        <v>7</v>
      </c>
      <c r="B117" s="7">
        <v>0.68819444444444389</v>
      </c>
      <c r="C117">
        <v>5037</v>
      </c>
      <c r="D117">
        <v>3</v>
      </c>
      <c r="E117" t="str">
        <f>VLOOKUP(D117,Menu!$A$2:$D$18,2,FALSE)</f>
        <v>Soup of the day</v>
      </c>
      <c r="F117">
        <f>VLOOKUP(D117,Menu!$A$2:$D$18,3,FALSE)</f>
        <v>7</v>
      </c>
      <c r="G117">
        <f>VLOOKUP(D117,Menu!$A$2:$D$18,4,FALSE)</f>
        <v>8.5</v>
      </c>
    </row>
    <row r="118" spans="1:7">
      <c r="A118" t="s">
        <v>7</v>
      </c>
      <c r="B118" s="7">
        <v>0.69513888888888831</v>
      </c>
      <c r="C118">
        <v>5038</v>
      </c>
      <c r="D118">
        <v>13</v>
      </c>
      <c r="E118" t="str">
        <f>VLOOKUP(D118,Menu!$A$2:$D$18,2,FALSE)</f>
        <v>English Breakfast tea</v>
      </c>
      <c r="F118">
        <f>VLOOKUP(D118,Menu!$A$2:$D$18,3,FALSE)</f>
        <v>2</v>
      </c>
      <c r="G118">
        <f>VLOOKUP(D118,Menu!$A$2:$D$18,4,FALSE)</f>
        <v>2</v>
      </c>
    </row>
    <row r="119" spans="1:7">
      <c r="A119" t="s">
        <v>7</v>
      </c>
      <c r="B119" s="7">
        <v>0.70486111111111049</v>
      </c>
      <c r="C119">
        <v>5039</v>
      </c>
      <c r="D119">
        <v>11</v>
      </c>
      <c r="E119" t="str">
        <f>VLOOKUP(D119,Menu!$A$2:$D$18,2,FALSE)</f>
        <v>Bacon Butty</v>
      </c>
      <c r="F119">
        <f>VLOOKUP(D119,Menu!$A$2:$D$18,3,FALSE)</f>
        <v>10</v>
      </c>
      <c r="G119">
        <f>VLOOKUP(D119,Menu!$A$2:$D$18,4,FALSE)</f>
        <v>14</v>
      </c>
    </row>
    <row r="120" spans="1:7">
      <c r="A120" t="s">
        <v>7</v>
      </c>
      <c r="B120" s="7">
        <v>0.70486111111111049</v>
      </c>
      <c r="C120">
        <v>5039</v>
      </c>
      <c r="D120">
        <v>13</v>
      </c>
      <c r="E120" t="str">
        <f>VLOOKUP(D120,Menu!$A$2:$D$18,2,FALSE)</f>
        <v>English Breakfast tea</v>
      </c>
      <c r="F120">
        <f>VLOOKUP(D120,Menu!$A$2:$D$18,3,FALSE)</f>
        <v>2</v>
      </c>
      <c r="G120">
        <f>VLOOKUP(D120,Menu!$A$2:$D$18,4,FALSE)</f>
        <v>2</v>
      </c>
    </row>
    <row r="121" spans="1:7">
      <c r="A121" t="s">
        <v>7</v>
      </c>
      <c r="B121" s="7">
        <v>0.70486111111111049</v>
      </c>
      <c r="C121">
        <v>5039</v>
      </c>
      <c r="D121">
        <v>13</v>
      </c>
      <c r="E121" t="str">
        <f>VLOOKUP(D121,Menu!$A$2:$D$18,2,FALSE)</f>
        <v>English Breakfast tea</v>
      </c>
      <c r="F121">
        <f>VLOOKUP(D121,Menu!$A$2:$D$18,3,FALSE)</f>
        <v>2</v>
      </c>
      <c r="G121">
        <f>VLOOKUP(D121,Menu!$A$2:$D$18,4,FALSE)</f>
        <v>2</v>
      </c>
    </row>
    <row r="122" spans="1:7">
      <c r="A122" t="s">
        <v>7</v>
      </c>
      <c r="B122" s="7">
        <v>0.70486111111111049</v>
      </c>
      <c r="C122">
        <v>5039</v>
      </c>
      <c r="D122">
        <v>4</v>
      </c>
      <c r="E122" t="str">
        <f>VLOOKUP(D122,Menu!$A$2:$D$18,2,FALSE)</f>
        <v>Ravioli</v>
      </c>
      <c r="F122">
        <f>VLOOKUP(D122,Menu!$A$2:$D$18,3,FALSE)</f>
        <v>14</v>
      </c>
      <c r="G122">
        <f>VLOOKUP(D122,Menu!$A$2:$D$18,4,FALSE)</f>
        <v>16</v>
      </c>
    </row>
    <row r="123" spans="1:7">
      <c r="A123" t="s">
        <v>7</v>
      </c>
      <c r="B123" s="7">
        <v>0.71111111111111047</v>
      </c>
      <c r="C123">
        <v>5040</v>
      </c>
      <c r="D123">
        <v>7</v>
      </c>
      <c r="E123" t="str">
        <f>VLOOKUP(D123,Menu!$A$2:$D$18,2,FALSE)</f>
        <v>Cottage Pie</v>
      </c>
      <c r="F123">
        <f>VLOOKUP(D123,Menu!$A$2:$D$18,3,FALSE)</f>
        <v>16</v>
      </c>
      <c r="G123">
        <f>VLOOKUP(D123,Menu!$A$2:$D$18,4,FALSE)</f>
        <v>20</v>
      </c>
    </row>
    <row r="124" spans="1:7">
      <c r="A124" t="s">
        <v>7</v>
      </c>
      <c r="B124" s="7">
        <v>0.71111111111111047</v>
      </c>
      <c r="C124">
        <v>5040</v>
      </c>
      <c r="D124">
        <v>10</v>
      </c>
      <c r="E124" t="str">
        <f>VLOOKUP(D124,Menu!$A$2:$D$18,2,FALSE)</f>
        <v>Mushroom Wellington</v>
      </c>
      <c r="F124">
        <f>VLOOKUP(D124,Menu!$A$2:$D$18,3,FALSE)</f>
        <v>14</v>
      </c>
      <c r="G124">
        <f>VLOOKUP(D124,Menu!$A$2:$D$18,4,FALSE)</f>
        <v>19.5</v>
      </c>
    </row>
    <row r="125" spans="1:7">
      <c r="A125" t="s">
        <v>7</v>
      </c>
      <c r="B125" s="7">
        <v>0.71111111111111047</v>
      </c>
      <c r="C125">
        <v>5040</v>
      </c>
      <c r="D125">
        <v>2</v>
      </c>
      <c r="E125" t="str">
        <f>VLOOKUP(D125,Menu!$A$2:$D$18,2,FALSE)</f>
        <v>Risotto con Pollo</v>
      </c>
      <c r="F125">
        <f>VLOOKUP(D125,Menu!$A$2:$D$18,3,FALSE)</f>
        <v>16</v>
      </c>
      <c r="G125">
        <f>VLOOKUP(D125,Menu!$A$2:$D$18,4,FALSE)</f>
        <v>19</v>
      </c>
    </row>
    <row r="126" spans="1:7">
      <c r="A126" t="s">
        <v>7</v>
      </c>
      <c r="B126" s="7">
        <v>0.71874999999999933</v>
      </c>
      <c r="C126">
        <v>5041</v>
      </c>
      <c r="D126">
        <v>11</v>
      </c>
      <c r="E126" t="str">
        <f>VLOOKUP(D126,Menu!$A$2:$D$18,2,FALSE)</f>
        <v>Bacon Butty</v>
      </c>
      <c r="F126">
        <f>VLOOKUP(D126,Menu!$A$2:$D$18,3,FALSE)</f>
        <v>10</v>
      </c>
      <c r="G126">
        <f>VLOOKUP(D126,Menu!$A$2:$D$18,4,FALSE)</f>
        <v>14</v>
      </c>
    </row>
    <row r="127" spans="1:7">
      <c r="A127" t="s">
        <v>7</v>
      </c>
      <c r="B127" s="7">
        <v>0.71874999999999933</v>
      </c>
      <c r="C127">
        <v>5041</v>
      </c>
      <c r="D127">
        <v>5</v>
      </c>
      <c r="E127" t="str">
        <f>VLOOKUP(D127,Menu!$A$2:$D$18,2,FALSE)</f>
        <v>Carbonara</v>
      </c>
      <c r="F127">
        <f>VLOOKUP(D127,Menu!$A$2:$D$18,3,FALSE)</f>
        <v>15</v>
      </c>
      <c r="G127">
        <f>VLOOKUP(D127,Menu!$A$2:$D$18,4,FALSE)</f>
        <v>20</v>
      </c>
    </row>
    <row r="128" spans="1:7">
      <c r="A128" t="s">
        <v>7</v>
      </c>
      <c r="B128" s="7">
        <v>0.71874999999999933</v>
      </c>
      <c r="C128">
        <v>5041</v>
      </c>
      <c r="D128">
        <v>12</v>
      </c>
      <c r="E128" t="str">
        <f>VLOOKUP(D128,Menu!$A$2:$D$18,2,FALSE)</f>
        <v>Red wine (1/4 bottle)</v>
      </c>
      <c r="F128">
        <f>VLOOKUP(D128,Menu!$A$2:$D$18,3,FALSE)</f>
        <v>4</v>
      </c>
      <c r="G128">
        <f>VLOOKUP(D128,Menu!$A$2:$D$18,4,FALSE)</f>
        <v>6</v>
      </c>
    </row>
    <row r="129" spans="1:7">
      <c r="A129" t="s">
        <v>7</v>
      </c>
      <c r="B129" s="7">
        <v>0.71874999999999933</v>
      </c>
      <c r="C129">
        <v>5041</v>
      </c>
      <c r="D129">
        <v>16</v>
      </c>
      <c r="E129" t="str">
        <f>VLOOKUP(D129,Menu!$A$2:$D$18,2,FALSE)</f>
        <v>English Ale</v>
      </c>
      <c r="F129">
        <f>VLOOKUP(D129,Menu!$A$2:$D$18,3,FALSE)</f>
        <v>5</v>
      </c>
      <c r="G129">
        <f>VLOOKUP(D129,Menu!$A$2:$D$18,4,FALSE)</f>
        <v>7</v>
      </c>
    </row>
    <row r="130" spans="1:7">
      <c r="A130" t="s">
        <v>7</v>
      </c>
      <c r="B130" s="7">
        <v>0.72083333333333266</v>
      </c>
      <c r="C130">
        <v>5042</v>
      </c>
      <c r="D130">
        <v>11</v>
      </c>
      <c r="E130" t="str">
        <f>VLOOKUP(D130,Menu!$A$2:$D$18,2,FALSE)</f>
        <v>Bacon Butty</v>
      </c>
      <c r="F130">
        <f>VLOOKUP(D130,Menu!$A$2:$D$18,3,FALSE)</f>
        <v>10</v>
      </c>
      <c r="G130">
        <f>VLOOKUP(D130,Menu!$A$2:$D$18,4,FALSE)</f>
        <v>14</v>
      </c>
    </row>
    <row r="131" spans="1:7">
      <c r="A131" t="s">
        <v>7</v>
      </c>
      <c r="B131" s="7">
        <v>0.73124999999999929</v>
      </c>
      <c r="C131">
        <v>5043</v>
      </c>
      <c r="D131">
        <v>13</v>
      </c>
      <c r="E131" t="str">
        <f>VLOOKUP(D131,Menu!$A$2:$D$18,2,FALSE)</f>
        <v>English Breakfast tea</v>
      </c>
      <c r="F131">
        <f>VLOOKUP(D131,Menu!$A$2:$D$18,3,FALSE)</f>
        <v>2</v>
      </c>
      <c r="G131">
        <f>VLOOKUP(D131,Menu!$A$2:$D$18,4,FALSE)</f>
        <v>2</v>
      </c>
    </row>
    <row r="132" spans="1:7">
      <c r="A132" t="s">
        <v>7</v>
      </c>
      <c r="B132" s="7">
        <v>0.73124999999999929</v>
      </c>
      <c r="C132">
        <v>5043</v>
      </c>
      <c r="D132">
        <v>14</v>
      </c>
      <c r="E132" t="str">
        <f>VLOOKUP(D132,Menu!$A$2:$D$18,2,FALSE)</f>
        <v>Espresso</v>
      </c>
      <c r="F132">
        <f>VLOOKUP(D132,Menu!$A$2:$D$18,3,FALSE)</f>
        <v>3</v>
      </c>
      <c r="G132">
        <f>VLOOKUP(D132,Menu!$A$2:$D$18,4,FALSE)</f>
        <v>3</v>
      </c>
    </row>
    <row r="133" spans="1:7">
      <c r="A133" t="s">
        <v>7</v>
      </c>
      <c r="B133" s="7">
        <v>0.73263888888888817</v>
      </c>
      <c r="C133">
        <v>5044</v>
      </c>
      <c r="D133">
        <v>3</v>
      </c>
      <c r="E133" t="str">
        <f>VLOOKUP(D133,Menu!$A$2:$D$18,2,FALSE)</f>
        <v>Soup of the day</v>
      </c>
      <c r="F133">
        <f>VLOOKUP(D133,Menu!$A$2:$D$18,3,FALSE)</f>
        <v>7</v>
      </c>
      <c r="G133">
        <f>VLOOKUP(D133,Menu!$A$2:$D$18,4,FALSE)</f>
        <v>8.5</v>
      </c>
    </row>
    <row r="134" spans="1:7">
      <c r="A134" t="s">
        <v>7</v>
      </c>
      <c r="B134" s="7">
        <v>0.73333333333333262</v>
      </c>
      <c r="C134">
        <v>5045</v>
      </c>
      <c r="D134">
        <v>8</v>
      </c>
      <c r="E134" t="str">
        <f>VLOOKUP(D134,Menu!$A$2:$D$18,2,FALSE)</f>
        <v>Fish &amp; Chips</v>
      </c>
      <c r="F134">
        <f>VLOOKUP(D134,Menu!$A$2:$D$18,3,FALSE)</f>
        <v>15</v>
      </c>
      <c r="G134">
        <f>VLOOKUP(D134,Menu!$A$2:$D$18,4,FALSE)</f>
        <v>19</v>
      </c>
    </row>
    <row r="135" spans="1:7">
      <c r="A135" t="s">
        <v>7</v>
      </c>
      <c r="B135" s="7">
        <v>0.73888888888888815</v>
      </c>
      <c r="C135">
        <v>5046</v>
      </c>
      <c r="D135">
        <v>15</v>
      </c>
      <c r="E135" t="str">
        <f>VLOOKUP(D135,Menu!$A$2:$D$18,2,FALSE)</f>
        <v>Fizzy water</v>
      </c>
      <c r="F135">
        <f>VLOOKUP(D135,Menu!$A$2:$D$18,3,FALSE)</f>
        <v>1</v>
      </c>
      <c r="G135">
        <f>VLOOKUP(D135,Menu!$A$2:$D$18,4,FALSE)</f>
        <v>1</v>
      </c>
    </row>
    <row r="136" spans="1:7">
      <c r="A136" t="s">
        <v>7</v>
      </c>
      <c r="B136" s="7">
        <v>0.73888888888888815</v>
      </c>
      <c r="C136">
        <v>5046</v>
      </c>
      <c r="D136">
        <v>5</v>
      </c>
      <c r="E136" t="str">
        <f>VLOOKUP(D136,Menu!$A$2:$D$18,2,FALSE)</f>
        <v>Carbonara</v>
      </c>
      <c r="F136">
        <f>VLOOKUP(D136,Menu!$A$2:$D$18,3,FALSE)</f>
        <v>15</v>
      </c>
      <c r="G136">
        <f>VLOOKUP(D136,Menu!$A$2:$D$18,4,FALSE)</f>
        <v>20</v>
      </c>
    </row>
    <row r="137" spans="1:7">
      <c r="A137" t="s">
        <v>7</v>
      </c>
      <c r="B137" s="7">
        <v>0.73888888888888815</v>
      </c>
      <c r="C137">
        <v>5046</v>
      </c>
      <c r="D137">
        <v>2</v>
      </c>
      <c r="E137" t="str">
        <f>VLOOKUP(D137,Menu!$A$2:$D$18,2,FALSE)</f>
        <v>Risotto con Pollo</v>
      </c>
      <c r="F137">
        <f>VLOOKUP(D137,Menu!$A$2:$D$18,3,FALSE)</f>
        <v>16</v>
      </c>
      <c r="G137">
        <f>VLOOKUP(D137,Menu!$A$2:$D$18,4,FALSE)</f>
        <v>19</v>
      </c>
    </row>
    <row r="138" spans="1:7">
      <c r="A138" t="s">
        <v>7</v>
      </c>
      <c r="B138" s="7">
        <v>0.73888888888888815</v>
      </c>
      <c r="C138">
        <v>5046</v>
      </c>
      <c r="D138">
        <v>8</v>
      </c>
      <c r="E138" t="str">
        <f>VLOOKUP(D138,Menu!$A$2:$D$18,2,FALSE)</f>
        <v>Fish &amp; Chips</v>
      </c>
      <c r="F138">
        <f>VLOOKUP(D138,Menu!$A$2:$D$18,3,FALSE)</f>
        <v>15</v>
      </c>
      <c r="G138">
        <f>VLOOKUP(D138,Menu!$A$2:$D$18,4,FALSE)</f>
        <v>19</v>
      </c>
    </row>
    <row r="139" spans="1:7">
      <c r="A139" t="s">
        <v>7</v>
      </c>
      <c r="B139" s="7">
        <v>0.74513888888888813</v>
      </c>
      <c r="C139">
        <v>5047</v>
      </c>
      <c r="D139">
        <v>16</v>
      </c>
      <c r="E139" t="str">
        <f>VLOOKUP(D139,Menu!$A$2:$D$18,2,FALSE)</f>
        <v>English Ale</v>
      </c>
      <c r="F139">
        <f>VLOOKUP(D139,Menu!$A$2:$D$18,3,FALSE)</f>
        <v>5</v>
      </c>
      <c r="G139">
        <f>VLOOKUP(D139,Menu!$A$2:$D$18,4,FALSE)</f>
        <v>7</v>
      </c>
    </row>
    <row r="140" spans="1:7">
      <c r="A140" t="s">
        <v>7</v>
      </c>
      <c r="B140" s="7">
        <v>0.74513888888888813</v>
      </c>
      <c r="C140">
        <v>5047</v>
      </c>
      <c r="D140">
        <v>15</v>
      </c>
      <c r="E140" t="str">
        <f>VLOOKUP(D140,Menu!$A$2:$D$18,2,FALSE)</f>
        <v>Fizzy water</v>
      </c>
      <c r="F140">
        <f>VLOOKUP(D140,Menu!$A$2:$D$18,3,FALSE)</f>
        <v>1</v>
      </c>
      <c r="G140">
        <f>VLOOKUP(D140,Menu!$A$2:$D$18,4,FALSE)</f>
        <v>1</v>
      </c>
    </row>
    <row r="141" spans="1:7">
      <c r="A141" t="s">
        <v>7</v>
      </c>
      <c r="B141" s="7">
        <v>0.74513888888888813</v>
      </c>
      <c r="C141">
        <v>5047</v>
      </c>
      <c r="D141">
        <v>2</v>
      </c>
      <c r="E141" t="str">
        <f>VLOOKUP(D141,Menu!$A$2:$D$18,2,FALSE)</f>
        <v>Risotto con Pollo</v>
      </c>
      <c r="F141">
        <f>VLOOKUP(D141,Menu!$A$2:$D$18,3,FALSE)</f>
        <v>16</v>
      </c>
      <c r="G141">
        <f>VLOOKUP(D141,Menu!$A$2:$D$18,4,FALSE)</f>
        <v>19</v>
      </c>
    </row>
    <row r="142" spans="1:7">
      <c r="A142" t="s">
        <v>7</v>
      </c>
      <c r="B142" s="7">
        <v>0.75069444444444366</v>
      </c>
      <c r="C142">
        <v>5048</v>
      </c>
      <c r="D142">
        <v>4</v>
      </c>
      <c r="E142" t="str">
        <f>VLOOKUP(D142,Menu!$A$2:$D$18,2,FALSE)</f>
        <v>Ravioli</v>
      </c>
      <c r="F142">
        <f>VLOOKUP(D142,Menu!$A$2:$D$18,3,FALSE)</f>
        <v>14</v>
      </c>
      <c r="G142">
        <f>VLOOKUP(D142,Menu!$A$2:$D$18,4,FALSE)</f>
        <v>16</v>
      </c>
    </row>
    <row r="143" spans="1:7">
      <c r="A143" t="s">
        <v>7</v>
      </c>
      <c r="B143" s="7">
        <v>0.75069444444444366</v>
      </c>
      <c r="C143">
        <v>5048</v>
      </c>
      <c r="D143">
        <v>14</v>
      </c>
      <c r="E143" t="str">
        <f>VLOOKUP(D143,Menu!$A$2:$D$18,2,FALSE)</f>
        <v>Espresso</v>
      </c>
      <c r="F143">
        <f>VLOOKUP(D143,Menu!$A$2:$D$18,3,FALSE)</f>
        <v>3</v>
      </c>
      <c r="G143">
        <f>VLOOKUP(D143,Menu!$A$2:$D$18,4,FALSE)</f>
        <v>3</v>
      </c>
    </row>
    <row r="144" spans="1:7">
      <c r="A144" t="s">
        <v>7</v>
      </c>
      <c r="B144" s="7">
        <v>0.75416666666666587</v>
      </c>
      <c r="C144">
        <v>5049</v>
      </c>
      <c r="D144">
        <v>14</v>
      </c>
      <c r="E144" t="str">
        <f>VLOOKUP(D144,Menu!$A$2:$D$18,2,FALSE)</f>
        <v>Espresso</v>
      </c>
      <c r="F144">
        <f>VLOOKUP(D144,Menu!$A$2:$D$18,3,FALSE)</f>
        <v>3</v>
      </c>
      <c r="G144">
        <f>VLOOKUP(D144,Menu!$A$2:$D$18,4,FALSE)</f>
        <v>3</v>
      </c>
    </row>
    <row r="145" spans="1:7">
      <c r="A145" t="s">
        <v>7</v>
      </c>
      <c r="B145" s="7">
        <v>0.75416666666666587</v>
      </c>
      <c r="C145">
        <v>5049</v>
      </c>
      <c r="D145">
        <v>8</v>
      </c>
      <c r="E145" t="str">
        <f>VLOOKUP(D145,Menu!$A$2:$D$18,2,FALSE)</f>
        <v>Fish &amp; Chips</v>
      </c>
      <c r="F145">
        <f>VLOOKUP(D145,Menu!$A$2:$D$18,3,FALSE)</f>
        <v>15</v>
      </c>
      <c r="G145">
        <f>VLOOKUP(D145,Menu!$A$2:$D$18,4,FALSE)</f>
        <v>19</v>
      </c>
    </row>
    <row r="146" spans="1:7">
      <c r="A146" t="s">
        <v>7</v>
      </c>
      <c r="B146" s="7">
        <v>0.76388888888888806</v>
      </c>
      <c r="C146">
        <v>5050</v>
      </c>
      <c r="D146">
        <v>2</v>
      </c>
      <c r="E146" t="str">
        <f>VLOOKUP(D146,Menu!$A$2:$D$18,2,FALSE)</f>
        <v>Risotto con Pollo</v>
      </c>
      <c r="F146">
        <f>VLOOKUP(D146,Menu!$A$2:$D$18,3,FALSE)</f>
        <v>16</v>
      </c>
      <c r="G146">
        <f>VLOOKUP(D146,Menu!$A$2:$D$18,4,FALSE)</f>
        <v>19</v>
      </c>
    </row>
    <row r="147" spans="1:7">
      <c r="A147" t="s">
        <v>7</v>
      </c>
      <c r="B147" s="7">
        <v>0.76388888888888806</v>
      </c>
      <c r="C147">
        <v>5050</v>
      </c>
      <c r="D147">
        <v>7</v>
      </c>
      <c r="E147" t="str">
        <f>VLOOKUP(D147,Menu!$A$2:$D$18,2,FALSE)</f>
        <v>Cottage Pie</v>
      </c>
      <c r="F147">
        <f>VLOOKUP(D147,Menu!$A$2:$D$18,3,FALSE)</f>
        <v>16</v>
      </c>
      <c r="G147">
        <f>VLOOKUP(D147,Menu!$A$2:$D$18,4,FALSE)</f>
        <v>20</v>
      </c>
    </row>
    <row r="148" spans="1:7">
      <c r="A148" t="s">
        <v>7</v>
      </c>
      <c r="B148" s="7">
        <v>0.76874999999999916</v>
      </c>
      <c r="C148">
        <v>5051</v>
      </c>
      <c r="D148">
        <v>16</v>
      </c>
      <c r="E148" t="str">
        <f>VLOOKUP(D148,Menu!$A$2:$D$18,2,FALSE)</f>
        <v>English Ale</v>
      </c>
      <c r="F148">
        <f>VLOOKUP(D148,Menu!$A$2:$D$18,3,FALSE)</f>
        <v>5</v>
      </c>
      <c r="G148">
        <f>VLOOKUP(D148,Menu!$A$2:$D$18,4,FALSE)</f>
        <v>7</v>
      </c>
    </row>
    <row r="149" spans="1:7">
      <c r="A149" t="s">
        <v>7</v>
      </c>
      <c r="B149" s="7">
        <v>0.76874999999999916</v>
      </c>
      <c r="C149">
        <v>5051</v>
      </c>
      <c r="D149">
        <v>7</v>
      </c>
      <c r="E149" t="str">
        <f>VLOOKUP(D149,Menu!$A$2:$D$18,2,FALSE)</f>
        <v>Cottage Pie</v>
      </c>
      <c r="F149">
        <f>VLOOKUP(D149,Menu!$A$2:$D$18,3,FALSE)</f>
        <v>16</v>
      </c>
      <c r="G149">
        <f>VLOOKUP(D149,Menu!$A$2:$D$18,4,FALSE)</f>
        <v>20</v>
      </c>
    </row>
    <row r="150" spans="1:7">
      <c r="A150" t="s">
        <v>7</v>
      </c>
      <c r="B150" s="7">
        <v>0.76874999999999916</v>
      </c>
      <c r="C150">
        <v>5051</v>
      </c>
      <c r="D150">
        <v>7</v>
      </c>
      <c r="E150" t="str">
        <f>VLOOKUP(D150,Menu!$A$2:$D$18,2,FALSE)</f>
        <v>Cottage Pie</v>
      </c>
      <c r="F150">
        <f>VLOOKUP(D150,Menu!$A$2:$D$18,3,FALSE)</f>
        <v>16</v>
      </c>
      <c r="G150">
        <f>VLOOKUP(D150,Menu!$A$2:$D$18,4,FALSE)</f>
        <v>20</v>
      </c>
    </row>
    <row r="151" spans="1:7">
      <c r="A151" t="s">
        <v>7</v>
      </c>
      <c r="B151" s="7">
        <v>0.76874999999999916</v>
      </c>
      <c r="C151">
        <v>5051</v>
      </c>
      <c r="D151">
        <v>10</v>
      </c>
      <c r="E151" t="str">
        <f>VLOOKUP(D151,Menu!$A$2:$D$18,2,FALSE)</f>
        <v>Mushroom Wellington</v>
      </c>
      <c r="F151">
        <f>VLOOKUP(D151,Menu!$A$2:$D$18,3,FALSE)</f>
        <v>14</v>
      </c>
      <c r="G151">
        <f>VLOOKUP(D151,Menu!$A$2:$D$18,4,FALSE)</f>
        <v>19.5</v>
      </c>
    </row>
    <row r="152" spans="1:7">
      <c r="A152" t="s">
        <v>7</v>
      </c>
      <c r="B152" s="7">
        <v>0.76874999999999916</v>
      </c>
      <c r="C152">
        <v>5051</v>
      </c>
      <c r="D152">
        <v>14</v>
      </c>
      <c r="E152" t="str">
        <f>VLOOKUP(D152,Menu!$A$2:$D$18,2,FALSE)</f>
        <v>Espresso</v>
      </c>
      <c r="F152">
        <f>VLOOKUP(D152,Menu!$A$2:$D$18,3,FALSE)</f>
        <v>3</v>
      </c>
      <c r="G152">
        <f>VLOOKUP(D152,Menu!$A$2:$D$18,4,FALSE)</f>
        <v>3</v>
      </c>
    </row>
    <row r="153" spans="1:7">
      <c r="A153" t="s">
        <v>7</v>
      </c>
      <c r="B153" s="7">
        <v>0.77152777777777692</v>
      </c>
      <c r="C153">
        <v>5052</v>
      </c>
      <c r="D153">
        <v>7</v>
      </c>
      <c r="E153" t="str">
        <f>VLOOKUP(D153,Menu!$A$2:$D$18,2,FALSE)</f>
        <v>Cottage Pie</v>
      </c>
      <c r="F153">
        <f>VLOOKUP(D153,Menu!$A$2:$D$18,3,FALSE)</f>
        <v>16</v>
      </c>
      <c r="G153">
        <f>VLOOKUP(D153,Menu!$A$2:$D$18,4,FALSE)</f>
        <v>20</v>
      </c>
    </row>
    <row r="154" spans="1:7">
      <c r="A154" t="s">
        <v>7</v>
      </c>
      <c r="B154" s="7">
        <v>0.77152777777777692</v>
      </c>
      <c r="C154">
        <v>5052</v>
      </c>
      <c r="D154">
        <v>14</v>
      </c>
      <c r="E154" t="str">
        <f>VLOOKUP(D154,Menu!$A$2:$D$18,2,FALSE)</f>
        <v>Espresso</v>
      </c>
      <c r="F154">
        <f>VLOOKUP(D154,Menu!$A$2:$D$18,3,FALSE)</f>
        <v>3</v>
      </c>
      <c r="G154">
        <f>VLOOKUP(D154,Menu!$A$2:$D$18,4,FALSE)</f>
        <v>3</v>
      </c>
    </row>
    <row r="155" spans="1:7">
      <c r="A155" t="s">
        <v>7</v>
      </c>
      <c r="B155" s="7">
        <v>0.78055555555555467</v>
      </c>
      <c r="C155">
        <v>5053</v>
      </c>
      <c r="D155">
        <v>7</v>
      </c>
      <c r="E155" t="str">
        <f>VLOOKUP(D155,Menu!$A$2:$D$18,2,FALSE)</f>
        <v>Cottage Pie</v>
      </c>
      <c r="F155">
        <f>VLOOKUP(D155,Menu!$A$2:$D$18,3,FALSE)</f>
        <v>16</v>
      </c>
      <c r="G155">
        <f>VLOOKUP(D155,Menu!$A$2:$D$18,4,FALSE)</f>
        <v>20</v>
      </c>
    </row>
    <row r="156" spans="1:7">
      <c r="A156" t="s">
        <v>7</v>
      </c>
      <c r="B156" s="7">
        <v>0.78055555555555467</v>
      </c>
      <c r="C156">
        <v>5053</v>
      </c>
      <c r="D156">
        <v>6</v>
      </c>
      <c r="E156" t="str">
        <f>VLOOKUP(D156,Menu!$A$2:$D$18,2,FALSE)</f>
        <v>Bangers &amp; Mash</v>
      </c>
      <c r="F156">
        <f>VLOOKUP(D156,Menu!$A$2:$D$18,3,FALSE)</f>
        <v>14</v>
      </c>
      <c r="G156">
        <f>VLOOKUP(D156,Menu!$A$2:$D$18,4,FALSE)</f>
        <v>18</v>
      </c>
    </row>
    <row r="157" spans="1:7">
      <c r="A157" t="s">
        <v>7</v>
      </c>
      <c r="B157" s="7">
        <v>0.78958333333333242</v>
      </c>
      <c r="C157">
        <v>5054</v>
      </c>
      <c r="D157">
        <v>2</v>
      </c>
      <c r="E157" t="str">
        <f>VLOOKUP(D157,Menu!$A$2:$D$18,2,FALSE)</f>
        <v>Risotto con Pollo</v>
      </c>
      <c r="F157">
        <f>VLOOKUP(D157,Menu!$A$2:$D$18,3,FALSE)</f>
        <v>16</v>
      </c>
      <c r="G157">
        <f>VLOOKUP(D157,Menu!$A$2:$D$18,4,FALSE)</f>
        <v>19</v>
      </c>
    </row>
    <row r="158" spans="1:7">
      <c r="A158" t="s">
        <v>7</v>
      </c>
      <c r="B158" s="7">
        <v>0.7993055555555546</v>
      </c>
      <c r="C158">
        <v>5055</v>
      </c>
      <c r="D158">
        <v>15</v>
      </c>
      <c r="E158" t="str">
        <f>VLOOKUP(D158,Menu!$A$2:$D$18,2,FALSE)</f>
        <v>Fizzy water</v>
      </c>
      <c r="F158">
        <f>VLOOKUP(D158,Menu!$A$2:$D$18,3,FALSE)</f>
        <v>1</v>
      </c>
      <c r="G158">
        <f>VLOOKUP(D158,Menu!$A$2:$D$18,4,FALSE)</f>
        <v>1</v>
      </c>
    </row>
    <row r="159" spans="1:7">
      <c r="A159" t="s">
        <v>7</v>
      </c>
      <c r="B159" s="7">
        <v>0.80624999999999902</v>
      </c>
      <c r="C159">
        <v>5056</v>
      </c>
      <c r="D159">
        <v>15</v>
      </c>
      <c r="E159" t="str">
        <f>VLOOKUP(D159,Menu!$A$2:$D$18,2,FALSE)</f>
        <v>Fizzy water</v>
      </c>
      <c r="F159">
        <f>VLOOKUP(D159,Menu!$A$2:$D$18,3,FALSE)</f>
        <v>1</v>
      </c>
      <c r="G159">
        <f>VLOOKUP(D159,Menu!$A$2:$D$18,4,FALSE)</f>
        <v>1</v>
      </c>
    </row>
    <row r="160" spans="1:7">
      <c r="A160" t="s">
        <v>7</v>
      </c>
      <c r="B160" s="7">
        <v>0.81527777777777677</v>
      </c>
      <c r="C160">
        <v>5057</v>
      </c>
      <c r="D160">
        <v>11</v>
      </c>
      <c r="E160" t="str">
        <f>VLOOKUP(D160,Menu!$A$2:$D$18,2,FALSE)</f>
        <v>Bacon Butty</v>
      </c>
      <c r="F160">
        <f>VLOOKUP(D160,Menu!$A$2:$D$18,3,FALSE)</f>
        <v>10</v>
      </c>
      <c r="G160">
        <f>VLOOKUP(D160,Menu!$A$2:$D$18,4,FALSE)</f>
        <v>14</v>
      </c>
    </row>
    <row r="161" spans="1:7">
      <c r="A161" t="s">
        <v>7</v>
      </c>
      <c r="B161" s="7">
        <v>0.82152777777777675</v>
      </c>
      <c r="C161">
        <v>5058</v>
      </c>
      <c r="D161">
        <v>3</v>
      </c>
      <c r="E161" t="str">
        <f>VLOOKUP(D161,Menu!$A$2:$D$18,2,FALSE)</f>
        <v>Soup of the day</v>
      </c>
      <c r="F161">
        <f>VLOOKUP(D161,Menu!$A$2:$D$18,3,FALSE)</f>
        <v>7</v>
      </c>
      <c r="G161">
        <f>VLOOKUP(D161,Menu!$A$2:$D$18,4,FALSE)</f>
        <v>8.5</v>
      </c>
    </row>
    <row r="162" spans="1:7">
      <c r="A162" t="s">
        <v>7</v>
      </c>
      <c r="B162" s="7">
        <v>0.82152777777777675</v>
      </c>
      <c r="C162">
        <v>5058</v>
      </c>
      <c r="D162">
        <v>4</v>
      </c>
      <c r="E162" t="str">
        <f>VLOOKUP(D162,Menu!$A$2:$D$18,2,FALSE)</f>
        <v>Ravioli</v>
      </c>
      <c r="F162">
        <f>VLOOKUP(D162,Menu!$A$2:$D$18,3,FALSE)</f>
        <v>14</v>
      </c>
      <c r="G162">
        <f>VLOOKUP(D162,Menu!$A$2:$D$18,4,FALSE)</f>
        <v>16</v>
      </c>
    </row>
    <row r="163" spans="1:7">
      <c r="A163" t="s">
        <v>7</v>
      </c>
      <c r="B163" s="7">
        <v>0.82152777777777675</v>
      </c>
      <c r="C163">
        <v>5058</v>
      </c>
      <c r="D163">
        <v>4</v>
      </c>
      <c r="E163" t="str">
        <f>VLOOKUP(D163,Menu!$A$2:$D$18,2,FALSE)</f>
        <v>Ravioli</v>
      </c>
      <c r="F163">
        <f>VLOOKUP(D163,Menu!$A$2:$D$18,3,FALSE)</f>
        <v>14</v>
      </c>
      <c r="G163">
        <f>VLOOKUP(D163,Menu!$A$2:$D$18,4,FALSE)</f>
        <v>16</v>
      </c>
    </row>
    <row r="164" spans="1:7">
      <c r="A164" t="s">
        <v>7</v>
      </c>
      <c r="B164" s="7">
        <v>0.82152777777777675</v>
      </c>
      <c r="C164">
        <v>5058</v>
      </c>
      <c r="D164">
        <v>12</v>
      </c>
      <c r="E164" t="str">
        <f>VLOOKUP(D164,Menu!$A$2:$D$18,2,FALSE)</f>
        <v>Red wine (1/4 bottle)</v>
      </c>
      <c r="F164">
        <f>VLOOKUP(D164,Menu!$A$2:$D$18,3,FALSE)</f>
        <v>4</v>
      </c>
      <c r="G164">
        <f>VLOOKUP(D164,Menu!$A$2:$D$18,4,FALSE)</f>
        <v>6</v>
      </c>
    </row>
    <row r="165" spans="1:7">
      <c r="A165" t="s">
        <v>7</v>
      </c>
      <c r="B165" s="7">
        <v>0.8256944444444434</v>
      </c>
      <c r="C165">
        <v>5059</v>
      </c>
      <c r="D165">
        <v>8</v>
      </c>
      <c r="E165" t="str">
        <f>VLOOKUP(D165,Menu!$A$2:$D$18,2,FALSE)</f>
        <v>Fish &amp; Chips</v>
      </c>
      <c r="F165">
        <f>VLOOKUP(D165,Menu!$A$2:$D$18,3,FALSE)</f>
        <v>15</v>
      </c>
      <c r="G165">
        <f>VLOOKUP(D165,Menu!$A$2:$D$18,4,FALSE)</f>
        <v>19</v>
      </c>
    </row>
    <row r="166" spans="1:7">
      <c r="A166" t="s">
        <v>7</v>
      </c>
      <c r="B166" s="7">
        <v>0.8256944444444434</v>
      </c>
      <c r="C166">
        <v>5059</v>
      </c>
      <c r="D166">
        <v>13</v>
      </c>
      <c r="E166" t="str">
        <f>VLOOKUP(D166,Menu!$A$2:$D$18,2,FALSE)</f>
        <v>English Breakfast tea</v>
      </c>
      <c r="F166">
        <f>VLOOKUP(D166,Menu!$A$2:$D$18,3,FALSE)</f>
        <v>2</v>
      </c>
      <c r="G166">
        <f>VLOOKUP(D166,Menu!$A$2:$D$18,4,FALSE)</f>
        <v>2</v>
      </c>
    </row>
    <row r="167" spans="1:7">
      <c r="A167" t="s">
        <v>7</v>
      </c>
      <c r="B167" s="7">
        <v>0.83541666666666559</v>
      </c>
      <c r="C167">
        <v>5060</v>
      </c>
      <c r="D167">
        <v>6</v>
      </c>
      <c r="E167" t="str">
        <f>VLOOKUP(D167,Menu!$A$2:$D$18,2,FALSE)</f>
        <v>Bangers &amp; Mash</v>
      </c>
      <c r="F167">
        <f>VLOOKUP(D167,Menu!$A$2:$D$18,3,FALSE)</f>
        <v>14</v>
      </c>
      <c r="G167">
        <f>VLOOKUP(D167,Menu!$A$2:$D$18,4,FALSE)</f>
        <v>18</v>
      </c>
    </row>
    <row r="168" spans="1:7">
      <c r="A168" t="s">
        <v>7</v>
      </c>
      <c r="B168" s="7">
        <v>0.83541666666666559</v>
      </c>
      <c r="C168">
        <v>5060</v>
      </c>
      <c r="D168">
        <v>9</v>
      </c>
      <c r="E168" t="str">
        <f>VLOOKUP(D168,Menu!$A$2:$D$18,2,FALSE)</f>
        <v>Chicken Tikka Masala</v>
      </c>
      <c r="F168">
        <f>VLOOKUP(D168,Menu!$A$2:$D$18,3,FALSE)</f>
        <v>14</v>
      </c>
      <c r="G168">
        <f>VLOOKUP(D168,Menu!$A$2:$D$18,4,FALSE)</f>
        <v>17</v>
      </c>
    </row>
    <row r="169" spans="1:7">
      <c r="A169" t="s">
        <v>7</v>
      </c>
      <c r="B169" s="7">
        <v>0.83541666666666559</v>
      </c>
      <c r="C169">
        <v>5060</v>
      </c>
      <c r="D169">
        <v>6</v>
      </c>
      <c r="E169" t="str">
        <f>VLOOKUP(D169,Menu!$A$2:$D$18,2,FALSE)</f>
        <v>Bangers &amp; Mash</v>
      </c>
      <c r="F169">
        <f>VLOOKUP(D169,Menu!$A$2:$D$18,3,FALSE)</f>
        <v>14</v>
      </c>
      <c r="G169">
        <f>VLOOKUP(D169,Menu!$A$2:$D$18,4,FALSE)</f>
        <v>18</v>
      </c>
    </row>
    <row r="170" spans="1:7">
      <c r="A170" t="s">
        <v>7</v>
      </c>
      <c r="B170" s="7">
        <v>0.83541666666666559</v>
      </c>
      <c r="C170">
        <v>5060</v>
      </c>
      <c r="D170">
        <v>6</v>
      </c>
      <c r="E170" t="str">
        <f>VLOOKUP(D170,Menu!$A$2:$D$18,2,FALSE)</f>
        <v>Bangers &amp; Mash</v>
      </c>
      <c r="F170">
        <f>VLOOKUP(D170,Menu!$A$2:$D$18,3,FALSE)</f>
        <v>14</v>
      </c>
      <c r="G170">
        <f>VLOOKUP(D170,Menu!$A$2:$D$18,4,FALSE)</f>
        <v>18</v>
      </c>
    </row>
    <row r="171" spans="1:7">
      <c r="A171" t="s">
        <v>7</v>
      </c>
      <c r="B171" s="7">
        <v>0.83541666666666559</v>
      </c>
      <c r="C171">
        <v>5060</v>
      </c>
      <c r="D171">
        <v>4</v>
      </c>
      <c r="E171" t="str">
        <f>VLOOKUP(D171,Menu!$A$2:$D$18,2,FALSE)</f>
        <v>Ravioli</v>
      </c>
      <c r="F171">
        <f>VLOOKUP(D171,Menu!$A$2:$D$18,3,FALSE)</f>
        <v>14</v>
      </c>
      <c r="G171">
        <f>VLOOKUP(D171,Menu!$A$2:$D$18,4,FALSE)</f>
        <v>16</v>
      </c>
    </row>
    <row r="172" spans="1:7">
      <c r="A172" t="s">
        <v>7</v>
      </c>
      <c r="B172" s="7">
        <v>0.83541666666666559</v>
      </c>
      <c r="C172">
        <v>5060</v>
      </c>
      <c r="D172">
        <v>6</v>
      </c>
      <c r="E172" t="str">
        <f>VLOOKUP(D172,Menu!$A$2:$D$18,2,FALSE)</f>
        <v>Bangers &amp; Mash</v>
      </c>
      <c r="F172">
        <f>VLOOKUP(D172,Menu!$A$2:$D$18,3,FALSE)</f>
        <v>14</v>
      </c>
      <c r="G172">
        <f>VLOOKUP(D172,Menu!$A$2:$D$18,4,FALSE)</f>
        <v>18</v>
      </c>
    </row>
    <row r="173" spans="1:7">
      <c r="A173" t="s">
        <v>7</v>
      </c>
      <c r="B173" s="7">
        <v>0.83749999999999891</v>
      </c>
      <c r="C173">
        <v>5061</v>
      </c>
      <c r="D173">
        <v>14</v>
      </c>
      <c r="E173" t="str">
        <f>VLOOKUP(D173,Menu!$A$2:$D$18,2,FALSE)</f>
        <v>Espresso</v>
      </c>
      <c r="F173">
        <f>VLOOKUP(D173,Menu!$A$2:$D$18,3,FALSE)</f>
        <v>3</v>
      </c>
      <c r="G173">
        <f>VLOOKUP(D173,Menu!$A$2:$D$18,4,FALSE)</f>
        <v>3</v>
      </c>
    </row>
    <row r="174" spans="1:7">
      <c r="A174" t="s">
        <v>7</v>
      </c>
      <c r="B174" s="7">
        <v>0.83749999999999891</v>
      </c>
      <c r="C174">
        <v>5061</v>
      </c>
      <c r="D174">
        <v>1</v>
      </c>
      <c r="E174" t="str">
        <f>VLOOKUP(D174,Menu!$A$2:$D$18,2,FALSE)</f>
        <v>Spag Bog</v>
      </c>
      <c r="F174">
        <f>VLOOKUP(D174,Menu!$A$2:$D$18,3,FALSE)</f>
        <v>17</v>
      </c>
      <c r="G174">
        <f>VLOOKUP(D174,Menu!$A$2:$D$18,4,FALSE)</f>
        <v>23</v>
      </c>
    </row>
    <row r="175" spans="1:7">
      <c r="A175" t="s">
        <v>7</v>
      </c>
      <c r="B175" s="7">
        <v>0.83819444444444335</v>
      </c>
      <c r="C175">
        <v>5062</v>
      </c>
      <c r="D175">
        <v>7</v>
      </c>
      <c r="E175" t="str">
        <f>VLOOKUP(D175,Menu!$A$2:$D$18,2,FALSE)</f>
        <v>Cottage Pie</v>
      </c>
      <c r="F175">
        <f>VLOOKUP(D175,Menu!$A$2:$D$18,3,FALSE)</f>
        <v>16</v>
      </c>
      <c r="G175">
        <f>VLOOKUP(D175,Menu!$A$2:$D$18,4,FALSE)</f>
        <v>20</v>
      </c>
    </row>
    <row r="176" spans="1:7">
      <c r="A176" t="s">
        <v>7</v>
      </c>
      <c r="B176" s="7">
        <v>0.83819444444444335</v>
      </c>
      <c r="C176">
        <v>5062</v>
      </c>
      <c r="D176">
        <v>9</v>
      </c>
      <c r="E176" t="str">
        <f>VLOOKUP(D176,Menu!$A$2:$D$18,2,FALSE)</f>
        <v>Chicken Tikka Masala</v>
      </c>
      <c r="F176">
        <f>VLOOKUP(D176,Menu!$A$2:$D$18,3,FALSE)</f>
        <v>14</v>
      </c>
      <c r="G176">
        <f>VLOOKUP(D176,Menu!$A$2:$D$18,4,FALSE)</f>
        <v>17</v>
      </c>
    </row>
    <row r="177" spans="1:7">
      <c r="A177" t="s">
        <v>7</v>
      </c>
      <c r="B177" s="7">
        <v>0.83819444444444335</v>
      </c>
      <c r="C177">
        <v>5062</v>
      </c>
      <c r="D177">
        <v>7</v>
      </c>
      <c r="E177" t="str">
        <f>VLOOKUP(D177,Menu!$A$2:$D$18,2,FALSE)</f>
        <v>Cottage Pie</v>
      </c>
      <c r="F177">
        <f>VLOOKUP(D177,Menu!$A$2:$D$18,3,FALSE)</f>
        <v>16</v>
      </c>
      <c r="G177">
        <f>VLOOKUP(D177,Menu!$A$2:$D$18,4,FALSE)</f>
        <v>20</v>
      </c>
    </row>
    <row r="178" spans="1:7">
      <c r="A178" t="s">
        <v>7</v>
      </c>
      <c r="B178" s="7">
        <v>0.83819444444444335</v>
      </c>
      <c r="C178">
        <v>5062</v>
      </c>
      <c r="D178">
        <v>6</v>
      </c>
      <c r="E178" t="str">
        <f>VLOOKUP(D178,Menu!$A$2:$D$18,2,FALSE)</f>
        <v>Bangers &amp; Mash</v>
      </c>
      <c r="F178">
        <f>VLOOKUP(D178,Menu!$A$2:$D$18,3,FALSE)</f>
        <v>14</v>
      </c>
      <c r="G178">
        <f>VLOOKUP(D178,Menu!$A$2:$D$18,4,FALSE)</f>
        <v>18</v>
      </c>
    </row>
    <row r="179" spans="1:7">
      <c r="A179" t="s">
        <v>7</v>
      </c>
      <c r="B179" s="7">
        <v>0.83819444444444335</v>
      </c>
      <c r="C179">
        <v>5062</v>
      </c>
      <c r="D179">
        <v>15</v>
      </c>
      <c r="E179" t="str">
        <f>VLOOKUP(D179,Menu!$A$2:$D$18,2,FALSE)</f>
        <v>Fizzy water</v>
      </c>
      <c r="F179">
        <f>VLOOKUP(D179,Menu!$A$2:$D$18,3,FALSE)</f>
        <v>1</v>
      </c>
      <c r="G179">
        <f>VLOOKUP(D179,Menu!$A$2:$D$18,4,FALSE)</f>
        <v>1</v>
      </c>
    </row>
    <row r="180" spans="1:7">
      <c r="A180" t="s">
        <v>7</v>
      </c>
      <c r="B180" s="7">
        <v>0.83819444444444335</v>
      </c>
      <c r="C180">
        <v>5062</v>
      </c>
      <c r="D180">
        <v>12</v>
      </c>
      <c r="E180" t="str">
        <f>VLOOKUP(D180,Menu!$A$2:$D$18,2,FALSE)</f>
        <v>Red wine (1/4 bottle)</v>
      </c>
      <c r="F180">
        <f>VLOOKUP(D180,Menu!$A$2:$D$18,3,FALSE)</f>
        <v>4</v>
      </c>
      <c r="G180">
        <f>VLOOKUP(D180,Menu!$A$2:$D$18,4,FALSE)</f>
        <v>6</v>
      </c>
    </row>
    <row r="181" spans="1:7">
      <c r="A181" t="s">
        <v>7</v>
      </c>
      <c r="B181" s="7">
        <v>0.83819444444444335</v>
      </c>
      <c r="C181">
        <v>5062</v>
      </c>
      <c r="D181">
        <v>14</v>
      </c>
      <c r="E181" t="str">
        <f>VLOOKUP(D181,Menu!$A$2:$D$18,2,FALSE)</f>
        <v>Espresso</v>
      </c>
      <c r="F181">
        <f>VLOOKUP(D181,Menu!$A$2:$D$18,3,FALSE)</f>
        <v>3</v>
      </c>
      <c r="G181">
        <f>VLOOKUP(D181,Menu!$A$2:$D$18,4,FALSE)</f>
        <v>3</v>
      </c>
    </row>
    <row r="182" spans="1:7">
      <c r="A182" t="s">
        <v>7</v>
      </c>
      <c r="B182" s="7">
        <v>0.83819444444444335</v>
      </c>
      <c r="C182">
        <v>5062</v>
      </c>
      <c r="D182">
        <v>2</v>
      </c>
      <c r="E182" t="str">
        <f>VLOOKUP(D182,Menu!$A$2:$D$18,2,FALSE)</f>
        <v>Risotto con Pollo</v>
      </c>
      <c r="F182">
        <f>VLOOKUP(D182,Menu!$A$2:$D$18,3,FALSE)</f>
        <v>16</v>
      </c>
      <c r="G182">
        <f>VLOOKUP(D182,Menu!$A$2:$D$18,4,FALSE)</f>
        <v>19</v>
      </c>
    </row>
    <row r="183" spans="1:7">
      <c r="A183" t="s">
        <v>7</v>
      </c>
      <c r="B183" s="7">
        <v>0.83819444444444335</v>
      </c>
      <c r="C183">
        <v>5062</v>
      </c>
      <c r="D183">
        <v>1</v>
      </c>
      <c r="E183" t="str">
        <f>VLOOKUP(D183,Menu!$A$2:$D$18,2,FALSE)</f>
        <v>Spag Bog</v>
      </c>
      <c r="F183">
        <f>VLOOKUP(D183,Menu!$A$2:$D$18,3,FALSE)</f>
        <v>17</v>
      </c>
      <c r="G183">
        <f>VLOOKUP(D183,Menu!$A$2:$D$18,4,FALSE)</f>
        <v>23</v>
      </c>
    </row>
    <row r="184" spans="1:7">
      <c r="A184" t="s">
        <v>7</v>
      </c>
      <c r="B184" s="7">
        <v>0.83819444444444335</v>
      </c>
      <c r="C184">
        <v>5062</v>
      </c>
      <c r="D184">
        <v>9</v>
      </c>
      <c r="E184" t="str">
        <f>VLOOKUP(D184,Menu!$A$2:$D$18,2,FALSE)</f>
        <v>Chicken Tikka Masala</v>
      </c>
      <c r="F184">
        <f>VLOOKUP(D184,Menu!$A$2:$D$18,3,FALSE)</f>
        <v>14</v>
      </c>
      <c r="G184">
        <f>VLOOKUP(D184,Menu!$A$2:$D$18,4,FALSE)</f>
        <v>17</v>
      </c>
    </row>
    <row r="185" spans="1:7">
      <c r="A185" t="s">
        <v>7</v>
      </c>
      <c r="B185" s="7">
        <v>0.83819444444444335</v>
      </c>
      <c r="C185">
        <v>5062</v>
      </c>
      <c r="D185">
        <v>4</v>
      </c>
      <c r="E185" t="str">
        <f>VLOOKUP(D185,Menu!$A$2:$D$18,2,FALSE)</f>
        <v>Ravioli</v>
      </c>
      <c r="F185">
        <f>VLOOKUP(D185,Menu!$A$2:$D$18,3,FALSE)</f>
        <v>14</v>
      </c>
      <c r="G185">
        <f>VLOOKUP(D185,Menu!$A$2:$D$18,4,FALSE)</f>
        <v>16</v>
      </c>
    </row>
    <row r="186" spans="1:7">
      <c r="A186" t="s">
        <v>7</v>
      </c>
      <c r="B186" s="7">
        <v>0.83819444444444335</v>
      </c>
      <c r="C186">
        <v>5062</v>
      </c>
      <c r="D186">
        <v>14</v>
      </c>
      <c r="E186" t="str">
        <f>VLOOKUP(D186,Menu!$A$2:$D$18,2,FALSE)</f>
        <v>Espresso</v>
      </c>
      <c r="F186">
        <f>VLOOKUP(D186,Menu!$A$2:$D$18,3,FALSE)</f>
        <v>3</v>
      </c>
      <c r="G186">
        <f>VLOOKUP(D186,Menu!$A$2:$D$18,4,FALSE)</f>
        <v>3</v>
      </c>
    </row>
    <row r="187" spans="1:7">
      <c r="A187" t="s">
        <v>7</v>
      </c>
      <c r="B187" s="7">
        <v>0.84374999999999889</v>
      </c>
      <c r="C187">
        <v>5063</v>
      </c>
      <c r="D187">
        <v>15</v>
      </c>
      <c r="E187" t="str">
        <f>VLOOKUP(D187,Menu!$A$2:$D$18,2,FALSE)</f>
        <v>Fizzy water</v>
      </c>
      <c r="F187">
        <f>VLOOKUP(D187,Menu!$A$2:$D$18,3,FALSE)</f>
        <v>1</v>
      </c>
      <c r="G187">
        <f>VLOOKUP(D187,Menu!$A$2:$D$18,4,FALSE)</f>
        <v>1</v>
      </c>
    </row>
    <row r="188" spans="1:7">
      <c r="A188" t="s">
        <v>7</v>
      </c>
      <c r="B188" s="7">
        <v>0.84861111111110998</v>
      </c>
      <c r="C188">
        <v>5064</v>
      </c>
      <c r="D188">
        <v>7</v>
      </c>
      <c r="E188" t="str">
        <f>VLOOKUP(D188,Menu!$A$2:$D$18,2,FALSE)</f>
        <v>Cottage Pie</v>
      </c>
      <c r="F188">
        <f>VLOOKUP(D188,Menu!$A$2:$D$18,3,FALSE)</f>
        <v>16</v>
      </c>
      <c r="G188">
        <f>VLOOKUP(D188,Menu!$A$2:$D$18,4,FALSE)</f>
        <v>20</v>
      </c>
    </row>
    <row r="189" spans="1:7">
      <c r="A189" t="s">
        <v>7</v>
      </c>
      <c r="B189" s="7">
        <v>0.84861111111110998</v>
      </c>
      <c r="C189">
        <v>5064</v>
      </c>
      <c r="D189">
        <v>14</v>
      </c>
      <c r="E189" t="str">
        <f>VLOOKUP(D189,Menu!$A$2:$D$18,2,FALSE)</f>
        <v>Espresso</v>
      </c>
      <c r="F189">
        <f>VLOOKUP(D189,Menu!$A$2:$D$18,3,FALSE)</f>
        <v>3</v>
      </c>
      <c r="G189">
        <f>VLOOKUP(D189,Menu!$A$2:$D$18,4,FALSE)</f>
        <v>3</v>
      </c>
    </row>
    <row r="190" spans="1:7">
      <c r="A190" t="s">
        <v>7</v>
      </c>
      <c r="B190" s="7">
        <v>0.84861111111110998</v>
      </c>
      <c r="C190">
        <v>5064</v>
      </c>
      <c r="D190">
        <v>12</v>
      </c>
      <c r="E190" t="str">
        <f>VLOOKUP(D190,Menu!$A$2:$D$18,2,FALSE)</f>
        <v>Red wine (1/4 bottle)</v>
      </c>
      <c r="F190">
        <f>VLOOKUP(D190,Menu!$A$2:$D$18,3,FALSE)</f>
        <v>4</v>
      </c>
      <c r="G190">
        <f>VLOOKUP(D190,Menu!$A$2:$D$18,4,FALSE)</f>
        <v>6</v>
      </c>
    </row>
    <row r="191" spans="1:7">
      <c r="A191" t="s">
        <v>7</v>
      </c>
      <c r="B191" s="7">
        <v>0.85416666666666552</v>
      </c>
      <c r="C191">
        <v>5065</v>
      </c>
      <c r="D191">
        <v>13</v>
      </c>
      <c r="E191" t="str">
        <f>VLOOKUP(D191,Menu!$A$2:$D$18,2,FALSE)</f>
        <v>English Breakfast tea</v>
      </c>
      <c r="F191">
        <f>VLOOKUP(D191,Menu!$A$2:$D$18,3,FALSE)</f>
        <v>2</v>
      </c>
      <c r="G191">
        <f>VLOOKUP(D191,Menu!$A$2:$D$18,4,FALSE)</f>
        <v>2</v>
      </c>
    </row>
    <row r="192" spans="1:7">
      <c r="A192" t="s">
        <v>7</v>
      </c>
      <c r="B192" s="7">
        <v>0.85416666666666552</v>
      </c>
      <c r="C192">
        <v>5065</v>
      </c>
      <c r="D192">
        <v>9</v>
      </c>
      <c r="E192" t="str">
        <f>VLOOKUP(D192,Menu!$A$2:$D$18,2,FALSE)</f>
        <v>Chicken Tikka Masala</v>
      </c>
      <c r="F192">
        <f>VLOOKUP(D192,Menu!$A$2:$D$18,3,FALSE)</f>
        <v>14</v>
      </c>
      <c r="G192">
        <f>VLOOKUP(D192,Menu!$A$2:$D$18,4,FALSE)</f>
        <v>17</v>
      </c>
    </row>
    <row r="193" spans="1:7">
      <c r="A193" t="s">
        <v>7</v>
      </c>
      <c r="B193" s="7">
        <v>0.85416666666666552</v>
      </c>
      <c r="C193">
        <v>5065</v>
      </c>
      <c r="D193">
        <v>2</v>
      </c>
      <c r="E193" t="str">
        <f>VLOOKUP(D193,Menu!$A$2:$D$18,2,FALSE)</f>
        <v>Risotto con Pollo</v>
      </c>
      <c r="F193">
        <f>VLOOKUP(D193,Menu!$A$2:$D$18,3,FALSE)</f>
        <v>16</v>
      </c>
      <c r="G193">
        <f>VLOOKUP(D193,Menu!$A$2:$D$18,4,FALSE)</f>
        <v>19</v>
      </c>
    </row>
    <row r="194" spans="1:7">
      <c r="A194" t="s">
        <v>7</v>
      </c>
      <c r="B194" s="7">
        <v>0.85763888888888773</v>
      </c>
      <c r="C194">
        <v>5066</v>
      </c>
      <c r="D194">
        <v>16</v>
      </c>
      <c r="E194" t="str">
        <f>VLOOKUP(D194,Menu!$A$2:$D$18,2,FALSE)</f>
        <v>English Ale</v>
      </c>
      <c r="F194">
        <f>VLOOKUP(D194,Menu!$A$2:$D$18,3,FALSE)</f>
        <v>5</v>
      </c>
      <c r="G194">
        <f>VLOOKUP(D194,Menu!$A$2:$D$18,4,FALSE)</f>
        <v>7</v>
      </c>
    </row>
    <row r="195" spans="1:7">
      <c r="A195" t="s">
        <v>7</v>
      </c>
      <c r="B195" s="7">
        <v>0.85763888888888773</v>
      </c>
      <c r="C195">
        <v>5066</v>
      </c>
      <c r="D195">
        <v>8</v>
      </c>
      <c r="E195" t="str">
        <f>VLOOKUP(D195,Menu!$A$2:$D$18,2,FALSE)</f>
        <v>Fish &amp; Chips</v>
      </c>
      <c r="F195">
        <f>VLOOKUP(D195,Menu!$A$2:$D$18,3,FALSE)</f>
        <v>15</v>
      </c>
      <c r="G195">
        <f>VLOOKUP(D195,Menu!$A$2:$D$18,4,FALSE)</f>
        <v>19</v>
      </c>
    </row>
    <row r="196" spans="1:7">
      <c r="A196" t="s">
        <v>7</v>
      </c>
      <c r="B196" s="7">
        <v>0.85763888888888773</v>
      </c>
      <c r="C196">
        <v>5066</v>
      </c>
      <c r="D196">
        <v>10</v>
      </c>
      <c r="E196" t="str">
        <f>VLOOKUP(D196,Menu!$A$2:$D$18,2,FALSE)</f>
        <v>Mushroom Wellington</v>
      </c>
      <c r="F196">
        <f>VLOOKUP(D196,Menu!$A$2:$D$18,3,FALSE)</f>
        <v>14</v>
      </c>
      <c r="G196">
        <f>VLOOKUP(D196,Menu!$A$2:$D$18,4,FALSE)</f>
        <v>19.5</v>
      </c>
    </row>
    <row r="197" spans="1:7">
      <c r="A197" t="s">
        <v>7</v>
      </c>
      <c r="B197" s="7">
        <v>0.85972222222222106</v>
      </c>
      <c r="C197">
        <v>5067</v>
      </c>
      <c r="D197">
        <v>2</v>
      </c>
      <c r="E197" t="str">
        <f>VLOOKUP(D197,Menu!$A$2:$D$18,2,FALSE)</f>
        <v>Risotto con Pollo</v>
      </c>
      <c r="F197">
        <f>VLOOKUP(D197,Menu!$A$2:$D$18,3,FALSE)</f>
        <v>16</v>
      </c>
      <c r="G197">
        <f>VLOOKUP(D197,Menu!$A$2:$D$18,4,FALSE)</f>
        <v>19</v>
      </c>
    </row>
    <row r="198" spans="1:7">
      <c r="A198" t="s">
        <v>7</v>
      </c>
      <c r="B198" s="7">
        <v>0.86319444444444327</v>
      </c>
      <c r="C198">
        <v>5068</v>
      </c>
      <c r="D198">
        <v>1</v>
      </c>
      <c r="E198" t="str">
        <f>VLOOKUP(D198,Menu!$A$2:$D$18,2,FALSE)</f>
        <v>Spag Bog</v>
      </c>
      <c r="F198">
        <f>VLOOKUP(D198,Menu!$A$2:$D$18,3,FALSE)</f>
        <v>17</v>
      </c>
      <c r="G198">
        <f>VLOOKUP(D198,Menu!$A$2:$D$18,4,FALSE)</f>
        <v>23</v>
      </c>
    </row>
    <row r="199" spans="1:7">
      <c r="A199" t="s">
        <v>7</v>
      </c>
      <c r="B199" s="7">
        <v>0.86319444444444327</v>
      </c>
      <c r="C199">
        <v>5068</v>
      </c>
      <c r="D199">
        <v>7</v>
      </c>
      <c r="E199" t="str">
        <f>VLOOKUP(D199,Menu!$A$2:$D$18,2,FALSE)</f>
        <v>Cottage Pie</v>
      </c>
      <c r="F199">
        <f>VLOOKUP(D199,Menu!$A$2:$D$18,3,FALSE)</f>
        <v>16</v>
      </c>
      <c r="G199">
        <f>VLOOKUP(D199,Menu!$A$2:$D$18,4,FALSE)</f>
        <v>20</v>
      </c>
    </row>
    <row r="200" spans="1:7">
      <c r="A200" t="s">
        <v>7</v>
      </c>
      <c r="B200" s="7">
        <v>0.86319444444444327</v>
      </c>
      <c r="C200">
        <v>5068</v>
      </c>
      <c r="D200">
        <v>8</v>
      </c>
      <c r="E200" t="str">
        <f>VLOOKUP(D200,Menu!$A$2:$D$18,2,FALSE)</f>
        <v>Fish &amp; Chips</v>
      </c>
      <c r="F200">
        <f>VLOOKUP(D200,Menu!$A$2:$D$18,3,FALSE)</f>
        <v>15</v>
      </c>
      <c r="G200">
        <f>VLOOKUP(D200,Menu!$A$2:$D$18,4,FALSE)</f>
        <v>19</v>
      </c>
    </row>
    <row r="201" spans="1:7">
      <c r="A201" t="s">
        <v>7</v>
      </c>
      <c r="B201" s="7">
        <v>0.86319444444444327</v>
      </c>
      <c r="C201">
        <v>5068</v>
      </c>
      <c r="D201">
        <v>3</v>
      </c>
      <c r="E201" t="str">
        <f>VLOOKUP(D201,Menu!$A$2:$D$18,2,FALSE)</f>
        <v>Soup of the day</v>
      </c>
      <c r="F201">
        <f>VLOOKUP(D201,Menu!$A$2:$D$18,3,FALSE)</f>
        <v>7</v>
      </c>
      <c r="G201">
        <f>VLOOKUP(D201,Menu!$A$2:$D$18,4,FALSE)</f>
        <v>8.5</v>
      </c>
    </row>
    <row r="202" spans="1:7">
      <c r="A202" t="s">
        <v>7</v>
      </c>
      <c r="B202" s="7">
        <v>0.87361111111110989</v>
      </c>
      <c r="C202">
        <v>5069</v>
      </c>
      <c r="D202">
        <v>5</v>
      </c>
      <c r="E202" t="str">
        <f>VLOOKUP(D202,Menu!$A$2:$D$18,2,FALSE)</f>
        <v>Carbonara</v>
      </c>
      <c r="F202">
        <f>VLOOKUP(D202,Menu!$A$2:$D$18,3,FALSE)</f>
        <v>15</v>
      </c>
      <c r="G202">
        <f>VLOOKUP(D202,Menu!$A$2:$D$18,4,FALSE)</f>
        <v>20</v>
      </c>
    </row>
    <row r="203" spans="1:7">
      <c r="A203" t="s">
        <v>7</v>
      </c>
      <c r="B203" s="7">
        <v>0.87361111111110989</v>
      </c>
      <c r="C203">
        <v>5069</v>
      </c>
      <c r="D203">
        <v>13</v>
      </c>
      <c r="E203" t="str">
        <f>VLOOKUP(D203,Menu!$A$2:$D$18,2,FALSE)</f>
        <v>English Breakfast tea</v>
      </c>
      <c r="F203">
        <f>VLOOKUP(D203,Menu!$A$2:$D$18,3,FALSE)</f>
        <v>2</v>
      </c>
      <c r="G203">
        <f>VLOOKUP(D203,Menu!$A$2:$D$18,4,FALSE)</f>
        <v>2</v>
      </c>
    </row>
    <row r="204" spans="1:7">
      <c r="A204" t="s">
        <v>7</v>
      </c>
      <c r="B204" s="7">
        <v>0.87361111111110989</v>
      </c>
      <c r="C204">
        <v>5069</v>
      </c>
      <c r="D204">
        <v>4</v>
      </c>
      <c r="E204" t="str">
        <f>VLOOKUP(D204,Menu!$A$2:$D$18,2,FALSE)</f>
        <v>Ravioli</v>
      </c>
      <c r="F204">
        <f>VLOOKUP(D204,Menu!$A$2:$D$18,3,FALSE)</f>
        <v>14</v>
      </c>
      <c r="G204">
        <f>VLOOKUP(D204,Menu!$A$2:$D$18,4,FALSE)</f>
        <v>16</v>
      </c>
    </row>
    <row r="205" spans="1:7">
      <c r="A205" t="s">
        <v>7</v>
      </c>
      <c r="B205" s="7">
        <v>0.87361111111110989</v>
      </c>
      <c r="C205">
        <v>5069</v>
      </c>
      <c r="D205">
        <v>1</v>
      </c>
      <c r="E205" t="str">
        <f>VLOOKUP(D205,Menu!$A$2:$D$18,2,FALSE)</f>
        <v>Spag Bog</v>
      </c>
      <c r="F205">
        <f>VLOOKUP(D205,Menu!$A$2:$D$18,3,FALSE)</f>
        <v>17</v>
      </c>
      <c r="G205">
        <f>VLOOKUP(D205,Menu!$A$2:$D$18,4,FALSE)</f>
        <v>23</v>
      </c>
    </row>
    <row r="206" spans="1:7">
      <c r="A206" t="s">
        <v>7</v>
      </c>
      <c r="B206" s="7">
        <v>0.87361111111110989</v>
      </c>
      <c r="C206">
        <v>5069</v>
      </c>
      <c r="D206">
        <v>2</v>
      </c>
      <c r="E206" t="str">
        <f>VLOOKUP(D206,Menu!$A$2:$D$18,2,FALSE)</f>
        <v>Risotto con Pollo</v>
      </c>
      <c r="F206">
        <f>VLOOKUP(D206,Menu!$A$2:$D$18,3,FALSE)</f>
        <v>16</v>
      </c>
      <c r="G206">
        <f>VLOOKUP(D206,Menu!$A$2:$D$18,4,FALSE)</f>
        <v>19</v>
      </c>
    </row>
    <row r="207" spans="1:7">
      <c r="A207" t="s">
        <v>7</v>
      </c>
      <c r="B207" s="7">
        <v>0.87777777777777655</v>
      </c>
      <c r="C207">
        <v>5070</v>
      </c>
      <c r="D207">
        <v>6</v>
      </c>
      <c r="E207" t="str">
        <f>VLOOKUP(D207,Menu!$A$2:$D$18,2,FALSE)</f>
        <v>Bangers &amp; Mash</v>
      </c>
      <c r="F207">
        <f>VLOOKUP(D207,Menu!$A$2:$D$18,3,FALSE)</f>
        <v>14</v>
      </c>
      <c r="G207">
        <f>VLOOKUP(D207,Menu!$A$2:$D$18,4,FALSE)</f>
        <v>18</v>
      </c>
    </row>
    <row r="208" spans="1:7">
      <c r="A208" t="s">
        <v>7</v>
      </c>
      <c r="B208" s="7">
        <v>0.87777777777777655</v>
      </c>
      <c r="C208">
        <v>5070</v>
      </c>
      <c r="D208">
        <v>4</v>
      </c>
      <c r="E208" t="str">
        <f>VLOOKUP(D208,Menu!$A$2:$D$18,2,FALSE)</f>
        <v>Ravioli</v>
      </c>
      <c r="F208">
        <f>VLOOKUP(D208,Menu!$A$2:$D$18,3,FALSE)</f>
        <v>14</v>
      </c>
      <c r="G208">
        <f>VLOOKUP(D208,Menu!$A$2:$D$18,4,FALSE)</f>
        <v>16</v>
      </c>
    </row>
    <row r="209" spans="1:7">
      <c r="A209" t="s">
        <v>7</v>
      </c>
      <c r="B209" s="7">
        <v>0.87777777777777655</v>
      </c>
      <c r="C209">
        <v>5070</v>
      </c>
      <c r="D209">
        <v>16</v>
      </c>
      <c r="E209" t="str">
        <f>VLOOKUP(D209,Menu!$A$2:$D$18,2,FALSE)</f>
        <v>English Ale</v>
      </c>
      <c r="F209">
        <f>VLOOKUP(D209,Menu!$A$2:$D$18,3,FALSE)</f>
        <v>5</v>
      </c>
      <c r="G209">
        <f>VLOOKUP(D209,Menu!$A$2:$D$18,4,FALSE)</f>
        <v>7</v>
      </c>
    </row>
    <row r="210" spans="1:7">
      <c r="A210" t="s">
        <v>7</v>
      </c>
      <c r="B210" s="7">
        <v>0.87777777777777655</v>
      </c>
      <c r="C210">
        <v>5070</v>
      </c>
      <c r="D210">
        <v>4</v>
      </c>
      <c r="E210" t="str">
        <f>VLOOKUP(D210,Menu!$A$2:$D$18,2,FALSE)</f>
        <v>Ravioli</v>
      </c>
      <c r="F210">
        <f>VLOOKUP(D210,Menu!$A$2:$D$18,3,FALSE)</f>
        <v>14</v>
      </c>
      <c r="G210">
        <f>VLOOKUP(D210,Menu!$A$2:$D$18,4,FALSE)</f>
        <v>16</v>
      </c>
    </row>
    <row r="211" spans="1:7">
      <c r="A211" t="s">
        <v>7</v>
      </c>
      <c r="B211" s="7">
        <v>0.87777777777777655</v>
      </c>
      <c r="C211">
        <v>5070</v>
      </c>
      <c r="D211">
        <v>12</v>
      </c>
      <c r="E211" t="str">
        <f>VLOOKUP(D211,Menu!$A$2:$D$18,2,FALSE)</f>
        <v>Red wine (1/4 bottle)</v>
      </c>
      <c r="F211">
        <f>VLOOKUP(D211,Menu!$A$2:$D$18,3,FALSE)</f>
        <v>4</v>
      </c>
      <c r="G211">
        <f>VLOOKUP(D211,Menu!$A$2:$D$18,4,FALSE)</f>
        <v>6</v>
      </c>
    </row>
    <row r="212" spans="1:7">
      <c r="A212" t="s">
        <v>7</v>
      </c>
      <c r="B212" s="7">
        <v>0.8819444444444432</v>
      </c>
      <c r="C212">
        <v>5071</v>
      </c>
      <c r="D212">
        <v>8</v>
      </c>
      <c r="E212" t="str">
        <f>VLOOKUP(D212,Menu!$A$2:$D$18,2,FALSE)</f>
        <v>Fish &amp; Chips</v>
      </c>
      <c r="F212">
        <f>VLOOKUP(D212,Menu!$A$2:$D$18,3,FALSE)</f>
        <v>15</v>
      </c>
      <c r="G212">
        <f>VLOOKUP(D212,Menu!$A$2:$D$18,4,FALSE)</f>
        <v>19</v>
      </c>
    </row>
    <row r="213" spans="1:7">
      <c r="A213" t="s">
        <v>7</v>
      </c>
      <c r="B213" s="7">
        <v>0.8819444444444432</v>
      </c>
      <c r="C213">
        <v>5071</v>
      </c>
      <c r="D213">
        <v>8</v>
      </c>
      <c r="E213" t="str">
        <f>VLOOKUP(D213,Menu!$A$2:$D$18,2,FALSE)</f>
        <v>Fish &amp; Chips</v>
      </c>
      <c r="F213">
        <f>VLOOKUP(D213,Menu!$A$2:$D$18,3,FALSE)</f>
        <v>15</v>
      </c>
      <c r="G213">
        <f>VLOOKUP(D213,Menu!$A$2:$D$18,4,FALSE)</f>
        <v>19</v>
      </c>
    </row>
    <row r="214" spans="1:7">
      <c r="A214" t="s">
        <v>7</v>
      </c>
      <c r="B214" s="7">
        <v>0.8902777777777765</v>
      </c>
      <c r="C214">
        <v>5072</v>
      </c>
      <c r="D214">
        <v>2</v>
      </c>
      <c r="E214" t="str">
        <f>VLOOKUP(D214,Menu!$A$2:$D$18,2,FALSE)</f>
        <v>Risotto con Pollo</v>
      </c>
      <c r="F214">
        <f>VLOOKUP(D214,Menu!$A$2:$D$18,3,FALSE)</f>
        <v>16</v>
      </c>
      <c r="G214">
        <f>VLOOKUP(D214,Menu!$A$2:$D$18,4,FALSE)</f>
        <v>19</v>
      </c>
    </row>
    <row r="215" spans="1:7">
      <c r="A215" t="s">
        <v>7</v>
      </c>
      <c r="B215" s="7">
        <v>0.89861111111110981</v>
      </c>
      <c r="C215">
        <v>5073</v>
      </c>
      <c r="D215">
        <v>13</v>
      </c>
      <c r="E215" t="str">
        <f>VLOOKUP(D215,Menu!$A$2:$D$18,2,FALSE)</f>
        <v>English Breakfast tea</v>
      </c>
      <c r="F215">
        <f>VLOOKUP(D215,Menu!$A$2:$D$18,3,FALSE)</f>
        <v>2</v>
      </c>
      <c r="G215">
        <f>VLOOKUP(D215,Menu!$A$2:$D$18,4,FALSE)</f>
        <v>2</v>
      </c>
    </row>
    <row r="216" spans="1:7">
      <c r="A216" t="s">
        <v>7</v>
      </c>
      <c r="B216" s="7">
        <v>0.90555555555555423</v>
      </c>
      <c r="C216">
        <v>5074</v>
      </c>
      <c r="D216">
        <v>12</v>
      </c>
      <c r="E216" t="str">
        <f>VLOOKUP(D216,Menu!$A$2:$D$18,2,FALSE)</f>
        <v>Red wine (1/4 bottle)</v>
      </c>
      <c r="F216">
        <f>VLOOKUP(D216,Menu!$A$2:$D$18,3,FALSE)</f>
        <v>4</v>
      </c>
      <c r="G216">
        <f>VLOOKUP(D216,Menu!$A$2:$D$18,4,FALSE)</f>
        <v>6</v>
      </c>
    </row>
    <row r="217" spans="1:7">
      <c r="A217" t="s">
        <v>7</v>
      </c>
      <c r="B217" s="7">
        <v>0.90555555555555423</v>
      </c>
      <c r="C217">
        <v>5074</v>
      </c>
      <c r="D217">
        <v>12</v>
      </c>
      <c r="E217" t="str">
        <f>VLOOKUP(D217,Menu!$A$2:$D$18,2,FALSE)</f>
        <v>Red wine (1/4 bottle)</v>
      </c>
      <c r="F217">
        <f>VLOOKUP(D217,Menu!$A$2:$D$18,3,FALSE)</f>
        <v>4</v>
      </c>
      <c r="G217">
        <f>VLOOKUP(D217,Menu!$A$2:$D$18,4,FALSE)</f>
        <v>6</v>
      </c>
    </row>
    <row r="218" spans="1:7">
      <c r="A218" t="s">
        <v>7</v>
      </c>
      <c r="B218" s="7">
        <v>0.90555555555555423</v>
      </c>
      <c r="C218">
        <v>5074</v>
      </c>
      <c r="D218">
        <v>14</v>
      </c>
      <c r="E218" t="str">
        <f>VLOOKUP(D218,Menu!$A$2:$D$18,2,FALSE)</f>
        <v>Espresso</v>
      </c>
      <c r="F218">
        <f>VLOOKUP(D218,Menu!$A$2:$D$18,3,FALSE)</f>
        <v>3</v>
      </c>
      <c r="G218">
        <f>VLOOKUP(D218,Menu!$A$2:$D$18,4,FALSE)</f>
        <v>3</v>
      </c>
    </row>
    <row r="219" spans="1:7">
      <c r="A219" t="s">
        <v>7</v>
      </c>
      <c r="B219" s="7">
        <v>0.90763888888888755</v>
      </c>
      <c r="C219">
        <v>5075</v>
      </c>
      <c r="D219">
        <v>6</v>
      </c>
      <c r="E219" t="str">
        <f>VLOOKUP(D219,Menu!$A$2:$D$18,2,FALSE)</f>
        <v>Bangers &amp; Mash</v>
      </c>
      <c r="F219">
        <f>VLOOKUP(D219,Menu!$A$2:$D$18,3,FALSE)</f>
        <v>14</v>
      </c>
      <c r="G219">
        <f>VLOOKUP(D219,Menu!$A$2:$D$18,4,FALSE)</f>
        <v>18</v>
      </c>
    </row>
    <row r="220" spans="1:7">
      <c r="A220" t="s">
        <v>7</v>
      </c>
      <c r="B220" s="7">
        <v>0.90763888888888755</v>
      </c>
      <c r="C220">
        <v>5075</v>
      </c>
      <c r="D220">
        <v>16</v>
      </c>
      <c r="E220" t="str">
        <f>VLOOKUP(D220,Menu!$A$2:$D$18,2,FALSE)</f>
        <v>English Ale</v>
      </c>
      <c r="F220">
        <f>VLOOKUP(D220,Menu!$A$2:$D$18,3,FALSE)</f>
        <v>5</v>
      </c>
      <c r="G220">
        <f>VLOOKUP(D220,Menu!$A$2:$D$18,4,FALSE)</f>
        <v>7</v>
      </c>
    </row>
    <row r="221" spans="1:7">
      <c r="A221" t="s">
        <v>7</v>
      </c>
      <c r="B221" s="7">
        <v>0.91597222222222086</v>
      </c>
      <c r="C221">
        <v>5076</v>
      </c>
      <c r="D221">
        <v>15</v>
      </c>
      <c r="E221" t="str">
        <f>VLOOKUP(D221,Menu!$A$2:$D$18,2,FALSE)</f>
        <v>Fizzy water</v>
      </c>
      <c r="F221">
        <f>VLOOKUP(D221,Menu!$A$2:$D$18,3,FALSE)</f>
        <v>1</v>
      </c>
      <c r="G221">
        <f>VLOOKUP(D221,Menu!$A$2:$D$18,4,FALSE)</f>
        <v>1</v>
      </c>
    </row>
    <row r="222" spans="1:7">
      <c r="A222" t="s">
        <v>7</v>
      </c>
      <c r="B222" s="7">
        <v>0.91597222222222086</v>
      </c>
      <c r="C222">
        <v>5076</v>
      </c>
      <c r="D222">
        <v>7</v>
      </c>
      <c r="E222" t="str">
        <f>VLOOKUP(D222,Menu!$A$2:$D$18,2,FALSE)</f>
        <v>Cottage Pie</v>
      </c>
      <c r="F222">
        <f>VLOOKUP(D222,Menu!$A$2:$D$18,3,FALSE)</f>
        <v>16</v>
      </c>
      <c r="G222">
        <f>VLOOKUP(D222,Menu!$A$2:$D$18,4,FALSE)</f>
        <v>20</v>
      </c>
    </row>
    <row r="223" spans="1:7">
      <c r="A223" t="s">
        <v>7</v>
      </c>
      <c r="B223" s="7">
        <v>0.91597222222222086</v>
      </c>
      <c r="C223">
        <v>5076</v>
      </c>
      <c r="D223">
        <v>15</v>
      </c>
      <c r="E223" t="str">
        <f>VLOOKUP(D223,Menu!$A$2:$D$18,2,FALSE)</f>
        <v>Fizzy water</v>
      </c>
      <c r="F223">
        <f>VLOOKUP(D223,Menu!$A$2:$D$18,3,FALSE)</f>
        <v>1</v>
      </c>
      <c r="G223">
        <f>VLOOKUP(D223,Menu!$A$2:$D$18,4,FALSE)</f>
        <v>1</v>
      </c>
    </row>
    <row r="224" spans="1:7">
      <c r="A224" t="s">
        <v>7</v>
      </c>
      <c r="B224" s="7">
        <v>0.91597222222222086</v>
      </c>
      <c r="C224">
        <v>5076</v>
      </c>
      <c r="D224">
        <v>10</v>
      </c>
      <c r="E224" t="str">
        <f>VLOOKUP(D224,Menu!$A$2:$D$18,2,FALSE)</f>
        <v>Mushroom Wellington</v>
      </c>
      <c r="F224">
        <f>VLOOKUP(D224,Menu!$A$2:$D$18,3,FALSE)</f>
        <v>14</v>
      </c>
      <c r="G224">
        <f>VLOOKUP(D224,Menu!$A$2:$D$18,4,FALSE)</f>
        <v>19.5</v>
      </c>
    </row>
    <row r="225" spans="1:7">
      <c r="A225" t="s">
        <v>7</v>
      </c>
      <c r="B225" s="7">
        <v>0.91597222222222086</v>
      </c>
      <c r="C225">
        <v>5076</v>
      </c>
      <c r="D225">
        <v>8</v>
      </c>
      <c r="E225" t="str">
        <f>VLOOKUP(D225,Menu!$A$2:$D$18,2,FALSE)</f>
        <v>Fish &amp; Chips</v>
      </c>
      <c r="F225">
        <f>VLOOKUP(D225,Menu!$A$2:$D$18,3,FALSE)</f>
        <v>15</v>
      </c>
      <c r="G225">
        <f>VLOOKUP(D225,Menu!$A$2:$D$18,4,FALSE)</f>
        <v>19</v>
      </c>
    </row>
    <row r="226" spans="1:7">
      <c r="A226" t="s">
        <v>7</v>
      </c>
      <c r="B226" s="7">
        <v>0.91597222222222086</v>
      </c>
      <c r="C226">
        <v>5076</v>
      </c>
      <c r="D226">
        <v>11</v>
      </c>
      <c r="E226" t="str">
        <f>VLOOKUP(D226,Menu!$A$2:$D$18,2,FALSE)</f>
        <v>Bacon Butty</v>
      </c>
      <c r="F226">
        <f>VLOOKUP(D226,Menu!$A$2:$D$18,3,FALSE)</f>
        <v>10</v>
      </c>
      <c r="G226">
        <f>VLOOKUP(D226,Menu!$A$2:$D$18,4,FALSE)</f>
        <v>14</v>
      </c>
    </row>
    <row r="227" spans="1:7">
      <c r="A227" t="s">
        <v>7</v>
      </c>
      <c r="B227" s="7">
        <v>0.92013888888888751</v>
      </c>
      <c r="C227">
        <v>5077</v>
      </c>
      <c r="D227">
        <v>1</v>
      </c>
      <c r="E227" t="str">
        <f>VLOOKUP(D227,Menu!$A$2:$D$18,2,FALSE)</f>
        <v>Spag Bog</v>
      </c>
      <c r="F227">
        <f>VLOOKUP(D227,Menu!$A$2:$D$18,3,FALSE)</f>
        <v>17</v>
      </c>
      <c r="G227">
        <f>VLOOKUP(D227,Menu!$A$2:$D$18,4,FALSE)</f>
        <v>23</v>
      </c>
    </row>
    <row r="228" spans="1:7">
      <c r="A228" t="s">
        <v>7</v>
      </c>
      <c r="B228" s="7">
        <v>0.92013888888888751</v>
      </c>
      <c r="C228">
        <v>5077</v>
      </c>
      <c r="D228">
        <v>16</v>
      </c>
      <c r="E228" t="str">
        <f>VLOOKUP(D228,Menu!$A$2:$D$18,2,FALSE)</f>
        <v>English Ale</v>
      </c>
      <c r="F228">
        <f>VLOOKUP(D228,Menu!$A$2:$D$18,3,FALSE)</f>
        <v>5</v>
      </c>
      <c r="G228">
        <f>VLOOKUP(D228,Menu!$A$2:$D$18,4,FALSE)</f>
        <v>7</v>
      </c>
    </row>
    <row r="229" spans="1:7">
      <c r="A229" t="s">
        <v>7</v>
      </c>
      <c r="B229" s="7">
        <v>0.92013888888888751</v>
      </c>
      <c r="C229">
        <v>5077</v>
      </c>
      <c r="D229">
        <v>12</v>
      </c>
      <c r="E229" t="str">
        <f>VLOOKUP(D229,Menu!$A$2:$D$18,2,FALSE)</f>
        <v>Red wine (1/4 bottle)</v>
      </c>
      <c r="F229">
        <f>VLOOKUP(D229,Menu!$A$2:$D$18,3,FALSE)</f>
        <v>4</v>
      </c>
      <c r="G229">
        <f>VLOOKUP(D229,Menu!$A$2:$D$18,4,FALSE)</f>
        <v>6</v>
      </c>
    </row>
    <row r="230" spans="1:7">
      <c r="A230" t="s">
        <v>7</v>
      </c>
      <c r="B230" s="7">
        <v>0.92013888888888751</v>
      </c>
      <c r="C230">
        <v>5077</v>
      </c>
      <c r="D230">
        <v>2</v>
      </c>
      <c r="E230" t="str">
        <f>VLOOKUP(D230,Menu!$A$2:$D$18,2,FALSE)</f>
        <v>Risotto con Pollo</v>
      </c>
      <c r="F230">
        <f>VLOOKUP(D230,Menu!$A$2:$D$18,3,FALSE)</f>
        <v>16</v>
      </c>
      <c r="G230">
        <f>VLOOKUP(D230,Menu!$A$2:$D$18,4,FALSE)</f>
        <v>19</v>
      </c>
    </row>
    <row r="231" spans="1:7">
      <c r="A231" t="s">
        <v>7</v>
      </c>
      <c r="B231" s="7">
        <v>0.92013888888888751</v>
      </c>
      <c r="C231">
        <v>5077</v>
      </c>
      <c r="D231">
        <v>15</v>
      </c>
      <c r="E231" t="str">
        <f>VLOOKUP(D231,Menu!$A$2:$D$18,2,FALSE)</f>
        <v>Fizzy water</v>
      </c>
      <c r="F231">
        <f>VLOOKUP(D231,Menu!$A$2:$D$18,3,FALSE)</f>
        <v>1</v>
      </c>
      <c r="G231">
        <f>VLOOKUP(D231,Menu!$A$2:$D$18,4,FALSE)</f>
        <v>1</v>
      </c>
    </row>
    <row r="232" spans="1:7">
      <c r="A232" t="s">
        <v>7</v>
      </c>
      <c r="B232" s="7">
        <v>0.92013888888888751</v>
      </c>
      <c r="C232">
        <v>5077</v>
      </c>
      <c r="D232">
        <v>2</v>
      </c>
      <c r="E232" t="str">
        <f>VLOOKUP(D232,Menu!$A$2:$D$18,2,FALSE)</f>
        <v>Risotto con Pollo</v>
      </c>
      <c r="F232">
        <f>VLOOKUP(D232,Menu!$A$2:$D$18,3,FALSE)</f>
        <v>16</v>
      </c>
      <c r="G232">
        <f>VLOOKUP(D232,Menu!$A$2:$D$18,4,FALSE)</f>
        <v>19</v>
      </c>
    </row>
    <row r="233" spans="1:7">
      <c r="A233" t="s">
        <v>7</v>
      </c>
      <c r="B233" s="7">
        <v>0.92916666666666525</v>
      </c>
      <c r="C233">
        <v>5078</v>
      </c>
      <c r="D233">
        <v>1</v>
      </c>
      <c r="E233" t="str">
        <f>VLOOKUP(D233,Menu!$A$2:$D$18,2,FALSE)</f>
        <v>Spag Bog</v>
      </c>
      <c r="F233">
        <f>VLOOKUP(D233,Menu!$A$2:$D$18,3,FALSE)</f>
        <v>17</v>
      </c>
      <c r="G233">
        <f>VLOOKUP(D233,Menu!$A$2:$D$18,4,FALSE)</f>
        <v>23</v>
      </c>
    </row>
    <row r="234" spans="1:7">
      <c r="A234" t="s">
        <v>7</v>
      </c>
      <c r="B234" s="7">
        <v>0.93263888888888746</v>
      </c>
      <c r="C234">
        <v>5079</v>
      </c>
      <c r="D234">
        <v>5</v>
      </c>
      <c r="E234" t="str">
        <f>VLOOKUP(D234,Menu!$A$2:$D$18,2,FALSE)</f>
        <v>Carbonara</v>
      </c>
      <c r="F234">
        <f>VLOOKUP(D234,Menu!$A$2:$D$18,3,FALSE)</f>
        <v>15</v>
      </c>
      <c r="G234">
        <f>VLOOKUP(D234,Menu!$A$2:$D$18,4,FALSE)</f>
        <v>20</v>
      </c>
    </row>
    <row r="235" spans="1:7">
      <c r="A235" t="s">
        <v>7</v>
      </c>
      <c r="B235" s="7">
        <v>0.94236111111110965</v>
      </c>
      <c r="C235">
        <v>5080</v>
      </c>
      <c r="D235">
        <v>9</v>
      </c>
      <c r="E235" t="str">
        <f>VLOOKUP(D235,Menu!$A$2:$D$18,2,FALSE)</f>
        <v>Chicken Tikka Masala</v>
      </c>
      <c r="F235">
        <f>VLOOKUP(D235,Menu!$A$2:$D$18,3,FALSE)</f>
        <v>14</v>
      </c>
      <c r="G235">
        <f>VLOOKUP(D235,Menu!$A$2:$D$18,4,FALSE)</f>
        <v>17</v>
      </c>
    </row>
    <row r="236" spans="1:7">
      <c r="A236" t="s">
        <v>7</v>
      </c>
      <c r="B236" s="7">
        <v>0.94236111111110965</v>
      </c>
      <c r="C236">
        <v>5080</v>
      </c>
      <c r="D236">
        <v>3</v>
      </c>
      <c r="E236" t="str">
        <f>VLOOKUP(D236,Menu!$A$2:$D$18,2,FALSE)</f>
        <v>Soup of the day</v>
      </c>
      <c r="F236">
        <f>VLOOKUP(D236,Menu!$A$2:$D$18,3,FALSE)</f>
        <v>7</v>
      </c>
      <c r="G236">
        <f>VLOOKUP(D236,Menu!$A$2:$D$18,4,FALSE)</f>
        <v>8.5</v>
      </c>
    </row>
    <row r="237" spans="1:7">
      <c r="A237" t="s">
        <v>7</v>
      </c>
      <c r="B237" s="7">
        <v>0.94236111111110965</v>
      </c>
      <c r="C237">
        <v>5080</v>
      </c>
      <c r="D237">
        <v>5</v>
      </c>
      <c r="E237" t="str">
        <f>VLOOKUP(D237,Menu!$A$2:$D$18,2,FALSE)</f>
        <v>Carbonara</v>
      </c>
      <c r="F237">
        <f>VLOOKUP(D237,Menu!$A$2:$D$18,3,FALSE)</f>
        <v>15</v>
      </c>
      <c r="G237">
        <f>VLOOKUP(D237,Menu!$A$2:$D$18,4,FALSE)</f>
        <v>20</v>
      </c>
    </row>
    <row r="238" spans="1:7">
      <c r="A238" t="s">
        <v>7</v>
      </c>
      <c r="B238" s="7">
        <v>0.9465277777777763</v>
      </c>
      <c r="C238">
        <v>5081</v>
      </c>
      <c r="D238">
        <v>3</v>
      </c>
      <c r="E238" t="str">
        <f>VLOOKUP(D238,Menu!$A$2:$D$18,2,FALSE)</f>
        <v>Soup of the day</v>
      </c>
      <c r="F238">
        <f>VLOOKUP(D238,Menu!$A$2:$D$18,3,FALSE)</f>
        <v>7</v>
      </c>
      <c r="G238">
        <f>VLOOKUP(D238,Menu!$A$2:$D$18,4,FALSE)</f>
        <v>8.5</v>
      </c>
    </row>
    <row r="239" spans="1:7">
      <c r="A239" t="s">
        <v>7</v>
      </c>
      <c r="B239" s="7">
        <v>0.9465277777777763</v>
      </c>
      <c r="C239">
        <v>5081</v>
      </c>
      <c r="D239">
        <v>9</v>
      </c>
      <c r="E239" t="str">
        <f>VLOOKUP(D239,Menu!$A$2:$D$18,2,FALSE)</f>
        <v>Chicken Tikka Masala</v>
      </c>
      <c r="F239">
        <f>VLOOKUP(D239,Menu!$A$2:$D$18,3,FALSE)</f>
        <v>14</v>
      </c>
      <c r="G239">
        <f>VLOOKUP(D239,Menu!$A$2:$D$18,4,FALSE)</f>
        <v>17</v>
      </c>
    </row>
    <row r="240" spans="1:7">
      <c r="A240" t="s">
        <v>7</v>
      </c>
      <c r="B240" s="7">
        <v>0.9465277777777763</v>
      </c>
      <c r="C240">
        <v>5081</v>
      </c>
      <c r="D240">
        <v>1</v>
      </c>
      <c r="E240" t="str">
        <f>VLOOKUP(D240,Menu!$A$2:$D$18,2,FALSE)</f>
        <v>Spag Bog</v>
      </c>
      <c r="F240">
        <f>VLOOKUP(D240,Menu!$A$2:$D$18,3,FALSE)</f>
        <v>17</v>
      </c>
      <c r="G240">
        <f>VLOOKUP(D240,Menu!$A$2:$D$18,4,FALSE)</f>
        <v>23</v>
      </c>
    </row>
    <row r="241" spans="1:7">
      <c r="A241" t="s">
        <v>7</v>
      </c>
      <c r="B241" s="7">
        <v>0.9513888888888874</v>
      </c>
      <c r="C241">
        <v>5082</v>
      </c>
      <c r="D241">
        <v>7</v>
      </c>
      <c r="E241" t="str">
        <f>VLOOKUP(D241,Menu!$A$2:$D$18,2,FALSE)</f>
        <v>Cottage Pie</v>
      </c>
      <c r="F241">
        <f>VLOOKUP(D241,Menu!$A$2:$D$18,3,FALSE)</f>
        <v>16</v>
      </c>
      <c r="G241">
        <f>VLOOKUP(D241,Menu!$A$2:$D$18,4,FALSE)</f>
        <v>20</v>
      </c>
    </row>
    <row r="242" spans="1:7">
      <c r="A242" t="s">
        <v>8</v>
      </c>
      <c r="B242" s="7">
        <v>0.46180555555555558</v>
      </c>
      <c r="C242">
        <v>5083</v>
      </c>
      <c r="D242">
        <v>10</v>
      </c>
      <c r="E242" t="str">
        <f>VLOOKUP(D242,Menu!$A$2:$D$18,2,FALSE)</f>
        <v>Mushroom Wellington</v>
      </c>
      <c r="F242">
        <f>VLOOKUP(D242,Menu!$A$2:$D$18,3,FALSE)</f>
        <v>14</v>
      </c>
      <c r="G242">
        <f>VLOOKUP(D242,Menu!$A$2:$D$18,4,FALSE)</f>
        <v>19.5</v>
      </c>
    </row>
    <row r="243" spans="1:7">
      <c r="A243" t="s">
        <v>8</v>
      </c>
      <c r="B243" s="7">
        <v>0.46875</v>
      </c>
      <c r="C243">
        <v>5084</v>
      </c>
      <c r="D243">
        <v>11</v>
      </c>
      <c r="E243" t="str">
        <f>VLOOKUP(D243,Menu!$A$2:$D$18,2,FALSE)</f>
        <v>Bacon Butty</v>
      </c>
      <c r="F243">
        <f>VLOOKUP(D243,Menu!$A$2:$D$18,3,FALSE)</f>
        <v>10</v>
      </c>
      <c r="G243">
        <f>VLOOKUP(D243,Menu!$A$2:$D$18,4,FALSE)</f>
        <v>14</v>
      </c>
    </row>
    <row r="244" spans="1:7">
      <c r="A244" t="s">
        <v>8</v>
      </c>
      <c r="B244" s="7">
        <v>0.47847222222222224</v>
      </c>
      <c r="C244">
        <v>5085</v>
      </c>
      <c r="D244">
        <v>6</v>
      </c>
      <c r="E244" t="str">
        <f>VLOOKUP(D244,Menu!$A$2:$D$18,2,FALSE)</f>
        <v>Bangers &amp; Mash</v>
      </c>
      <c r="F244">
        <f>VLOOKUP(D244,Menu!$A$2:$D$18,3,FALSE)</f>
        <v>14</v>
      </c>
      <c r="G244">
        <f>VLOOKUP(D244,Menu!$A$2:$D$18,4,FALSE)</f>
        <v>18</v>
      </c>
    </row>
    <row r="245" spans="1:7">
      <c r="A245" t="s">
        <v>8</v>
      </c>
      <c r="B245" s="7">
        <v>0.47847222222222224</v>
      </c>
      <c r="C245">
        <v>5085</v>
      </c>
      <c r="D245">
        <v>11</v>
      </c>
      <c r="E245" t="str">
        <f>VLOOKUP(D245,Menu!$A$2:$D$18,2,FALSE)</f>
        <v>Bacon Butty</v>
      </c>
      <c r="F245">
        <f>VLOOKUP(D245,Menu!$A$2:$D$18,3,FALSE)</f>
        <v>10</v>
      </c>
      <c r="G245">
        <f>VLOOKUP(D245,Menu!$A$2:$D$18,4,FALSE)</f>
        <v>14</v>
      </c>
    </row>
    <row r="246" spans="1:7">
      <c r="A246" t="s">
        <v>8</v>
      </c>
      <c r="B246" s="7">
        <v>0.4826388888888889</v>
      </c>
      <c r="C246">
        <v>5086</v>
      </c>
      <c r="D246">
        <v>2</v>
      </c>
      <c r="E246" t="str">
        <f>VLOOKUP(D246,Menu!$A$2:$D$18,2,FALSE)</f>
        <v>Risotto con Pollo</v>
      </c>
      <c r="F246">
        <f>VLOOKUP(D246,Menu!$A$2:$D$18,3,FALSE)</f>
        <v>16</v>
      </c>
      <c r="G246">
        <f>VLOOKUP(D246,Menu!$A$2:$D$18,4,FALSE)</f>
        <v>19</v>
      </c>
    </row>
    <row r="247" spans="1:7">
      <c r="A247" t="s">
        <v>8</v>
      </c>
      <c r="B247" s="7">
        <v>0.4826388888888889</v>
      </c>
      <c r="C247">
        <v>5086</v>
      </c>
      <c r="D247">
        <v>9</v>
      </c>
      <c r="E247" t="str">
        <f>VLOOKUP(D247,Menu!$A$2:$D$18,2,FALSE)</f>
        <v>Chicken Tikka Masala</v>
      </c>
      <c r="F247">
        <f>VLOOKUP(D247,Menu!$A$2:$D$18,3,FALSE)</f>
        <v>14</v>
      </c>
      <c r="G247">
        <f>VLOOKUP(D247,Menu!$A$2:$D$18,4,FALSE)</f>
        <v>17</v>
      </c>
    </row>
    <row r="248" spans="1:7">
      <c r="A248" t="s">
        <v>8</v>
      </c>
      <c r="B248" s="7">
        <v>0.4826388888888889</v>
      </c>
      <c r="C248">
        <v>5086</v>
      </c>
      <c r="D248">
        <v>1</v>
      </c>
      <c r="E248" t="str">
        <f>VLOOKUP(D248,Menu!$A$2:$D$18,2,FALSE)</f>
        <v>Spag Bog</v>
      </c>
      <c r="F248">
        <f>VLOOKUP(D248,Menu!$A$2:$D$18,3,FALSE)</f>
        <v>17</v>
      </c>
      <c r="G248">
        <f>VLOOKUP(D248,Menu!$A$2:$D$18,4,FALSE)</f>
        <v>23</v>
      </c>
    </row>
    <row r="249" spans="1:7">
      <c r="A249" t="s">
        <v>8</v>
      </c>
      <c r="B249" s="7">
        <v>0.4826388888888889</v>
      </c>
      <c r="C249">
        <v>5086</v>
      </c>
      <c r="D249">
        <v>16</v>
      </c>
      <c r="E249" t="str">
        <f>VLOOKUP(D249,Menu!$A$2:$D$18,2,FALSE)</f>
        <v>English Ale</v>
      </c>
      <c r="F249">
        <f>VLOOKUP(D249,Menu!$A$2:$D$18,3,FALSE)</f>
        <v>5</v>
      </c>
      <c r="G249">
        <f>VLOOKUP(D249,Menu!$A$2:$D$18,4,FALSE)</f>
        <v>7</v>
      </c>
    </row>
    <row r="250" spans="1:7">
      <c r="A250" t="s">
        <v>8</v>
      </c>
      <c r="B250" s="7">
        <v>0.48680555555555555</v>
      </c>
      <c r="C250">
        <v>5087</v>
      </c>
      <c r="D250">
        <v>13</v>
      </c>
      <c r="E250" t="str">
        <f>VLOOKUP(D250,Menu!$A$2:$D$18,2,FALSE)</f>
        <v>English Breakfast tea</v>
      </c>
      <c r="F250">
        <f>VLOOKUP(D250,Menu!$A$2:$D$18,3,FALSE)</f>
        <v>2</v>
      </c>
      <c r="G250">
        <f>VLOOKUP(D250,Menu!$A$2:$D$18,4,FALSE)</f>
        <v>2</v>
      </c>
    </row>
    <row r="251" spans="1:7">
      <c r="A251" t="s">
        <v>8</v>
      </c>
      <c r="B251" s="7">
        <v>0.48680555555555555</v>
      </c>
      <c r="C251">
        <v>5087</v>
      </c>
      <c r="D251">
        <v>10</v>
      </c>
      <c r="E251" t="str">
        <f>VLOOKUP(D251,Menu!$A$2:$D$18,2,FALSE)</f>
        <v>Mushroom Wellington</v>
      </c>
      <c r="F251">
        <f>VLOOKUP(D251,Menu!$A$2:$D$18,3,FALSE)</f>
        <v>14</v>
      </c>
      <c r="G251">
        <f>VLOOKUP(D251,Menu!$A$2:$D$18,4,FALSE)</f>
        <v>19.5</v>
      </c>
    </row>
    <row r="252" spans="1:7">
      <c r="A252" t="s">
        <v>8</v>
      </c>
      <c r="B252" s="7">
        <v>0.48680555555555555</v>
      </c>
      <c r="C252">
        <v>5087</v>
      </c>
      <c r="D252">
        <v>5</v>
      </c>
      <c r="E252" t="str">
        <f>VLOOKUP(D252,Menu!$A$2:$D$18,2,FALSE)</f>
        <v>Carbonara</v>
      </c>
      <c r="F252">
        <f>VLOOKUP(D252,Menu!$A$2:$D$18,3,FALSE)</f>
        <v>15</v>
      </c>
      <c r="G252">
        <f>VLOOKUP(D252,Menu!$A$2:$D$18,4,FALSE)</f>
        <v>20</v>
      </c>
    </row>
    <row r="253" spans="1:7">
      <c r="A253" t="s">
        <v>8</v>
      </c>
      <c r="B253" s="7">
        <v>0.48680555555555555</v>
      </c>
      <c r="C253">
        <v>5087</v>
      </c>
      <c r="D253">
        <v>12</v>
      </c>
      <c r="E253" t="str">
        <f>VLOOKUP(D253,Menu!$A$2:$D$18,2,FALSE)</f>
        <v>Red wine (1/4 bottle)</v>
      </c>
      <c r="F253">
        <f>VLOOKUP(D253,Menu!$A$2:$D$18,3,FALSE)</f>
        <v>4</v>
      </c>
      <c r="G253">
        <f>VLOOKUP(D253,Menu!$A$2:$D$18,4,FALSE)</f>
        <v>6</v>
      </c>
    </row>
    <row r="254" spans="1:7">
      <c r="A254" t="s">
        <v>8</v>
      </c>
      <c r="B254" s="7">
        <v>0.48958333333333331</v>
      </c>
      <c r="C254">
        <v>5088</v>
      </c>
      <c r="D254">
        <v>6</v>
      </c>
      <c r="E254" t="str">
        <f>VLOOKUP(D254,Menu!$A$2:$D$18,2,FALSE)</f>
        <v>Bangers &amp; Mash</v>
      </c>
      <c r="F254">
        <f>VLOOKUP(D254,Menu!$A$2:$D$18,3,FALSE)</f>
        <v>14</v>
      </c>
      <c r="G254">
        <f>VLOOKUP(D254,Menu!$A$2:$D$18,4,FALSE)</f>
        <v>18</v>
      </c>
    </row>
    <row r="255" spans="1:7">
      <c r="A255" t="s">
        <v>8</v>
      </c>
      <c r="B255" s="7">
        <v>0.49930555555555556</v>
      </c>
      <c r="C255">
        <v>5089</v>
      </c>
      <c r="D255">
        <v>14</v>
      </c>
      <c r="E255" t="str">
        <f>VLOOKUP(D255,Menu!$A$2:$D$18,2,FALSE)</f>
        <v>Espresso</v>
      </c>
      <c r="F255">
        <f>VLOOKUP(D255,Menu!$A$2:$D$18,3,FALSE)</f>
        <v>3</v>
      </c>
      <c r="G255">
        <f>VLOOKUP(D255,Menu!$A$2:$D$18,4,FALSE)</f>
        <v>3</v>
      </c>
    </row>
    <row r="256" spans="1:7">
      <c r="A256" t="s">
        <v>8</v>
      </c>
      <c r="B256" s="7">
        <v>0.49930555555555556</v>
      </c>
      <c r="C256">
        <v>5089</v>
      </c>
      <c r="D256">
        <v>14</v>
      </c>
      <c r="E256" t="str">
        <f>VLOOKUP(D256,Menu!$A$2:$D$18,2,FALSE)</f>
        <v>Espresso</v>
      </c>
      <c r="F256">
        <f>VLOOKUP(D256,Menu!$A$2:$D$18,3,FALSE)</f>
        <v>3</v>
      </c>
      <c r="G256">
        <f>VLOOKUP(D256,Menu!$A$2:$D$18,4,FALSE)</f>
        <v>3</v>
      </c>
    </row>
    <row r="257" spans="1:7">
      <c r="A257" t="s">
        <v>8</v>
      </c>
      <c r="B257" s="7">
        <v>0.49930555555555556</v>
      </c>
      <c r="C257">
        <v>5089</v>
      </c>
      <c r="D257">
        <v>4</v>
      </c>
      <c r="E257" t="str">
        <f>VLOOKUP(D257,Menu!$A$2:$D$18,2,FALSE)</f>
        <v>Ravioli</v>
      </c>
      <c r="F257">
        <f>VLOOKUP(D257,Menu!$A$2:$D$18,3,FALSE)</f>
        <v>14</v>
      </c>
      <c r="G257">
        <f>VLOOKUP(D257,Menu!$A$2:$D$18,4,FALSE)</f>
        <v>16</v>
      </c>
    </row>
    <row r="258" spans="1:7">
      <c r="A258" t="s">
        <v>8</v>
      </c>
      <c r="B258" s="7">
        <v>0.50763888888888886</v>
      </c>
      <c r="C258">
        <v>5090</v>
      </c>
      <c r="D258">
        <v>6</v>
      </c>
      <c r="E258" t="str">
        <f>VLOOKUP(D258,Menu!$A$2:$D$18,2,FALSE)</f>
        <v>Bangers &amp; Mash</v>
      </c>
      <c r="F258">
        <f>VLOOKUP(D258,Menu!$A$2:$D$18,3,FALSE)</f>
        <v>14</v>
      </c>
      <c r="G258">
        <f>VLOOKUP(D258,Menu!$A$2:$D$18,4,FALSE)</f>
        <v>18</v>
      </c>
    </row>
    <row r="259" spans="1:7">
      <c r="A259" t="s">
        <v>8</v>
      </c>
      <c r="B259" s="7">
        <v>0.50763888888888886</v>
      </c>
      <c r="C259">
        <v>5090</v>
      </c>
      <c r="D259">
        <v>2</v>
      </c>
      <c r="E259" t="str">
        <f>VLOOKUP(D259,Menu!$A$2:$D$18,2,FALSE)</f>
        <v>Risotto con Pollo</v>
      </c>
      <c r="F259">
        <f>VLOOKUP(D259,Menu!$A$2:$D$18,3,FALSE)</f>
        <v>16</v>
      </c>
      <c r="G259">
        <f>VLOOKUP(D259,Menu!$A$2:$D$18,4,FALSE)</f>
        <v>19</v>
      </c>
    </row>
    <row r="260" spans="1:7">
      <c r="A260" t="s">
        <v>8</v>
      </c>
      <c r="B260" s="7">
        <v>0.50763888888888886</v>
      </c>
      <c r="C260">
        <v>5090</v>
      </c>
      <c r="D260">
        <v>11</v>
      </c>
      <c r="E260" t="str">
        <f>VLOOKUP(D260,Menu!$A$2:$D$18,2,FALSE)</f>
        <v>Bacon Butty</v>
      </c>
      <c r="F260">
        <f>VLOOKUP(D260,Menu!$A$2:$D$18,3,FALSE)</f>
        <v>10</v>
      </c>
      <c r="G260">
        <f>VLOOKUP(D260,Menu!$A$2:$D$18,4,FALSE)</f>
        <v>14</v>
      </c>
    </row>
    <row r="261" spans="1:7">
      <c r="A261" t="s">
        <v>8</v>
      </c>
      <c r="B261" s="7">
        <v>0.51180555555555551</v>
      </c>
      <c r="C261">
        <v>5091</v>
      </c>
      <c r="D261">
        <v>7</v>
      </c>
      <c r="E261" t="str">
        <f>VLOOKUP(D261,Menu!$A$2:$D$18,2,FALSE)</f>
        <v>Cottage Pie</v>
      </c>
      <c r="F261">
        <f>VLOOKUP(D261,Menu!$A$2:$D$18,3,FALSE)</f>
        <v>16</v>
      </c>
      <c r="G261">
        <f>VLOOKUP(D261,Menu!$A$2:$D$18,4,FALSE)</f>
        <v>20</v>
      </c>
    </row>
    <row r="262" spans="1:7">
      <c r="A262" t="s">
        <v>8</v>
      </c>
      <c r="B262" s="7">
        <v>0.51180555555555551</v>
      </c>
      <c r="C262">
        <v>5091</v>
      </c>
      <c r="D262">
        <v>16</v>
      </c>
      <c r="E262" t="str">
        <f>VLOOKUP(D262,Menu!$A$2:$D$18,2,FALSE)</f>
        <v>English Ale</v>
      </c>
      <c r="F262">
        <f>VLOOKUP(D262,Menu!$A$2:$D$18,3,FALSE)</f>
        <v>5</v>
      </c>
      <c r="G262">
        <f>VLOOKUP(D262,Menu!$A$2:$D$18,4,FALSE)</f>
        <v>7</v>
      </c>
    </row>
    <row r="263" spans="1:7">
      <c r="A263" t="s">
        <v>8</v>
      </c>
      <c r="B263" s="7">
        <v>0.51874999999999993</v>
      </c>
      <c r="C263">
        <v>5092</v>
      </c>
      <c r="D263">
        <v>11</v>
      </c>
      <c r="E263" t="str">
        <f>VLOOKUP(D263,Menu!$A$2:$D$18,2,FALSE)</f>
        <v>Bacon Butty</v>
      </c>
      <c r="F263">
        <f>VLOOKUP(D263,Menu!$A$2:$D$18,3,FALSE)</f>
        <v>10</v>
      </c>
      <c r="G263">
        <f>VLOOKUP(D263,Menu!$A$2:$D$18,4,FALSE)</f>
        <v>14</v>
      </c>
    </row>
    <row r="264" spans="1:7">
      <c r="A264" t="s">
        <v>8</v>
      </c>
      <c r="B264" s="7">
        <v>0.51874999999999993</v>
      </c>
      <c r="C264">
        <v>5092</v>
      </c>
      <c r="D264">
        <v>13</v>
      </c>
      <c r="E264" t="str">
        <f>VLOOKUP(D264,Menu!$A$2:$D$18,2,FALSE)</f>
        <v>English Breakfast tea</v>
      </c>
      <c r="F264">
        <f>VLOOKUP(D264,Menu!$A$2:$D$18,3,FALSE)</f>
        <v>2</v>
      </c>
      <c r="G264">
        <f>VLOOKUP(D264,Menu!$A$2:$D$18,4,FALSE)</f>
        <v>2</v>
      </c>
    </row>
    <row r="265" spans="1:7">
      <c r="A265" t="s">
        <v>8</v>
      </c>
      <c r="B265" s="7">
        <v>0.52499999999999991</v>
      </c>
      <c r="C265">
        <v>5093</v>
      </c>
      <c r="D265">
        <v>1</v>
      </c>
      <c r="E265" t="str">
        <f>VLOOKUP(D265,Menu!$A$2:$D$18,2,FALSE)</f>
        <v>Spag Bog</v>
      </c>
      <c r="F265">
        <f>VLOOKUP(D265,Menu!$A$2:$D$18,3,FALSE)</f>
        <v>17</v>
      </c>
      <c r="G265">
        <f>VLOOKUP(D265,Menu!$A$2:$D$18,4,FALSE)</f>
        <v>23</v>
      </c>
    </row>
    <row r="266" spans="1:7">
      <c r="A266" t="s">
        <v>8</v>
      </c>
      <c r="B266" s="7">
        <v>0.52499999999999991</v>
      </c>
      <c r="C266">
        <v>5093</v>
      </c>
      <c r="D266">
        <v>12</v>
      </c>
      <c r="E266" t="str">
        <f>VLOOKUP(D266,Menu!$A$2:$D$18,2,FALSE)</f>
        <v>Red wine (1/4 bottle)</v>
      </c>
      <c r="F266">
        <f>VLOOKUP(D266,Menu!$A$2:$D$18,3,FALSE)</f>
        <v>4</v>
      </c>
      <c r="G266">
        <f>VLOOKUP(D266,Menu!$A$2:$D$18,4,FALSE)</f>
        <v>6</v>
      </c>
    </row>
    <row r="267" spans="1:7">
      <c r="A267" t="s">
        <v>8</v>
      </c>
      <c r="B267" s="7">
        <v>0.52499999999999991</v>
      </c>
      <c r="C267">
        <v>5093</v>
      </c>
      <c r="D267">
        <v>13</v>
      </c>
      <c r="E267" t="str">
        <f>VLOOKUP(D267,Menu!$A$2:$D$18,2,FALSE)</f>
        <v>English Breakfast tea</v>
      </c>
      <c r="F267">
        <f>VLOOKUP(D267,Menu!$A$2:$D$18,3,FALSE)</f>
        <v>2</v>
      </c>
      <c r="G267">
        <f>VLOOKUP(D267,Menu!$A$2:$D$18,4,FALSE)</f>
        <v>2</v>
      </c>
    </row>
    <row r="268" spans="1:7">
      <c r="A268" t="s">
        <v>8</v>
      </c>
      <c r="B268" s="7">
        <v>0.52499999999999991</v>
      </c>
      <c r="C268">
        <v>5093</v>
      </c>
      <c r="D268">
        <v>5</v>
      </c>
      <c r="E268" t="str">
        <f>VLOOKUP(D268,Menu!$A$2:$D$18,2,FALSE)</f>
        <v>Carbonara</v>
      </c>
      <c r="F268">
        <f>VLOOKUP(D268,Menu!$A$2:$D$18,3,FALSE)</f>
        <v>15</v>
      </c>
      <c r="G268">
        <f>VLOOKUP(D268,Menu!$A$2:$D$18,4,FALSE)</f>
        <v>20</v>
      </c>
    </row>
    <row r="269" spans="1:7">
      <c r="A269" t="s">
        <v>8</v>
      </c>
      <c r="B269" s="7">
        <v>0.53263888888888877</v>
      </c>
      <c r="C269">
        <v>5094</v>
      </c>
      <c r="D269">
        <v>13</v>
      </c>
      <c r="E269" t="str">
        <f>VLOOKUP(D269,Menu!$A$2:$D$18,2,FALSE)</f>
        <v>English Breakfast tea</v>
      </c>
      <c r="F269">
        <f>VLOOKUP(D269,Menu!$A$2:$D$18,3,FALSE)</f>
        <v>2</v>
      </c>
      <c r="G269">
        <f>VLOOKUP(D269,Menu!$A$2:$D$18,4,FALSE)</f>
        <v>2</v>
      </c>
    </row>
    <row r="270" spans="1:7">
      <c r="A270" t="s">
        <v>8</v>
      </c>
      <c r="B270" s="7">
        <v>0.53958333333333319</v>
      </c>
      <c r="C270">
        <v>5095</v>
      </c>
      <c r="D270">
        <v>3</v>
      </c>
      <c r="E270" t="str">
        <f>VLOOKUP(D270,Menu!$A$2:$D$18,2,FALSE)</f>
        <v>Soup of the day</v>
      </c>
      <c r="F270">
        <f>VLOOKUP(D270,Menu!$A$2:$D$18,3,FALSE)</f>
        <v>7</v>
      </c>
      <c r="G270">
        <f>VLOOKUP(D270,Menu!$A$2:$D$18,4,FALSE)</f>
        <v>8.5</v>
      </c>
    </row>
    <row r="271" spans="1:7">
      <c r="A271" t="s">
        <v>8</v>
      </c>
      <c r="B271" s="7">
        <v>0.53958333333333319</v>
      </c>
      <c r="C271">
        <v>5095</v>
      </c>
      <c r="D271">
        <v>4</v>
      </c>
      <c r="E271" t="str">
        <f>VLOOKUP(D271,Menu!$A$2:$D$18,2,FALSE)</f>
        <v>Ravioli</v>
      </c>
      <c r="F271">
        <f>VLOOKUP(D271,Menu!$A$2:$D$18,3,FALSE)</f>
        <v>14</v>
      </c>
      <c r="G271">
        <f>VLOOKUP(D271,Menu!$A$2:$D$18,4,FALSE)</f>
        <v>16</v>
      </c>
    </row>
    <row r="272" spans="1:7">
      <c r="A272" t="s">
        <v>8</v>
      </c>
      <c r="B272" s="7">
        <v>0.53958333333333319</v>
      </c>
      <c r="C272">
        <v>5095</v>
      </c>
      <c r="D272">
        <v>6</v>
      </c>
      <c r="E272" t="str">
        <f>VLOOKUP(D272,Menu!$A$2:$D$18,2,FALSE)</f>
        <v>Bangers &amp; Mash</v>
      </c>
      <c r="F272">
        <f>VLOOKUP(D272,Menu!$A$2:$D$18,3,FALSE)</f>
        <v>14</v>
      </c>
      <c r="G272">
        <f>VLOOKUP(D272,Menu!$A$2:$D$18,4,FALSE)</f>
        <v>18</v>
      </c>
    </row>
    <row r="273" spans="1:7">
      <c r="A273" t="s">
        <v>8</v>
      </c>
      <c r="B273" s="7">
        <v>0.53958333333333319</v>
      </c>
      <c r="C273">
        <v>5095</v>
      </c>
      <c r="D273">
        <v>6</v>
      </c>
      <c r="E273" t="str">
        <f>VLOOKUP(D273,Menu!$A$2:$D$18,2,FALSE)</f>
        <v>Bangers &amp; Mash</v>
      </c>
      <c r="F273">
        <f>VLOOKUP(D273,Menu!$A$2:$D$18,3,FALSE)</f>
        <v>14</v>
      </c>
      <c r="G273">
        <f>VLOOKUP(D273,Menu!$A$2:$D$18,4,FALSE)</f>
        <v>18</v>
      </c>
    </row>
    <row r="274" spans="1:7">
      <c r="A274" t="s">
        <v>8</v>
      </c>
      <c r="B274" s="7">
        <v>0.54722222222222205</v>
      </c>
      <c r="C274">
        <v>5096</v>
      </c>
      <c r="D274">
        <v>15</v>
      </c>
      <c r="E274" t="str">
        <f>VLOOKUP(D274,Menu!$A$2:$D$18,2,FALSE)</f>
        <v>Fizzy water</v>
      </c>
      <c r="F274">
        <f>VLOOKUP(D274,Menu!$A$2:$D$18,3,FALSE)</f>
        <v>1</v>
      </c>
      <c r="G274">
        <f>VLOOKUP(D274,Menu!$A$2:$D$18,4,FALSE)</f>
        <v>1</v>
      </c>
    </row>
    <row r="275" spans="1:7">
      <c r="A275" t="s">
        <v>8</v>
      </c>
      <c r="B275" s="7">
        <v>0.5562499999999998</v>
      </c>
      <c r="C275">
        <v>5097</v>
      </c>
      <c r="D275">
        <v>3</v>
      </c>
      <c r="E275" t="str">
        <f>VLOOKUP(D275,Menu!$A$2:$D$18,2,FALSE)</f>
        <v>Soup of the day</v>
      </c>
      <c r="F275">
        <f>VLOOKUP(D275,Menu!$A$2:$D$18,3,FALSE)</f>
        <v>7</v>
      </c>
      <c r="G275">
        <f>VLOOKUP(D275,Menu!$A$2:$D$18,4,FALSE)</f>
        <v>8.5</v>
      </c>
    </row>
    <row r="276" spans="1:7">
      <c r="A276" t="s">
        <v>8</v>
      </c>
      <c r="B276" s="7">
        <v>0.5562499999999998</v>
      </c>
      <c r="C276">
        <v>5097</v>
      </c>
      <c r="D276">
        <v>14</v>
      </c>
      <c r="E276" t="str">
        <f>VLOOKUP(D276,Menu!$A$2:$D$18,2,FALSE)</f>
        <v>Espresso</v>
      </c>
      <c r="F276">
        <f>VLOOKUP(D276,Menu!$A$2:$D$18,3,FALSE)</f>
        <v>3</v>
      </c>
      <c r="G276">
        <f>VLOOKUP(D276,Menu!$A$2:$D$18,4,FALSE)</f>
        <v>3</v>
      </c>
    </row>
    <row r="277" spans="1:7">
      <c r="A277" t="s">
        <v>8</v>
      </c>
      <c r="B277" s="7">
        <v>0.5562499999999998</v>
      </c>
      <c r="C277">
        <v>5097</v>
      </c>
      <c r="D277">
        <v>15</v>
      </c>
      <c r="E277" t="str">
        <f>VLOOKUP(D277,Menu!$A$2:$D$18,2,FALSE)</f>
        <v>Fizzy water</v>
      </c>
      <c r="F277">
        <f>VLOOKUP(D277,Menu!$A$2:$D$18,3,FALSE)</f>
        <v>1</v>
      </c>
      <c r="G277">
        <f>VLOOKUP(D277,Menu!$A$2:$D$18,4,FALSE)</f>
        <v>1</v>
      </c>
    </row>
    <row r="278" spans="1:7">
      <c r="A278" t="s">
        <v>8</v>
      </c>
      <c r="B278" s="7">
        <v>0.55833333333333313</v>
      </c>
      <c r="C278">
        <v>5098</v>
      </c>
      <c r="D278">
        <v>16</v>
      </c>
      <c r="E278" t="str">
        <f>VLOOKUP(D278,Menu!$A$2:$D$18,2,FALSE)</f>
        <v>English Ale</v>
      </c>
      <c r="F278">
        <f>VLOOKUP(D278,Menu!$A$2:$D$18,3,FALSE)</f>
        <v>5</v>
      </c>
      <c r="G278">
        <f>VLOOKUP(D278,Menu!$A$2:$D$18,4,FALSE)</f>
        <v>7</v>
      </c>
    </row>
    <row r="279" spans="1:7">
      <c r="A279" t="s">
        <v>8</v>
      </c>
      <c r="B279" s="7">
        <v>0.56736111111111087</v>
      </c>
      <c r="C279">
        <v>5099</v>
      </c>
      <c r="D279">
        <v>8</v>
      </c>
      <c r="E279" t="str">
        <f>VLOOKUP(D279,Menu!$A$2:$D$18,2,FALSE)</f>
        <v>Fish &amp; Chips</v>
      </c>
      <c r="F279">
        <f>VLOOKUP(D279,Menu!$A$2:$D$18,3,FALSE)</f>
        <v>15</v>
      </c>
      <c r="G279">
        <f>VLOOKUP(D279,Menu!$A$2:$D$18,4,FALSE)</f>
        <v>19</v>
      </c>
    </row>
    <row r="280" spans="1:7">
      <c r="A280" t="s">
        <v>8</v>
      </c>
      <c r="B280" s="7">
        <v>0.56736111111111087</v>
      </c>
      <c r="C280">
        <v>5099</v>
      </c>
      <c r="D280">
        <v>2</v>
      </c>
      <c r="E280" t="str">
        <f>VLOOKUP(D280,Menu!$A$2:$D$18,2,FALSE)</f>
        <v>Risotto con Pollo</v>
      </c>
      <c r="F280">
        <f>VLOOKUP(D280,Menu!$A$2:$D$18,3,FALSE)</f>
        <v>16</v>
      </c>
      <c r="G280">
        <f>VLOOKUP(D280,Menu!$A$2:$D$18,4,FALSE)</f>
        <v>19</v>
      </c>
    </row>
    <row r="281" spans="1:7">
      <c r="A281" t="s">
        <v>8</v>
      </c>
      <c r="B281" s="7">
        <v>0.57361111111111085</v>
      </c>
      <c r="C281">
        <v>5100</v>
      </c>
      <c r="D281">
        <v>2</v>
      </c>
      <c r="E281" t="str">
        <f>VLOOKUP(D281,Menu!$A$2:$D$18,2,FALSE)</f>
        <v>Risotto con Pollo</v>
      </c>
      <c r="F281">
        <f>VLOOKUP(D281,Menu!$A$2:$D$18,3,FALSE)</f>
        <v>16</v>
      </c>
      <c r="G281">
        <f>VLOOKUP(D281,Menu!$A$2:$D$18,4,FALSE)</f>
        <v>19</v>
      </c>
    </row>
    <row r="282" spans="1:7">
      <c r="A282" t="s">
        <v>8</v>
      </c>
      <c r="B282" s="7">
        <v>0.57499999999999973</v>
      </c>
      <c r="C282">
        <v>5101</v>
      </c>
      <c r="D282">
        <v>10</v>
      </c>
      <c r="E282" t="str">
        <f>VLOOKUP(D282,Menu!$A$2:$D$18,2,FALSE)</f>
        <v>Mushroom Wellington</v>
      </c>
      <c r="F282">
        <f>VLOOKUP(D282,Menu!$A$2:$D$18,3,FALSE)</f>
        <v>14</v>
      </c>
      <c r="G282">
        <f>VLOOKUP(D282,Menu!$A$2:$D$18,4,FALSE)</f>
        <v>19.5</v>
      </c>
    </row>
    <row r="283" spans="1:7">
      <c r="A283" t="s">
        <v>8</v>
      </c>
      <c r="B283" s="7">
        <v>0.58124999999999971</v>
      </c>
      <c r="C283">
        <v>5102</v>
      </c>
      <c r="D283">
        <v>8</v>
      </c>
      <c r="E283" t="str">
        <f>VLOOKUP(D283,Menu!$A$2:$D$18,2,FALSE)</f>
        <v>Fish &amp; Chips</v>
      </c>
      <c r="F283">
        <f>VLOOKUP(D283,Menu!$A$2:$D$18,3,FALSE)</f>
        <v>15</v>
      </c>
      <c r="G283">
        <f>VLOOKUP(D283,Menu!$A$2:$D$18,4,FALSE)</f>
        <v>19</v>
      </c>
    </row>
    <row r="284" spans="1:7">
      <c r="A284" t="s">
        <v>8</v>
      </c>
      <c r="B284" s="7">
        <v>0.58124999999999971</v>
      </c>
      <c r="C284">
        <v>5102</v>
      </c>
      <c r="D284">
        <v>8</v>
      </c>
      <c r="E284" t="str">
        <f>VLOOKUP(D284,Menu!$A$2:$D$18,2,FALSE)</f>
        <v>Fish &amp; Chips</v>
      </c>
      <c r="F284">
        <f>VLOOKUP(D284,Menu!$A$2:$D$18,3,FALSE)</f>
        <v>15</v>
      </c>
      <c r="G284">
        <f>VLOOKUP(D284,Menu!$A$2:$D$18,4,FALSE)</f>
        <v>19</v>
      </c>
    </row>
    <row r="285" spans="1:7">
      <c r="A285" t="s">
        <v>8</v>
      </c>
      <c r="B285" s="7">
        <v>0.5909722222222219</v>
      </c>
      <c r="C285">
        <v>5103</v>
      </c>
      <c r="D285">
        <v>2</v>
      </c>
      <c r="E285" t="str">
        <f>VLOOKUP(D285,Menu!$A$2:$D$18,2,FALSE)</f>
        <v>Risotto con Pollo</v>
      </c>
      <c r="F285">
        <f>VLOOKUP(D285,Menu!$A$2:$D$18,3,FALSE)</f>
        <v>16</v>
      </c>
      <c r="G285">
        <f>VLOOKUP(D285,Menu!$A$2:$D$18,4,FALSE)</f>
        <v>19</v>
      </c>
    </row>
    <row r="286" spans="1:7">
      <c r="A286" t="s">
        <v>8</v>
      </c>
      <c r="B286" s="7">
        <v>0.60069444444444409</v>
      </c>
      <c r="C286">
        <v>5104</v>
      </c>
      <c r="D286">
        <v>15</v>
      </c>
      <c r="E286" t="str">
        <f>VLOOKUP(D286,Menu!$A$2:$D$18,2,FALSE)</f>
        <v>Fizzy water</v>
      </c>
      <c r="F286">
        <f>VLOOKUP(D286,Menu!$A$2:$D$18,3,FALSE)</f>
        <v>1</v>
      </c>
      <c r="G286">
        <f>VLOOKUP(D286,Menu!$A$2:$D$18,4,FALSE)</f>
        <v>1</v>
      </c>
    </row>
    <row r="287" spans="1:7">
      <c r="A287" t="s">
        <v>8</v>
      </c>
      <c r="B287" s="7">
        <v>0.60069444444444409</v>
      </c>
      <c r="C287">
        <v>5104</v>
      </c>
      <c r="D287">
        <v>3</v>
      </c>
      <c r="E287" t="str">
        <f>VLOOKUP(D287,Menu!$A$2:$D$18,2,FALSE)</f>
        <v>Soup of the day</v>
      </c>
      <c r="F287">
        <f>VLOOKUP(D287,Menu!$A$2:$D$18,3,FALSE)</f>
        <v>7</v>
      </c>
      <c r="G287">
        <f>VLOOKUP(D287,Menu!$A$2:$D$18,4,FALSE)</f>
        <v>8.5</v>
      </c>
    </row>
    <row r="288" spans="1:7">
      <c r="A288" t="s">
        <v>8</v>
      </c>
      <c r="B288" s="7">
        <v>0.60069444444444409</v>
      </c>
      <c r="C288">
        <v>5104</v>
      </c>
      <c r="D288">
        <v>7</v>
      </c>
      <c r="E288" t="str">
        <f>VLOOKUP(D288,Menu!$A$2:$D$18,2,FALSE)</f>
        <v>Cottage Pie</v>
      </c>
      <c r="F288">
        <f>VLOOKUP(D288,Menu!$A$2:$D$18,3,FALSE)</f>
        <v>16</v>
      </c>
      <c r="G288">
        <f>VLOOKUP(D288,Menu!$A$2:$D$18,4,FALSE)</f>
        <v>20</v>
      </c>
    </row>
    <row r="289" spans="1:7">
      <c r="A289" t="s">
        <v>8</v>
      </c>
      <c r="B289" s="7">
        <v>0.60694444444444406</v>
      </c>
      <c r="C289">
        <v>5105</v>
      </c>
      <c r="D289">
        <v>3</v>
      </c>
      <c r="E289" t="str">
        <f>VLOOKUP(D289,Menu!$A$2:$D$18,2,FALSE)</f>
        <v>Soup of the day</v>
      </c>
      <c r="F289">
        <f>VLOOKUP(D289,Menu!$A$2:$D$18,3,FALSE)</f>
        <v>7</v>
      </c>
      <c r="G289">
        <f>VLOOKUP(D289,Menu!$A$2:$D$18,4,FALSE)</f>
        <v>8.5</v>
      </c>
    </row>
    <row r="290" spans="1:7">
      <c r="A290" t="s">
        <v>8</v>
      </c>
      <c r="B290" s="7">
        <v>0.60694444444444406</v>
      </c>
      <c r="C290">
        <v>5105</v>
      </c>
      <c r="D290">
        <v>4</v>
      </c>
      <c r="E290" t="str">
        <f>VLOOKUP(D290,Menu!$A$2:$D$18,2,FALSE)</f>
        <v>Ravioli</v>
      </c>
      <c r="F290">
        <f>VLOOKUP(D290,Menu!$A$2:$D$18,3,FALSE)</f>
        <v>14</v>
      </c>
      <c r="G290">
        <f>VLOOKUP(D290,Menu!$A$2:$D$18,4,FALSE)</f>
        <v>16</v>
      </c>
    </row>
    <row r="291" spans="1:7">
      <c r="A291" t="s">
        <v>8</v>
      </c>
      <c r="B291" s="7">
        <v>0.60694444444444406</v>
      </c>
      <c r="C291">
        <v>5105</v>
      </c>
      <c r="D291">
        <v>6</v>
      </c>
      <c r="E291" t="str">
        <f>VLOOKUP(D291,Menu!$A$2:$D$18,2,FALSE)</f>
        <v>Bangers &amp; Mash</v>
      </c>
      <c r="F291">
        <f>VLOOKUP(D291,Menu!$A$2:$D$18,3,FALSE)</f>
        <v>14</v>
      </c>
      <c r="G291">
        <f>VLOOKUP(D291,Menu!$A$2:$D$18,4,FALSE)</f>
        <v>18</v>
      </c>
    </row>
    <row r="292" spans="1:7">
      <c r="A292" t="s">
        <v>8</v>
      </c>
      <c r="B292" s="7">
        <v>0.60694444444444406</v>
      </c>
      <c r="C292">
        <v>5105</v>
      </c>
      <c r="D292">
        <v>2</v>
      </c>
      <c r="E292" t="str">
        <f>VLOOKUP(D292,Menu!$A$2:$D$18,2,FALSE)</f>
        <v>Risotto con Pollo</v>
      </c>
      <c r="F292">
        <f>VLOOKUP(D292,Menu!$A$2:$D$18,3,FALSE)</f>
        <v>16</v>
      </c>
      <c r="G292">
        <f>VLOOKUP(D292,Menu!$A$2:$D$18,4,FALSE)</f>
        <v>19</v>
      </c>
    </row>
    <row r="293" spans="1:7">
      <c r="A293" t="s">
        <v>8</v>
      </c>
      <c r="B293" s="7">
        <v>0.60694444444444406</v>
      </c>
      <c r="C293">
        <v>5105</v>
      </c>
      <c r="D293">
        <v>10</v>
      </c>
      <c r="E293" t="str">
        <f>VLOOKUP(D293,Menu!$A$2:$D$18,2,FALSE)</f>
        <v>Mushroom Wellington</v>
      </c>
      <c r="F293">
        <f>VLOOKUP(D293,Menu!$A$2:$D$18,3,FALSE)</f>
        <v>14</v>
      </c>
      <c r="G293">
        <f>VLOOKUP(D293,Menu!$A$2:$D$18,4,FALSE)</f>
        <v>19.5</v>
      </c>
    </row>
    <row r="294" spans="1:7">
      <c r="A294" t="s">
        <v>8</v>
      </c>
      <c r="B294" s="7">
        <v>0.60694444444444406</v>
      </c>
      <c r="C294">
        <v>5105</v>
      </c>
      <c r="D294">
        <v>4</v>
      </c>
      <c r="E294" t="str">
        <f>VLOOKUP(D294,Menu!$A$2:$D$18,2,FALSE)</f>
        <v>Ravioli</v>
      </c>
      <c r="F294">
        <f>VLOOKUP(D294,Menu!$A$2:$D$18,3,FALSE)</f>
        <v>14</v>
      </c>
      <c r="G294">
        <f>VLOOKUP(D294,Menu!$A$2:$D$18,4,FALSE)</f>
        <v>16</v>
      </c>
    </row>
    <row r="295" spans="1:7">
      <c r="A295" t="s">
        <v>8</v>
      </c>
      <c r="B295" s="7">
        <v>0.6124999999999996</v>
      </c>
      <c r="C295">
        <v>5106</v>
      </c>
      <c r="D295">
        <v>3</v>
      </c>
      <c r="E295" t="str">
        <f>VLOOKUP(D295,Menu!$A$2:$D$18,2,FALSE)</f>
        <v>Soup of the day</v>
      </c>
      <c r="F295">
        <f>VLOOKUP(D295,Menu!$A$2:$D$18,3,FALSE)</f>
        <v>7</v>
      </c>
      <c r="G295">
        <f>VLOOKUP(D295,Menu!$A$2:$D$18,4,FALSE)</f>
        <v>8.5</v>
      </c>
    </row>
    <row r="296" spans="1:7">
      <c r="A296" t="s">
        <v>8</v>
      </c>
      <c r="B296" s="7">
        <v>0.61874999999999958</v>
      </c>
      <c r="C296">
        <v>5107</v>
      </c>
      <c r="D296">
        <v>12</v>
      </c>
      <c r="E296" t="str">
        <f>VLOOKUP(D296,Menu!$A$2:$D$18,2,FALSE)</f>
        <v>Red wine (1/4 bottle)</v>
      </c>
      <c r="F296">
        <f>VLOOKUP(D296,Menu!$A$2:$D$18,3,FALSE)</f>
        <v>4</v>
      </c>
      <c r="G296">
        <f>VLOOKUP(D296,Menu!$A$2:$D$18,4,FALSE)</f>
        <v>6</v>
      </c>
    </row>
    <row r="297" spans="1:7">
      <c r="A297" t="s">
        <v>8</v>
      </c>
      <c r="B297" s="7">
        <v>0.62638888888888844</v>
      </c>
      <c r="C297">
        <v>5108</v>
      </c>
      <c r="D297">
        <v>13</v>
      </c>
      <c r="E297" t="str">
        <f>VLOOKUP(D297,Menu!$A$2:$D$18,2,FALSE)</f>
        <v>English Breakfast tea</v>
      </c>
      <c r="F297">
        <f>VLOOKUP(D297,Menu!$A$2:$D$18,3,FALSE)</f>
        <v>2</v>
      </c>
      <c r="G297">
        <f>VLOOKUP(D297,Menu!$A$2:$D$18,4,FALSE)</f>
        <v>2</v>
      </c>
    </row>
    <row r="298" spans="1:7">
      <c r="A298" t="s">
        <v>8</v>
      </c>
      <c r="B298" s="7">
        <v>0.63680555555555507</v>
      </c>
      <c r="C298">
        <v>5109</v>
      </c>
      <c r="D298">
        <v>16</v>
      </c>
      <c r="E298" t="str">
        <f>VLOOKUP(D298,Menu!$A$2:$D$18,2,FALSE)</f>
        <v>English Ale</v>
      </c>
      <c r="F298">
        <f>VLOOKUP(D298,Menu!$A$2:$D$18,3,FALSE)</f>
        <v>5</v>
      </c>
      <c r="G298">
        <f>VLOOKUP(D298,Menu!$A$2:$D$18,4,FALSE)</f>
        <v>7</v>
      </c>
    </row>
    <row r="299" spans="1:7">
      <c r="A299" t="s">
        <v>8</v>
      </c>
      <c r="B299" s="7">
        <v>0.63680555555555507</v>
      </c>
      <c r="C299">
        <v>5109</v>
      </c>
      <c r="D299">
        <v>6</v>
      </c>
      <c r="E299" t="str">
        <f>VLOOKUP(D299,Menu!$A$2:$D$18,2,FALSE)</f>
        <v>Bangers &amp; Mash</v>
      </c>
      <c r="F299">
        <f>VLOOKUP(D299,Menu!$A$2:$D$18,3,FALSE)</f>
        <v>14</v>
      </c>
      <c r="G299">
        <f>VLOOKUP(D299,Menu!$A$2:$D$18,4,FALSE)</f>
        <v>18</v>
      </c>
    </row>
    <row r="300" spans="1:7">
      <c r="A300" t="s">
        <v>8</v>
      </c>
      <c r="B300" s="7">
        <v>0.63680555555555507</v>
      </c>
      <c r="C300">
        <v>5109</v>
      </c>
      <c r="D300">
        <v>11</v>
      </c>
      <c r="E300" t="str">
        <f>VLOOKUP(D300,Menu!$A$2:$D$18,2,FALSE)</f>
        <v>Bacon Butty</v>
      </c>
      <c r="F300">
        <f>VLOOKUP(D300,Menu!$A$2:$D$18,3,FALSE)</f>
        <v>10</v>
      </c>
      <c r="G300">
        <f>VLOOKUP(D300,Menu!$A$2:$D$18,4,FALSE)</f>
        <v>14</v>
      </c>
    </row>
    <row r="301" spans="1:7">
      <c r="A301" t="s">
        <v>8</v>
      </c>
      <c r="B301" s="7">
        <v>0.63680555555555507</v>
      </c>
      <c r="C301">
        <v>5109</v>
      </c>
      <c r="D301">
        <v>9</v>
      </c>
      <c r="E301" t="str">
        <f>VLOOKUP(D301,Menu!$A$2:$D$18,2,FALSE)</f>
        <v>Chicken Tikka Masala</v>
      </c>
      <c r="F301">
        <f>VLOOKUP(D301,Menu!$A$2:$D$18,3,FALSE)</f>
        <v>14</v>
      </c>
      <c r="G301">
        <f>VLOOKUP(D301,Menu!$A$2:$D$18,4,FALSE)</f>
        <v>17</v>
      </c>
    </row>
    <row r="302" spans="1:7">
      <c r="A302" t="s">
        <v>8</v>
      </c>
      <c r="B302" s="7">
        <v>0.64513888888888837</v>
      </c>
      <c r="C302">
        <v>5110</v>
      </c>
      <c r="D302">
        <v>13</v>
      </c>
      <c r="E302" t="str">
        <f>VLOOKUP(D302,Menu!$A$2:$D$18,2,FALSE)</f>
        <v>English Breakfast tea</v>
      </c>
      <c r="F302">
        <f>VLOOKUP(D302,Menu!$A$2:$D$18,3,FALSE)</f>
        <v>2</v>
      </c>
      <c r="G302">
        <f>VLOOKUP(D302,Menu!$A$2:$D$18,4,FALSE)</f>
        <v>2</v>
      </c>
    </row>
    <row r="303" spans="1:7">
      <c r="A303" t="s">
        <v>8</v>
      </c>
      <c r="B303" s="7">
        <v>0.64513888888888837</v>
      </c>
      <c r="C303">
        <v>5110</v>
      </c>
      <c r="D303">
        <v>4</v>
      </c>
      <c r="E303" t="str">
        <f>VLOOKUP(D303,Menu!$A$2:$D$18,2,FALSE)</f>
        <v>Ravioli</v>
      </c>
      <c r="F303">
        <f>VLOOKUP(D303,Menu!$A$2:$D$18,3,FALSE)</f>
        <v>14</v>
      </c>
      <c r="G303">
        <f>VLOOKUP(D303,Menu!$A$2:$D$18,4,FALSE)</f>
        <v>16</v>
      </c>
    </row>
    <row r="304" spans="1:7">
      <c r="A304" t="s">
        <v>8</v>
      </c>
      <c r="B304" s="7">
        <v>0.64513888888888837</v>
      </c>
      <c r="C304">
        <v>5110</v>
      </c>
      <c r="D304">
        <v>15</v>
      </c>
      <c r="E304" t="str">
        <f>VLOOKUP(D304,Menu!$A$2:$D$18,2,FALSE)</f>
        <v>Fizzy water</v>
      </c>
      <c r="F304">
        <f>VLOOKUP(D304,Menu!$A$2:$D$18,3,FALSE)</f>
        <v>1</v>
      </c>
      <c r="G304">
        <f>VLOOKUP(D304,Menu!$A$2:$D$18,4,FALSE)</f>
        <v>1</v>
      </c>
    </row>
    <row r="305" spans="1:7">
      <c r="A305" t="s">
        <v>8</v>
      </c>
      <c r="B305" s="7">
        <v>0.64513888888888837</v>
      </c>
      <c r="C305">
        <v>5110</v>
      </c>
      <c r="D305">
        <v>4</v>
      </c>
      <c r="E305" t="str">
        <f>VLOOKUP(D305,Menu!$A$2:$D$18,2,FALSE)</f>
        <v>Ravioli</v>
      </c>
      <c r="F305">
        <f>VLOOKUP(D305,Menu!$A$2:$D$18,3,FALSE)</f>
        <v>14</v>
      </c>
      <c r="G305">
        <f>VLOOKUP(D305,Menu!$A$2:$D$18,4,FALSE)</f>
        <v>16</v>
      </c>
    </row>
    <row r="306" spans="1:7">
      <c r="A306" t="s">
        <v>8</v>
      </c>
      <c r="B306" s="7">
        <v>0.64513888888888837</v>
      </c>
      <c r="C306">
        <v>5110</v>
      </c>
      <c r="D306">
        <v>5</v>
      </c>
      <c r="E306" t="str">
        <f>VLOOKUP(D306,Menu!$A$2:$D$18,2,FALSE)</f>
        <v>Carbonara</v>
      </c>
      <c r="F306">
        <f>VLOOKUP(D306,Menu!$A$2:$D$18,3,FALSE)</f>
        <v>15</v>
      </c>
      <c r="G306">
        <f>VLOOKUP(D306,Menu!$A$2:$D$18,4,FALSE)</f>
        <v>20</v>
      </c>
    </row>
    <row r="307" spans="1:7">
      <c r="A307" t="s">
        <v>8</v>
      </c>
      <c r="B307" s="7">
        <v>0.64513888888888837</v>
      </c>
      <c r="C307">
        <v>5110</v>
      </c>
      <c r="D307">
        <v>3</v>
      </c>
      <c r="E307" t="str">
        <f>VLOOKUP(D307,Menu!$A$2:$D$18,2,FALSE)</f>
        <v>Soup of the day</v>
      </c>
      <c r="F307">
        <f>VLOOKUP(D307,Menu!$A$2:$D$18,3,FALSE)</f>
        <v>7</v>
      </c>
      <c r="G307">
        <f>VLOOKUP(D307,Menu!$A$2:$D$18,4,FALSE)</f>
        <v>8.5</v>
      </c>
    </row>
    <row r="308" spans="1:7">
      <c r="A308" t="s">
        <v>8</v>
      </c>
      <c r="B308" s="7">
        <v>0.64513888888888837</v>
      </c>
      <c r="C308">
        <v>5110</v>
      </c>
      <c r="D308">
        <v>8</v>
      </c>
      <c r="E308" t="str">
        <f>VLOOKUP(D308,Menu!$A$2:$D$18,2,FALSE)</f>
        <v>Fish &amp; Chips</v>
      </c>
      <c r="F308">
        <f>VLOOKUP(D308,Menu!$A$2:$D$18,3,FALSE)</f>
        <v>15</v>
      </c>
      <c r="G308">
        <f>VLOOKUP(D308,Menu!$A$2:$D$18,4,FALSE)</f>
        <v>19</v>
      </c>
    </row>
    <row r="309" spans="1:7">
      <c r="A309" t="s">
        <v>8</v>
      </c>
      <c r="B309" s="7">
        <v>0.64513888888888837</v>
      </c>
      <c r="C309">
        <v>5110</v>
      </c>
      <c r="D309">
        <v>13</v>
      </c>
      <c r="E309" t="str">
        <f>VLOOKUP(D309,Menu!$A$2:$D$18,2,FALSE)</f>
        <v>English Breakfast tea</v>
      </c>
      <c r="F309">
        <f>VLOOKUP(D309,Menu!$A$2:$D$18,3,FALSE)</f>
        <v>2</v>
      </c>
      <c r="G309">
        <f>VLOOKUP(D309,Menu!$A$2:$D$18,4,FALSE)</f>
        <v>2</v>
      </c>
    </row>
    <row r="310" spans="1:7">
      <c r="A310" t="s">
        <v>8</v>
      </c>
      <c r="B310" s="7">
        <v>0.64513888888888837</v>
      </c>
      <c r="C310">
        <v>5110</v>
      </c>
      <c r="D310">
        <v>1</v>
      </c>
      <c r="E310" t="str">
        <f>VLOOKUP(D310,Menu!$A$2:$D$18,2,FALSE)</f>
        <v>Spag Bog</v>
      </c>
      <c r="F310">
        <f>VLOOKUP(D310,Menu!$A$2:$D$18,3,FALSE)</f>
        <v>17</v>
      </c>
      <c r="G310">
        <f>VLOOKUP(D310,Menu!$A$2:$D$18,4,FALSE)</f>
        <v>23</v>
      </c>
    </row>
    <row r="311" spans="1:7">
      <c r="A311" t="s">
        <v>8</v>
      </c>
      <c r="B311" s="7">
        <v>0.64513888888888837</v>
      </c>
      <c r="C311">
        <v>5110</v>
      </c>
      <c r="D311">
        <v>10</v>
      </c>
      <c r="E311" t="str">
        <f>VLOOKUP(D311,Menu!$A$2:$D$18,2,FALSE)</f>
        <v>Mushroom Wellington</v>
      </c>
      <c r="F311">
        <f>VLOOKUP(D311,Menu!$A$2:$D$18,3,FALSE)</f>
        <v>14</v>
      </c>
      <c r="G311">
        <f>VLOOKUP(D311,Menu!$A$2:$D$18,4,FALSE)</f>
        <v>19.5</v>
      </c>
    </row>
    <row r="312" spans="1:7">
      <c r="A312" t="s">
        <v>8</v>
      </c>
      <c r="B312" s="7">
        <v>0.64513888888888837</v>
      </c>
      <c r="C312">
        <v>5110</v>
      </c>
      <c r="D312">
        <v>3</v>
      </c>
      <c r="E312" t="str">
        <f>VLOOKUP(D312,Menu!$A$2:$D$18,2,FALSE)</f>
        <v>Soup of the day</v>
      </c>
      <c r="F312">
        <f>VLOOKUP(D312,Menu!$A$2:$D$18,3,FALSE)</f>
        <v>7</v>
      </c>
      <c r="G312">
        <f>VLOOKUP(D312,Menu!$A$2:$D$18,4,FALSE)</f>
        <v>8.5</v>
      </c>
    </row>
    <row r="313" spans="1:7">
      <c r="A313" t="s">
        <v>8</v>
      </c>
      <c r="B313" s="7">
        <v>0.64513888888888837</v>
      </c>
      <c r="C313">
        <v>5110</v>
      </c>
      <c r="D313">
        <v>11</v>
      </c>
      <c r="E313" t="str">
        <f>VLOOKUP(D313,Menu!$A$2:$D$18,2,FALSE)</f>
        <v>Bacon Butty</v>
      </c>
      <c r="F313">
        <f>VLOOKUP(D313,Menu!$A$2:$D$18,3,FALSE)</f>
        <v>10</v>
      </c>
      <c r="G313">
        <f>VLOOKUP(D313,Menu!$A$2:$D$18,4,FALSE)</f>
        <v>14</v>
      </c>
    </row>
    <row r="314" spans="1:7">
      <c r="A314" t="s">
        <v>8</v>
      </c>
      <c r="B314" s="7">
        <v>0.64513888888888837</v>
      </c>
      <c r="C314">
        <v>5110</v>
      </c>
      <c r="D314">
        <v>11</v>
      </c>
      <c r="E314" t="str">
        <f>VLOOKUP(D314,Menu!$A$2:$D$18,2,FALSE)</f>
        <v>Bacon Butty</v>
      </c>
      <c r="F314">
        <f>VLOOKUP(D314,Menu!$A$2:$D$18,3,FALSE)</f>
        <v>10</v>
      </c>
      <c r="G314">
        <f>VLOOKUP(D314,Menu!$A$2:$D$18,4,FALSE)</f>
        <v>14</v>
      </c>
    </row>
    <row r="315" spans="1:7">
      <c r="A315" t="s">
        <v>8</v>
      </c>
      <c r="B315" s="7">
        <v>0.64583333333333282</v>
      </c>
      <c r="C315">
        <v>5111</v>
      </c>
      <c r="D315">
        <v>5</v>
      </c>
      <c r="E315" t="str">
        <f>VLOOKUP(D315,Menu!$A$2:$D$18,2,FALSE)</f>
        <v>Carbonara</v>
      </c>
      <c r="F315">
        <f>VLOOKUP(D315,Menu!$A$2:$D$18,3,FALSE)</f>
        <v>15</v>
      </c>
      <c r="G315">
        <f>VLOOKUP(D315,Menu!$A$2:$D$18,4,FALSE)</f>
        <v>20</v>
      </c>
    </row>
    <row r="316" spans="1:7">
      <c r="A316" t="s">
        <v>8</v>
      </c>
      <c r="B316" s="7">
        <v>0.65486111111111056</v>
      </c>
      <c r="C316">
        <v>5112</v>
      </c>
      <c r="D316">
        <v>10</v>
      </c>
      <c r="E316" t="str">
        <f>VLOOKUP(D316,Menu!$A$2:$D$18,2,FALSE)</f>
        <v>Mushroom Wellington</v>
      </c>
      <c r="F316">
        <f>VLOOKUP(D316,Menu!$A$2:$D$18,3,FALSE)</f>
        <v>14</v>
      </c>
      <c r="G316">
        <f>VLOOKUP(D316,Menu!$A$2:$D$18,4,FALSE)</f>
        <v>19.5</v>
      </c>
    </row>
    <row r="317" spans="1:7">
      <c r="A317" t="s">
        <v>8</v>
      </c>
      <c r="B317" s="7">
        <v>0.66458333333333275</v>
      </c>
      <c r="C317">
        <v>5113</v>
      </c>
      <c r="D317">
        <v>16</v>
      </c>
      <c r="E317" t="str">
        <f>VLOOKUP(D317,Menu!$A$2:$D$18,2,FALSE)</f>
        <v>English Ale</v>
      </c>
      <c r="F317">
        <f>VLOOKUP(D317,Menu!$A$2:$D$18,3,FALSE)</f>
        <v>5</v>
      </c>
      <c r="G317">
        <f>VLOOKUP(D317,Menu!$A$2:$D$18,4,FALSE)</f>
        <v>7</v>
      </c>
    </row>
    <row r="318" spans="1:7">
      <c r="A318" t="s">
        <v>8</v>
      </c>
      <c r="B318" s="7">
        <v>0.66458333333333275</v>
      </c>
      <c r="C318">
        <v>5113</v>
      </c>
      <c r="D318">
        <v>5</v>
      </c>
      <c r="E318" t="str">
        <f>VLOOKUP(D318,Menu!$A$2:$D$18,2,FALSE)</f>
        <v>Carbonara</v>
      </c>
      <c r="F318">
        <f>VLOOKUP(D318,Menu!$A$2:$D$18,3,FALSE)</f>
        <v>15</v>
      </c>
      <c r="G318">
        <f>VLOOKUP(D318,Menu!$A$2:$D$18,4,FALSE)</f>
        <v>20</v>
      </c>
    </row>
    <row r="319" spans="1:7">
      <c r="A319" t="s">
        <v>8</v>
      </c>
      <c r="B319" s="7">
        <v>0.66597222222222163</v>
      </c>
      <c r="C319">
        <v>5114</v>
      </c>
      <c r="D319">
        <v>13</v>
      </c>
      <c r="E319" t="str">
        <f>VLOOKUP(D319,Menu!$A$2:$D$18,2,FALSE)</f>
        <v>English Breakfast tea</v>
      </c>
      <c r="F319">
        <f>VLOOKUP(D319,Menu!$A$2:$D$18,3,FALSE)</f>
        <v>2</v>
      </c>
      <c r="G319">
        <f>VLOOKUP(D319,Menu!$A$2:$D$18,4,FALSE)</f>
        <v>2</v>
      </c>
    </row>
    <row r="320" spans="1:7">
      <c r="A320" t="s">
        <v>8</v>
      </c>
      <c r="B320" s="7">
        <v>0.67430555555555494</v>
      </c>
      <c r="C320">
        <v>5115</v>
      </c>
      <c r="D320">
        <v>4</v>
      </c>
      <c r="E320" t="str">
        <f>VLOOKUP(D320,Menu!$A$2:$D$18,2,FALSE)</f>
        <v>Ravioli</v>
      </c>
      <c r="F320">
        <f>VLOOKUP(D320,Menu!$A$2:$D$18,3,FALSE)</f>
        <v>14</v>
      </c>
      <c r="G320">
        <f>VLOOKUP(D320,Menu!$A$2:$D$18,4,FALSE)</f>
        <v>16</v>
      </c>
    </row>
    <row r="321" spans="1:7">
      <c r="A321" t="s">
        <v>8</v>
      </c>
      <c r="B321" s="7">
        <v>0.68333333333333268</v>
      </c>
      <c r="C321">
        <v>5116</v>
      </c>
      <c r="D321">
        <v>3</v>
      </c>
      <c r="E321" t="str">
        <f>VLOOKUP(D321,Menu!$A$2:$D$18,2,FALSE)</f>
        <v>Soup of the day</v>
      </c>
      <c r="F321">
        <f>VLOOKUP(D321,Menu!$A$2:$D$18,3,FALSE)</f>
        <v>7</v>
      </c>
      <c r="G321">
        <f>VLOOKUP(D321,Menu!$A$2:$D$18,4,FALSE)</f>
        <v>8.5</v>
      </c>
    </row>
    <row r="322" spans="1:7">
      <c r="A322" t="s">
        <v>8</v>
      </c>
      <c r="B322" s="7">
        <v>0.68333333333333268</v>
      </c>
      <c r="C322">
        <v>5116</v>
      </c>
      <c r="D322">
        <v>12</v>
      </c>
      <c r="E322" t="str">
        <f>VLOOKUP(D322,Menu!$A$2:$D$18,2,FALSE)</f>
        <v>Red wine (1/4 bottle)</v>
      </c>
      <c r="F322">
        <f>VLOOKUP(D322,Menu!$A$2:$D$18,3,FALSE)</f>
        <v>4</v>
      </c>
      <c r="G322">
        <f>VLOOKUP(D322,Menu!$A$2:$D$18,4,FALSE)</f>
        <v>6</v>
      </c>
    </row>
    <row r="323" spans="1:7">
      <c r="A323" t="s">
        <v>8</v>
      </c>
      <c r="B323" s="7">
        <v>0.68333333333333268</v>
      </c>
      <c r="C323">
        <v>5116</v>
      </c>
      <c r="D323">
        <v>6</v>
      </c>
      <c r="E323" t="str">
        <f>VLOOKUP(D323,Menu!$A$2:$D$18,2,FALSE)</f>
        <v>Bangers &amp; Mash</v>
      </c>
      <c r="F323">
        <f>VLOOKUP(D323,Menu!$A$2:$D$18,3,FALSE)</f>
        <v>14</v>
      </c>
      <c r="G323">
        <f>VLOOKUP(D323,Menu!$A$2:$D$18,4,FALSE)</f>
        <v>18</v>
      </c>
    </row>
    <row r="324" spans="1:7">
      <c r="A324" t="s">
        <v>8</v>
      </c>
      <c r="B324" s="7">
        <v>0.68402777777777712</v>
      </c>
      <c r="C324">
        <v>5117</v>
      </c>
      <c r="D324">
        <v>7</v>
      </c>
      <c r="E324" t="str">
        <f>VLOOKUP(D324,Menu!$A$2:$D$18,2,FALSE)</f>
        <v>Cottage Pie</v>
      </c>
      <c r="F324">
        <f>VLOOKUP(D324,Menu!$A$2:$D$18,3,FALSE)</f>
        <v>16</v>
      </c>
      <c r="G324">
        <f>VLOOKUP(D324,Menu!$A$2:$D$18,4,FALSE)</f>
        <v>20</v>
      </c>
    </row>
    <row r="325" spans="1:7">
      <c r="A325" t="s">
        <v>8</v>
      </c>
      <c r="B325" s="7">
        <v>0.69305555555555487</v>
      </c>
      <c r="C325">
        <v>5118</v>
      </c>
      <c r="D325">
        <v>12</v>
      </c>
      <c r="E325" t="str">
        <f>VLOOKUP(D325,Menu!$A$2:$D$18,2,FALSE)</f>
        <v>Red wine (1/4 bottle)</v>
      </c>
      <c r="F325">
        <f>VLOOKUP(D325,Menu!$A$2:$D$18,3,FALSE)</f>
        <v>4</v>
      </c>
      <c r="G325">
        <f>VLOOKUP(D325,Menu!$A$2:$D$18,4,FALSE)</f>
        <v>6</v>
      </c>
    </row>
    <row r="326" spans="1:7">
      <c r="A326" t="s">
        <v>8</v>
      </c>
      <c r="B326" s="7">
        <v>0.69305555555555487</v>
      </c>
      <c r="C326">
        <v>5118</v>
      </c>
      <c r="D326">
        <v>1</v>
      </c>
      <c r="E326" t="str">
        <f>VLOOKUP(D326,Menu!$A$2:$D$18,2,FALSE)</f>
        <v>Spag Bog</v>
      </c>
      <c r="F326">
        <f>VLOOKUP(D326,Menu!$A$2:$D$18,3,FALSE)</f>
        <v>17</v>
      </c>
      <c r="G326">
        <f>VLOOKUP(D326,Menu!$A$2:$D$18,4,FALSE)</f>
        <v>23</v>
      </c>
    </row>
    <row r="327" spans="1:7">
      <c r="A327" t="s">
        <v>8</v>
      </c>
      <c r="B327" s="7">
        <v>0.69305555555555487</v>
      </c>
      <c r="C327">
        <v>5118</v>
      </c>
      <c r="D327">
        <v>4</v>
      </c>
      <c r="E327" t="str">
        <f>VLOOKUP(D327,Menu!$A$2:$D$18,2,FALSE)</f>
        <v>Ravioli</v>
      </c>
      <c r="F327">
        <f>VLOOKUP(D327,Menu!$A$2:$D$18,3,FALSE)</f>
        <v>14</v>
      </c>
      <c r="G327">
        <f>VLOOKUP(D327,Menu!$A$2:$D$18,4,FALSE)</f>
        <v>16</v>
      </c>
    </row>
    <row r="328" spans="1:7">
      <c r="A328" t="s">
        <v>8</v>
      </c>
      <c r="B328" s="7">
        <v>0.69305555555555487</v>
      </c>
      <c r="C328">
        <v>5118</v>
      </c>
      <c r="D328">
        <v>9</v>
      </c>
      <c r="E328" t="str">
        <f>VLOOKUP(D328,Menu!$A$2:$D$18,2,FALSE)</f>
        <v>Chicken Tikka Masala</v>
      </c>
      <c r="F328">
        <f>VLOOKUP(D328,Menu!$A$2:$D$18,3,FALSE)</f>
        <v>14</v>
      </c>
      <c r="G328">
        <f>VLOOKUP(D328,Menu!$A$2:$D$18,4,FALSE)</f>
        <v>17</v>
      </c>
    </row>
    <row r="329" spans="1:7">
      <c r="A329" t="s">
        <v>8</v>
      </c>
      <c r="B329" s="7">
        <v>0.7034722222222215</v>
      </c>
      <c r="C329">
        <v>5119</v>
      </c>
      <c r="D329">
        <v>9</v>
      </c>
      <c r="E329" t="str">
        <f>VLOOKUP(D329,Menu!$A$2:$D$18,2,FALSE)</f>
        <v>Chicken Tikka Masala</v>
      </c>
      <c r="F329">
        <f>VLOOKUP(D329,Menu!$A$2:$D$18,3,FALSE)</f>
        <v>14</v>
      </c>
      <c r="G329">
        <f>VLOOKUP(D329,Menu!$A$2:$D$18,4,FALSE)</f>
        <v>17</v>
      </c>
    </row>
    <row r="330" spans="1:7">
      <c r="A330" t="s">
        <v>8</v>
      </c>
      <c r="B330" s="7">
        <v>0.70833333333333259</v>
      </c>
      <c r="C330">
        <v>5120</v>
      </c>
      <c r="D330">
        <v>10</v>
      </c>
      <c r="E330" t="str">
        <f>VLOOKUP(D330,Menu!$A$2:$D$18,2,FALSE)</f>
        <v>Mushroom Wellington</v>
      </c>
      <c r="F330">
        <f>VLOOKUP(D330,Menu!$A$2:$D$18,3,FALSE)</f>
        <v>14</v>
      </c>
      <c r="G330">
        <f>VLOOKUP(D330,Menu!$A$2:$D$18,4,FALSE)</f>
        <v>19.5</v>
      </c>
    </row>
    <row r="331" spans="1:7">
      <c r="A331" t="s">
        <v>8</v>
      </c>
      <c r="B331" s="7">
        <v>0.70833333333333259</v>
      </c>
      <c r="C331">
        <v>5120</v>
      </c>
      <c r="D331">
        <v>1</v>
      </c>
      <c r="E331" t="str">
        <f>VLOOKUP(D331,Menu!$A$2:$D$18,2,FALSE)</f>
        <v>Spag Bog</v>
      </c>
      <c r="F331">
        <f>VLOOKUP(D331,Menu!$A$2:$D$18,3,FALSE)</f>
        <v>17</v>
      </c>
      <c r="G331">
        <f>VLOOKUP(D331,Menu!$A$2:$D$18,4,FALSE)</f>
        <v>23</v>
      </c>
    </row>
    <row r="332" spans="1:7">
      <c r="A332" t="s">
        <v>8</v>
      </c>
      <c r="B332" s="7">
        <v>0.71736111111111034</v>
      </c>
      <c r="C332">
        <v>5121</v>
      </c>
      <c r="D332">
        <v>4</v>
      </c>
      <c r="E332" t="str">
        <f>VLOOKUP(D332,Menu!$A$2:$D$18,2,FALSE)</f>
        <v>Ravioli</v>
      </c>
      <c r="F332">
        <f>VLOOKUP(D332,Menu!$A$2:$D$18,3,FALSE)</f>
        <v>14</v>
      </c>
      <c r="G332">
        <f>VLOOKUP(D332,Menu!$A$2:$D$18,4,FALSE)</f>
        <v>16</v>
      </c>
    </row>
    <row r="333" spans="1:7">
      <c r="A333" t="s">
        <v>8</v>
      </c>
      <c r="B333" s="7">
        <v>0.71736111111111034</v>
      </c>
      <c r="C333">
        <v>5121</v>
      </c>
      <c r="D333">
        <v>3</v>
      </c>
      <c r="E333" t="str">
        <f>VLOOKUP(D333,Menu!$A$2:$D$18,2,FALSE)</f>
        <v>Soup of the day</v>
      </c>
      <c r="F333">
        <f>VLOOKUP(D333,Menu!$A$2:$D$18,3,FALSE)</f>
        <v>7</v>
      </c>
      <c r="G333">
        <f>VLOOKUP(D333,Menu!$A$2:$D$18,4,FALSE)</f>
        <v>8.5</v>
      </c>
    </row>
    <row r="334" spans="1:7">
      <c r="A334" t="s">
        <v>8</v>
      </c>
      <c r="B334" s="7">
        <v>0.71736111111111034</v>
      </c>
      <c r="C334">
        <v>5121</v>
      </c>
      <c r="D334">
        <v>16</v>
      </c>
      <c r="E334" t="str">
        <f>VLOOKUP(D334,Menu!$A$2:$D$18,2,FALSE)</f>
        <v>English Ale</v>
      </c>
      <c r="F334">
        <f>VLOOKUP(D334,Menu!$A$2:$D$18,3,FALSE)</f>
        <v>5</v>
      </c>
      <c r="G334">
        <f>VLOOKUP(D334,Menu!$A$2:$D$18,4,FALSE)</f>
        <v>7</v>
      </c>
    </row>
    <row r="335" spans="1:7">
      <c r="A335" t="s">
        <v>8</v>
      </c>
      <c r="B335" s="7">
        <v>0.71944444444444366</v>
      </c>
      <c r="C335">
        <v>5122</v>
      </c>
      <c r="D335">
        <v>10</v>
      </c>
      <c r="E335" t="str">
        <f>VLOOKUP(D335,Menu!$A$2:$D$18,2,FALSE)</f>
        <v>Mushroom Wellington</v>
      </c>
      <c r="F335">
        <f>VLOOKUP(D335,Menu!$A$2:$D$18,3,FALSE)</f>
        <v>14</v>
      </c>
      <c r="G335">
        <f>VLOOKUP(D335,Menu!$A$2:$D$18,4,FALSE)</f>
        <v>19.5</v>
      </c>
    </row>
    <row r="336" spans="1:7">
      <c r="A336" t="s">
        <v>8</v>
      </c>
      <c r="B336" s="7">
        <v>0.72569444444444364</v>
      </c>
      <c r="C336">
        <v>5123</v>
      </c>
      <c r="D336">
        <v>16</v>
      </c>
      <c r="E336" t="str">
        <f>VLOOKUP(D336,Menu!$A$2:$D$18,2,FALSE)</f>
        <v>English Ale</v>
      </c>
      <c r="F336">
        <f>VLOOKUP(D336,Menu!$A$2:$D$18,3,FALSE)</f>
        <v>5</v>
      </c>
      <c r="G336">
        <f>VLOOKUP(D336,Menu!$A$2:$D$18,4,FALSE)</f>
        <v>7</v>
      </c>
    </row>
    <row r="337" spans="1:7">
      <c r="A337" t="s">
        <v>8</v>
      </c>
      <c r="B337" s="7">
        <v>0.72569444444444364</v>
      </c>
      <c r="C337">
        <v>5123</v>
      </c>
      <c r="D337">
        <v>2</v>
      </c>
      <c r="E337" t="str">
        <f>VLOOKUP(D337,Menu!$A$2:$D$18,2,FALSE)</f>
        <v>Risotto con Pollo</v>
      </c>
      <c r="F337">
        <f>VLOOKUP(D337,Menu!$A$2:$D$18,3,FALSE)</f>
        <v>16</v>
      </c>
      <c r="G337">
        <f>VLOOKUP(D337,Menu!$A$2:$D$18,4,FALSE)</f>
        <v>19</v>
      </c>
    </row>
    <row r="338" spans="1:7">
      <c r="A338" t="s">
        <v>8</v>
      </c>
      <c r="B338" s="7">
        <v>0.73194444444444362</v>
      </c>
      <c r="C338">
        <v>5124</v>
      </c>
      <c r="D338">
        <v>8</v>
      </c>
      <c r="E338" t="str">
        <f>VLOOKUP(D338,Menu!$A$2:$D$18,2,FALSE)</f>
        <v>Fish &amp; Chips</v>
      </c>
      <c r="F338">
        <f>VLOOKUP(D338,Menu!$A$2:$D$18,3,FALSE)</f>
        <v>15</v>
      </c>
      <c r="G338">
        <f>VLOOKUP(D338,Menu!$A$2:$D$18,4,FALSE)</f>
        <v>19</v>
      </c>
    </row>
    <row r="339" spans="1:7">
      <c r="A339" t="s">
        <v>8</v>
      </c>
      <c r="B339" s="7">
        <v>0.73749999999999916</v>
      </c>
      <c r="C339">
        <v>5125</v>
      </c>
      <c r="D339">
        <v>7</v>
      </c>
      <c r="E339" t="str">
        <f>VLOOKUP(D339,Menu!$A$2:$D$18,2,FALSE)</f>
        <v>Cottage Pie</v>
      </c>
      <c r="F339">
        <f>VLOOKUP(D339,Menu!$A$2:$D$18,3,FALSE)</f>
        <v>16</v>
      </c>
      <c r="G339">
        <f>VLOOKUP(D339,Menu!$A$2:$D$18,4,FALSE)</f>
        <v>20</v>
      </c>
    </row>
    <row r="340" spans="1:7">
      <c r="A340" t="s">
        <v>8</v>
      </c>
      <c r="B340" s="7">
        <v>0.74722222222222134</v>
      </c>
      <c r="C340">
        <v>5126</v>
      </c>
      <c r="D340">
        <v>9</v>
      </c>
      <c r="E340" t="str">
        <f>VLOOKUP(D340,Menu!$A$2:$D$18,2,FALSE)</f>
        <v>Chicken Tikka Masala</v>
      </c>
      <c r="F340">
        <f>VLOOKUP(D340,Menu!$A$2:$D$18,3,FALSE)</f>
        <v>14</v>
      </c>
      <c r="G340">
        <f>VLOOKUP(D340,Menu!$A$2:$D$18,4,FALSE)</f>
        <v>17</v>
      </c>
    </row>
    <row r="341" spans="1:7">
      <c r="A341" t="s">
        <v>8</v>
      </c>
      <c r="B341" s="7">
        <v>0.75694444444444353</v>
      </c>
      <c r="C341">
        <v>5127</v>
      </c>
      <c r="D341">
        <v>16</v>
      </c>
      <c r="E341" t="str">
        <f>VLOOKUP(D341,Menu!$A$2:$D$18,2,FALSE)</f>
        <v>English Ale</v>
      </c>
      <c r="F341">
        <f>VLOOKUP(D341,Menu!$A$2:$D$18,3,FALSE)</f>
        <v>5</v>
      </c>
      <c r="G341">
        <f>VLOOKUP(D341,Menu!$A$2:$D$18,4,FALSE)</f>
        <v>7</v>
      </c>
    </row>
    <row r="342" spans="1:7">
      <c r="A342" t="s">
        <v>8</v>
      </c>
      <c r="B342" s="7">
        <v>0.76249999999999907</v>
      </c>
      <c r="C342">
        <v>5128</v>
      </c>
      <c r="D342">
        <v>16</v>
      </c>
      <c r="E342" t="str">
        <f>VLOOKUP(D342,Menu!$A$2:$D$18,2,FALSE)</f>
        <v>English Ale</v>
      </c>
      <c r="F342">
        <f>VLOOKUP(D342,Menu!$A$2:$D$18,3,FALSE)</f>
        <v>5</v>
      </c>
      <c r="G342">
        <f>VLOOKUP(D342,Menu!$A$2:$D$18,4,FALSE)</f>
        <v>7</v>
      </c>
    </row>
    <row r="343" spans="1:7">
      <c r="A343" t="s">
        <v>8</v>
      </c>
      <c r="B343" s="7">
        <v>0.76249999999999907</v>
      </c>
      <c r="C343">
        <v>5128</v>
      </c>
      <c r="D343">
        <v>2</v>
      </c>
      <c r="E343" t="str">
        <f>VLOOKUP(D343,Menu!$A$2:$D$18,2,FALSE)</f>
        <v>Risotto con Pollo</v>
      </c>
      <c r="F343">
        <f>VLOOKUP(D343,Menu!$A$2:$D$18,3,FALSE)</f>
        <v>16</v>
      </c>
      <c r="G343">
        <f>VLOOKUP(D343,Menu!$A$2:$D$18,4,FALSE)</f>
        <v>19</v>
      </c>
    </row>
    <row r="344" spans="1:7">
      <c r="A344" t="s">
        <v>8</v>
      </c>
      <c r="B344" s="7">
        <v>0.76874999999999905</v>
      </c>
      <c r="C344">
        <v>5129</v>
      </c>
      <c r="D344">
        <v>8</v>
      </c>
      <c r="E344" t="str">
        <f>VLOOKUP(D344,Menu!$A$2:$D$18,2,FALSE)</f>
        <v>Fish &amp; Chips</v>
      </c>
      <c r="F344">
        <f>VLOOKUP(D344,Menu!$A$2:$D$18,3,FALSE)</f>
        <v>15</v>
      </c>
      <c r="G344">
        <f>VLOOKUP(D344,Menu!$A$2:$D$18,4,FALSE)</f>
        <v>19</v>
      </c>
    </row>
    <row r="345" spans="1:7">
      <c r="A345" t="s">
        <v>8</v>
      </c>
      <c r="B345" s="7">
        <v>0.77777777777777679</v>
      </c>
      <c r="C345">
        <v>5130</v>
      </c>
      <c r="D345">
        <v>15</v>
      </c>
      <c r="E345" t="str">
        <f>VLOOKUP(D345,Menu!$A$2:$D$18,2,FALSE)</f>
        <v>Fizzy water</v>
      </c>
      <c r="F345">
        <f>VLOOKUP(D345,Menu!$A$2:$D$18,3,FALSE)</f>
        <v>1</v>
      </c>
      <c r="G345">
        <f>VLOOKUP(D345,Menu!$A$2:$D$18,4,FALSE)</f>
        <v>1</v>
      </c>
    </row>
    <row r="346" spans="1:7">
      <c r="A346" t="s">
        <v>8</v>
      </c>
      <c r="B346" s="7">
        <v>0.77777777777777679</v>
      </c>
      <c r="C346">
        <v>5130</v>
      </c>
      <c r="D346">
        <v>15</v>
      </c>
      <c r="E346" t="str">
        <f>VLOOKUP(D346,Menu!$A$2:$D$18,2,FALSE)</f>
        <v>Fizzy water</v>
      </c>
      <c r="F346">
        <f>VLOOKUP(D346,Menu!$A$2:$D$18,3,FALSE)</f>
        <v>1</v>
      </c>
      <c r="G346">
        <f>VLOOKUP(D346,Menu!$A$2:$D$18,4,FALSE)</f>
        <v>1</v>
      </c>
    </row>
    <row r="347" spans="1:7">
      <c r="A347" t="s">
        <v>8</v>
      </c>
      <c r="B347" s="7">
        <v>0.77777777777777679</v>
      </c>
      <c r="C347">
        <v>5130</v>
      </c>
      <c r="D347">
        <v>3</v>
      </c>
      <c r="E347" t="str">
        <f>VLOOKUP(D347,Menu!$A$2:$D$18,2,FALSE)</f>
        <v>Soup of the day</v>
      </c>
      <c r="F347">
        <f>VLOOKUP(D347,Menu!$A$2:$D$18,3,FALSE)</f>
        <v>7</v>
      </c>
      <c r="G347">
        <f>VLOOKUP(D347,Menu!$A$2:$D$18,4,FALSE)</f>
        <v>8.5</v>
      </c>
    </row>
    <row r="348" spans="1:7">
      <c r="A348" t="s">
        <v>8</v>
      </c>
      <c r="B348" s="7">
        <v>0.77916666666666567</v>
      </c>
      <c r="C348">
        <v>5131</v>
      </c>
      <c r="D348">
        <v>2</v>
      </c>
      <c r="E348" t="str">
        <f>VLOOKUP(D348,Menu!$A$2:$D$18,2,FALSE)</f>
        <v>Risotto con Pollo</v>
      </c>
      <c r="F348">
        <f>VLOOKUP(D348,Menu!$A$2:$D$18,3,FALSE)</f>
        <v>16</v>
      </c>
      <c r="G348">
        <f>VLOOKUP(D348,Menu!$A$2:$D$18,4,FALSE)</f>
        <v>19</v>
      </c>
    </row>
    <row r="349" spans="1:7">
      <c r="A349" t="s">
        <v>8</v>
      </c>
      <c r="B349" s="7">
        <v>0.7895833333333323</v>
      </c>
      <c r="C349">
        <v>5132</v>
      </c>
      <c r="D349">
        <v>10</v>
      </c>
      <c r="E349" t="str">
        <f>VLOOKUP(D349,Menu!$A$2:$D$18,2,FALSE)</f>
        <v>Mushroom Wellington</v>
      </c>
      <c r="F349">
        <f>VLOOKUP(D349,Menu!$A$2:$D$18,3,FALSE)</f>
        <v>14</v>
      </c>
      <c r="G349">
        <f>VLOOKUP(D349,Menu!$A$2:$D$18,4,FALSE)</f>
        <v>19.5</v>
      </c>
    </row>
    <row r="350" spans="1:7">
      <c r="A350" t="s">
        <v>8</v>
      </c>
      <c r="B350" s="7">
        <v>0.7895833333333323</v>
      </c>
      <c r="C350">
        <v>5132</v>
      </c>
      <c r="D350">
        <v>13</v>
      </c>
      <c r="E350" t="str">
        <f>VLOOKUP(D350,Menu!$A$2:$D$18,2,FALSE)</f>
        <v>English Breakfast tea</v>
      </c>
      <c r="F350">
        <f>VLOOKUP(D350,Menu!$A$2:$D$18,3,FALSE)</f>
        <v>2</v>
      </c>
      <c r="G350">
        <f>VLOOKUP(D350,Menu!$A$2:$D$18,4,FALSE)</f>
        <v>2</v>
      </c>
    </row>
    <row r="351" spans="1:7">
      <c r="A351" t="s">
        <v>8</v>
      </c>
      <c r="B351" s="7">
        <v>0.79374999999999896</v>
      </c>
      <c r="C351">
        <v>5133</v>
      </c>
      <c r="D351">
        <v>13</v>
      </c>
      <c r="E351" t="str">
        <f>VLOOKUP(D351,Menu!$A$2:$D$18,2,FALSE)</f>
        <v>English Breakfast tea</v>
      </c>
      <c r="F351">
        <f>VLOOKUP(D351,Menu!$A$2:$D$18,3,FALSE)</f>
        <v>2</v>
      </c>
      <c r="G351">
        <f>VLOOKUP(D351,Menu!$A$2:$D$18,4,FALSE)</f>
        <v>2</v>
      </c>
    </row>
    <row r="352" spans="1:7">
      <c r="A352" t="s">
        <v>8</v>
      </c>
      <c r="B352" s="7">
        <v>0.79652777777777672</v>
      </c>
      <c r="C352">
        <v>5134</v>
      </c>
      <c r="D352">
        <v>12</v>
      </c>
      <c r="E352" t="str">
        <f>VLOOKUP(D352,Menu!$A$2:$D$18,2,FALSE)</f>
        <v>Red wine (1/4 bottle)</v>
      </c>
      <c r="F352">
        <f>VLOOKUP(D352,Menu!$A$2:$D$18,3,FALSE)</f>
        <v>4</v>
      </c>
      <c r="G352">
        <f>VLOOKUP(D352,Menu!$A$2:$D$18,4,FALSE)</f>
        <v>6</v>
      </c>
    </row>
    <row r="353" spans="1:7">
      <c r="A353" t="s">
        <v>8</v>
      </c>
      <c r="B353" s="7">
        <v>0.80555555555555447</v>
      </c>
      <c r="C353">
        <v>5135</v>
      </c>
      <c r="D353">
        <v>14</v>
      </c>
      <c r="E353" t="str">
        <f>VLOOKUP(D353,Menu!$A$2:$D$18,2,FALSE)</f>
        <v>Espresso</v>
      </c>
      <c r="F353">
        <f>VLOOKUP(D353,Menu!$A$2:$D$18,3,FALSE)</f>
        <v>3</v>
      </c>
      <c r="G353">
        <f>VLOOKUP(D353,Menu!$A$2:$D$18,4,FALSE)</f>
        <v>3</v>
      </c>
    </row>
    <row r="354" spans="1:7">
      <c r="A354" t="s">
        <v>8</v>
      </c>
      <c r="B354" s="7">
        <v>0.80555555555555447</v>
      </c>
      <c r="C354">
        <v>5135</v>
      </c>
      <c r="D354">
        <v>2</v>
      </c>
      <c r="E354" t="str">
        <f>VLOOKUP(D354,Menu!$A$2:$D$18,2,FALSE)</f>
        <v>Risotto con Pollo</v>
      </c>
      <c r="F354">
        <f>VLOOKUP(D354,Menu!$A$2:$D$18,3,FALSE)</f>
        <v>16</v>
      </c>
      <c r="G354">
        <f>VLOOKUP(D354,Menu!$A$2:$D$18,4,FALSE)</f>
        <v>19</v>
      </c>
    </row>
    <row r="355" spans="1:7">
      <c r="A355" t="s">
        <v>8</v>
      </c>
      <c r="B355" s="7">
        <v>0.80555555555555447</v>
      </c>
      <c r="C355">
        <v>5135</v>
      </c>
      <c r="D355">
        <v>12</v>
      </c>
      <c r="E355" t="str">
        <f>VLOOKUP(D355,Menu!$A$2:$D$18,2,FALSE)</f>
        <v>Red wine (1/4 bottle)</v>
      </c>
      <c r="F355">
        <f>VLOOKUP(D355,Menu!$A$2:$D$18,3,FALSE)</f>
        <v>4</v>
      </c>
      <c r="G355">
        <f>VLOOKUP(D355,Menu!$A$2:$D$18,4,FALSE)</f>
        <v>6</v>
      </c>
    </row>
    <row r="356" spans="1:7">
      <c r="A356" t="s">
        <v>8</v>
      </c>
      <c r="B356" s="7">
        <v>0.80555555555555447</v>
      </c>
      <c r="C356">
        <v>5135</v>
      </c>
      <c r="D356">
        <v>5</v>
      </c>
      <c r="E356" t="str">
        <f>VLOOKUP(D356,Menu!$A$2:$D$18,2,FALSE)</f>
        <v>Carbonara</v>
      </c>
      <c r="F356">
        <f>VLOOKUP(D356,Menu!$A$2:$D$18,3,FALSE)</f>
        <v>15</v>
      </c>
      <c r="G356">
        <f>VLOOKUP(D356,Menu!$A$2:$D$18,4,FALSE)</f>
        <v>20</v>
      </c>
    </row>
    <row r="357" spans="1:7">
      <c r="A357" t="s">
        <v>8</v>
      </c>
      <c r="B357" s="7">
        <v>0.80555555555555447</v>
      </c>
      <c r="C357">
        <v>5135</v>
      </c>
      <c r="D357">
        <v>4</v>
      </c>
      <c r="E357" t="str">
        <f>VLOOKUP(D357,Menu!$A$2:$D$18,2,FALSE)</f>
        <v>Ravioli</v>
      </c>
      <c r="F357">
        <f>VLOOKUP(D357,Menu!$A$2:$D$18,3,FALSE)</f>
        <v>14</v>
      </c>
      <c r="G357">
        <f>VLOOKUP(D357,Menu!$A$2:$D$18,4,FALSE)</f>
        <v>16</v>
      </c>
    </row>
    <row r="358" spans="1:7">
      <c r="A358" t="s">
        <v>8</v>
      </c>
      <c r="B358" s="7">
        <v>0.80624999999999891</v>
      </c>
      <c r="C358">
        <v>5136</v>
      </c>
      <c r="D358">
        <v>2</v>
      </c>
      <c r="E358" t="str">
        <f>VLOOKUP(D358,Menu!$A$2:$D$18,2,FALSE)</f>
        <v>Risotto con Pollo</v>
      </c>
      <c r="F358">
        <f>VLOOKUP(D358,Menu!$A$2:$D$18,3,FALSE)</f>
        <v>16</v>
      </c>
      <c r="G358">
        <f>VLOOKUP(D358,Menu!$A$2:$D$18,4,FALSE)</f>
        <v>19</v>
      </c>
    </row>
    <row r="359" spans="1:7">
      <c r="A359" t="s">
        <v>8</v>
      </c>
      <c r="B359" s="7">
        <v>0.81041666666666556</v>
      </c>
      <c r="C359">
        <v>5137</v>
      </c>
      <c r="D359">
        <v>12</v>
      </c>
      <c r="E359" t="str">
        <f>VLOOKUP(D359,Menu!$A$2:$D$18,2,FALSE)</f>
        <v>Red wine (1/4 bottle)</v>
      </c>
      <c r="F359">
        <f>VLOOKUP(D359,Menu!$A$2:$D$18,3,FALSE)</f>
        <v>4</v>
      </c>
      <c r="G359">
        <f>VLOOKUP(D359,Menu!$A$2:$D$18,4,FALSE)</f>
        <v>6</v>
      </c>
    </row>
    <row r="360" spans="1:7">
      <c r="A360" t="s">
        <v>8</v>
      </c>
      <c r="B360" s="7">
        <v>0.81319444444444333</v>
      </c>
      <c r="C360">
        <v>5138</v>
      </c>
      <c r="D360">
        <v>3</v>
      </c>
      <c r="E360" t="str">
        <f>VLOOKUP(D360,Menu!$A$2:$D$18,2,FALSE)</f>
        <v>Soup of the day</v>
      </c>
      <c r="F360">
        <f>VLOOKUP(D360,Menu!$A$2:$D$18,3,FALSE)</f>
        <v>7</v>
      </c>
      <c r="G360">
        <f>VLOOKUP(D360,Menu!$A$2:$D$18,4,FALSE)</f>
        <v>8.5</v>
      </c>
    </row>
    <row r="361" spans="1:7">
      <c r="A361" t="s">
        <v>8</v>
      </c>
      <c r="B361" s="7">
        <v>0.81319444444444333</v>
      </c>
      <c r="C361">
        <v>5138</v>
      </c>
      <c r="D361">
        <v>10</v>
      </c>
      <c r="E361" t="str">
        <f>VLOOKUP(D361,Menu!$A$2:$D$18,2,FALSE)</f>
        <v>Mushroom Wellington</v>
      </c>
      <c r="F361">
        <f>VLOOKUP(D361,Menu!$A$2:$D$18,3,FALSE)</f>
        <v>14</v>
      </c>
      <c r="G361">
        <f>VLOOKUP(D361,Menu!$A$2:$D$18,4,FALSE)</f>
        <v>19.5</v>
      </c>
    </row>
    <row r="362" spans="1:7">
      <c r="A362" t="s">
        <v>8</v>
      </c>
      <c r="B362" s="7">
        <v>0.81319444444444333</v>
      </c>
      <c r="C362">
        <v>5138</v>
      </c>
      <c r="D362">
        <v>13</v>
      </c>
      <c r="E362" t="str">
        <f>VLOOKUP(D362,Menu!$A$2:$D$18,2,FALSE)</f>
        <v>English Breakfast tea</v>
      </c>
      <c r="F362">
        <f>VLOOKUP(D362,Menu!$A$2:$D$18,3,FALSE)</f>
        <v>2</v>
      </c>
      <c r="G362">
        <f>VLOOKUP(D362,Menu!$A$2:$D$18,4,FALSE)</f>
        <v>2</v>
      </c>
    </row>
    <row r="363" spans="1:7">
      <c r="A363" t="s">
        <v>8</v>
      </c>
      <c r="B363" s="7">
        <v>0.81527777777777666</v>
      </c>
      <c r="C363">
        <v>5139</v>
      </c>
      <c r="D363">
        <v>2</v>
      </c>
      <c r="E363" t="str">
        <f>VLOOKUP(D363,Menu!$A$2:$D$18,2,FALSE)</f>
        <v>Risotto con Pollo</v>
      </c>
      <c r="F363">
        <f>VLOOKUP(D363,Menu!$A$2:$D$18,3,FALSE)</f>
        <v>16</v>
      </c>
      <c r="G363">
        <f>VLOOKUP(D363,Menu!$A$2:$D$18,4,FALSE)</f>
        <v>19</v>
      </c>
    </row>
    <row r="364" spans="1:7">
      <c r="A364" t="s">
        <v>8</v>
      </c>
      <c r="B364" s="7">
        <v>0.82152777777777664</v>
      </c>
      <c r="C364">
        <v>5140</v>
      </c>
      <c r="D364">
        <v>8</v>
      </c>
      <c r="E364" t="str">
        <f>VLOOKUP(D364,Menu!$A$2:$D$18,2,FALSE)</f>
        <v>Fish &amp; Chips</v>
      </c>
      <c r="F364">
        <f>VLOOKUP(D364,Menu!$A$2:$D$18,3,FALSE)</f>
        <v>15</v>
      </c>
      <c r="G364">
        <f>VLOOKUP(D364,Menu!$A$2:$D$18,4,FALSE)</f>
        <v>19</v>
      </c>
    </row>
    <row r="365" spans="1:7">
      <c r="A365" t="s">
        <v>8</v>
      </c>
      <c r="B365" s="7">
        <v>0.82152777777777664</v>
      </c>
      <c r="C365">
        <v>5140</v>
      </c>
      <c r="D365">
        <v>5</v>
      </c>
      <c r="E365" t="str">
        <f>VLOOKUP(D365,Menu!$A$2:$D$18,2,FALSE)</f>
        <v>Carbonara</v>
      </c>
      <c r="F365">
        <f>VLOOKUP(D365,Menu!$A$2:$D$18,3,FALSE)</f>
        <v>15</v>
      </c>
      <c r="G365">
        <f>VLOOKUP(D365,Menu!$A$2:$D$18,4,FALSE)</f>
        <v>20</v>
      </c>
    </row>
    <row r="366" spans="1:7">
      <c r="A366" t="s">
        <v>8</v>
      </c>
      <c r="B366" s="7">
        <v>0.82152777777777664</v>
      </c>
      <c r="C366">
        <v>5140</v>
      </c>
      <c r="D366">
        <v>10</v>
      </c>
      <c r="E366" t="str">
        <f>VLOOKUP(D366,Menu!$A$2:$D$18,2,FALSE)</f>
        <v>Mushroom Wellington</v>
      </c>
      <c r="F366">
        <f>VLOOKUP(D366,Menu!$A$2:$D$18,3,FALSE)</f>
        <v>14</v>
      </c>
      <c r="G366">
        <f>VLOOKUP(D366,Menu!$A$2:$D$18,4,FALSE)</f>
        <v>19.5</v>
      </c>
    </row>
    <row r="367" spans="1:7">
      <c r="A367" t="s">
        <v>8</v>
      </c>
      <c r="B367" s="7">
        <v>0.83055555555555438</v>
      </c>
      <c r="C367">
        <v>5141</v>
      </c>
      <c r="D367">
        <v>1</v>
      </c>
      <c r="E367" t="str">
        <f>VLOOKUP(D367,Menu!$A$2:$D$18,2,FALSE)</f>
        <v>Spag Bog</v>
      </c>
      <c r="F367">
        <f>VLOOKUP(D367,Menu!$A$2:$D$18,3,FALSE)</f>
        <v>17</v>
      </c>
      <c r="G367">
        <f>VLOOKUP(D367,Menu!$A$2:$D$18,4,FALSE)</f>
        <v>23</v>
      </c>
    </row>
    <row r="368" spans="1:7">
      <c r="A368" t="s">
        <v>8</v>
      </c>
      <c r="B368" s="7">
        <v>0.83055555555555438</v>
      </c>
      <c r="C368">
        <v>5141</v>
      </c>
      <c r="D368">
        <v>4</v>
      </c>
      <c r="E368" t="str">
        <f>VLOOKUP(D368,Menu!$A$2:$D$18,2,FALSE)</f>
        <v>Ravioli</v>
      </c>
      <c r="F368">
        <f>VLOOKUP(D368,Menu!$A$2:$D$18,3,FALSE)</f>
        <v>14</v>
      </c>
      <c r="G368">
        <f>VLOOKUP(D368,Menu!$A$2:$D$18,4,FALSE)</f>
        <v>16</v>
      </c>
    </row>
    <row r="369" spans="1:7">
      <c r="A369" t="s">
        <v>8</v>
      </c>
      <c r="B369" s="7">
        <v>0.8374999999999988</v>
      </c>
      <c r="C369">
        <v>5142</v>
      </c>
      <c r="D369">
        <v>13</v>
      </c>
      <c r="E369" t="str">
        <f>VLOOKUP(D369,Menu!$A$2:$D$18,2,FALSE)</f>
        <v>English Breakfast tea</v>
      </c>
      <c r="F369">
        <f>VLOOKUP(D369,Menu!$A$2:$D$18,3,FALSE)</f>
        <v>2</v>
      </c>
      <c r="G369">
        <f>VLOOKUP(D369,Menu!$A$2:$D$18,4,FALSE)</f>
        <v>2</v>
      </c>
    </row>
    <row r="370" spans="1:7">
      <c r="A370" t="s">
        <v>8</v>
      </c>
      <c r="B370" s="7">
        <v>0.8374999999999988</v>
      </c>
      <c r="C370">
        <v>5142</v>
      </c>
      <c r="D370">
        <v>3</v>
      </c>
      <c r="E370" t="str">
        <f>VLOOKUP(D370,Menu!$A$2:$D$18,2,FALSE)</f>
        <v>Soup of the day</v>
      </c>
      <c r="F370">
        <f>VLOOKUP(D370,Menu!$A$2:$D$18,3,FALSE)</f>
        <v>7</v>
      </c>
      <c r="G370">
        <f>VLOOKUP(D370,Menu!$A$2:$D$18,4,FALSE)</f>
        <v>8.5</v>
      </c>
    </row>
    <row r="371" spans="1:7">
      <c r="A371" t="s">
        <v>8</v>
      </c>
      <c r="B371" s="7">
        <v>0.84166666666666545</v>
      </c>
      <c r="C371">
        <v>5143</v>
      </c>
      <c r="D371">
        <v>15</v>
      </c>
      <c r="E371" t="str">
        <f>VLOOKUP(D371,Menu!$A$2:$D$18,2,FALSE)</f>
        <v>Fizzy water</v>
      </c>
      <c r="F371">
        <f>VLOOKUP(D371,Menu!$A$2:$D$18,3,FALSE)</f>
        <v>1</v>
      </c>
      <c r="G371">
        <f>VLOOKUP(D371,Menu!$A$2:$D$18,4,FALSE)</f>
        <v>1</v>
      </c>
    </row>
    <row r="372" spans="1:7">
      <c r="A372" t="s">
        <v>8</v>
      </c>
      <c r="B372" s="7">
        <v>0.84722222222222099</v>
      </c>
      <c r="C372">
        <v>5144</v>
      </c>
      <c r="D372">
        <v>4</v>
      </c>
      <c r="E372" t="str">
        <f>VLOOKUP(D372,Menu!$A$2:$D$18,2,FALSE)</f>
        <v>Ravioli</v>
      </c>
      <c r="F372">
        <f>VLOOKUP(D372,Menu!$A$2:$D$18,3,FALSE)</f>
        <v>14</v>
      </c>
      <c r="G372">
        <f>VLOOKUP(D372,Menu!$A$2:$D$18,4,FALSE)</f>
        <v>16</v>
      </c>
    </row>
    <row r="373" spans="1:7">
      <c r="A373" t="s">
        <v>8</v>
      </c>
      <c r="B373" s="7">
        <v>0.8506944444444432</v>
      </c>
      <c r="C373">
        <v>5145</v>
      </c>
      <c r="D373">
        <v>3</v>
      </c>
      <c r="E373" t="str">
        <f>VLOOKUP(D373,Menu!$A$2:$D$18,2,FALSE)</f>
        <v>Soup of the day</v>
      </c>
      <c r="F373">
        <f>VLOOKUP(D373,Menu!$A$2:$D$18,3,FALSE)</f>
        <v>7</v>
      </c>
      <c r="G373">
        <f>VLOOKUP(D373,Menu!$A$2:$D$18,4,FALSE)</f>
        <v>8.5</v>
      </c>
    </row>
    <row r="374" spans="1:7">
      <c r="A374" t="s">
        <v>8</v>
      </c>
      <c r="B374" s="7">
        <v>0.8506944444444432</v>
      </c>
      <c r="C374">
        <v>5145</v>
      </c>
      <c r="D374">
        <v>14</v>
      </c>
      <c r="E374" t="str">
        <f>VLOOKUP(D374,Menu!$A$2:$D$18,2,FALSE)</f>
        <v>Espresso</v>
      </c>
      <c r="F374">
        <f>VLOOKUP(D374,Menu!$A$2:$D$18,3,FALSE)</f>
        <v>3</v>
      </c>
      <c r="G374">
        <f>VLOOKUP(D374,Menu!$A$2:$D$18,4,FALSE)</f>
        <v>3</v>
      </c>
    </row>
    <row r="375" spans="1:7">
      <c r="A375" t="s">
        <v>8</v>
      </c>
      <c r="B375" s="7">
        <v>0.8506944444444432</v>
      </c>
      <c r="C375">
        <v>5145</v>
      </c>
      <c r="D375">
        <v>5</v>
      </c>
      <c r="E375" t="str">
        <f>VLOOKUP(D375,Menu!$A$2:$D$18,2,FALSE)</f>
        <v>Carbonara</v>
      </c>
      <c r="F375">
        <f>VLOOKUP(D375,Menu!$A$2:$D$18,3,FALSE)</f>
        <v>15</v>
      </c>
      <c r="G375">
        <f>VLOOKUP(D375,Menu!$A$2:$D$18,4,FALSE)</f>
        <v>20</v>
      </c>
    </row>
    <row r="376" spans="1:7">
      <c r="A376" t="s">
        <v>8</v>
      </c>
      <c r="B376" s="7">
        <v>0.85833333333333206</v>
      </c>
      <c r="C376">
        <v>5146</v>
      </c>
      <c r="D376">
        <v>3</v>
      </c>
      <c r="E376" t="str">
        <f>VLOOKUP(D376,Menu!$A$2:$D$18,2,FALSE)</f>
        <v>Soup of the day</v>
      </c>
      <c r="F376">
        <f>VLOOKUP(D376,Menu!$A$2:$D$18,3,FALSE)</f>
        <v>7</v>
      </c>
      <c r="G376">
        <f>VLOOKUP(D376,Menu!$A$2:$D$18,4,FALSE)</f>
        <v>8.5</v>
      </c>
    </row>
    <row r="377" spans="1:7">
      <c r="A377" t="s">
        <v>8</v>
      </c>
      <c r="B377" s="7">
        <v>0.86041666666666539</v>
      </c>
      <c r="C377">
        <v>5147</v>
      </c>
      <c r="D377">
        <v>5</v>
      </c>
      <c r="E377" t="str">
        <f>VLOOKUP(D377,Menu!$A$2:$D$18,2,FALSE)</f>
        <v>Carbonara</v>
      </c>
      <c r="F377">
        <f>VLOOKUP(D377,Menu!$A$2:$D$18,3,FALSE)</f>
        <v>15</v>
      </c>
      <c r="G377">
        <f>VLOOKUP(D377,Menu!$A$2:$D$18,4,FALSE)</f>
        <v>20</v>
      </c>
    </row>
    <row r="378" spans="1:7">
      <c r="A378" t="s">
        <v>8</v>
      </c>
      <c r="B378" s="7">
        <v>0.86041666666666539</v>
      </c>
      <c r="C378">
        <v>5147</v>
      </c>
      <c r="D378">
        <v>8</v>
      </c>
      <c r="E378" t="str">
        <f>VLOOKUP(D378,Menu!$A$2:$D$18,2,FALSE)</f>
        <v>Fish &amp; Chips</v>
      </c>
      <c r="F378">
        <f>VLOOKUP(D378,Menu!$A$2:$D$18,3,FALSE)</f>
        <v>15</v>
      </c>
      <c r="G378">
        <f>VLOOKUP(D378,Menu!$A$2:$D$18,4,FALSE)</f>
        <v>19</v>
      </c>
    </row>
    <row r="379" spans="1:7">
      <c r="A379" t="s">
        <v>8</v>
      </c>
      <c r="B379" s="7">
        <v>0.86319444444444315</v>
      </c>
      <c r="C379">
        <v>5148</v>
      </c>
      <c r="D379">
        <v>1</v>
      </c>
      <c r="E379" t="str">
        <f>VLOOKUP(D379,Menu!$A$2:$D$18,2,FALSE)</f>
        <v>Spag Bog</v>
      </c>
      <c r="F379">
        <f>VLOOKUP(D379,Menu!$A$2:$D$18,3,FALSE)</f>
        <v>17</v>
      </c>
      <c r="G379">
        <f>VLOOKUP(D379,Menu!$A$2:$D$18,4,FALSE)</f>
        <v>23</v>
      </c>
    </row>
    <row r="380" spans="1:7">
      <c r="A380" t="s">
        <v>8</v>
      </c>
      <c r="B380" s="7">
        <v>0.87152777777777646</v>
      </c>
      <c r="C380">
        <v>5149</v>
      </c>
      <c r="D380">
        <v>1</v>
      </c>
      <c r="E380" t="str">
        <f>VLOOKUP(D380,Menu!$A$2:$D$18,2,FALSE)</f>
        <v>Spag Bog</v>
      </c>
      <c r="F380">
        <f>VLOOKUP(D380,Menu!$A$2:$D$18,3,FALSE)</f>
        <v>17</v>
      </c>
      <c r="G380">
        <f>VLOOKUP(D380,Menu!$A$2:$D$18,4,FALSE)</f>
        <v>23</v>
      </c>
    </row>
    <row r="381" spans="1:7">
      <c r="A381" t="s">
        <v>8</v>
      </c>
      <c r="B381" s="7">
        <v>0.87152777777777646</v>
      </c>
      <c r="C381">
        <v>5149</v>
      </c>
      <c r="D381">
        <v>14</v>
      </c>
      <c r="E381" t="str">
        <f>VLOOKUP(D381,Menu!$A$2:$D$18,2,FALSE)</f>
        <v>Espresso</v>
      </c>
      <c r="F381">
        <f>VLOOKUP(D381,Menu!$A$2:$D$18,3,FALSE)</f>
        <v>3</v>
      </c>
      <c r="G381">
        <f>VLOOKUP(D381,Menu!$A$2:$D$18,4,FALSE)</f>
        <v>3</v>
      </c>
    </row>
    <row r="382" spans="1:7">
      <c r="A382" t="s">
        <v>8</v>
      </c>
      <c r="B382" s="7">
        <v>0.87152777777777646</v>
      </c>
      <c r="C382">
        <v>5149</v>
      </c>
      <c r="D382">
        <v>14</v>
      </c>
      <c r="E382" t="str">
        <f>VLOOKUP(D382,Menu!$A$2:$D$18,2,FALSE)</f>
        <v>Espresso</v>
      </c>
      <c r="F382">
        <f>VLOOKUP(D382,Menu!$A$2:$D$18,3,FALSE)</f>
        <v>3</v>
      </c>
      <c r="G382">
        <f>VLOOKUP(D382,Menu!$A$2:$D$18,4,FALSE)</f>
        <v>3</v>
      </c>
    </row>
    <row r="383" spans="1:7">
      <c r="A383" t="s">
        <v>8</v>
      </c>
      <c r="B383" s="7">
        <v>0.87430555555555423</v>
      </c>
      <c r="C383">
        <v>5150</v>
      </c>
      <c r="D383">
        <v>7</v>
      </c>
      <c r="E383" t="str">
        <f>VLOOKUP(D383,Menu!$A$2:$D$18,2,FALSE)</f>
        <v>Cottage Pie</v>
      </c>
      <c r="F383">
        <f>VLOOKUP(D383,Menu!$A$2:$D$18,3,FALSE)</f>
        <v>16</v>
      </c>
      <c r="G383">
        <f>VLOOKUP(D383,Menu!$A$2:$D$18,4,FALSE)</f>
        <v>20</v>
      </c>
    </row>
    <row r="384" spans="1:7">
      <c r="A384" t="s">
        <v>8</v>
      </c>
      <c r="B384" s="7">
        <v>0.87986111111110976</v>
      </c>
      <c r="C384">
        <v>5151</v>
      </c>
      <c r="D384">
        <v>13</v>
      </c>
      <c r="E384" t="str">
        <f>VLOOKUP(D384,Menu!$A$2:$D$18,2,FALSE)</f>
        <v>English Breakfast tea</v>
      </c>
      <c r="F384">
        <f>VLOOKUP(D384,Menu!$A$2:$D$18,3,FALSE)</f>
        <v>2</v>
      </c>
      <c r="G384">
        <f>VLOOKUP(D384,Menu!$A$2:$D$18,4,FALSE)</f>
        <v>2</v>
      </c>
    </row>
    <row r="385" spans="1:7">
      <c r="A385" t="s">
        <v>8</v>
      </c>
      <c r="B385" s="7">
        <v>0.87986111111110976</v>
      </c>
      <c r="C385">
        <v>5151</v>
      </c>
      <c r="D385">
        <v>4</v>
      </c>
      <c r="E385" t="str">
        <f>VLOOKUP(D385,Menu!$A$2:$D$18,2,FALSE)</f>
        <v>Ravioli</v>
      </c>
      <c r="F385">
        <f>VLOOKUP(D385,Menu!$A$2:$D$18,3,FALSE)</f>
        <v>14</v>
      </c>
      <c r="G385">
        <f>VLOOKUP(D385,Menu!$A$2:$D$18,4,FALSE)</f>
        <v>16</v>
      </c>
    </row>
    <row r="386" spans="1:7">
      <c r="A386" t="s">
        <v>8</v>
      </c>
      <c r="B386" s="7">
        <v>0.87986111111110976</v>
      </c>
      <c r="C386">
        <v>5151</v>
      </c>
      <c r="D386">
        <v>15</v>
      </c>
      <c r="E386" t="str">
        <f>VLOOKUP(D386,Menu!$A$2:$D$18,2,FALSE)</f>
        <v>Fizzy water</v>
      </c>
      <c r="F386">
        <f>VLOOKUP(D386,Menu!$A$2:$D$18,3,FALSE)</f>
        <v>1</v>
      </c>
      <c r="G386">
        <f>VLOOKUP(D386,Menu!$A$2:$D$18,4,FALSE)</f>
        <v>1</v>
      </c>
    </row>
    <row r="387" spans="1:7">
      <c r="A387" t="s">
        <v>8</v>
      </c>
      <c r="B387" s="7">
        <v>0.87986111111110976</v>
      </c>
      <c r="C387">
        <v>5151</v>
      </c>
      <c r="D387">
        <v>3</v>
      </c>
      <c r="E387" t="str">
        <f>VLOOKUP(D387,Menu!$A$2:$D$18,2,FALSE)</f>
        <v>Soup of the day</v>
      </c>
      <c r="F387">
        <f>VLOOKUP(D387,Menu!$A$2:$D$18,3,FALSE)</f>
        <v>7</v>
      </c>
      <c r="G387">
        <f>VLOOKUP(D387,Menu!$A$2:$D$18,4,FALSE)</f>
        <v>8.5</v>
      </c>
    </row>
    <row r="388" spans="1:7">
      <c r="A388" t="s">
        <v>8</v>
      </c>
      <c r="B388" s="7">
        <v>0.88333333333333197</v>
      </c>
      <c r="C388">
        <v>5152</v>
      </c>
      <c r="D388">
        <v>13</v>
      </c>
      <c r="E388" t="str">
        <f>VLOOKUP(D388,Menu!$A$2:$D$18,2,FALSE)</f>
        <v>English Breakfast tea</v>
      </c>
      <c r="F388">
        <f>VLOOKUP(D388,Menu!$A$2:$D$18,3,FALSE)</f>
        <v>2</v>
      </c>
      <c r="G388">
        <f>VLOOKUP(D388,Menu!$A$2:$D$18,4,FALSE)</f>
        <v>2</v>
      </c>
    </row>
    <row r="389" spans="1:7">
      <c r="A389" t="s">
        <v>8</v>
      </c>
      <c r="B389" s="7">
        <v>0.88611111111110974</v>
      </c>
      <c r="C389">
        <v>5153</v>
      </c>
      <c r="D389">
        <v>8</v>
      </c>
      <c r="E389" t="str">
        <f>VLOOKUP(D389,Menu!$A$2:$D$18,2,FALSE)</f>
        <v>Fish &amp; Chips</v>
      </c>
      <c r="F389">
        <f>VLOOKUP(D389,Menu!$A$2:$D$18,3,FALSE)</f>
        <v>15</v>
      </c>
      <c r="G389">
        <f>VLOOKUP(D389,Menu!$A$2:$D$18,4,FALSE)</f>
        <v>19</v>
      </c>
    </row>
    <row r="390" spans="1:7">
      <c r="A390" t="s">
        <v>8</v>
      </c>
      <c r="B390" s="7">
        <v>0.88611111111110974</v>
      </c>
      <c r="C390">
        <v>5153</v>
      </c>
      <c r="D390">
        <v>8</v>
      </c>
      <c r="E390" t="str">
        <f>VLOOKUP(D390,Menu!$A$2:$D$18,2,FALSE)</f>
        <v>Fish &amp; Chips</v>
      </c>
      <c r="F390">
        <f>VLOOKUP(D390,Menu!$A$2:$D$18,3,FALSE)</f>
        <v>15</v>
      </c>
      <c r="G390">
        <f>VLOOKUP(D390,Menu!$A$2:$D$18,4,FALSE)</f>
        <v>19</v>
      </c>
    </row>
    <row r="391" spans="1:7">
      <c r="A391" t="s">
        <v>8</v>
      </c>
      <c r="B391" s="7">
        <v>0.89583333333333193</v>
      </c>
      <c r="C391">
        <v>5154</v>
      </c>
      <c r="D391">
        <v>2</v>
      </c>
      <c r="E391" t="str">
        <f>VLOOKUP(D391,Menu!$A$2:$D$18,2,FALSE)</f>
        <v>Risotto con Pollo</v>
      </c>
      <c r="F391">
        <f>VLOOKUP(D391,Menu!$A$2:$D$18,3,FALSE)</f>
        <v>16</v>
      </c>
      <c r="G391">
        <f>VLOOKUP(D391,Menu!$A$2:$D$18,4,FALSE)</f>
        <v>19</v>
      </c>
    </row>
    <row r="392" spans="1:7">
      <c r="A392" t="s">
        <v>8</v>
      </c>
      <c r="B392" s="7">
        <v>0.90138888888888746</v>
      </c>
      <c r="C392">
        <v>5155</v>
      </c>
      <c r="D392">
        <v>2</v>
      </c>
      <c r="E392" t="str">
        <f>VLOOKUP(D392,Menu!$A$2:$D$18,2,FALSE)</f>
        <v>Risotto con Pollo</v>
      </c>
      <c r="F392">
        <f>VLOOKUP(D392,Menu!$A$2:$D$18,3,FALSE)</f>
        <v>16</v>
      </c>
      <c r="G392">
        <f>VLOOKUP(D392,Menu!$A$2:$D$18,4,FALSE)</f>
        <v>19</v>
      </c>
    </row>
    <row r="393" spans="1:7">
      <c r="A393" t="s">
        <v>8</v>
      </c>
      <c r="B393" s="7">
        <v>0.906944444444443</v>
      </c>
      <c r="C393">
        <v>5156</v>
      </c>
      <c r="D393">
        <v>6</v>
      </c>
      <c r="E393" t="str">
        <f>VLOOKUP(D393,Menu!$A$2:$D$18,2,FALSE)</f>
        <v>Bangers &amp; Mash</v>
      </c>
      <c r="F393">
        <f>VLOOKUP(D393,Menu!$A$2:$D$18,3,FALSE)</f>
        <v>14</v>
      </c>
      <c r="G393">
        <f>VLOOKUP(D393,Menu!$A$2:$D$18,4,FALSE)</f>
        <v>18</v>
      </c>
    </row>
    <row r="394" spans="1:7">
      <c r="A394" t="s">
        <v>8</v>
      </c>
      <c r="B394" s="7">
        <v>0.91249999999999853</v>
      </c>
      <c r="C394">
        <v>5157</v>
      </c>
      <c r="D394">
        <v>7</v>
      </c>
      <c r="E394" t="str">
        <f>VLOOKUP(D394,Menu!$A$2:$D$18,2,FALSE)</f>
        <v>Cottage Pie</v>
      </c>
      <c r="F394">
        <f>VLOOKUP(D394,Menu!$A$2:$D$18,3,FALSE)</f>
        <v>16</v>
      </c>
      <c r="G394">
        <f>VLOOKUP(D394,Menu!$A$2:$D$18,4,FALSE)</f>
        <v>20</v>
      </c>
    </row>
    <row r="395" spans="1:7">
      <c r="A395" t="s">
        <v>8</v>
      </c>
      <c r="B395" s="7">
        <v>0.91249999999999853</v>
      </c>
      <c r="C395">
        <v>5157</v>
      </c>
      <c r="D395">
        <v>12</v>
      </c>
      <c r="E395" t="str">
        <f>VLOOKUP(D395,Menu!$A$2:$D$18,2,FALSE)</f>
        <v>Red wine (1/4 bottle)</v>
      </c>
      <c r="F395">
        <f>VLOOKUP(D395,Menu!$A$2:$D$18,3,FALSE)</f>
        <v>4</v>
      </c>
      <c r="G395">
        <f>VLOOKUP(D395,Menu!$A$2:$D$18,4,FALSE)</f>
        <v>6</v>
      </c>
    </row>
    <row r="396" spans="1:7">
      <c r="A396" t="s">
        <v>8</v>
      </c>
      <c r="B396" s="7">
        <v>0.91249999999999853</v>
      </c>
      <c r="C396">
        <v>5157</v>
      </c>
      <c r="D396">
        <v>12</v>
      </c>
      <c r="E396" t="str">
        <f>VLOOKUP(D396,Menu!$A$2:$D$18,2,FALSE)</f>
        <v>Red wine (1/4 bottle)</v>
      </c>
      <c r="F396">
        <f>VLOOKUP(D396,Menu!$A$2:$D$18,3,FALSE)</f>
        <v>4</v>
      </c>
      <c r="G396">
        <f>VLOOKUP(D396,Menu!$A$2:$D$18,4,FALSE)</f>
        <v>6</v>
      </c>
    </row>
    <row r="397" spans="1:7">
      <c r="A397" t="s">
        <v>8</v>
      </c>
      <c r="B397" s="7">
        <v>0.91249999999999853</v>
      </c>
      <c r="C397">
        <v>5157</v>
      </c>
      <c r="D397">
        <v>8</v>
      </c>
      <c r="E397" t="str">
        <f>VLOOKUP(D397,Menu!$A$2:$D$18,2,FALSE)</f>
        <v>Fish &amp; Chips</v>
      </c>
      <c r="F397">
        <f>VLOOKUP(D397,Menu!$A$2:$D$18,3,FALSE)</f>
        <v>15</v>
      </c>
      <c r="G397">
        <f>VLOOKUP(D397,Menu!$A$2:$D$18,4,FALSE)</f>
        <v>19</v>
      </c>
    </row>
    <row r="398" spans="1:7">
      <c r="A398" t="s">
        <v>8</v>
      </c>
      <c r="B398" s="7">
        <v>0.91249999999999853</v>
      </c>
      <c r="C398">
        <v>5157</v>
      </c>
      <c r="D398">
        <v>10</v>
      </c>
      <c r="E398" t="str">
        <f>VLOOKUP(D398,Menu!$A$2:$D$18,2,FALSE)</f>
        <v>Mushroom Wellington</v>
      </c>
      <c r="F398">
        <f>VLOOKUP(D398,Menu!$A$2:$D$18,3,FALSE)</f>
        <v>14</v>
      </c>
      <c r="G398">
        <f>VLOOKUP(D398,Menu!$A$2:$D$18,4,FALSE)</f>
        <v>19.5</v>
      </c>
    </row>
    <row r="399" spans="1:7">
      <c r="A399" t="s">
        <v>8</v>
      </c>
      <c r="B399" s="7">
        <v>0.92291666666666516</v>
      </c>
      <c r="C399">
        <v>5158</v>
      </c>
      <c r="D399">
        <v>2</v>
      </c>
      <c r="E399" t="str">
        <f>VLOOKUP(D399,Menu!$A$2:$D$18,2,FALSE)</f>
        <v>Risotto con Pollo</v>
      </c>
      <c r="F399">
        <f>VLOOKUP(D399,Menu!$A$2:$D$18,3,FALSE)</f>
        <v>16</v>
      </c>
      <c r="G399">
        <f>VLOOKUP(D399,Menu!$A$2:$D$18,4,FALSE)</f>
        <v>19</v>
      </c>
    </row>
    <row r="400" spans="1:7">
      <c r="A400" t="s">
        <v>8</v>
      </c>
      <c r="B400" s="7">
        <v>0.92291666666666516</v>
      </c>
      <c r="C400">
        <v>5158</v>
      </c>
      <c r="D400">
        <v>9</v>
      </c>
      <c r="E400" t="str">
        <f>VLOOKUP(D400,Menu!$A$2:$D$18,2,FALSE)</f>
        <v>Chicken Tikka Masala</v>
      </c>
      <c r="F400">
        <f>VLOOKUP(D400,Menu!$A$2:$D$18,3,FALSE)</f>
        <v>14</v>
      </c>
      <c r="G400">
        <f>VLOOKUP(D400,Menu!$A$2:$D$18,4,FALSE)</f>
        <v>17</v>
      </c>
    </row>
    <row r="401" spans="1:7">
      <c r="A401" t="s">
        <v>8</v>
      </c>
      <c r="B401" s="7">
        <v>0.92291666666666516</v>
      </c>
      <c r="C401">
        <v>5158</v>
      </c>
      <c r="D401">
        <v>6</v>
      </c>
      <c r="E401" t="str">
        <f>VLOOKUP(D401,Menu!$A$2:$D$18,2,FALSE)</f>
        <v>Bangers &amp; Mash</v>
      </c>
      <c r="F401">
        <f>VLOOKUP(D401,Menu!$A$2:$D$18,3,FALSE)</f>
        <v>14</v>
      </c>
      <c r="G401">
        <f>VLOOKUP(D401,Menu!$A$2:$D$18,4,FALSE)</f>
        <v>18</v>
      </c>
    </row>
    <row r="402" spans="1:7">
      <c r="A402" t="s">
        <v>8</v>
      </c>
      <c r="B402" s="7">
        <v>0.92291666666666516</v>
      </c>
      <c r="C402">
        <v>5158</v>
      </c>
      <c r="D402">
        <v>7</v>
      </c>
      <c r="E402" t="str">
        <f>VLOOKUP(D402,Menu!$A$2:$D$18,2,FALSE)</f>
        <v>Cottage Pie</v>
      </c>
      <c r="F402">
        <f>VLOOKUP(D402,Menu!$A$2:$D$18,3,FALSE)</f>
        <v>16</v>
      </c>
      <c r="G402">
        <f>VLOOKUP(D402,Menu!$A$2:$D$18,4,FALSE)</f>
        <v>20</v>
      </c>
    </row>
    <row r="403" spans="1:7">
      <c r="A403" t="s">
        <v>8</v>
      </c>
      <c r="B403" s="7">
        <v>0.92291666666666516</v>
      </c>
      <c r="C403">
        <v>5158</v>
      </c>
      <c r="D403">
        <v>12</v>
      </c>
      <c r="E403" t="str">
        <f>VLOOKUP(D403,Menu!$A$2:$D$18,2,FALSE)</f>
        <v>Red wine (1/4 bottle)</v>
      </c>
      <c r="F403">
        <f>VLOOKUP(D403,Menu!$A$2:$D$18,3,FALSE)</f>
        <v>4</v>
      </c>
      <c r="G403">
        <f>VLOOKUP(D403,Menu!$A$2:$D$18,4,FALSE)</f>
        <v>6</v>
      </c>
    </row>
    <row r="404" spans="1:7">
      <c r="A404" t="s">
        <v>8</v>
      </c>
      <c r="B404" s="7">
        <v>0.92499999999999849</v>
      </c>
      <c r="C404">
        <v>5159</v>
      </c>
      <c r="D404">
        <v>3</v>
      </c>
      <c r="E404" t="str">
        <f>VLOOKUP(D404,Menu!$A$2:$D$18,2,FALSE)</f>
        <v>Soup of the day</v>
      </c>
      <c r="F404">
        <f>VLOOKUP(D404,Menu!$A$2:$D$18,3,FALSE)</f>
        <v>7</v>
      </c>
      <c r="G404">
        <f>VLOOKUP(D404,Menu!$A$2:$D$18,4,FALSE)</f>
        <v>8.5</v>
      </c>
    </row>
    <row r="405" spans="1:7">
      <c r="A405" t="s">
        <v>8</v>
      </c>
      <c r="B405" s="7">
        <v>0.92499999999999849</v>
      </c>
      <c r="C405">
        <v>5159</v>
      </c>
      <c r="D405">
        <v>10</v>
      </c>
      <c r="E405" t="str">
        <f>VLOOKUP(D405,Menu!$A$2:$D$18,2,FALSE)</f>
        <v>Mushroom Wellington</v>
      </c>
      <c r="F405">
        <f>VLOOKUP(D405,Menu!$A$2:$D$18,3,FALSE)</f>
        <v>14</v>
      </c>
      <c r="G405">
        <f>VLOOKUP(D405,Menu!$A$2:$D$18,4,FALSE)</f>
        <v>19.5</v>
      </c>
    </row>
    <row r="406" spans="1:7">
      <c r="A406" t="s">
        <v>8</v>
      </c>
      <c r="B406" s="7">
        <v>0.92499999999999849</v>
      </c>
      <c r="C406">
        <v>5159</v>
      </c>
      <c r="D406">
        <v>7</v>
      </c>
      <c r="E406" t="str">
        <f>VLOOKUP(D406,Menu!$A$2:$D$18,2,FALSE)</f>
        <v>Cottage Pie</v>
      </c>
      <c r="F406">
        <f>VLOOKUP(D406,Menu!$A$2:$D$18,3,FALSE)</f>
        <v>16</v>
      </c>
      <c r="G406">
        <f>VLOOKUP(D406,Menu!$A$2:$D$18,4,FALSE)</f>
        <v>20</v>
      </c>
    </row>
    <row r="407" spans="1:7">
      <c r="A407" t="s">
        <v>8</v>
      </c>
      <c r="B407" s="7">
        <v>0.92569444444444293</v>
      </c>
      <c r="C407">
        <v>5160</v>
      </c>
      <c r="D407">
        <v>6</v>
      </c>
      <c r="E407" t="str">
        <f>VLOOKUP(D407,Menu!$A$2:$D$18,2,FALSE)</f>
        <v>Bangers &amp; Mash</v>
      </c>
      <c r="F407">
        <f>VLOOKUP(D407,Menu!$A$2:$D$18,3,FALSE)</f>
        <v>14</v>
      </c>
      <c r="G407">
        <f>VLOOKUP(D407,Menu!$A$2:$D$18,4,FALSE)</f>
        <v>18</v>
      </c>
    </row>
    <row r="408" spans="1:7">
      <c r="A408" t="s">
        <v>8</v>
      </c>
      <c r="B408" s="7">
        <v>0.93194444444444291</v>
      </c>
      <c r="C408">
        <v>5161</v>
      </c>
      <c r="D408">
        <v>5</v>
      </c>
      <c r="E408" t="str">
        <f>VLOOKUP(D408,Menu!$A$2:$D$18,2,FALSE)</f>
        <v>Carbonara</v>
      </c>
      <c r="F408">
        <f>VLOOKUP(D408,Menu!$A$2:$D$18,3,FALSE)</f>
        <v>15</v>
      </c>
      <c r="G408">
        <f>VLOOKUP(D408,Menu!$A$2:$D$18,4,FALSE)</f>
        <v>20</v>
      </c>
    </row>
    <row r="409" spans="1:7">
      <c r="A409" t="s">
        <v>8</v>
      </c>
      <c r="B409" s="7">
        <v>0.93194444444444291</v>
      </c>
      <c r="C409">
        <v>5161</v>
      </c>
      <c r="D409">
        <v>6</v>
      </c>
      <c r="E409" t="str">
        <f>VLOOKUP(D409,Menu!$A$2:$D$18,2,FALSE)</f>
        <v>Bangers &amp; Mash</v>
      </c>
      <c r="F409">
        <f>VLOOKUP(D409,Menu!$A$2:$D$18,3,FALSE)</f>
        <v>14</v>
      </c>
      <c r="G409">
        <f>VLOOKUP(D409,Menu!$A$2:$D$18,4,FALSE)</f>
        <v>18</v>
      </c>
    </row>
    <row r="410" spans="1:7">
      <c r="A410" t="s">
        <v>8</v>
      </c>
      <c r="B410" s="7">
        <v>0.93958333333333177</v>
      </c>
      <c r="C410">
        <v>5162</v>
      </c>
      <c r="D410">
        <v>11</v>
      </c>
      <c r="E410" t="str">
        <f>VLOOKUP(D410,Menu!$A$2:$D$18,2,FALSE)</f>
        <v>Bacon Butty</v>
      </c>
      <c r="F410">
        <f>VLOOKUP(D410,Menu!$A$2:$D$18,3,FALSE)</f>
        <v>10</v>
      </c>
      <c r="G410">
        <f>VLOOKUP(D410,Menu!$A$2:$D$18,4,FALSE)</f>
        <v>14</v>
      </c>
    </row>
    <row r="411" spans="1:7">
      <c r="A411" t="s">
        <v>8</v>
      </c>
      <c r="B411" s="7">
        <v>0.93958333333333177</v>
      </c>
      <c r="C411">
        <v>5162</v>
      </c>
      <c r="D411">
        <v>8</v>
      </c>
      <c r="E411" t="str">
        <f>VLOOKUP(D411,Menu!$A$2:$D$18,2,FALSE)</f>
        <v>Fish &amp; Chips</v>
      </c>
      <c r="F411">
        <f>VLOOKUP(D411,Menu!$A$2:$D$18,3,FALSE)</f>
        <v>15</v>
      </c>
      <c r="G411">
        <f>VLOOKUP(D411,Menu!$A$2:$D$18,4,FALSE)</f>
        <v>19</v>
      </c>
    </row>
    <row r="412" spans="1:7">
      <c r="A412" t="s">
        <v>8</v>
      </c>
      <c r="B412" s="7">
        <v>0.94930555555555396</v>
      </c>
      <c r="C412">
        <v>5163</v>
      </c>
      <c r="D412">
        <v>2</v>
      </c>
      <c r="E412" t="str">
        <f>VLOOKUP(D412,Menu!$A$2:$D$18,2,FALSE)</f>
        <v>Risotto con Pollo</v>
      </c>
      <c r="F412">
        <f>VLOOKUP(D412,Menu!$A$2:$D$18,3,FALSE)</f>
        <v>16</v>
      </c>
      <c r="G412">
        <f>VLOOKUP(D412,Menu!$A$2:$D$18,4,FALSE)</f>
        <v>19</v>
      </c>
    </row>
    <row r="413" spans="1:7">
      <c r="A413" t="s">
        <v>8</v>
      </c>
      <c r="B413" s="7">
        <v>0.94930555555555396</v>
      </c>
      <c r="C413">
        <v>5163</v>
      </c>
      <c r="D413">
        <v>9</v>
      </c>
      <c r="E413" t="str">
        <f>VLOOKUP(D413,Menu!$A$2:$D$18,2,FALSE)</f>
        <v>Chicken Tikka Masala</v>
      </c>
      <c r="F413">
        <f>VLOOKUP(D413,Menu!$A$2:$D$18,3,FALSE)</f>
        <v>14</v>
      </c>
      <c r="G413">
        <f>VLOOKUP(D413,Menu!$A$2:$D$18,4,FALSE)</f>
        <v>17</v>
      </c>
    </row>
    <row r="414" spans="1:7">
      <c r="A414" t="s">
        <v>8</v>
      </c>
      <c r="B414" s="7">
        <v>0.95555555555555394</v>
      </c>
      <c r="C414">
        <v>5164</v>
      </c>
      <c r="D414">
        <v>6</v>
      </c>
      <c r="E414" t="str">
        <f>VLOOKUP(D414,Menu!$A$2:$D$18,2,FALSE)</f>
        <v>Bangers &amp; Mash</v>
      </c>
      <c r="F414">
        <f>VLOOKUP(D414,Menu!$A$2:$D$18,3,FALSE)</f>
        <v>14</v>
      </c>
      <c r="G414">
        <f>VLOOKUP(D414,Menu!$A$2:$D$18,4,FALSE)</f>
        <v>18</v>
      </c>
    </row>
    <row r="415" spans="1:7">
      <c r="A415" t="s">
        <v>9</v>
      </c>
      <c r="B415" s="7">
        <v>0.47222222222222227</v>
      </c>
      <c r="C415">
        <v>5165</v>
      </c>
      <c r="D415">
        <v>3</v>
      </c>
      <c r="E415" t="str">
        <f>VLOOKUP(D415,Menu!$A$2:$D$18,2,FALSE)</f>
        <v>Soup of the day</v>
      </c>
      <c r="F415">
        <f>VLOOKUP(D415,Menu!$A$2:$D$18,3,FALSE)</f>
        <v>7</v>
      </c>
      <c r="G415">
        <f>VLOOKUP(D415,Menu!$A$2:$D$18,4,FALSE)</f>
        <v>8.5</v>
      </c>
    </row>
    <row r="416" spans="1:7">
      <c r="A416" t="s">
        <v>9</v>
      </c>
      <c r="B416" s="7">
        <v>0.47222222222222227</v>
      </c>
      <c r="C416">
        <v>5165</v>
      </c>
      <c r="D416">
        <v>1</v>
      </c>
      <c r="E416" t="str">
        <f>VLOOKUP(D416,Menu!$A$2:$D$18,2,FALSE)</f>
        <v>Spag Bog</v>
      </c>
      <c r="F416">
        <f>VLOOKUP(D416,Menu!$A$2:$D$18,3,FALSE)</f>
        <v>17</v>
      </c>
      <c r="G416">
        <f>VLOOKUP(D416,Menu!$A$2:$D$18,4,FALSE)</f>
        <v>23</v>
      </c>
    </row>
    <row r="417" spans="1:7">
      <c r="A417" t="s">
        <v>9</v>
      </c>
      <c r="B417" s="7">
        <v>0.47222222222222227</v>
      </c>
      <c r="C417">
        <v>5165</v>
      </c>
      <c r="D417">
        <v>9</v>
      </c>
      <c r="E417" t="str">
        <f>VLOOKUP(D417,Menu!$A$2:$D$18,2,FALSE)</f>
        <v>Chicken Tikka Masala</v>
      </c>
      <c r="F417">
        <f>VLOOKUP(D417,Menu!$A$2:$D$18,3,FALSE)</f>
        <v>14</v>
      </c>
      <c r="G417">
        <f>VLOOKUP(D417,Menu!$A$2:$D$18,4,FALSE)</f>
        <v>17</v>
      </c>
    </row>
    <row r="418" spans="1:7">
      <c r="A418" t="s">
        <v>9</v>
      </c>
      <c r="B418" s="7">
        <v>0.47222222222222227</v>
      </c>
      <c r="C418">
        <v>5165</v>
      </c>
      <c r="D418">
        <v>16</v>
      </c>
      <c r="E418" t="str">
        <f>VLOOKUP(D418,Menu!$A$2:$D$18,2,FALSE)</f>
        <v>English Ale</v>
      </c>
      <c r="F418">
        <f>VLOOKUP(D418,Menu!$A$2:$D$18,3,FALSE)</f>
        <v>5</v>
      </c>
      <c r="G418">
        <f>VLOOKUP(D418,Menu!$A$2:$D$18,4,FALSE)</f>
        <v>7</v>
      </c>
    </row>
    <row r="419" spans="1:7">
      <c r="A419" t="s">
        <v>9</v>
      </c>
      <c r="B419" s="7">
        <v>0.48125000000000007</v>
      </c>
      <c r="C419">
        <v>5166</v>
      </c>
      <c r="D419">
        <v>11</v>
      </c>
      <c r="E419" t="str">
        <f>VLOOKUP(D419,Menu!$A$2:$D$18,2,FALSE)</f>
        <v>Bacon Butty</v>
      </c>
      <c r="F419">
        <f>VLOOKUP(D419,Menu!$A$2:$D$18,3,FALSE)</f>
        <v>10</v>
      </c>
      <c r="G419">
        <f>VLOOKUP(D419,Menu!$A$2:$D$18,4,FALSE)</f>
        <v>14</v>
      </c>
    </row>
    <row r="420" spans="1:7">
      <c r="A420" t="s">
        <v>9</v>
      </c>
      <c r="B420" s="7">
        <v>0.49027777777777787</v>
      </c>
      <c r="C420">
        <v>5167</v>
      </c>
      <c r="D420">
        <v>4</v>
      </c>
      <c r="E420" t="str">
        <f>VLOOKUP(D420,Menu!$A$2:$D$18,2,FALSE)</f>
        <v>Ravioli</v>
      </c>
      <c r="F420">
        <f>VLOOKUP(D420,Menu!$A$2:$D$18,3,FALSE)</f>
        <v>14</v>
      </c>
      <c r="G420">
        <f>VLOOKUP(D420,Menu!$A$2:$D$18,4,FALSE)</f>
        <v>16</v>
      </c>
    </row>
    <row r="421" spans="1:7">
      <c r="A421" t="s">
        <v>9</v>
      </c>
      <c r="B421" s="7">
        <v>0.49027777777777787</v>
      </c>
      <c r="C421">
        <v>5167</v>
      </c>
      <c r="D421">
        <v>8</v>
      </c>
      <c r="E421" t="str">
        <f>VLOOKUP(D421,Menu!$A$2:$D$18,2,FALSE)</f>
        <v>Fish &amp; Chips</v>
      </c>
      <c r="F421">
        <f>VLOOKUP(D421,Menu!$A$2:$D$18,3,FALSE)</f>
        <v>15</v>
      </c>
      <c r="G421">
        <f>VLOOKUP(D421,Menu!$A$2:$D$18,4,FALSE)</f>
        <v>19</v>
      </c>
    </row>
    <row r="422" spans="1:7">
      <c r="A422" t="s">
        <v>9</v>
      </c>
      <c r="B422" s="7">
        <v>0.49027777777777787</v>
      </c>
      <c r="C422">
        <v>5167</v>
      </c>
      <c r="D422">
        <v>13</v>
      </c>
      <c r="E422" t="str">
        <f>VLOOKUP(D422,Menu!$A$2:$D$18,2,FALSE)</f>
        <v>English Breakfast tea</v>
      </c>
      <c r="F422">
        <f>VLOOKUP(D422,Menu!$A$2:$D$18,3,FALSE)</f>
        <v>2</v>
      </c>
      <c r="G422">
        <f>VLOOKUP(D422,Menu!$A$2:$D$18,4,FALSE)</f>
        <v>2</v>
      </c>
    </row>
    <row r="423" spans="1:7">
      <c r="A423" t="s">
        <v>9</v>
      </c>
      <c r="B423" s="7">
        <v>0.49513888888888896</v>
      </c>
      <c r="C423">
        <v>5168</v>
      </c>
      <c r="D423">
        <v>10</v>
      </c>
      <c r="E423" t="str">
        <f>VLOOKUP(D423,Menu!$A$2:$D$18,2,FALSE)</f>
        <v>Mushroom Wellington</v>
      </c>
      <c r="F423">
        <f>VLOOKUP(D423,Menu!$A$2:$D$18,3,FALSE)</f>
        <v>14</v>
      </c>
      <c r="G423">
        <f>VLOOKUP(D423,Menu!$A$2:$D$18,4,FALSE)</f>
        <v>19.5</v>
      </c>
    </row>
    <row r="424" spans="1:7">
      <c r="A424" t="s">
        <v>9</v>
      </c>
      <c r="B424" s="7">
        <v>0.50347222222222232</v>
      </c>
      <c r="C424">
        <v>5169</v>
      </c>
      <c r="D424">
        <v>3</v>
      </c>
      <c r="E424" t="str">
        <f>VLOOKUP(D424,Menu!$A$2:$D$18,2,FALSE)</f>
        <v>Soup of the day</v>
      </c>
      <c r="F424">
        <f>VLOOKUP(D424,Menu!$A$2:$D$18,3,FALSE)</f>
        <v>7</v>
      </c>
      <c r="G424">
        <f>VLOOKUP(D424,Menu!$A$2:$D$18,4,FALSE)</f>
        <v>8.5</v>
      </c>
    </row>
    <row r="425" spans="1:7">
      <c r="A425" t="s">
        <v>9</v>
      </c>
      <c r="B425" s="7">
        <v>0.50763888888888897</v>
      </c>
      <c r="C425">
        <v>5170</v>
      </c>
      <c r="D425">
        <v>1</v>
      </c>
      <c r="E425" t="str">
        <f>VLOOKUP(D425,Menu!$A$2:$D$18,2,FALSE)</f>
        <v>Spag Bog</v>
      </c>
      <c r="F425">
        <f>VLOOKUP(D425,Menu!$A$2:$D$18,3,FALSE)</f>
        <v>17</v>
      </c>
      <c r="G425">
        <f>VLOOKUP(D425,Menu!$A$2:$D$18,4,FALSE)</f>
        <v>23</v>
      </c>
    </row>
    <row r="426" spans="1:7">
      <c r="A426" t="s">
        <v>9</v>
      </c>
      <c r="B426" s="7">
        <v>0.50763888888888897</v>
      </c>
      <c r="C426">
        <v>5170</v>
      </c>
      <c r="D426">
        <v>7</v>
      </c>
      <c r="E426" t="str">
        <f>VLOOKUP(D426,Menu!$A$2:$D$18,2,FALSE)</f>
        <v>Cottage Pie</v>
      </c>
      <c r="F426">
        <f>VLOOKUP(D426,Menu!$A$2:$D$18,3,FALSE)</f>
        <v>16</v>
      </c>
      <c r="G426">
        <f>VLOOKUP(D426,Menu!$A$2:$D$18,4,FALSE)</f>
        <v>20</v>
      </c>
    </row>
    <row r="427" spans="1:7">
      <c r="A427" t="s">
        <v>9</v>
      </c>
      <c r="B427" s="7">
        <v>0.51041666666666674</v>
      </c>
      <c r="C427">
        <v>5171</v>
      </c>
      <c r="D427">
        <v>16</v>
      </c>
      <c r="E427" t="str">
        <f>VLOOKUP(D427,Menu!$A$2:$D$18,2,FALSE)</f>
        <v>English Ale</v>
      </c>
      <c r="F427">
        <f>VLOOKUP(D427,Menu!$A$2:$D$18,3,FALSE)</f>
        <v>5</v>
      </c>
      <c r="G427">
        <f>VLOOKUP(D427,Menu!$A$2:$D$18,4,FALSE)</f>
        <v>7</v>
      </c>
    </row>
    <row r="428" spans="1:7">
      <c r="A428" t="s">
        <v>9</v>
      </c>
      <c r="B428" s="7">
        <v>0.52013888888888893</v>
      </c>
      <c r="C428">
        <v>5172</v>
      </c>
      <c r="D428">
        <v>13</v>
      </c>
      <c r="E428" t="str">
        <f>VLOOKUP(D428,Menu!$A$2:$D$18,2,FALSE)</f>
        <v>English Breakfast tea</v>
      </c>
      <c r="F428">
        <f>VLOOKUP(D428,Menu!$A$2:$D$18,3,FALSE)</f>
        <v>2</v>
      </c>
      <c r="G428">
        <f>VLOOKUP(D428,Menu!$A$2:$D$18,4,FALSE)</f>
        <v>2</v>
      </c>
    </row>
    <row r="429" spans="1:7">
      <c r="A429" t="s">
        <v>9</v>
      </c>
      <c r="B429" s="7">
        <v>0.52013888888888893</v>
      </c>
      <c r="C429">
        <v>5172</v>
      </c>
      <c r="D429">
        <v>15</v>
      </c>
      <c r="E429" t="str">
        <f>VLOOKUP(D429,Menu!$A$2:$D$18,2,FALSE)</f>
        <v>Fizzy water</v>
      </c>
      <c r="F429">
        <f>VLOOKUP(D429,Menu!$A$2:$D$18,3,FALSE)</f>
        <v>1</v>
      </c>
      <c r="G429">
        <f>VLOOKUP(D429,Menu!$A$2:$D$18,4,FALSE)</f>
        <v>1</v>
      </c>
    </row>
    <row r="430" spans="1:7">
      <c r="A430" t="s">
        <v>9</v>
      </c>
      <c r="B430" s="7">
        <v>0.52013888888888893</v>
      </c>
      <c r="C430">
        <v>5172</v>
      </c>
      <c r="D430">
        <v>4</v>
      </c>
      <c r="E430" t="str">
        <f>VLOOKUP(D430,Menu!$A$2:$D$18,2,FALSE)</f>
        <v>Ravioli</v>
      </c>
      <c r="F430">
        <f>VLOOKUP(D430,Menu!$A$2:$D$18,3,FALSE)</f>
        <v>14</v>
      </c>
      <c r="G430">
        <f>VLOOKUP(D430,Menu!$A$2:$D$18,4,FALSE)</f>
        <v>16</v>
      </c>
    </row>
    <row r="431" spans="1:7">
      <c r="A431" t="s">
        <v>9</v>
      </c>
      <c r="B431" s="7">
        <v>0.52916666666666667</v>
      </c>
      <c r="C431">
        <v>5173</v>
      </c>
      <c r="D431">
        <v>15</v>
      </c>
      <c r="E431" t="str">
        <f>VLOOKUP(D431,Menu!$A$2:$D$18,2,FALSE)</f>
        <v>Fizzy water</v>
      </c>
      <c r="F431">
        <f>VLOOKUP(D431,Menu!$A$2:$D$18,3,FALSE)</f>
        <v>1</v>
      </c>
      <c r="G431">
        <f>VLOOKUP(D431,Menu!$A$2:$D$18,4,FALSE)</f>
        <v>1</v>
      </c>
    </row>
    <row r="432" spans="1:7">
      <c r="A432" t="s">
        <v>9</v>
      </c>
      <c r="B432" s="7">
        <v>0.52916666666666667</v>
      </c>
      <c r="C432">
        <v>5173</v>
      </c>
      <c r="D432">
        <v>11</v>
      </c>
      <c r="E432" t="str">
        <f>VLOOKUP(D432,Menu!$A$2:$D$18,2,FALSE)</f>
        <v>Bacon Butty</v>
      </c>
      <c r="F432">
        <f>VLOOKUP(D432,Menu!$A$2:$D$18,3,FALSE)</f>
        <v>10</v>
      </c>
      <c r="G432">
        <f>VLOOKUP(D432,Menu!$A$2:$D$18,4,FALSE)</f>
        <v>14</v>
      </c>
    </row>
    <row r="433" spans="1:7">
      <c r="A433" t="s">
        <v>9</v>
      </c>
      <c r="B433" s="7">
        <v>0.52916666666666667</v>
      </c>
      <c r="C433">
        <v>5173</v>
      </c>
      <c r="D433">
        <v>16</v>
      </c>
      <c r="E433" t="str">
        <f>VLOOKUP(D433,Menu!$A$2:$D$18,2,FALSE)</f>
        <v>English Ale</v>
      </c>
      <c r="F433">
        <f>VLOOKUP(D433,Menu!$A$2:$D$18,3,FALSE)</f>
        <v>5</v>
      </c>
      <c r="G433">
        <f>VLOOKUP(D433,Menu!$A$2:$D$18,4,FALSE)</f>
        <v>7</v>
      </c>
    </row>
    <row r="434" spans="1:7">
      <c r="A434" t="s">
        <v>9</v>
      </c>
      <c r="B434" s="7">
        <v>0.52916666666666667</v>
      </c>
      <c r="C434">
        <v>5173</v>
      </c>
      <c r="D434">
        <v>13</v>
      </c>
      <c r="E434" t="str">
        <f>VLOOKUP(D434,Menu!$A$2:$D$18,2,FALSE)</f>
        <v>English Breakfast tea</v>
      </c>
      <c r="F434">
        <f>VLOOKUP(D434,Menu!$A$2:$D$18,3,FALSE)</f>
        <v>2</v>
      </c>
      <c r="G434">
        <f>VLOOKUP(D434,Menu!$A$2:$D$18,4,FALSE)</f>
        <v>2</v>
      </c>
    </row>
    <row r="435" spans="1:7">
      <c r="A435" t="s">
        <v>9</v>
      </c>
      <c r="B435" s="7">
        <v>0.52916666666666667</v>
      </c>
      <c r="C435">
        <v>5173</v>
      </c>
      <c r="D435">
        <v>6</v>
      </c>
      <c r="E435" t="str">
        <f>VLOOKUP(D435,Menu!$A$2:$D$18,2,FALSE)</f>
        <v>Bangers &amp; Mash</v>
      </c>
      <c r="F435">
        <f>VLOOKUP(D435,Menu!$A$2:$D$18,3,FALSE)</f>
        <v>14</v>
      </c>
      <c r="G435">
        <f>VLOOKUP(D435,Menu!$A$2:$D$18,4,FALSE)</f>
        <v>18</v>
      </c>
    </row>
    <row r="436" spans="1:7">
      <c r="A436" t="s">
        <v>9</v>
      </c>
      <c r="B436" s="7">
        <v>0.52916666666666667</v>
      </c>
      <c r="C436">
        <v>5173</v>
      </c>
      <c r="D436">
        <v>2</v>
      </c>
      <c r="E436" t="str">
        <f>VLOOKUP(D436,Menu!$A$2:$D$18,2,FALSE)</f>
        <v>Risotto con Pollo</v>
      </c>
      <c r="F436">
        <f>VLOOKUP(D436,Menu!$A$2:$D$18,3,FALSE)</f>
        <v>16</v>
      </c>
      <c r="G436">
        <f>VLOOKUP(D436,Menu!$A$2:$D$18,4,FALSE)</f>
        <v>19</v>
      </c>
    </row>
    <row r="437" spans="1:7">
      <c r="A437" t="s">
        <v>9</v>
      </c>
      <c r="B437" s="7">
        <v>0.52916666666666667</v>
      </c>
      <c r="C437">
        <v>5173</v>
      </c>
      <c r="D437">
        <v>11</v>
      </c>
      <c r="E437" t="str">
        <f>VLOOKUP(D437,Menu!$A$2:$D$18,2,FALSE)</f>
        <v>Bacon Butty</v>
      </c>
      <c r="F437">
        <f>VLOOKUP(D437,Menu!$A$2:$D$18,3,FALSE)</f>
        <v>10</v>
      </c>
      <c r="G437">
        <f>VLOOKUP(D437,Menu!$A$2:$D$18,4,FALSE)</f>
        <v>14</v>
      </c>
    </row>
    <row r="438" spans="1:7">
      <c r="A438" t="s">
        <v>9</v>
      </c>
      <c r="B438" s="7">
        <v>0.53888888888888886</v>
      </c>
      <c r="C438">
        <v>5174</v>
      </c>
      <c r="D438">
        <v>15</v>
      </c>
      <c r="E438" t="str">
        <f>VLOOKUP(D438,Menu!$A$2:$D$18,2,FALSE)</f>
        <v>Fizzy water</v>
      </c>
      <c r="F438">
        <f>VLOOKUP(D438,Menu!$A$2:$D$18,3,FALSE)</f>
        <v>1</v>
      </c>
      <c r="G438">
        <f>VLOOKUP(D438,Menu!$A$2:$D$18,4,FALSE)</f>
        <v>1</v>
      </c>
    </row>
    <row r="439" spans="1:7">
      <c r="A439" t="s">
        <v>9</v>
      </c>
      <c r="B439" s="7">
        <v>0.53888888888888886</v>
      </c>
      <c r="C439">
        <v>5174</v>
      </c>
      <c r="D439">
        <v>13</v>
      </c>
      <c r="E439" t="str">
        <f>VLOOKUP(D439,Menu!$A$2:$D$18,2,FALSE)</f>
        <v>English Breakfast tea</v>
      </c>
      <c r="F439">
        <f>VLOOKUP(D439,Menu!$A$2:$D$18,3,FALSE)</f>
        <v>2</v>
      </c>
      <c r="G439">
        <f>VLOOKUP(D439,Menu!$A$2:$D$18,4,FALSE)</f>
        <v>2</v>
      </c>
    </row>
    <row r="440" spans="1:7">
      <c r="A440" t="s">
        <v>9</v>
      </c>
      <c r="B440" s="7">
        <v>0.53888888888888886</v>
      </c>
      <c r="C440">
        <v>5174</v>
      </c>
      <c r="D440">
        <v>14</v>
      </c>
      <c r="E440" t="str">
        <f>VLOOKUP(D440,Menu!$A$2:$D$18,2,FALSE)</f>
        <v>Espresso</v>
      </c>
      <c r="F440">
        <f>VLOOKUP(D440,Menu!$A$2:$D$18,3,FALSE)</f>
        <v>3</v>
      </c>
      <c r="G440">
        <f>VLOOKUP(D440,Menu!$A$2:$D$18,4,FALSE)</f>
        <v>3</v>
      </c>
    </row>
    <row r="441" spans="1:7">
      <c r="A441" t="s">
        <v>9</v>
      </c>
      <c r="B441" s="7">
        <v>0.53888888888888886</v>
      </c>
      <c r="C441">
        <v>5174</v>
      </c>
      <c r="D441">
        <v>6</v>
      </c>
      <c r="E441" t="str">
        <f>VLOOKUP(D441,Menu!$A$2:$D$18,2,FALSE)</f>
        <v>Bangers &amp; Mash</v>
      </c>
      <c r="F441">
        <f>VLOOKUP(D441,Menu!$A$2:$D$18,3,FALSE)</f>
        <v>14</v>
      </c>
      <c r="G441">
        <f>VLOOKUP(D441,Menu!$A$2:$D$18,4,FALSE)</f>
        <v>18</v>
      </c>
    </row>
    <row r="442" spans="1:7">
      <c r="A442" t="s">
        <v>9</v>
      </c>
      <c r="B442" s="7">
        <v>0.53888888888888886</v>
      </c>
      <c r="C442">
        <v>5174</v>
      </c>
      <c r="D442">
        <v>11</v>
      </c>
      <c r="E442" t="str">
        <f>VLOOKUP(D442,Menu!$A$2:$D$18,2,FALSE)</f>
        <v>Bacon Butty</v>
      </c>
      <c r="F442">
        <f>VLOOKUP(D442,Menu!$A$2:$D$18,3,FALSE)</f>
        <v>10</v>
      </c>
      <c r="G442">
        <f>VLOOKUP(D442,Menu!$A$2:$D$18,4,FALSE)</f>
        <v>14</v>
      </c>
    </row>
    <row r="443" spans="1:7">
      <c r="A443" t="s">
        <v>9</v>
      </c>
      <c r="B443" s="7">
        <v>0.53888888888888886</v>
      </c>
      <c r="C443">
        <v>5174</v>
      </c>
      <c r="D443">
        <v>8</v>
      </c>
      <c r="E443" t="str">
        <f>VLOOKUP(D443,Menu!$A$2:$D$18,2,FALSE)</f>
        <v>Fish &amp; Chips</v>
      </c>
      <c r="F443">
        <f>VLOOKUP(D443,Menu!$A$2:$D$18,3,FALSE)</f>
        <v>15</v>
      </c>
      <c r="G443">
        <f>VLOOKUP(D443,Menu!$A$2:$D$18,4,FALSE)</f>
        <v>19</v>
      </c>
    </row>
    <row r="444" spans="1:7">
      <c r="A444" t="s">
        <v>9</v>
      </c>
      <c r="B444" s="7">
        <v>0.54791666666666661</v>
      </c>
      <c r="C444">
        <v>5175</v>
      </c>
      <c r="D444">
        <v>3</v>
      </c>
      <c r="E444" t="str">
        <f>VLOOKUP(D444,Menu!$A$2:$D$18,2,FALSE)</f>
        <v>Soup of the day</v>
      </c>
      <c r="F444">
        <f>VLOOKUP(D444,Menu!$A$2:$D$18,3,FALSE)</f>
        <v>7</v>
      </c>
      <c r="G444">
        <f>VLOOKUP(D444,Menu!$A$2:$D$18,4,FALSE)</f>
        <v>8.5</v>
      </c>
    </row>
    <row r="445" spans="1:7">
      <c r="A445" t="s">
        <v>9</v>
      </c>
      <c r="B445" s="7">
        <v>0.54791666666666661</v>
      </c>
      <c r="C445">
        <v>5175</v>
      </c>
      <c r="D445">
        <v>16</v>
      </c>
      <c r="E445" t="str">
        <f>VLOOKUP(D445,Menu!$A$2:$D$18,2,FALSE)</f>
        <v>English Ale</v>
      </c>
      <c r="F445">
        <f>VLOOKUP(D445,Menu!$A$2:$D$18,3,FALSE)</f>
        <v>5</v>
      </c>
      <c r="G445">
        <f>VLOOKUP(D445,Menu!$A$2:$D$18,4,FALSE)</f>
        <v>7</v>
      </c>
    </row>
    <row r="446" spans="1:7">
      <c r="A446" t="s">
        <v>9</v>
      </c>
      <c r="B446" s="7">
        <v>0.54791666666666661</v>
      </c>
      <c r="C446">
        <v>5175</v>
      </c>
      <c r="D446">
        <v>1</v>
      </c>
      <c r="E446" t="str">
        <f>VLOOKUP(D446,Menu!$A$2:$D$18,2,FALSE)</f>
        <v>Spag Bog</v>
      </c>
      <c r="F446">
        <f>VLOOKUP(D446,Menu!$A$2:$D$18,3,FALSE)</f>
        <v>17</v>
      </c>
      <c r="G446">
        <f>VLOOKUP(D446,Menu!$A$2:$D$18,4,FALSE)</f>
        <v>23</v>
      </c>
    </row>
    <row r="447" spans="1:7">
      <c r="A447" t="s">
        <v>9</v>
      </c>
      <c r="B447" s="7">
        <v>0.54791666666666661</v>
      </c>
      <c r="C447">
        <v>5175</v>
      </c>
      <c r="D447">
        <v>7</v>
      </c>
      <c r="E447" t="str">
        <f>VLOOKUP(D447,Menu!$A$2:$D$18,2,FALSE)</f>
        <v>Cottage Pie</v>
      </c>
      <c r="F447">
        <f>VLOOKUP(D447,Menu!$A$2:$D$18,3,FALSE)</f>
        <v>16</v>
      </c>
      <c r="G447">
        <f>VLOOKUP(D447,Menu!$A$2:$D$18,4,FALSE)</f>
        <v>20</v>
      </c>
    </row>
    <row r="448" spans="1:7">
      <c r="A448" t="s">
        <v>9</v>
      </c>
      <c r="B448" s="7">
        <v>0.55347222222222214</v>
      </c>
      <c r="C448">
        <v>5176</v>
      </c>
      <c r="D448">
        <v>5</v>
      </c>
      <c r="E448" t="str">
        <f>VLOOKUP(D448,Menu!$A$2:$D$18,2,FALSE)</f>
        <v>Carbonara</v>
      </c>
      <c r="F448">
        <f>VLOOKUP(D448,Menu!$A$2:$D$18,3,FALSE)</f>
        <v>15</v>
      </c>
      <c r="G448">
        <f>VLOOKUP(D448,Menu!$A$2:$D$18,4,FALSE)</f>
        <v>20</v>
      </c>
    </row>
    <row r="449" spans="1:7">
      <c r="A449" t="s">
        <v>9</v>
      </c>
      <c r="B449" s="7">
        <v>0.55486111111111103</v>
      </c>
      <c r="C449">
        <v>5177</v>
      </c>
      <c r="D449">
        <v>15</v>
      </c>
      <c r="E449" t="str">
        <f>VLOOKUP(D449,Menu!$A$2:$D$18,2,FALSE)</f>
        <v>Fizzy water</v>
      </c>
      <c r="F449">
        <f>VLOOKUP(D449,Menu!$A$2:$D$18,3,FALSE)</f>
        <v>1</v>
      </c>
      <c r="G449">
        <f>VLOOKUP(D449,Menu!$A$2:$D$18,4,FALSE)</f>
        <v>1</v>
      </c>
    </row>
    <row r="450" spans="1:7">
      <c r="A450" t="s">
        <v>9</v>
      </c>
      <c r="B450" s="7">
        <v>0.56319444444444433</v>
      </c>
      <c r="C450">
        <v>5178</v>
      </c>
      <c r="D450">
        <v>2</v>
      </c>
      <c r="E450" t="str">
        <f>VLOOKUP(D450,Menu!$A$2:$D$18,2,FALSE)</f>
        <v>Risotto con Pollo</v>
      </c>
      <c r="F450">
        <f>VLOOKUP(D450,Menu!$A$2:$D$18,3,FALSE)</f>
        <v>16</v>
      </c>
      <c r="G450">
        <f>VLOOKUP(D450,Menu!$A$2:$D$18,4,FALSE)</f>
        <v>19</v>
      </c>
    </row>
    <row r="451" spans="1:7">
      <c r="A451" t="s">
        <v>9</v>
      </c>
      <c r="B451" s="7">
        <v>0.56319444444444433</v>
      </c>
      <c r="C451">
        <v>5178</v>
      </c>
      <c r="D451">
        <v>2</v>
      </c>
      <c r="E451" t="str">
        <f>VLOOKUP(D451,Menu!$A$2:$D$18,2,FALSE)</f>
        <v>Risotto con Pollo</v>
      </c>
      <c r="F451">
        <f>VLOOKUP(D451,Menu!$A$2:$D$18,3,FALSE)</f>
        <v>16</v>
      </c>
      <c r="G451">
        <f>VLOOKUP(D451,Menu!$A$2:$D$18,4,FALSE)</f>
        <v>19</v>
      </c>
    </row>
    <row r="452" spans="1:7">
      <c r="A452" t="s">
        <v>9</v>
      </c>
      <c r="B452" s="7">
        <v>0.56944444444444431</v>
      </c>
      <c r="C452">
        <v>5179</v>
      </c>
      <c r="D452">
        <v>14</v>
      </c>
      <c r="E452" t="str">
        <f>VLOOKUP(D452,Menu!$A$2:$D$18,2,FALSE)</f>
        <v>Espresso</v>
      </c>
      <c r="F452">
        <f>VLOOKUP(D452,Menu!$A$2:$D$18,3,FALSE)</f>
        <v>3</v>
      </c>
      <c r="G452">
        <f>VLOOKUP(D452,Menu!$A$2:$D$18,4,FALSE)</f>
        <v>3</v>
      </c>
    </row>
    <row r="453" spans="1:7">
      <c r="A453" t="s">
        <v>9</v>
      </c>
      <c r="B453" s="7">
        <v>0.57847222222222205</v>
      </c>
      <c r="C453">
        <v>5180</v>
      </c>
      <c r="D453">
        <v>10</v>
      </c>
      <c r="E453" t="str">
        <f>VLOOKUP(D453,Menu!$A$2:$D$18,2,FALSE)</f>
        <v>Mushroom Wellington</v>
      </c>
      <c r="F453">
        <f>VLOOKUP(D453,Menu!$A$2:$D$18,3,FALSE)</f>
        <v>14</v>
      </c>
      <c r="G453">
        <f>VLOOKUP(D453,Menu!$A$2:$D$18,4,FALSE)</f>
        <v>19.5</v>
      </c>
    </row>
    <row r="454" spans="1:7">
      <c r="A454" t="s">
        <v>9</v>
      </c>
      <c r="B454" s="7">
        <v>0.58333333333333315</v>
      </c>
      <c r="C454">
        <v>5181</v>
      </c>
      <c r="D454">
        <v>12</v>
      </c>
      <c r="E454" t="str">
        <f>VLOOKUP(D454,Menu!$A$2:$D$18,2,FALSE)</f>
        <v>Red wine (1/4 bottle)</v>
      </c>
      <c r="F454">
        <f>VLOOKUP(D454,Menu!$A$2:$D$18,3,FALSE)</f>
        <v>4</v>
      </c>
      <c r="G454">
        <f>VLOOKUP(D454,Menu!$A$2:$D$18,4,FALSE)</f>
        <v>6</v>
      </c>
    </row>
    <row r="455" spans="1:7">
      <c r="A455" t="s">
        <v>9</v>
      </c>
      <c r="B455" s="7">
        <v>0.58333333333333315</v>
      </c>
      <c r="C455">
        <v>5181</v>
      </c>
      <c r="D455">
        <v>13</v>
      </c>
      <c r="E455" t="str">
        <f>VLOOKUP(D455,Menu!$A$2:$D$18,2,FALSE)</f>
        <v>English Breakfast tea</v>
      </c>
      <c r="F455">
        <f>VLOOKUP(D455,Menu!$A$2:$D$18,3,FALSE)</f>
        <v>2</v>
      </c>
      <c r="G455">
        <f>VLOOKUP(D455,Menu!$A$2:$D$18,4,FALSE)</f>
        <v>2</v>
      </c>
    </row>
    <row r="456" spans="1:7">
      <c r="A456" t="s">
        <v>9</v>
      </c>
      <c r="B456" s="7">
        <v>0.59027777777777757</v>
      </c>
      <c r="C456">
        <v>5182</v>
      </c>
      <c r="D456">
        <v>1</v>
      </c>
      <c r="E456" t="str">
        <f>VLOOKUP(D456,Menu!$A$2:$D$18,2,FALSE)</f>
        <v>Spag Bog</v>
      </c>
      <c r="F456">
        <f>VLOOKUP(D456,Menu!$A$2:$D$18,3,FALSE)</f>
        <v>17</v>
      </c>
      <c r="G456">
        <f>VLOOKUP(D456,Menu!$A$2:$D$18,4,FALSE)</f>
        <v>23</v>
      </c>
    </row>
    <row r="457" spans="1:7">
      <c r="A457" t="s">
        <v>9</v>
      </c>
      <c r="B457" s="7">
        <v>0.59166666666666645</v>
      </c>
      <c r="C457">
        <v>5183</v>
      </c>
      <c r="D457">
        <v>2</v>
      </c>
      <c r="E457" t="str">
        <f>VLOOKUP(D457,Menu!$A$2:$D$18,2,FALSE)</f>
        <v>Risotto con Pollo</v>
      </c>
      <c r="F457">
        <f>VLOOKUP(D457,Menu!$A$2:$D$18,3,FALSE)</f>
        <v>16</v>
      </c>
      <c r="G457">
        <f>VLOOKUP(D457,Menu!$A$2:$D$18,4,FALSE)</f>
        <v>19</v>
      </c>
    </row>
    <row r="458" spans="1:7">
      <c r="A458" t="s">
        <v>9</v>
      </c>
      <c r="B458" s="7">
        <v>0.59166666666666645</v>
      </c>
      <c r="C458">
        <v>5183</v>
      </c>
      <c r="D458">
        <v>15</v>
      </c>
      <c r="E458" t="str">
        <f>VLOOKUP(D458,Menu!$A$2:$D$18,2,FALSE)</f>
        <v>Fizzy water</v>
      </c>
      <c r="F458">
        <f>VLOOKUP(D458,Menu!$A$2:$D$18,3,FALSE)</f>
        <v>1</v>
      </c>
      <c r="G458">
        <f>VLOOKUP(D458,Menu!$A$2:$D$18,4,FALSE)</f>
        <v>1</v>
      </c>
    </row>
    <row r="459" spans="1:7">
      <c r="A459" t="s">
        <v>9</v>
      </c>
      <c r="B459" s="7">
        <v>0.59791666666666643</v>
      </c>
      <c r="C459">
        <v>5184</v>
      </c>
      <c r="D459">
        <v>16</v>
      </c>
      <c r="E459" t="str">
        <f>VLOOKUP(D459,Menu!$A$2:$D$18,2,FALSE)</f>
        <v>English Ale</v>
      </c>
      <c r="F459">
        <f>VLOOKUP(D459,Menu!$A$2:$D$18,3,FALSE)</f>
        <v>5</v>
      </c>
      <c r="G459">
        <f>VLOOKUP(D459,Menu!$A$2:$D$18,4,FALSE)</f>
        <v>7</v>
      </c>
    </row>
    <row r="460" spans="1:7">
      <c r="A460" t="s">
        <v>9</v>
      </c>
      <c r="B460" s="7">
        <v>0.59791666666666643</v>
      </c>
      <c r="C460">
        <v>5184</v>
      </c>
      <c r="D460">
        <v>9</v>
      </c>
      <c r="E460" t="str">
        <f>VLOOKUP(D460,Menu!$A$2:$D$18,2,FALSE)</f>
        <v>Chicken Tikka Masala</v>
      </c>
      <c r="F460">
        <f>VLOOKUP(D460,Menu!$A$2:$D$18,3,FALSE)</f>
        <v>14</v>
      </c>
      <c r="G460">
        <f>VLOOKUP(D460,Menu!$A$2:$D$18,4,FALSE)</f>
        <v>17</v>
      </c>
    </row>
    <row r="461" spans="1:7">
      <c r="A461" t="s">
        <v>9</v>
      </c>
      <c r="B461" s="7">
        <v>0.59791666666666643</v>
      </c>
      <c r="C461">
        <v>5184</v>
      </c>
      <c r="D461">
        <v>16</v>
      </c>
      <c r="E461" t="str">
        <f>VLOOKUP(D461,Menu!$A$2:$D$18,2,FALSE)</f>
        <v>English Ale</v>
      </c>
      <c r="F461">
        <f>VLOOKUP(D461,Menu!$A$2:$D$18,3,FALSE)</f>
        <v>5</v>
      </c>
      <c r="G461">
        <f>VLOOKUP(D461,Menu!$A$2:$D$18,4,FALSE)</f>
        <v>7</v>
      </c>
    </row>
    <row r="462" spans="1:7">
      <c r="A462" t="s">
        <v>9</v>
      </c>
      <c r="B462" s="7">
        <v>0.60138888888888864</v>
      </c>
      <c r="C462">
        <v>5185</v>
      </c>
      <c r="D462">
        <v>3</v>
      </c>
      <c r="E462" t="str">
        <f>VLOOKUP(D462,Menu!$A$2:$D$18,2,FALSE)</f>
        <v>Soup of the day</v>
      </c>
      <c r="F462">
        <f>VLOOKUP(D462,Menu!$A$2:$D$18,3,FALSE)</f>
        <v>7</v>
      </c>
      <c r="G462">
        <f>VLOOKUP(D462,Menu!$A$2:$D$18,4,FALSE)</f>
        <v>8.5</v>
      </c>
    </row>
    <row r="463" spans="1:7">
      <c r="A463" t="s">
        <v>9</v>
      </c>
      <c r="B463" s="7">
        <v>0.60138888888888864</v>
      </c>
      <c r="C463">
        <v>5185</v>
      </c>
      <c r="D463">
        <v>13</v>
      </c>
      <c r="E463" t="str">
        <f>VLOOKUP(D463,Menu!$A$2:$D$18,2,FALSE)</f>
        <v>English Breakfast tea</v>
      </c>
      <c r="F463">
        <f>VLOOKUP(D463,Menu!$A$2:$D$18,3,FALSE)</f>
        <v>2</v>
      </c>
      <c r="G463">
        <f>VLOOKUP(D463,Menu!$A$2:$D$18,4,FALSE)</f>
        <v>2</v>
      </c>
    </row>
    <row r="464" spans="1:7">
      <c r="A464" t="s">
        <v>9</v>
      </c>
      <c r="B464" s="7">
        <v>0.60138888888888864</v>
      </c>
      <c r="C464">
        <v>5185</v>
      </c>
      <c r="D464">
        <v>10</v>
      </c>
      <c r="E464" t="str">
        <f>VLOOKUP(D464,Menu!$A$2:$D$18,2,FALSE)</f>
        <v>Mushroom Wellington</v>
      </c>
      <c r="F464">
        <f>VLOOKUP(D464,Menu!$A$2:$D$18,3,FALSE)</f>
        <v>14</v>
      </c>
      <c r="G464">
        <f>VLOOKUP(D464,Menu!$A$2:$D$18,4,FALSE)</f>
        <v>19.5</v>
      </c>
    </row>
    <row r="465" spans="1:7">
      <c r="A465" t="s">
        <v>9</v>
      </c>
      <c r="B465" s="7">
        <v>0.60763888888888862</v>
      </c>
      <c r="C465">
        <v>5186</v>
      </c>
      <c r="D465">
        <v>6</v>
      </c>
      <c r="E465" t="str">
        <f>VLOOKUP(D465,Menu!$A$2:$D$18,2,FALSE)</f>
        <v>Bangers &amp; Mash</v>
      </c>
      <c r="F465">
        <f>VLOOKUP(D465,Menu!$A$2:$D$18,3,FALSE)</f>
        <v>14</v>
      </c>
      <c r="G465">
        <f>VLOOKUP(D465,Menu!$A$2:$D$18,4,FALSE)</f>
        <v>18</v>
      </c>
    </row>
    <row r="466" spans="1:7">
      <c r="A466" t="s">
        <v>9</v>
      </c>
      <c r="B466" s="7">
        <v>0.61319444444444415</v>
      </c>
      <c r="C466">
        <v>5187</v>
      </c>
      <c r="D466">
        <v>13</v>
      </c>
      <c r="E466" t="str">
        <f>VLOOKUP(D466,Menu!$A$2:$D$18,2,FALSE)</f>
        <v>English Breakfast tea</v>
      </c>
      <c r="F466">
        <f>VLOOKUP(D466,Menu!$A$2:$D$18,3,FALSE)</f>
        <v>2</v>
      </c>
      <c r="G466">
        <f>VLOOKUP(D466,Menu!$A$2:$D$18,4,FALSE)</f>
        <v>2</v>
      </c>
    </row>
    <row r="467" spans="1:7">
      <c r="A467" t="s">
        <v>9</v>
      </c>
      <c r="B467" s="7">
        <v>0.61597222222222192</v>
      </c>
      <c r="C467">
        <v>5188</v>
      </c>
      <c r="D467">
        <v>7</v>
      </c>
      <c r="E467" t="str">
        <f>VLOOKUP(D467,Menu!$A$2:$D$18,2,FALSE)</f>
        <v>Cottage Pie</v>
      </c>
      <c r="F467">
        <f>VLOOKUP(D467,Menu!$A$2:$D$18,3,FALSE)</f>
        <v>16</v>
      </c>
      <c r="G467">
        <f>VLOOKUP(D467,Menu!$A$2:$D$18,4,FALSE)</f>
        <v>20</v>
      </c>
    </row>
    <row r="468" spans="1:7">
      <c r="A468" t="s">
        <v>9</v>
      </c>
      <c r="B468" s="7">
        <v>0.61597222222222192</v>
      </c>
      <c r="C468">
        <v>5188</v>
      </c>
      <c r="D468">
        <v>3</v>
      </c>
      <c r="E468" t="str">
        <f>VLOOKUP(D468,Menu!$A$2:$D$18,2,FALSE)</f>
        <v>Soup of the day</v>
      </c>
      <c r="F468">
        <f>VLOOKUP(D468,Menu!$A$2:$D$18,3,FALSE)</f>
        <v>7</v>
      </c>
      <c r="G468">
        <f>VLOOKUP(D468,Menu!$A$2:$D$18,4,FALSE)</f>
        <v>8.5</v>
      </c>
    </row>
    <row r="469" spans="1:7">
      <c r="A469" t="s">
        <v>9</v>
      </c>
      <c r="B469" s="7">
        <v>0.61597222222222192</v>
      </c>
      <c r="C469">
        <v>5188</v>
      </c>
      <c r="D469">
        <v>5</v>
      </c>
      <c r="E469" t="str">
        <f>VLOOKUP(D469,Menu!$A$2:$D$18,2,FALSE)</f>
        <v>Carbonara</v>
      </c>
      <c r="F469">
        <f>VLOOKUP(D469,Menu!$A$2:$D$18,3,FALSE)</f>
        <v>15</v>
      </c>
      <c r="G469">
        <f>VLOOKUP(D469,Menu!$A$2:$D$18,4,FALSE)</f>
        <v>20</v>
      </c>
    </row>
    <row r="470" spans="1:7">
      <c r="A470" t="s">
        <v>9</v>
      </c>
      <c r="B470" s="7">
        <v>0.61597222222222192</v>
      </c>
      <c r="C470">
        <v>5188</v>
      </c>
      <c r="D470">
        <v>4</v>
      </c>
      <c r="E470" t="str">
        <f>VLOOKUP(D470,Menu!$A$2:$D$18,2,FALSE)</f>
        <v>Ravioli</v>
      </c>
      <c r="F470">
        <f>VLOOKUP(D470,Menu!$A$2:$D$18,3,FALSE)</f>
        <v>14</v>
      </c>
      <c r="G470">
        <f>VLOOKUP(D470,Menu!$A$2:$D$18,4,FALSE)</f>
        <v>16</v>
      </c>
    </row>
    <row r="471" spans="1:7">
      <c r="A471" t="s">
        <v>9</v>
      </c>
      <c r="B471" s="7">
        <v>0.61597222222222192</v>
      </c>
      <c r="C471">
        <v>5188</v>
      </c>
      <c r="D471">
        <v>3</v>
      </c>
      <c r="E471" t="str">
        <f>VLOOKUP(D471,Menu!$A$2:$D$18,2,FALSE)</f>
        <v>Soup of the day</v>
      </c>
      <c r="F471">
        <f>VLOOKUP(D471,Menu!$A$2:$D$18,3,FALSE)</f>
        <v>7</v>
      </c>
      <c r="G471">
        <f>VLOOKUP(D471,Menu!$A$2:$D$18,4,FALSE)</f>
        <v>8.5</v>
      </c>
    </row>
    <row r="472" spans="1:7">
      <c r="A472" t="s">
        <v>9</v>
      </c>
      <c r="B472" s="7">
        <v>0.61597222222222192</v>
      </c>
      <c r="C472">
        <v>5188</v>
      </c>
      <c r="D472">
        <v>15</v>
      </c>
      <c r="E472" t="str">
        <f>VLOOKUP(D472,Menu!$A$2:$D$18,2,FALSE)</f>
        <v>Fizzy water</v>
      </c>
      <c r="F472">
        <f>VLOOKUP(D472,Menu!$A$2:$D$18,3,FALSE)</f>
        <v>1</v>
      </c>
      <c r="G472">
        <f>VLOOKUP(D472,Menu!$A$2:$D$18,4,FALSE)</f>
        <v>1</v>
      </c>
    </row>
    <row r="473" spans="1:7">
      <c r="A473" t="s">
        <v>9</v>
      </c>
      <c r="B473" s="7">
        <v>0.61597222222222192</v>
      </c>
      <c r="C473">
        <v>5188</v>
      </c>
      <c r="D473">
        <v>5</v>
      </c>
      <c r="E473" t="str">
        <f>VLOOKUP(D473,Menu!$A$2:$D$18,2,FALSE)</f>
        <v>Carbonara</v>
      </c>
      <c r="F473">
        <f>VLOOKUP(D473,Menu!$A$2:$D$18,3,FALSE)</f>
        <v>15</v>
      </c>
      <c r="G473">
        <f>VLOOKUP(D473,Menu!$A$2:$D$18,4,FALSE)</f>
        <v>20</v>
      </c>
    </row>
    <row r="474" spans="1:7">
      <c r="A474" t="s">
        <v>9</v>
      </c>
      <c r="B474" s="7">
        <v>0.62499999999999967</v>
      </c>
      <c r="C474">
        <v>5189</v>
      </c>
      <c r="D474">
        <v>6</v>
      </c>
      <c r="E474" t="str">
        <f>VLOOKUP(D474,Menu!$A$2:$D$18,2,FALSE)</f>
        <v>Bangers &amp; Mash</v>
      </c>
      <c r="F474">
        <f>VLOOKUP(D474,Menu!$A$2:$D$18,3,FALSE)</f>
        <v>14</v>
      </c>
      <c r="G474">
        <f>VLOOKUP(D474,Menu!$A$2:$D$18,4,FALSE)</f>
        <v>18</v>
      </c>
    </row>
    <row r="475" spans="1:7">
      <c r="A475" t="s">
        <v>9</v>
      </c>
      <c r="B475" s="7">
        <v>0.62499999999999967</v>
      </c>
      <c r="C475">
        <v>5189</v>
      </c>
      <c r="D475">
        <v>5</v>
      </c>
      <c r="E475" t="str">
        <f>VLOOKUP(D475,Menu!$A$2:$D$18,2,FALSE)</f>
        <v>Carbonara</v>
      </c>
      <c r="F475">
        <f>VLOOKUP(D475,Menu!$A$2:$D$18,3,FALSE)</f>
        <v>15</v>
      </c>
      <c r="G475">
        <f>VLOOKUP(D475,Menu!$A$2:$D$18,4,FALSE)</f>
        <v>20</v>
      </c>
    </row>
    <row r="476" spans="1:7">
      <c r="A476" t="s">
        <v>9</v>
      </c>
      <c r="B476" s="7">
        <v>0.62499999999999967</v>
      </c>
      <c r="C476">
        <v>5189</v>
      </c>
      <c r="D476">
        <v>16</v>
      </c>
      <c r="E476" t="str">
        <f>VLOOKUP(D476,Menu!$A$2:$D$18,2,FALSE)</f>
        <v>English Ale</v>
      </c>
      <c r="F476">
        <f>VLOOKUP(D476,Menu!$A$2:$D$18,3,FALSE)</f>
        <v>5</v>
      </c>
      <c r="G476">
        <f>VLOOKUP(D476,Menu!$A$2:$D$18,4,FALSE)</f>
        <v>7</v>
      </c>
    </row>
    <row r="477" spans="1:7">
      <c r="A477" t="s">
        <v>9</v>
      </c>
      <c r="B477" s="7">
        <v>0.62916666666666632</v>
      </c>
      <c r="C477">
        <v>5190</v>
      </c>
      <c r="D477">
        <v>12</v>
      </c>
      <c r="E477" t="str">
        <f>VLOOKUP(D477,Menu!$A$2:$D$18,2,FALSE)</f>
        <v>Red wine (1/4 bottle)</v>
      </c>
      <c r="F477">
        <f>VLOOKUP(D477,Menu!$A$2:$D$18,3,FALSE)</f>
        <v>4</v>
      </c>
      <c r="G477">
        <f>VLOOKUP(D477,Menu!$A$2:$D$18,4,FALSE)</f>
        <v>6</v>
      </c>
    </row>
    <row r="478" spans="1:7">
      <c r="A478" t="s">
        <v>9</v>
      </c>
      <c r="B478" s="7">
        <v>0.62916666666666632</v>
      </c>
      <c r="C478">
        <v>5190</v>
      </c>
      <c r="D478">
        <v>10</v>
      </c>
      <c r="E478" t="str">
        <f>VLOOKUP(D478,Menu!$A$2:$D$18,2,FALSE)</f>
        <v>Mushroom Wellington</v>
      </c>
      <c r="F478">
        <f>VLOOKUP(D478,Menu!$A$2:$D$18,3,FALSE)</f>
        <v>14</v>
      </c>
      <c r="G478">
        <f>VLOOKUP(D478,Menu!$A$2:$D$18,4,FALSE)</f>
        <v>19.5</v>
      </c>
    </row>
    <row r="479" spans="1:7">
      <c r="A479" t="s">
        <v>9</v>
      </c>
      <c r="B479" s="7">
        <v>0.62916666666666632</v>
      </c>
      <c r="C479">
        <v>5190</v>
      </c>
      <c r="D479">
        <v>1</v>
      </c>
      <c r="E479" t="str">
        <f>VLOOKUP(D479,Menu!$A$2:$D$18,2,FALSE)</f>
        <v>Spag Bog</v>
      </c>
      <c r="F479">
        <f>VLOOKUP(D479,Menu!$A$2:$D$18,3,FALSE)</f>
        <v>17</v>
      </c>
      <c r="G479">
        <f>VLOOKUP(D479,Menu!$A$2:$D$18,4,FALSE)</f>
        <v>23</v>
      </c>
    </row>
    <row r="480" spans="1:7">
      <c r="A480" t="s">
        <v>9</v>
      </c>
      <c r="B480" s="7">
        <v>0.63124999999999964</v>
      </c>
      <c r="C480">
        <v>5191</v>
      </c>
      <c r="D480">
        <v>11</v>
      </c>
      <c r="E480" t="str">
        <f>VLOOKUP(D480,Menu!$A$2:$D$18,2,FALSE)</f>
        <v>Bacon Butty</v>
      </c>
      <c r="F480">
        <f>VLOOKUP(D480,Menu!$A$2:$D$18,3,FALSE)</f>
        <v>10</v>
      </c>
      <c r="G480">
        <f>VLOOKUP(D480,Menu!$A$2:$D$18,4,FALSE)</f>
        <v>14</v>
      </c>
    </row>
    <row r="481" spans="1:7">
      <c r="A481" t="s">
        <v>9</v>
      </c>
      <c r="B481" s="7">
        <v>0.63124999999999964</v>
      </c>
      <c r="C481">
        <v>5191</v>
      </c>
      <c r="D481">
        <v>5</v>
      </c>
      <c r="E481" t="str">
        <f>VLOOKUP(D481,Menu!$A$2:$D$18,2,FALSE)</f>
        <v>Carbonara</v>
      </c>
      <c r="F481">
        <f>VLOOKUP(D481,Menu!$A$2:$D$18,3,FALSE)</f>
        <v>15</v>
      </c>
      <c r="G481">
        <f>VLOOKUP(D481,Menu!$A$2:$D$18,4,FALSE)</f>
        <v>20</v>
      </c>
    </row>
    <row r="482" spans="1:7">
      <c r="A482" t="s">
        <v>9</v>
      </c>
      <c r="B482" s="7">
        <v>0.63124999999999964</v>
      </c>
      <c r="C482">
        <v>5191</v>
      </c>
      <c r="D482">
        <v>13</v>
      </c>
      <c r="E482" t="str">
        <f>VLOOKUP(D482,Menu!$A$2:$D$18,2,FALSE)</f>
        <v>English Breakfast tea</v>
      </c>
      <c r="F482">
        <f>VLOOKUP(D482,Menu!$A$2:$D$18,3,FALSE)</f>
        <v>2</v>
      </c>
      <c r="G482">
        <f>VLOOKUP(D482,Menu!$A$2:$D$18,4,FALSE)</f>
        <v>2</v>
      </c>
    </row>
    <row r="483" spans="1:7">
      <c r="A483" t="s">
        <v>9</v>
      </c>
      <c r="B483" s="7">
        <v>0.63680555555555518</v>
      </c>
      <c r="C483">
        <v>5192</v>
      </c>
      <c r="D483">
        <v>9</v>
      </c>
      <c r="E483" t="str">
        <f>VLOOKUP(D483,Menu!$A$2:$D$18,2,FALSE)</f>
        <v>Chicken Tikka Masala</v>
      </c>
      <c r="F483">
        <f>VLOOKUP(D483,Menu!$A$2:$D$18,3,FALSE)</f>
        <v>14</v>
      </c>
      <c r="G483">
        <f>VLOOKUP(D483,Menu!$A$2:$D$18,4,FALSE)</f>
        <v>17</v>
      </c>
    </row>
    <row r="484" spans="1:7">
      <c r="A484" t="s">
        <v>9</v>
      </c>
      <c r="B484" s="7">
        <v>0.63680555555555518</v>
      </c>
      <c r="C484">
        <v>5192</v>
      </c>
      <c r="D484">
        <v>12</v>
      </c>
      <c r="E484" t="str">
        <f>VLOOKUP(D484,Menu!$A$2:$D$18,2,FALSE)</f>
        <v>Red wine (1/4 bottle)</v>
      </c>
      <c r="F484">
        <f>VLOOKUP(D484,Menu!$A$2:$D$18,3,FALSE)</f>
        <v>4</v>
      </c>
      <c r="G484">
        <f>VLOOKUP(D484,Menu!$A$2:$D$18,4,FALSE)</f>
        <v>6</v>
      </c>
    </row>
    <row r="485" spans="1:7">
      <c r="A485" t="s">
        <v>9</v>
      </c>
      <c r="B485" s="7">
        <v>0.63819444444444406</v>
      </c>
      <c r="C485">
        <v>5193</v>
      </c>
      <c r="D485">
        <v>4</v>
      </c>
      <c r="E485" t="str">
        <f>VLOOKUP(D485,Menu!$A$2:$D$18,2,FALSE)</f>
        <v>Ravioli</v>
      </c>
      <c r="F485">
        <f>VLOOKUP(D485,Menu!$A$2:$D$18,3,FALSE)</f>
        <v>14</v>
      </c>
      <c r="G485">
        <f>VLOOKUP(D485,Menu!$A$2:$D$18,4,FALSE)</f>
        <v>16</v>
      </c>
    </row>
    <row r="486" spans="1:7">
      <c r="A486" t="s">
        <v>9</v>
      </c>
      <c r="B486" s="7">
        <v>0.63888888888888851</v>
      </c>
      <c r="C486">
        <v>5194</v>
      </c>
      <c r="D486">
        <v>8</v>
      </c>
      <c r="E486" t="str">
        <f>VLOOKUP(D486,Menu!$A$2:$D$18,2,FALSE)</f>
        <v>Fish &amp; Chips</v>
      </c>
      <c r="F486">
        <f>VLOOKUP(D486,Menu!$A$2:$D$18,3,FALSE)</f>
        <v>15</v>
      </c>
      <c r="G486">
        <f>VLOOKUP(D486,Menu!$A$2:$D$18,4,FALSE)</f>
        <v>19</v>
      </c>
    </row>
    <row r="487" spans="1:7">
      <c r="A487" t="s">
        <v>9</v>
      </c>
      <c r="B487" s="7">
        <v>0.64027777777777739</v>
      </c>
      <c r="C487">
        <v>5195</v>
      </c>
      <c r="D487">
        <v>12</v>
      </c>
      <c r="E487" t="str">
        <f>VLOOKUP(D487,Menu!$A$2:$D$18,2,FALSE)</f>
        <v>Red wine (1/4 bottle)</v>
      </c>
      <c r="F487">
        <f>VLOOKUP(D487,Menu!$A$2:$D$18,3,FALSE)</f>
        <v>4</v>
      </c>
      <c r="G487">
        <f>VLOOKUP(D487,Menu!$A$2:$D$18,4,FALSE)</f>
        <v>6</v>
      </c>
    </row>
    <row r="488" spans="1:7">
      <c r="A488" t="s">
        <v>9</v>
      </c>
      <c r="B488" s="7">
        <v>0.64999999999999958</v>
      </c>
      <c r="C488">
        <v>5196</v>
      </c>
      <c r="D488">
        <v>2</v>
      </c>
      <c r="E488" t="str">
        <f>VLOOKUP(D488,Menu!$A$2:$D$18,2,FALSE)</f>
        <v>Risotto con Pollo</v>
      </c>
      <c r="F488">
        <f>VLOOKUP(D488,Menu!$A$2:$D$18,3,FALSE)</f>
        <v>16</v>
      </c>
      <c r="G488">
        <f>VLOOKUP(D488,Menu!$A$2:$D$18,4,FALSE)</f>
        <v>19</v>
      </c>
    </row>
    <row r="489" spans="1:7">
      <c r="A489" t="s">
        <v>9</v>
      </c>
      <c r="B489" s="7">
        <v>0.64999999999999958</v>
      </c>
      <c r="C489">
        <v>5196</v>
      </c>
      <c r="D489">
        <v>8</v>
      </c>
      <c r="E489" t="str">
        <f>VLOOKUP(D489,Menu!$A$2:$D$18,2,FALSE)</f>
        <v>Fish &amp; Chips</v>
      </c>
      <c r="F489">
        <f>VLOOKUP(D489,Menu!$A$2:$D$18,3,FALSE)</f>
        <v>15</v>
      </c>
      <c r="G489">
        <f>VLOOKUP(D489,Menu!$A$2:$D$18,4,FALSE)</f>
        <v>19</v>
      </c>
    </row>
    <row r="490" spans="1:7">
      <c r="A490" t="s">
        <v>9</v>
      </c>
      <c r="B490" s="7">
        <v>0.65416666666666623</v>
      </c>
      <c r="C490">
        <v>5197</v>
      </c>
      <c r="D490">
        <v>8</v>
      </c>
      <c r="E490" t="str">
        <f>VLOOKUP(D490,Menu!$A$2:$D$18,2,FALSE)</f>
        <v>Fish &amp; Chips</v>
      </c>
      <c r="F490">
        <f>VLOOKUP(D490,Menu!$A$2:$D$18,3,FALSE)</f>
        <v>15</v>
      </c>
      <c r="G490">
        <f>VLOOKUP(D490,Menu!$A$2:$D$18,4,FALSE)</f>
        <v>19</v>
      </c>
    </row>
    <row r="491" spans="1:7">
      <c r="A491" t="s">
        <v>9</v>
      </c>
      <c r="B491" s="7">
        <v>0.65416666666666623</v>
      </c>
      <c r="C491">
        <v>5197</v>
      </c>
      <c r="D491">
        <v>16</v>
      </c>
      <c r="E491" t="str">
        <f>VLOOKUP(D491,Menu!$A$2:$D$18,2,FALSE)</f>
        <v>English Ale</v>
      </c>
      <c r="F491">
        <f>VLOOKUP(D491,Menu!$A$2:$D$18,3,FALSE)</f>
        <v>5</v>
      </c>
      <c r="G491">
        <f>VLOOKUP(D491,Menu!$A$2:$D$18,4,FALSE)</f>
        <v>7</v>
      </c>
    </row>
    <row r="492" spans="1:7">
      <c r="A492" t="s">
        <v>9</v>
      </c>
      <c r="B492" s="7">
        <v>0.65416666666666623</v>
      </c>
      <c r="C492">
        <v>5197</v>
      </c>
      <c r="D492">
        <v>7</v>
      </c>
      <c r="E492" t="str">
        <f>VLOOKUP(D492,Menu!$A$2:$D$18,2,FALSE)</f>
        <v>Cottage Pie</v>
      </c>
      <c r="F492">
        <f>VLOOKUP(D492,Menu!$A$2:$D$18,3,FALSE)</f>
        <v>16</v>
      </c>
      <c r="G492">
        <f>VLOOKUP(D492,Menu!$A$2:$D$18,4,FALSE)</f>
        <v>20</v>
      </c>
    </row>
    <row r="493" spans="1:7">
      <c r="A493" t="s">
        <v>9</v>
      </c>
      <c r="B493" s="7">
        <v>0.65486111111111067</v>
      </c>
      <c r="C493">
        <v>5198</v>
      </c>
      <c r="D493">
        <v>1</v>
      </c>
      <c r="E493" t="str">
        <f>VLOOKUP(D493,Menu!$A$2:$D$18,2,FALSE)</f>
        <v>Spag Bog</v>
      </c>
      <c r="F493">
        <f>VLOOKUP(D493,Menu!$A$2:$D$18,3,FALSE)</f>
        <v>17</v>
      </c>
      <c r="G493">
        <f>VLOOKUP(D493,Menu!$A$2:$D$18,4,FALSE)</f>
        <v>23</v>
      </c>
    </row>
    <row r="494" spans="1:7">
      <c r="A494" t="s">
        <v>9</v>
      </c>
      <c r="B494" s="7">
        <v>0.65486111111111067</v>
      </c>
      <c r="C494">
        <v>5198</v>
      </c>
      <c r="D494">
        <v>13</v>
      </c>
      <c r="E494" t="str">
        <f>VLOOKUP(D494,Menu!$A$2:$D$18,2,FALSE)</f>
        <v>English Breakfast tea</v>
      </c>
      <c r="F494">
        <f>VLOOKUP(D494,Menu!$A$2:$D$18,3,FALSE)</f>
        <v>2</v>
      </c>
      <c r="G494">
        <f>VLOOKUP(D494,Menu!$A$2:$D$18,4,FALSE)</f>
        <v>2</v>
      </c>
    </row>
    <row r="495" spans="1:7">
      <c r="A495" t="s">
        <v>9</v>
      </c>
      <c r="B495" s="7">
        <v>0.65486111111111067</v>
      </c>
      <c r="C495">
        <v>5198</v>
      </c>
      <c r="D495">
        <v>14</v>
      </c>
      <c r="E495" t="str">
        <f>VLOOKUP(D495,Menu!$A$2:$D$18,2,FALSE)</f>
        <v>Espresso</v>
      </c>
      <c r="F495">
        <f>VLOOKUP(D495,Menu!$A$2:$D$18,3,FALSE)</f>
        <v>3</v>
      </c>
      <c r="G495">
        <f>VLOOKUP(D495,Menu!$A$2:$D$18,4,FALSE)</f>
        <v>3</v>
      </c>
    </row>
    <row r="496" spans="1:7">
      <c r="A496" t="s">
        <v>9</v>
      </c>
      <c r="B496" s="7">
        <v>0.65486111111111067</v>
      </c>
      <c r="C496">
        <v>5198</v>
      </c>
      <c r="D496">
        <v>14</v>
      </c>
      <c r="E496" t="str">
        <f>VLOOKUP(D496,Menu!$A$2:$D$18,2,FALSE)</f>
        <v>Espresso</v>
      </c>
      <c r="F496">
        <f>VLOOKUP(D496,Menu!$A$2:$D$18,3,FALSE)</f>
        <v>3</v>
      </c>
      <c r="G496">
        <f>VLOOKUP(D496,Menu!$A$2:$D$18,4,FALSE)</f>
        <v>3</v>
      </c>
    </row>
    <row r="497" spans="1:7">
      <c r="A497" t="s">
        <v>9</v>
      </c>
      <c r="B497" s="7">
        <v>0.65833333333333288</v>
      </c>
      <c r="C497">
        <v>5199</v>
      </c>
      <c r="D497">
        <v>9</v>
      </c>
      <c r="E497" t="str">
        <f>VLOOKUP(D497,Menu!$A$2:$D$18,2,FALSE)</f>
        <v>Chicken Tikka Masala</v>
      </c>
      <c r="F497">
        <f>VLOOKUP(D497,Menu!$A$2:$D$18,3,FALSE)</f>
        <v>14</v>
      </c>
      <c r="G497">
        <f>VLOOKUP(D497,Menu!$A$2:$D$18,4,FALSE)</f>
        <v>17</v>
      </c>
    </row>
    <row r="498" spans="1:7">
      <c r="A498" t="s">
        <v>9</v>
      </c>
      <c r="B498" s="7">
        <v>0.65833333333333288</v>
      </c>
      <c r="C498">
        <v>5199</v>
      </c>
      <c r="D498">
        <v>8</v>
      </c>
      <c r="E498" t="str">
        <f>VLOOKUP(D498,Menu!$A$2:$D$18,2,FALSE)</f>
        <v>Fish &amp; Chips</v>
      </c>
      <c r="F498">
        <f>VLOOKUP(D498,Menu!$A$2:$D$18,3,FALSE)</f>
        <v>15</v>
      </c>
      <c r="G498">
        <f>VLOOKUP(D498,Menu!$A$2:$D$18,4,FALSE)</f>
        <v>19</v>
      </c>
    </row>
    <row r="499" spans="1:7">
      <c r="A499" t="s">
        <v>9</v>
      </c>
      <c r="B499" s="7">
        <v>0.66805555555555507</v>
      </c>
      <c r="C499">
        <v>5200</v>
      </c>
      <c r="D499">
        <v>2</v>
      </c>
      <c r="E499" t="str">
        <f>VLOOKUP(D499,Menu!$A$2:$D$18,2,FALSE)</f>
        <v>Risotto con Pollo</v>
      </c>
      <c r="F499">
        <f>VLOOKUP(D499,Menu!$A$2:$D$18,3,FALSE)</f>
        <v>16</v>
      </c>
      <c r="G499">
        <f>VLOOKUP(D499,Menu!$A$2:$D$18,4,FALSE)</f>
        <v>19</v>
      </c>
    </row>
    <row r="500" spans="1:7">
      <c r="A500" t="s">
        <v>9</v>
      </c>
      <c r="B500" s="7">
        <v>0.66805555555555507</v>
      </c>
      <c r="C500">
        <v>5200</v>
      </c>
      <c r="D500">
        <v>11</v>
      </c>
      <c r="E500" t="str">
        <f>VLOOKUP(D500,Menu!$A$2:$D$18,2,FALSE)</f>
        <v>Bacon Butty</v>
      </c>
      <c r="F500">
        <f>VLOOKUP(D500,Menu!$A$2:$D$18,3,FALSE)</f>
        <v>10</v>
      </c>
      <c r="G500">
        <f>VLOOKUP(D500,Menu!$A$2:$D$18,4,FALSE)</f>
        <v>14</v>
      </c>
    </row>
    <row r="501" spans="1:7">
      <c r="A501" t="s">
        <v>9</v>
      </c>
      <c r="B501" s="7">
        <v>0.66805555555555507</v>
      </c>
      <c r="C501">
        <v>5200</v>
      </c>
      <c r="D501">
        <v>9</v>
      </c>
      <c r="E501" t="str">
        <f>VLOOKUP(D501,Menu!$A$2:$D$18,2,FALSE)</f>
        <v>Chicken Tikka Masala</v>
      </c>
      <c r="F501">
        <f>VLOOKUP(D501,Menu!$A$2:$D$18,3,FALSE)</f>
        <v>14</v>
      </c>
      <c r="G501">
        <f>VLOOKUP(D501,Menu!$A$2:$D$18,4,FALSE)</f>
        <v>17</v>
      </c>
    </row>
    <row r="502" spans="1:7">
      <c r="A502" t="s">
        <v>9</v>
      </c>
      <c r="B502" s="7">
        <v>0.66805555555555507</v>
      </c>
      <c r="C502">
        <v>5200</v>
      </c>
      <c r="D502">
        <v>15</v>
      </c>
      <c r="E502" t="str">
        <f>VLOOKUP(D502,Menu!$A$2:$D$18,2,FALSE)</f>
        <v>Fizzy water</v>
      </c>
      <c r="F502">
        <f>VLOOKUP(D502,Menu!$A$2:$D$18,3,FALSE)</f>
        <v>1</v>
      </c>
      <c r="G502">
        <f>VLOOKUP(D502,Menu!$A$2:$D$18,4,FALSE)</f>
        <v>1</v>
      </c>
    </row>
    <row r="503" spans="1:7">
      <c r="A503" t="s">
        <v>9</v>
      </c>
      <c r="B503" s="7">
        <v>0.66805555555555507</v>
      </c>
      <c r="C503">
        <v>5200</v>
      </c>
      <c r="D503">
        <v>16</v>
      </c>
      <c r="E503" t="str">
        <f>VLOOKUP(D503,Menu!$A$2:$D$18,2,FALSE)</f>
        <v>English Ale</v>
      </c>
      <c r="F503">
        <f>VLOOKUP(D503,Menu!$A$2:$D$18,3,FALSE)</f>
        <v>5</v>
      </c>
      <c r="G503">
        <f>VLOOKUP(D503,Menu!$A$2:$D$18,4,FALSE)</f>
        <v>7</v>
      </c>
    </row>
    <row r="504" spans="1:7">
      <c r="A504" t="s">
        <v>9</v>
      </c>
      <c r="B504" s="7">
        <v>0.66805555555555507</v>
      </c>
      <c r="C504">
        <v>5200</v>
      </c>
      <c r="D504">
        <v>6</v>
      </c>
      <c r="E504" t="str">
        <f>VLOOKUP(D504,Menu!$A$2:$D$18,2,FALSE)</f>
        <v>Bangers &amp; Mash</v>
      </c>
      <c r="F504">
        <f>VLOOKUP(D504,Menu!$A$2:$D$18,3,FALSE)</f>
        <v>14</v>
      </c>
      <c r="G504">
        <f>VLOOKUP(D504,Menu!$A$2:$D$18,4,FALSE)</f>
        <v>18</v>
      </c>
    </row>
    <row r="505" spans="1:7">
      <c r="A505" t="s">
        <v>9</v>
      </c>
      <c r="B505" s="7">
        <v>0.67152777777777728</v>
      </c>
      <c r="C505">
        <v>5201</v>
      </c>
      <c r="D505">
        <v>14</v>
      </c>
      <c r="E505" t="str">
        <f>VLOOKUP(D505,Menu!$A$2:$D$18,2,FALSE)</f>
        <v>Espresso</v>
      </c>
      <c r="F505">
        <f>VLOOKUP(D505,Menu!$A$2:$D$18,3,FALSE)</f>
        <v>3</v>
      </c>
      <c r="G505">
        <f>VLOOKUP(D505,Menu!$A$2:$D$18,4,FALSE)</f>
        <v>3</v>
      </c>
    </row>
    <row r="506" spans="1:7">
      <c r="A506" t="s">
        <v>9</v>
      </c>
      <c r="B506" s="7">
        <v>0.67499999999999949</v>
      </c>
      <c r="C506">
        <v>5202</v>
      </c>
      <c r="D506">
        <v>15</v>
      </c>
      <c r="E506" t="str">
        <f>VLOOKUP(D506,Menu!$A$2:$D$18,2,FALSE)</f>
        <v>Fizzy water</v>
      </c>
      <c r="F506">
        <f>VLOOKUP(D506,Menu!$A$2:$D$18,3,FALSE)</f>
        <v>1</v>
      </c>
      <c r="G506">
        <f>VLOOKUP(D506,Menu!$A$2:$D$18,4,FALSE)</f>
        <v>1</v>
      </c>
    </row>
    <row r="507" spans="1:7">
      <c r="A507" t="s">
        <v>9</v>
      </c>
      <c r="B507" s="7">
        <v>0.67499999999999949</v>
      </c>
      <c r="C507">
        <v>5202</v>
      </c>
      <c r="D507">
        <v>7</v>
      </c>
      <c r="E507" t="str">
        <f>VLOOKUP(D507,Menu!$A$2:$D$18,2,FALSE)</f>
        <v>Cottage Pie</v>
      </c>
      <c r="F507">
        <f>VLOOKUP(D507,Menu!$A$2:$D$18,3,FALSE)</f>
        <v>16</v>
      </c>
      <c r="G507">
        <f>VLOOKUP(D507,Menu!$A$2:$D$18,4,FALSE)</f>
        <v>20</v>
      </c>
    </row>
    <row r="508" spans="1:7">
      <c r="A508" t="s">
        <v>9</v>
      </c>
      <c r="B508" s="7">
        <v>0.6784722222222217</v>
      </c>
      <c r="C508">
        <v>5203</v>
      </c>
      <c r="D508">
        <v>8</v>
      </c>
      <c r="E508" t="str">
        <f>VLOOKUP(D508,Menu!$A$2:$D$18,2,FALSE)</f>
        <v>Fish &amp; Chips</v>
      </c>
      <c r="F508">
        <f>VLOOKUP(D508,Menu!$A$2:$D$18,3,FALSE)</f>
        <v>15</v>
      </c>
      <c r="G508">
        <f>VLOOKUP(D508,Menu!$A$2:$D$18,4,FALSE)</f>
        <v>19</v>
      </c>
    </row>
    <row r="509" spans="1:7">
      <c r="A509" t="s">
        <v>9</v>
      </c>
      <c r="B509" s="7">
        <v>0.68124999999999947</v>
      </c>
      <c r="C509">
        <v>5204</v>
      </c>
      <c r="D509">
        <v>5</v>
      </c>
      <c r="E509" t="str">
        <f>VLOOKUP(D509,Menu!$A$2:$D$18,2,FALSE)</f>
        <v>Carbonara</v>
      </c>
      <c r="F509">
        <f>VLOOKUP(D509,Menu!$A$2:$D$18,3,FALSE)</f>
        <v>15</v>
      </c>
      <c r="G509">
        <f>VLOOKUP(D509,Menu!$A$2:$D$18,4,FALSE)</f>
        <v>20</v>
      </c>
    </row>
    <row r="510" spans="1:7">
      <c r="A510" t="s">
        <v>9</v>
      </c>
      <c r="B510" s="7">
        <v>0.68263888888888835</v>
      </c>
      <c r="C510">
        <v>5205</v>
      </c>
      <c r="D510">
        <v>1</v>
      </c>
      <c r="E510" t="str">
        <f>VLOOKUP(D510,Menu!$A$2:$D$18,2,FALSE)</f>
        <v>Spag Bog</v>
      </c>
      <c r="F510">
        <f>VLOOKUP(D510,Menu!$A$2:$D$18,3,FALSE)</f>
        <v>17</v>
      </c>
      <c r="G510">
        <f>VLOOKUP(D510,Menu!$A$2:$D$18,4,FALSE)</f>
        <v>23</v>
      </c>
    </row>
    <row r="511" spans="1:7">
      <c r="A511" t="s">
        <v>9</v>
      </c>
      <c r="B511" s="7">
        <v>0.69027777777777721</v>
      </c>
      <c r="C511">
        <v>5206</v>
      </c>
      <c r="D511">
        <v>7</v>
      </c>
      <c r="E511" t="str">
        <f>VLOOKUP(D511,Menu!$A$2:$D$18,2,FALSE)</f>
        <v>Cottage Pie</v>
      </c>
      <c r="F511">
        <f>VLOOKUP(D511,Menu!$A$2:$D$18,3,FALSE)</f>
        <v>16</v>
      </c>
      <c r="G511">
        <f>VLOOKUP(D511,Menu!$A$2:$D$18,4,FALSE)</f>
        <v>20</v>
      </c>
    </row>
    <row r="512" spans="1:7">
      <c r="A512" t="s">
        <v>9</v>
      </c>
      <c r="B512" s="7">
        <v>0.69027777777777721</v>
      </c>
      <c r="C512">
        <v>5206</v>
      </c>
      <c r="D512">
        <v>13</v>
      </c>
      <c r="E512" t="str">
        <f>VLOOKUP(D512,Menu!$A$2:$D$18,2,FALSE)</f>
        <v>English Breakfast tea</v>
      </c>
      <c r="F512">
        <f>VLOOKUP(D512,Menu!$A$2:$D$18,3,FALSE)</f>
        <v>2</v>
      </c>
      <c r="G512">
        <f>VLOOKUP(D512,Menu!$A$2:$D$18,4,FALSE)</f>
        <v>2</v>
      </c>
    </row>
    <row r="513" spans="1:7">
      <c r="A513" t="s">
        <v>9</v>
      </c>
      <c r="B513" s="7">
        <v>0.69027777777777721</v>
      </c>
      <c r="C513">
        <v>5206</v>
      </c>
      <c r="D513">
        <v>8</v>
      </c>
      <c r="E513" t="str">
        <f>VLOOKUP(D513,Menu!$A$2:$D$18,2,FALSE)</f>
        <v>Fish &amp; Chips</v>
      </c>
      <c r="F513">
        <f>VLOOKUP(D513,Menu!$A$2:$D$18,3,FALSE)</f>
        <v>15</v>
      </c>
      <c r="G513">
        <f>VLOOKUP(D513,Menu!$A$2:$D$18,4,FALSE)</f>
        <v>19</v>
      </c>
    </row>
    <row r="514" spans="1:7">
      <c r="A514" t="s">
        <v>9</v>
      </c>
      <c r="B514" s="7">
        <v>0.69027777777777721</v>
      </c>
      <c r="C514">
        <v>5206</v>
      </c>
      <c r="D514">
        <v>8</v>
      </c>
      <c r="E514" t="str">
        <f>VLOOKUP(D514,Menu!$A$2:$D$18,2,FALSE)</f>
        <v>Fish &amp; Chips</v>
      </c>
      <c r="F514">
        <f>VLOOKUP(D514,Menu!$A$2:$D$18,3,FALSE)</f>
        <v>15</v>
      </c>
      <c r="G514">
        <f>VLOOKUP(D514,Menu!$A$2:$D$18,4,FALSE)</f>
        <v>19</v>
      </c>
    </row>
    <row r="515" spans="1:7">
      <c r="A515" t="s">
        <v>9</v>
      </c>
      <c r="B515" s="7">
        <v>0.69027777777777721</v>
      </c>
      <c r="C515">
        <v>5206</v>
      </c>
      <c r="D515">
        <v>12</v>
      </c>
      <c r="E515" t="str">
        <f>VLOOKUP(D515,Menu!$A$2:$D$18,2,FALSE)</f>
        <v>Red wine (1/4 bottle)</v>
      </c>
      <c r="F515">
        <f>VLOOKUP(D515,Menu!$A$2:$D$18,3,FALSE)</f>
        <v>4</v>
      </c>
      <c r="G515">
        <f>VLOOKUP(D515,Menu!$A$2:$D$18,4,FALSE)</f>
        <v>6</v>
      </c>
    </row>
    <row r="516" spans="1:7">
      <c r="A516" t="s">
        <v>9</v>
      </c>
      <c r="B516" s="7">
        <v>0.69027777777777721</v>
      </c>
      <c r="C516">
        <v>5206</v>
      </c>
      <c r="D516">
        <v>10</v>
      </c>
      <c r="E516" t="str">
        <f>VLOOKUP(D516,Menu!$A$2:$D$18,2,FALSE)</f>
        <v>Mushroom Wellington</v>
      </c>
      <c r="F516">
        <f>VLOOKUP(D516,Menu!$A$2:$D$18,3,FALSE)</f>
        <v>14</v>
      </c>
      <c r="G516">
        <f>VLOOKUP(D516,Menu!$A$2:$D$18,4,FALSE)</f>
        <v>19.5</v>
      </c>
    </row>
    <row r="517" spans="1:7">
      <c r="A517" t="s">
        <v>9</v>
      </c>
      <c r="B517" s="7">
        <v>0.69374999999999942</v>
      </c>
      <c r="C517">
        <v>5207</v>
      </c>
      <c r="D517">
        <v>10</v>
      </c>
      <c r="E517" t="str">
        <f>VLOOKUP(D517,Menu!$A$2:$D$18,2,FALSE)</f>
        <v>Mushroom Wellington</v>
      </c>
      <c r="F517">
        <f>VLOOKUP(D517,Menu!$A$2:$D$18,3,FALSE)</f>
        <v>14</v>
      </c>
      <c r="G517">
        <f>VLOOKUP(D517,Menu!$A$2:$D$18,4,FALSE)</f>
        <v>19.5</v>
      </c>
    </row>
    <row r="518" spans="1:7">
      <c r="A518" t="s">
        <v>9</v>
      </c>
      <c r="B518" s="7">
        <v>0.69374999999999942</v>
      </c>
      <c r="C518">
        <v>5207</v>
      </c>
      <c r="D518">
        <v>8</v>
      </c>
      <c r="E518" t="str">
        <f>VLOOKUP(D518,Menu!$A$2:$D$18,2,FALSE)</f>
        <v>Fish &amp; Chips</v>
      </c>
      <c r="F518">
        <f>VLOOKUP(D518,Menu!$A$2:$D$18,3,FALSE)</f>
        <v>15</v>
      </c>
      <c r="G518">
        <f>VLOOKUP(D518,Menu!$A$2:$D$18,4,FALSE)</f>
        <v>19</v>
      </c>
    </row>
    <row r="519" spans="1:7">
      <c r="A519" t="s">
        <v>9</v>
      </c>
      <c r="B519" s="7">
        <v>0.70277777777777717</v>
      </c>
      <c r="C519">
        <v>5208</v>
      </c>
      <c r="D519">
        <v>4</v>
      </c>
      <c r="E519" t="str">
        <f>VLOOKUP(D519,Menu!$A$2:$D$18,2,FALSE)</f>
        <v>Ravioli</v>
      </c>
      <c r="F519">
        <f>VLOOKUP(D519,Menu!$A$2:$D$18,3,FALSE)</f>
        <v>14</v>
      </c>
      <c r="G519">
        <f>VLOOKUP(D519,Menu!$A$2:$D$18,4,FALSE)</f>
        <v>16</v>
      </c>
    </row>
    <row r="520" spans="1:7">
      <c r="A520" t="s">
        <v>9</v>
      </c>
      <c r="B520" s="7">
        <v>0.70277777777777717</v>
      </c>
      <c r="C520">
        <v>5208</v>
      </c>
      <c r="D520">
        <v>11</v>
      </c>
      <c r="E520" t="str">
        <f>VLOOKUP(D520,Menu!$A$2:$D$18,2,FALSE)</f>
        <v>Bacon Butty</v>
      </c>
      <c r="F520">
        <f>VLOOKUP(D520,Menu!$A$2:$D$18,3,FALSE)</f>
        <v>10</v>
      </c>
      <c r="G520">
        <f>VLOOKUP(D520,Menu!$A$2:$D$18,4,FALSE)</f>
        <v>14</v>
      </c>
    </row>
    <row r="521" spans="1:7">
      <c r="A521" t="s">
        <v>9</v>
      </c>
      <c r="B521" s="7">
        <v>0.70277777777777717</v>
      </c>
      <c r="C521">
        <v>5208</v>
      </c>
      <c r="D521">
        <v>7</v>
      </c>
      <c r="E521" t="str">
        <f>VLOOKUP(D521,Menu!$A$2:$D$18,2,FALSE)</f>
        <v>Cottage Pie</v>
      </c>
      <c r="F521">
        <f>VLOOKUP(D521,Menu!$A$2:$D$18,3,FALSE)</f>
        <v>16</v>
      </c>
      <c r="G521">
        <f>VLOOKUP(D521,Menu!$A$2:$D$18,4,FALSE)</f>
        <v>20</v>
      </c>
    </row>
    <row r="522" spans="1:7">
      <c r="A522" t="s">
        <v>9</v>
      </c>
      <c r="B522" s="7">
        <v>0.70277777777777717</v>
      </c>
      <c r="C522">
        <v>5208</v>
      </c>
      <c r="D522">
        <v>11</v>
      </c>
      <c r="E522" t="str">
        <f>VLOOKUP(D522,Menu!$A$2:$D$18,2,FALSE)</f>
        <v>Bacon Butty</v>
      </c>
      <c r="F522">
        <f>VLOOKUP(D522,Menu!$A$2:$D$18,3,FALSE)</f>
        <v>10</v>
      </c>
      <c r="G522">
        <f>VLOOKUP(D522,Menu!$A$2:$D$18,4,FALSE)</f>
        <v>14</v>
      </c>
    </row>
    <row r="523" spans="1:7">
      <c r="A523" t="s">
        <v>9</v>
      </c>
      <c r="B523" s="7">
        <v>0.70416666666666605</v>
      </c>
      <c r="C523">
        <v>5209</v>
      </c>
      <c r="D523">
        <v>3</v>
      </c>
      <c r="E523" t="str">
        <f>VLOOKUP(D523,Menu!$A$2:$D$18,2,FALSE)</f>
        <v>Soup of the day</v>
      </c>
      <c r="F523">
        <f>VLOOKUP(D523,Menu!$A$2:$D$18,3,FALSE)</f>
        <v>7</v>
      </c>
      <c r="G523">
        <f>VLOOKUP(D523,Menu!$A$2:$D$18,4,FALSE)</f>
        <v>8.5</v>
      </c>
    </row>
    <row r="524" spans="1:7">
      <c r="A524" t="s">
        <v>9</v>
      </c>
      <c r="B524" s="7">
        <v>0.70416666666666605</v>
      </c>
      <c r="C524">
        <v>5209</v>
      </c>
      <c r="D524">
        <v>2</v>
      </c>
      <c r="E524" t="str">
        <f>VLOOKUP(D524,Menu!$A$2:$D$18,2,FALSE)</f>
        <v>Risotto con Pollo</v>
      </c>
      <c r="F524">
        <f>VLOOKUP(D524,Menu!$A$2:$D$18,3,FALSE)</f>
        <v>16</v>
      </c>
      <c r="G524">
        <f>VLOOKUP(D524,Menu!$A$2:$D$18,4,FALSE)</f>
        <v>19</v>
      </c>
    </row>
    <row r="525" spans="1:7">
      <c r="A525" t="s">
        <v>9</v>
      </c>
      <c r="B525" s="7">
        <v>0.70416666666666605</v>
      </c>
      <c r="C525">
        <v>5209</v>
      </c>
      <c r="D525">
        <v>14</v>
      </c>
      <c r="E525" t="str">
        <f>VLOOKUP(D525,Menu!$A$2:$D$18,2,FALSE)</f>
        <v>Espresso</v>
      </c>
      <c r="F525">
        <f>VLOOKUP(D525,Menu!$A$2:$D$18,3,FALSE)</f>
        <v>3</v>
      </c>
      <c r="G525">
        <f>VLOOKUP(D525,Menu!$A$2:$D$18,4,FALSE)</f>
        <v>3</v>
      </c>
    </row>
    <row r="526" spans="1:7">
      <c r="A526" t="s">
        <v>9</v>
      </c>
      <c r="B526" s="7">
        <v>0.70416666666666605</v>
      </c>
      <c r="C526">
        <v>5209</v>
      </c>
      <c r="D526">
        <v>6</v>
      </c>
      <c r="E526" t="str">
        <f>VLOOKUP(D526,Menu!$A$2:$D$18,2,FALSE)</f>
        <v>Bangers &amp; Mash</v>
      </c>
      <c r="F526">
        <f>VLOOKUP(D526,Menu!$A$2:$D$18,3,FALSE)</f>
        <v>14</v>
      </c>
      <c r="G526">
        <f>VLOOKUP(D526,Menu!$A$2:$D$18,4,FALSE)</f>
        <v>18</v>
      </c>
    </row>
    <row r="527" spans="1:7">
      <c r="A527" t="s">
        <v>9</v>
      </c>
      <c r="B527" s="7">
        <v>0.71458333333333268</v>
      </c>
      <c r="C527">
        <v>5210</v>
      </c>
      <c r="D527">
        <v>3</v>
      </c>
      <c r="E527" t="str">
        <f>VLOOKUP(D527,Menu!$A$2:$D$18,2,FALSE)</f>
        <v>Soup of the day</v>
      </c>
      <c r="F527">
        <f>VLOOKUP(D527,Menu!$A$2:$D$18,3,FALSE)</f>
        <v>7</v>
      </c>
      <c r="G527">
        <f>VLOOKUP(D527,Menu!$A$2:$D$18,4,FALSE)</f>
        <v>8.5</v>
      </c>
    </row>
    <row r="528" spans="1:7">
      <c r="A528" t="s">
        <v>9</v>
      </c>
      <c r="B528" s="7">
        <v>0.71458333333333268</v>
      </c>
      <c r="C528">
        <v>5210</v>
      </c>
      <c r="D528">
        <v>12</v>
      </c>
      <c r="E528" t="str">
        <f>VLOOKUP(D528,Menu!$A$2:$D$18,2,FALSE)</f>
        <v>Red wine (1/4 bottle)</v>
      </c>
      <c r="F528">
        <f>VLOOKUP(D528,Menu!$A$2:$D$18,3,FALSE)</f>
        <v>4</v>
      </c>
      <c r="G528">
        <f>VLOOKUP(D528,Menu!$A$2:$D$18,4,FALSE)</f>
        <v>6</v>
      </c>
    </row>
    <row r="529" spans="1:7">
      <c r="A529" t="s">
        <v>9</v>
      </c>
      <c r="B529" s="7">
        <v>0.71458333333333268</v>
      </c>
      <c r="C529">
        <v>5210</v>
      </c>
      <c r="D529">
        <v>7</v>
      </c>
      <c r="E529" t="str">
        <f>VLOOKUP(D529,Menu!$A$2:$D$18,2,FALSE)</f>
        <v>Cottage Pie</v>
      </c>
      <c r="F529">
        <f>VLOOKUP(D529,Menu!$A$2:$D$18,3,FALSE)</f>
        <v>16</v>
      </c>
      <c r="G529">
        <f>VLOOKUP(D529,Menu!$A$2:$D$18,4,FALSE)</f>
        <v>20</v>
      </c>
    </row>
    <row r="530" spans="1:7">
      <c r="A530" t="s">
        <v>9</v>
      </c>
      <c r="B530" s="7">
        <v>0.71458333333333268</v>
      </c>
      <c r="C530">
        <v>5210</v>
      </c>
      <c r="D530">
        <v>9</v>
      </c>
      <c r="E530" t="str">
        <f>VLOOKUP(D530,Menu!$A$2:$D$18,2,FALSE)</f>
        <v>Chicken Tikka Masala</v>
      </c>
      <c r="F530">
        <f>VLOOKUP(D530,Menu!$A$2:$D$18,3,FALSE)</f>
        <v>14</v>
      </c>
      <c r="G530">
        <f>VLOOKUP(D530,Menu!$A$2:$D$18,4,FALSE)</f>
        <v>17</v>
      </c>
    </row>
    <row r="531" spans="1:7">
      <c r="A531" t="s">
        <v>9</v>
      </c>
      <c r="B531" s="7">
        <v>0.71458333333333268</v>
      </c>
      <c r="C531">
        <v>5210</v>
      </c>
      <c r="D531">
        <v>11</v>
      </c>
      <c r="E531" t="str">
        <f>VLOOKUP(D531,Menu!$A$2:$D$18,2,FALSE)</f>
        <v>Bacon Butty</v>
      </c>
      <c r="F531">
        <f>VLOOKUP(D531,Menu!$A$2:$D$18,3,FALSE)</f>
        <v>10</v>
      </c>
      <c r="G531">
        <f>VLOOKUP(D531,Menu!$A$2:$D$18,4,FALSE)</f>
        <v>14</v>
      </c>
    </row>
    <row r="532" spans="1:7">
      <c r="A532" t="s">
        <v>9</v>
      </c>
      <c r="B532" s="7">
        <v>0.71458333333333268</v>
      </c>
      <c r="C532">
        <v>5210</v>
      </c>
      <c r="D532">
        <v>8</v>
      </c>
      <c r="E532" t="str">
        <f>VLOOKUP(D532,Menu!$A$2:$D$18,2,FALSE)</f>
        <v>Fish &amp; Chips</v>
      </c>
      <c r="F532">
        <f>VLOOKUP(D532,Menu!$A$2:$D$18,3,FALSE)</f>
        <v>15</v>
      </c>
      <c r="G532">
        <f>VLOOKUP(D532,Menu!$A$2:$D$18,4,FALSE)</f>
        <v>19</v>
      </c>
    </row>
    <row r="533" spans="1:7">
      <c r="A533" t="s">
        <v>9</v>
      </c>
      <c r="B533" s="7">
        <v>0.72361111111111043</v>
      </c>
      <c r="C533">
        <v>5211</v>
      </c>
      <c r="D533">
        <v>8</v>
      </c>
      <c r="E533" t="str">
        <f>VLOOKUP(D533,Menu!$A$2:$D$18,2,FALSE)</f>
        <v>Fish &amp; Chips</v>
      </c>
      <c r="F533">
        <f>VLOOKUP(D533,Menu!$A$2:$D$18,3,FALSE)</f>
        <v>15</v>
      </c>
      <c r="G533">
        <f>VLOOKUP(D533,Menu!$A$2:$D$18,4,FALSE)</f>
        <v>19</v>
      </c>
    </row>
    <row r="534" spans="1:7">
      <c r="A534" t="s">
        <v>9</v>
      </c>
      <c r="B534" s="7">
        <v>0.72986111111111041</v>
      </c>
      <c r="C534">
        <v>5212</v>
      </c>
      <c r="D534">
        <v>2</v>
      </c>
      <c r="E534" t="str">
        <f>VLOOKUP(D534,Menu!$A$2:$D$18,2,FALSE)</f>
        <v>Risotto con Pollo</v>
      </c>
      <c r="F534">
        <f>VLOOKUP(D534,Menu!$A$2:$D$18,3,FALSE)</f>
        <v>16</v>
      </c>
      <c r="G534">
        <f>VLOOKUP(D534,Menu!$A$2:$D$18,4,FALSE)</f>
        <v>19</v>
      </c>
    </row>
    <row r="535" spans="1:7">
      <c r="A535" t="s">
        <v>9</v>
      </c>
      <c r="B535" s="7">
        <v>0.72986111111111041</v>
      </c>
      <c r="C535">
        <v>5212</v>
      </c>
      <c r="D535">
        <v>15</v>
      </c>
      <c r="E535" t="str">
        <f>VLOOKUP(D535,Menu!$A$2:$D$18,2,FALSE)</f>
        <v>Fizzy water</v>
      </c>
      <c r="F535">
        <f>VLOOKUP(D535,Menu!$A$2:$D$18,3,FALSE)</f>
        <v>1</v>
      </c>
      <c r="G535">
        <f>VLOOKUP(D535,Menu!$A$2:$D$18,4,FALSE)</f>
        <v>1</v>
      </c>
    </row>
    <row r="536" spans="1:7">
      <c r="A536" t="s">
        <v>9</v>
      </c>
      <c r="B536" s="7">
        <v>0.72986111111111041</v>
      </c>
      <c r="C536">
        <v>5212</v>
      </c>
      <c r="D536">
        <v>16</v>
      </c>
      <c r="E536" t="str">
        <f>VLOOKUP(D536,Menu!$A$2:$D$18,2,FALSE)</f>
        <v>English Ale</v>
      </c>
      <c r="F536">
        <f>VLOOKUP(D536,Menu!$A$2:$D$18,3,FALSE)</f>
        <v>5</v>
      </c>
      <c r="G536">
        <f>VLOOKUP(D536,Menu!$A$2:$D$18,4,FALSE)</f>
        <v>7</v>
      </c>
    </row>
    <row r="537" spans="1:7">
      <c r="A537" t="s">
        <v>9</v>
      </c>
      <c r="B537" s="7">
        <v>0.73333333333333262</v>
      </c>
      <c r="C537">
        <v>5213</v>
      </c>
      <c r="D537">
        <v>9</v>
      </c>
      <c r="E537" t="str">
        <f>VLOOKUP(D537,Menu!$A$2:$D$18,2,FALSE)</f>
        <v>Chicken Tikka Masala</v>
      </c>
      <c r="F537">
        <f>VLOOKUP(D537,Menu!$A$2:$D$18,3,FALSE)</f>
        <v>14</v>
      </c>
      <c r="G537">
        <f>VLOOKUP(D537,Menu!$A$2:$D$18,4,FALSE)</f>
        <v>17</v>
      </c>
    </row>
    <row r="538" spans="1:7">
      <c r="A538" t="s">
        <v>9</v>
      </c>
      <c r="B538" s="7">
        <v>0.73680555555555483</v>
      </c>
      <c r="C538">
        <v>5214</v>
      </c>
      <c r="D538">
        <v>12</v>
      </c>
      <c r="E538" t="str">
        <f>VLOOKUP(D538,Menu!$A$2:$D$18,2,FALSE)</f>
        <v>Red wine (1/4 bottle)</v>
      </c>
      <c r="F538">
        <f>VLOOKUP(D538,Menu!$A$2:$D$18,3,FALSE)</f>
        <v>4</v>
      </c>
      <c r="G538">
        <f>VLOOKUP(D538,Menu!$A$2:$D$18,4,FALSE)</f>
        <v>6</v>
      </c>
    </row>
    <row r="539" spans="1:7">
      <c r="A539" t="s">
        <v>9</v>
      </c>
      <c r="B539" s="7">
        <v>0.73680555555555483</v>
      </c>
      <c r="C539">
        <v>5214</v>
      </c>
      <c r="D539">
        <v>15</v>
      </c>
      <c r="E539" t="str">
        <f>VLOOKUP(D539,Menu!$A$2:$D$18,2,FALSE)</f>
        <v>Fizzy water</v>
      </c>
      <c r="F539">
        <f>VLOOKUP(D539,Menu!$A$2:$D$18,3,FALSE)</f>
        <v>1</v>
      </c>
      <c r="G539">
        <f>VLOOKUP(D539,Menu!$A$2:$D$18,4,FALSE)</f>
        <v>1</v>
      </c>
    </row>
    <row r="540" spans="1:7">
      <c r="A540" t="s">
        <v>9</v>
      </c>
      <c r="B540" s="7">
        <v>0.73680555555555483</v>
      </c>
      <c r="C540">
        <v>5214</v>
      </c>
      <c r="D540">
        <v>1</v>
      </c>
      <c r="E540" t="str">
        <f>VLOOKUP(D540,Menu!$A$2:$D$18,2,FALSE)</f>
        <v>Spag Bog</v>
      </c>
      <c r="F540">
        <f>VLOOKUP(D540,Menu!$A$2:$D$18,3,FALSE)</f>
        <v>17</v>
      </c>
      <c r="G540">
        <f>VLOOKUP(D540,Menu!$A$2:$D$18,4,FALSE)</f>
        <v>23</v>
      </c>
    </row>
    <row r="541" spans="1:7">
      <c r="A541" t="s">
        <v>9</v>
      </c>
      <c r="B541" s="7">
        <v>0.73680555555555483</v>
      </c>
      <c r="C541">
        <v>5214</v>
      </c>
      <c r="D541">
        <v>2</v>
      </c>
      <c r="E541" t="str">
        <f>VLOOKUP(D541,Menu!$A$2:$D$18,2,FALSE)</f>
        <v>Risotto con Pollo</v>
      </c>
      <c r="F541">
        <f>VLOOKUP(D541,Menu!$A$2:$D$18,3,FALSE)</f>
        <v>16</v>
      </c>
      <c r="G541">
        <f>VLOOKUP(D541,Menu!$A$2:$D$18,4,FALSE)</f>
        <v>19</v>
      </c>
    </row>
    <row r="542" spans="1:7">
      <c r="A542" t="s">
        <v>9</v>
      </c>
      <c r="B542" s="7">
        <v>0.73680555555555483</v>
      </c>
      <c r="C542">
        <v>5214</v>
      </c>
      <c r="D542">
        <v>14</v>
      </c>
      <c r="E542" t="str">
        <f>VLOOKUP(D542,Menu!$A$2:$D$18,2,FALSE)</f>
        <v>Espresso</v>
      </c>
      <c r="F542">
        <f>VLOOKUP(D542,Menu!$A$2:$D$18,3,FALSE)</f>
        <v>3</v>
      </c>
      <c r="G542">
        <f>VLOOKUP(D542,Menu!$A$2:$D$18,4,FALSE)</f>
        <v>3</v>
      </c>
    </row>
    <row r="543" spans="1:7">
      <c r="A543" t="s">
        <v>9</v>
      </c>
      <c r="B543" s="7">
        <v>0.73680555555555483</v>
      </c>
      <c r="C543">
        <v>5214</v>
      </c>
      <c r="D543">
        <v>12</v>
      </c>
      <c r="E543" t="str">
        <f>VLOOKUP(D543,Menu!$A$2:$D$18,2,FALSE)</f>
        <v>Red wine (1/4 bottle)</v>
      </c>
      <c r="F543">
        <f>VLOOKUP(D543,Menu!$A$2:$D$18,3,FALSE)</f>
        <v>4</v>
      </c>
      <c r="G543">
        <f>VLOOKUP(D543,Menu!$A$2:$D$18,4,FALSE)</f>
        <v>6</v>
      </c>
    </row>
    <row r="544" spans="1:7">
      <c r="A544" t="s">
        <v>9</v>
      </c>
      <c r="B544" s="7">
        <v>0.73680555555555483</v>
      </c>
      <c r="C544">
        <v>5214</v>
      </c>
      <c r="D544">
        <v>12</v>
      </c>
      <c r="E544" t="str">
        <f>VLOOKUP(D544,Menu!$A$2:$D$18,2,FALSE)</f>
        <v>Red wine (1/4 bottle)</v>
      </c>
      <c r="F544">
        <f>VLOOKUP(D544,Menu!$A$2:$D$18,3,FALSE)</f>
        <v>4</v>
      </c>
      <c r="G544">
        <f>VLOOKUP(D544,Menu!$A$2:$D$18,4,FALSE)</f>
        <v>6</v>
      </c>
    </row>
    <row r="545" spans="1:7">
      <c r="A545" t="s">
        <v>9</v>
      </c>
      <c r="B545" s="7">
        <v>0.73680555555555483</v>
      </c>
      <c r="C545">
        <v>5214</v>
      </c>
      <c r="D545">
        <v>1</v>
      </c>
      <c r="E545" t="str">
        <f>VLOOKUP(D545,Menu!$A$2:$D$18,2,FALSE)</f>
        <v>Spag Bog</v>
      </c>
      <c r="F545">
        <f>VLOOKUP(D545,Menu!$A$2:$D$18,3,FALSE)</f>
        <v>17</v>
      </c>
      <c r="G545">
        <f>VLOOKUP(D545,Menu!$A$2:$D$18,4,FALSE)</f>
        <v>23</v>
      </c>
    </row>
    <row r="546" spans="1:7">
      <c r="A546" t="s">
        <v>9</v>
      </c>
      <c r="B546" s="7">
        <v>0.73680555555555483</v>
      </c>
      <c r="C546">
        <v>5214</v>
      </c>
      <c r="D546">
        <v>12</v>
      </c>
      <c r="E546" t="str">
        <f>VLOOKUP(D546,Menu!$A$2:$D$18,2,FALSE)</f>
        <v>Red wine (1/4 bottle)</v>
      </c>
      <c r="F546">
        <f>VLOOKUP(D546,Menu!$A$2:$D$18,3,FALSE)</f>
        <v>4</v>
      </c>
      <c r="G546">
        <f>VLOOKUP(D546,Menu!$A$2:$D$18,4,FALSE)</f>
        <v>6</v>
      </c>
    </row>
    <row r="547" spans="1:7">
      <c r="A547" t="s">
        <v>9</v>
      </c>
      <c r="B547" s="7">
        <v>0.73819444444444371</v>
      </c>
      <c r="C547">
        <v>5215</v>
      </c>
      <c r="D547">
        <v>4</v>
      </c>
      <c r="E547" t="str">
        <f>VLOOKUP(D547,Menu!$A$2:$D$18,2,FALSE)</f>
        <v>Ravioli</v>
      </c>
      <c r="F547">
        <f>VLOOKUP(D547,Menu!$A$2:$D$18,3,FALSE)</f>
        <v>14</v>
      </c>
      <c r="G547">
        <f>VLOOKUP(D547,Menu!$A$2:$D$18,4,FALSE)</f>
        <v>16</v>
      </c>
    </row>
    <row r="548" spans="1:7">
      <c r="A548" t="s">
        <v>9</v>
      </c>
      <c r="B548" s="7">
        <v>0.73819444444444371</v>
      </c>
      <c r="C548">
        <v>5215</v>
      </c>
      <c r="D548">
        <v>12</v>
      </c>
      <c r="E548" t="str">
        <f>VLOOKUP(D548,Menu!$A$2:$D$18,2,FALSE)</f>
        <v>Red wine (1/4 bottle)</v>
      </c>
      <c r="F548">
        <f>VLOOKUP(D548,Menu!$A$2:$D$18,3,FALSE)</f>
        <v>4</v>
      </c>
      <c r="G548">
        <f>VLOOKUP(D548,Menu!$A$2:$D$18,4,FALSE)</f>
        <v>6</v>
      </c>
    </row>
    <row r="549" spans="1:7">
      <c r="A549" t="s">
        <v>9</v>
      </c>
      <c r="B549" s="7">
        <v>0.73819444444444371</v>
      </c>
      <c r="C549">
        <v>5215</v>
      </c>
      <c r="D549">
        <v>14</v>
      </c>
      <c r="E549" t="str">
        <f>VLOOKUP(D549,Menu!$A$2:$D$18,2,FALSE)</f>
        <v>Espresso</v>
      </c>
      <c r="F549">
        <f>VLOOKUP(D549,Menu!$A$2:$D$18,3,FALSE)</f>
        <v>3</v>
      </c>
      <c r="G549">
        <f>VLOOKUP(D549,Menu!$A$2:$D$18,4,FALSE)</f>
        <v>3</v>
      </c>
    </row>
    <row r="550" spans="1:7">
      <c r="A550" t="s">
        <v>9</v>
      </c>
      <c r="B550" s="7">
        <v>0.74861111111111034</v>
      </c>
      <c r="C550">
        <v>5216</v>
      </c>
      <c r="D550">
        <v>7</v>
      </c>
      <c r="E550" t="str">
        <f>VLOOKUP(D550,Menu!$A$2:$D$18,2,FALSE)</f>
        <v>Cottage Pie</v>
      </c>
      <c r="F550">
        <f>VLOOKUP(D550,Menu!$A$2:$D$18,3,FALSE)</f>
        <v>16</v>
      </c>
      <c r="G550">
        <f>VLOOKUP(D550,Menu!$A$2:$D$18,4,FALSE)</f>
        <v>20</v>
      </c>
    </row>
    <row r="551" spans="1:7">
      <c r="A551" t="s">
        <v>9</v>
      </c>
      <c r="B551" s="7">
        <v>0.74861111111111034</v>
      </c>
      <c r="C551">
        <v>5216</v>
      </c>
      <c r="D551">
        <v>10</v>
      </c>
      <c r="E551" t="str">
        <f>VLOOKUP(D551,Menu!$A$2:$D$18,2,FALSE)</f>
        <v>Mushroom Wellington</v>
      </c>
      <c r="F551">
        <f>VLOOKUP(D551,Menu!$A$2:$D$18,3,FALSE)</f>
        <v>14</v>
      </c>
      <c r="G551">
        <f>VLOOKUP(D551,Menu!$A$2:$D$18,4,FALSE)</f>
        <v>19.5</v>
      </c>
    </row>
    <row r="552" spans="1:7">
      <c r="A552" t="s">
        <v>9</v>
      </c>
      <c r="B552" s="7">
        <v>0.74861111111111034</v>
      </c>
      <c r="C552">
        <v>5216</v>
      </c>
      <c r="D552">
        <v>5</v>
      </c>
      <c r="E552" t="str">
        <f>VLOOKUP(D552,Menu!$A$2:$D$18,2,FALSE)</f>
        <v>Carbonara</v>
      </c>
      <c r="F552">
        <f>VLOOKUP(D552,Menu!$A$2:$D$18,3,FALSE)</f>
        <v>15</v>
      </c>
      <c r="G552">
        <f>VLOOKUP(D552,Menu!$A$2:$D$18,4,FALSE)</f>
        <v>20</v>
      </c>
    </row>
    <row r="553" spans="1:7">
      <c r="A553" t="s">
        <v>9</v>
      </c>
      <c r="B553" s="7">
        <v>0.7562499999999992</v>
      </c>
      <c r="C553">
        <v>5217</v>
      </c>
      <c r="D553">
        <v>5</v>
      </c>
      <c r="E553" t="str">
        <f>VLOOKUP(D553,Menu!$A$2:$D$18,2,FALSE)</f>
        <v>Carbonara</v>
      </c>
      <c r="F553">
        <f>VLOOKUP(D553,Menu!$A$2:$D$18,3,FALSE)</f>
        <v>15</v>
      </c>
      <c r="G553">
        <f>VLOOKUP(D553,Menu!$A$2:$D$18,4,FALSE)</f>
        <v>20</v>
      </c>
    </row>
    <row r="554" spans="1:7">
      <c r="A554" t="s">
        <v>9</v>
      </c>
      <c r="B554" s="7">
        <v>0.76249999999999918</v>
      </c>
      <c r="C554">
        <v>5218</v>
      </c>
      <c r="D554">
        <v>1</v>
      </c>
      <c r="E554" t="str">
        <f>VLOOKUP(D554,Menu!$A$2:$D$18,2,FALSE)</f>
        <v>Spag Bog</v>
      </c>
      <c r="F554">
        <f>VLOOKUP(D554,Menu!$A$2:$D$18,3,FALSE)</f>
        <v>17</v>
      </c>
      <c r="G554">
        <f>VLOOKUP(D554,Menu!$A$2:$D$18,4,FALSE)</f>
        <v>23</v>
      </c>
    </row>
    <row r="555" spans="1:7">
      <c r="A555" t="s">
        <v>9</v>
      </c>
      <c r="B555" s="7">
        <v>0.76249999999999918</v>
      </c>
      <c r="C555">
        <v>5218</v>
      </c>
      <c r="D555">
        <v>4</v>
      </c>
      <c r="E555" t="str">
        <f>VLOOKUP(D555,Menu!$A$2:$D$18,2,FALSE)</f>
        <v>Ravioli</v>
      </c>
      <c r="F555">
        <f>VLOOKUP(D555,Menu!$A$2:$D$18,3,FALSE)</f>
        <v>14</v>
      </c>
      <c r="G555">
        <f>VLOOKUP(D555,Menu!$A$2:$D$18,4,FALSE)</f>
        <v>16</v>
      </c>
    </row>
    <row r="556" spans="1:7">
      <c r="A556" t="s">
        <v>9</v>
      </c>
      <c r="B556" s="7">
        <v>0.76249999999999918</v>
      </c>
      <c r="C556">
        <v>5218</v>
      </c>
      <c r="D556">
        <v>11</v>
      </c>
      <c r="E556" t="str">
        <f>VLOOKUP(D556,Menu!$A$2:$D$18,2,FALSE)</f>
        <v>Bacon Butty</v>
      </c>
      <c r="F556">
        <f>VLOOKUP(D556,Menu!$A$2:$D$18,3,FALSE)</f>
        <v>10</v>
      </c>
      <c r="G556">
        <f>VLOOKUP(D556,Menu!$A$2:$D$18,4,FALSE)</f>
        <v>14</v>
      </c>
    </row>
    <row r="557" spans="1:7">
      <c r="A557" t="s">
        <v>9</v>
      </c>
      <c r="B557" s="7">
        <v>0.77222222222222137</v>
      </c>
      <c r="C557">
        <v>5219</v>
      </c>
      <c r="D557">
        <v>1</v>
      </c>
      <c r="E557" t="str">
        <f>VLOOKUP(D557,Menu!$A$2:$D$18,2,FALSE)</f>
        <v>Spag Bog</v>
      </c>
      <c r="F557">
        <f>VLOOKUP(D557,Menu!$A$2:$D$18,3,FALSE)</f>
        <v>17</v>
      </c>
      <c r="G557">
        <f>VLOOKUP(D557,Menu!$A$2:$D$18,4,FALSE)</f>
        <v>23</v>
      </c>
    </row>
    <row r="558" spans="1:7">
      <c r="A558" t="s">
        <v>9</v>
      </c>
      <c r="B558" s="7">
        <v>0.77499999999999913</v>
      </c>
      <c r="C558">
        <v>5220</v>
      </c>
      <c r="D558">
        <v>7</v>
      </c>
      <c r="E558" t="str">
        <f>VLOOKUP(D558,Menu!$A$2:$D$18,2,FALSE)</f>
        <v>Cottage Pie</v>
      </c>
      <c r="F558">
        <f>VLOOKUP(D558,Menu!$A$2:$D$18,3,FALSE)</f>
        <v>16</v>
      </c>
      <c r="G558">
        <f>VLOOKUP(D558,Menu!$A$2:$D$18,4,FALSE)</f>
        <v>20</v>
      </c>
    </row>
    <row r="559" spans="1:7">
      <c r="A559" t="s">
        <v>9</v>
      </c>
      <c r="B559" s="7">
        <v>0.77499999999999913</v>
      </c>
      <c r="C559">
        <v>5220</v>
      </c>
      <c r="D559">
        <v>2</v>
      </c>
      <c r="E559" t="str">
        <f>VLOOKUP(D559,Menu!$A$2:$D$18,2,FALSE)</f>
        <v>Risotto con Pollo</v>
      </c>
      <c r="F559">
        <f>VLOOKUP(D559,Menu!$A$2:$D$18,3,FALSE)</f>
        <v>16</v>
      </c>
      <c r="G559">
        <f>VLOOKUP(D559,Menu!$A$2:$D$18,4,FALSE)</f>
        <v>19</v>
      </c>
    </row>
    <row r="560" spans="1:7">
      <c r="A560" t="s">
        <v>9</v>
      </c>
      <c r="B560" s="7">
        <v>0.77499999999999913</v>
      </c>
      <c r="C560">
        <v>5220</v>
      </c>
      <c r="D560">
        <v>4</v>
      </c>
      <c r="E560" t="str">
        <f>VLOOKUP(D560,Menu!$A$2:$D$18,2,FALSE)</f>
        <v>Ravioli</v>
      </c>
      <c r="F560">
        <f>VLOOKUP(D560,Menu!$A$2:$D$18,3,FALSE)</f>
        <v>14</v>
      </c>
      <c r="G560">
        <f>VLOOKUP(D560,Menu!$A$2:$D$18,4,FALSE)</f>
        <v>16</v>
      </c>
    </row>
    <row r="561" spans="1:7">
      <c r="A561" t="s">
        <v>9</v>
      </c>
      <c r="B561" s="7">
        <v>0.77499999999999913</v>
      </c>
      <c r="C561">
        <v>5220</v>
      </c>
      <c r="D561">
        <v>10</v>
      </c>
      <c r="E561" t="str">
        <f>VLOOKUP(D561,Menu!$A$2:$D$18,2,FALSE)</f>
        <v>Mushroom Wellington</v>
      </c>
      <c r="F561">
        <f>VLOOKUP(D561,Menu!$A$2:$D$18,3,FALSE)</f>
        <v>14</v>
      </c>
      <c r="G561">
        <f>VLOOKUP(D561,Menu!$A$2:$D$18,4,FALSE)</f>
        <v>19.5</v>
      </c>
    </row>
    <row r="562" spans="1:7">
      <c r="A562" t="s">
        <v>9</v>
      </c>
      <c r="B562" s="7">
        <v>0.77499999999999913</v>
      </c>
      <c r="C562">
        <v>5220</v>
      </c>
      <c r="D562">
        <v>14</v>
      </c>
      <c r="E562" t="str">
        <f>VLOOKUP(D562,Menu!$A$2:$D$18,2,FALSE)</f>
        <v>Espresso</v>
      </c>
      <c r="F562">
        <f>VLOOKUP(D562,Menu!$A$2:$D$18,3,FALSE)</f>
        <v>3</v>
      </c>
      <c r="G562">
        <f>VLOOKUP(D562,Menu!$A$2:$D$18,4,FALSE)</f>
        <v>3</v>
      </c>
    </row>
    <row r="563" spans="1:7">
      <c r="A563" t="s">
        <v>9</v>
      </c>
      <c r="B563" s="7">
        <v>0.77499999999999913</v>
      </c>
      <c r="C563">
        <v>5220</v>
      </c>
      <c r="D563">
        <v>7</v>
      </c>
      <c r="E563" t="str">
        <f>VLOOKUP(D563,Menu!$A$2:$D$18,2,FALSE)</f>
        <v>Cottage Pie</v>
      </c>
      <c r="F563">
        <f>VLOOKUP(D563,Menu!$A$2:$D$18,3,FALSE)</f>
        <v>16</v>
      </c>
      <c r="G563">
        <f>VLOOKUP(D563,Menu!$A$2:$D$18,4,FALSE)</f>
        <v>20</v>
      </c>
    </row>
    <row r="564" spans="1:7">
      <c r="A564" t="s">
        <v>9</v>
      </c>
      <c r="B564" s="7">
        <v>0.77499999999999913</v>
      </c>
      <c r="C564">
        <v>5220</v>
      </c>
      <c r="D564">
        <v>7</v>
      </c>
      <c r="E564" t="str">
        <f>VLOOKUP(D564,Menu!$A$2:$D$18,2,FALSE)</f>
        <v>Cottage Pie</v>
      </c>
      <c r="F564">
        <f>VLOOKUP(D564,Menu!$A$2:$D$18,3,FALSE)</f>
        <v>16</v>
      </c>
      <c r="G564">
        <f>VLOOKUP(D564,Menu!$A$2:$D$18,4,FALSE)</f>
        <v>20</v>
      </c>
    </row>
    <row r="565" spans="1:7">
      <c r="A565" t="s">
        <v>9</v>
      </c>
      <c r="B565" s="7">
        <v>0.77499999999999913</v>
      </c>
      <c r="C565">
        <v>5220</v>
      </c>
      <c r="D565">
        <v>4</v>
      </c>
      <c r="E565" t="str">
        <f>VLOOKUP(D565,Menu!$A$2:$D$18,2,FALSE)</f>
        <v>Ravioli</v>
      </c>
      <c r="F565">
        <f>VLOOKUP(D565,Menu!$A$2:$D$18,3,FALSE)</f>
        <v>14</v>
      </c>
      <c r="G565">
        <f>VLOOKUP(D565,Menu!$A$2:$D$18,4,FALSE)</f>
        <v>16</v>
      </c>
    </row>
    <row r="566" spans="1:7">
      <c r="A566" t="s">
        <v>9</v>
      </c>
      <c r="B566" s="7">
        <v>0.77499999999999913</v>
      </c>
      <c r="C566">
        <v>5220</v>
      </c>
      <c r="D566">
        <v>7</v>
      </c>
      <c r="E566" t="str">
        <f>VLOOKUP(D566,Menu!$A$2:$D$18,2,FALSE)</f>
        <v>Cottage Pie</v>
      </c>
      <c r="F566">
        <f>VLOOKUP(D566,Menu!$A$2:$D$18,3,FALSE)</f>
        <v>16</v>
      </c>
      <c r="G566">
        <f>VLOOKUP(D566,Menu!$A$2:$D$18,4,FALSE)</f>
        <v>20</v>
      </c>
    </row>
    <row r="567" spans="1:7">
      <c r="A567" t="s">
        <v>9</v>
      </c>
      <c r="B567" s="7">
        <v>0.77499999999999913</v>
      </c>
      <c r="C567">
        <v>5220</v>
      </c>
      <c r="D567">
        <v>3</v>
      </c>
      <c r="E567" t="str">
        <f>VLOOKUP(D567,Menu!$A$2:$D$18,2,FALSE)</f>
        <v>Soup of the day</v>
      </c>
      <c r="F567">
        <f>VLOOKUP(D567,Menu!$A$2:$D$18,3,FALSE)</f>
        <v>7</v>
      </c>
      <c r="G567">
        <f>VLOOKUP(D567,Menu!$A$2:$D$18,4,FALSE)</f>
        <v>8.5</v>
      </c>
    </row>
    <row r="568" spans="1:7">
      <c r="A568" t="s">
        <v>9</v>
      </c>
      <c r="B568" s="7">
        <v>0.77499999999999913</v>
      </c>
      <c r="C568">
        <v>5220</v>
      </c>
      <c r="D568">
        <v>16</v>
      </c>
      <c r="E568" t="str">
        <f>VLOOKUP(D568,Menu!$A$2:$D$18,2,FALSE)</f>
        <v>English Ale</v>
      </c>
      <c r="F568">
        <f>VLOOKUP(D568,Menu!$A$2:$D$18,3,FALSE)</f>
        <v>5</v>
      </c>
      <c r="G568">
        <f>VLOOKUP(D568,Menu!$A$2:$D$18,4,FALSE)</f>
        <v>7</v>
      </c>
    </row>
    <row r="569" spans="1:7">
      <c r="A569" t="s">
        <v>9</v>
      </c>
      <c r="B569" s="7">
        <v>0.77638888888888802</v>
      </c>
      <c r="C569">
        <v>5221</v>
      </c>
      <c r="D569">
        <v>15</v>
      </c>
      <c r="E569" t="str">
        <f>VLOOKUP(D569,Menu!$A$2:$D$18,2,FALSE)</f>
        <v>Fizzy water</v>
      </c>
      <c r="F569">
        <f>VLOOKUP(D569,Menu!$A$2:$D$18,3,FALSE)</f>
        <v>1</v>
      </c>
      <c r="G569">
        <f>VLOOKUP(D569,Menu!$A$2:$D$18,4,FALSE)</f>
        <v>1</v>
      </c>
    </row>
    <row r="570" spans="1:7">
      <c r="A570" t="s">
        <v>9</v>
      </c>
      <c r="B570" s="7">
        <v>0.77638888888888802</v>
      </c>
      <c r="C570">
        <v>5221</v>
      </c>
      <c r="D570">
        <v>15</v>
      </c>
      <c r="E570" t="str">
        <f>VLOOKUP(D570,Menu!$A$2:$D$18,2,FALSE)</f>
        <v>Fizzy water</v>
      </c>
      <c r="F570">
        <f>VLOOKUP(D570,Menu!$A$2:$D$18,3,FALSE)</f>
        <v>1</v>
      </c>
      <c r="G570">
        <f>VLOOKUP(D570,Menu!$A$2:$D$18,4,FALSE)</f>
        <v>1</v>
      </c>
    </row>
    <row r="571" spans="1:7">
      <c r="A571" t="s">
        <v>9</v>
      </c>
      <c r="B571" s="7">
        <v>0.77638888888888802</v>
      </c>
      <c r="C571">
        <v>5221</v>
      </c>
      <c r="D571">
        <v>10</v>
      </c>
      <c r="E571" t="str">
        <f>VLOOKUP(D571,Menu!$A$2:$D$18,2,FALSE)</f>
        <v>Mushroom Wellington</v>
      </c>
      <c r="F571">
        <f>VLOOKUP(D571,Menu!$A$2:$D$18,3,FALSE)</f>
        <v>14</v>
      </c>
      <c r="G571">
        <f>VLOOKUP(D571,Menu!$A$2:$D$18,4,FALSE)</f>
        <v>19.5</v>
      </c>
    </row>
    <row r="572" spans="1:7">
      <c r="A572" t="s">
        <v>9</v>
      </c>
      <c r="B572" s="7">
        <v>0.77638888888888802</v>
      </c>
      <c r="C572">
        <v>5221</v>
      </c>
      <c r="D572">
        <v>9</v>
      </c>
      <c r="E572" t="str">
        <f>VLOOKUP(D572,Menu!$A$2:$D$18,2,FALSE)</f>
        <v>Chicken Tikka Masala</v>
      </c>
      <c r="F572">
        <f>VLOOKUP(D572,Menu!$A$2:$D$18,3,FALSE)</f>
        <v>14</v>
      </c>
      <c r="G572">
        <f>VLOOKUP(D572,Menu!$A$2:$D$18,4,FALSE)</f>
        <v>17</v>
      </c>
    </row>
    <row r="573" spans="1:7">
      <c r="A573" t="s">
        <v>9</v>
      </c>
      <c r="B573" s="7">
        <v>0.78194444444444355</v>
      </c>
      <c r="C573">
        <v>5222</v>
      </c>
      <c r="D573">
        <v>6</v>
      </c>
      <c r="E573" t="str">
        <f>VLOOKUP(D573,Menu!$A$2:$D$18,2,FALSE)</f>
        <v>Bangers &amp; Mash</v>
      </c>
      <c r="F573">
        <f>VLOOKUP(D573,Menu!$A$2:$D$18,3,FALSE)</f>
        <v>14</v>
      </c>
      <c r="G573">
        <f>VLOOKUP(D573,Menu!$A$2:$D$18,4,FALSE)</f>
        <v>18</v>
      </c>
    </row>
    <row r="574" spans="1:7">
      <c r="A574" t="s">
        <v>9</v>
      </c>
      <c r="B574" s="7">
        <v>0.78194444444444355</v>
      </c>
      <c r="C574">
        <v>5222</v>
      </c>
      <c r="D574">
        <v>12</v>
      </c>
      <c r="E574" t="str">
        <f>VLOOKUP(D574,Menu!$A$2:$D$18,2,FALSE)</f>
        <v>Red wine (1/4 bottle)</v>
      </c>
      <c r="F574">
        <f>VLOOKUP(D574,Menu!$A$2:$D$18,3,FALSE)</f>
        <v>4</v>
      </c>
      <c r="G574">
        <f>VLOOKUP(D574,Menu!$A$2:$D$18,4,FALSE)</f>
        <v>6</v>
      </c>
    </row>
    <row r="575" spans="1:7">
      <c r="A575" t="s">
        <v>9</v>
      </c>
      <c r="B575" s="7">
        <v>0.78680555555555465</v>
      </c>
      <c r="C575">
        <v>5223</v>
      </c>
      <c r="D575">
        <v>10</v>
      </c>
      <c r="E575" t="str">
        <f>VLOOKUP(D575,Menu!$A$2:$D$18,2,FALSE)</f>
        <v>Mushroom Wellington</v>
      </c>
      <c r="F575">
        <f>VLOOKUP(D575,Menu!$A$2:$D$18,3,FALSE)</f>
        <v>14</v>
      </c>
      <c r="G575">
        <f>VLOOKUP(D575,Menu!$A$2:$D$18,4,FALSE)</f>
        <v>19.5</v>
      </c>
    </row>
    <row r="576" spans="1:7">
      <c r="A576" t="s">
        <v>9</v>
      </c>
      <c r="B576" s="7">
        <v>0.79027777777777686</v>
      </c>
      <c r="C576">
        <v>5224</v>
      </c>
      <c r="D576">
        <v>16</v>
      </c>
      <c r="E576" t="str">
        <f>VLOOKUP(D576,Menu!$A$2:$D$18,2,FALSE)</f>
        <v>English Ale</v>
      </c>
      <c r="F576">
        <f>VLOOKUP(D576,Menu!$A$2:$D$18,3,FALSE)</f>
        <v>5</v>
      </c>
      <c r="G576">
        <f>VLOOKUP(D576,Menu!$A$2:$D$18,4,FALSE)</f>
        <v>7</v>
      </c>
    </row>
    <row r="577" spans="1:7">
      <c r="A577" t="s">
        <v>9</v>
      </c>
      <c r="B577" s="7">
        <v>0.7909722222222213</v>
      </c>
      <c r="C577">
        <v>5225</v>
      </c>
      <c r="D577">
        <v>6</v>
      </c>
      <c r="E577" t="str">
        <f>VLOOKUP(D577,Menu!$A$2:$D$18,2,FALSE)</f>
        <v>Bangers &amp; Mash</v>
      </c>
      <c r="F577">
        <f>VLOOKUP(D577,Menu!$A$2:$D$18,3,FALSE)</f>
        <v>14</v>
      </c>
      <c r="G577">
        <f>VLOOKUP(D577,Menu!$A$2:$D$18,4,FALSE)</f>
        <v>18</v>
      </c>
    </row>
    <row r="578" spans="1:7">
      <c r="A578" t="s">
        <v>9</v>
      </c>
      <c r="B578" s="7">
        <v>0.7909722222222213</v>
      </c>
      <c r="C578">
        <v>5225</v>
      </c>
      <c r="D578">
        <v>7</v>
      </c>
      <c r="E578" t="str">
        <f>VLOOKUP(D578,Menu!$A$2:$D$18,2,FALSE)</f>
        <v>Cottage Pie</v>
      </c>
      <c r="F578">
        <f>VLOOKUP(D578,Menu!$A$2:$D$18,3,FALSE)</f>
        <v>16</v>
      </c>
      <c r="G578">
        <f>VLOOKUP(D578,Menu!$A$2:$D$18,4,FALSE)</f>
        <v>20</v>
      </c>
    </row>
    <row r="579" spans="1:7">
      <c r="A579" t="s">
        <v>9</v>
      </c>
      <c r="B579" s="7">
        <v>0.7909722222222213</v>
      </c>
      <c r="C579">
        <v>5225</v>
      </c>
      <c r="D579">
        <v>2</v>
      </c>
      <c r="E579" t="str">
        <f>VLOOKUP(D579,Menu!$A$2:$D$18,2,FALSE)</f>
        <v>Risotto con Pollo</v>
      </c>
      <c r="F579">
        <f>VLOOKUP(D579,Menu!$A$2:$D$18,3,FALSE)</f>
        <v>16</v>
      </c>
      <c r="G579">
        <f>VLOOKUP(D579,Menu!$A$2:$D$18,4,FALSE)</f>
        <v>19</v>
      </c>
    </row>
    <row r="580" spans="1:7">
      <c r="A580" t="s">
        <v>9</v>
      </c>
      <c r="B580" s="7">
        <v>0.7909722222222213</v>
      </c>
      <c r="C580">
        <v>5225</v>
      </c>
      <c r="D580">
        <v>1</v>
      </c>
      <c r="E580" t="str">
        <f>VLOOKUP(D580,Menu!$A$2:$D$18,2,FALSE)</f>
        <v>Spag Bog</v>
      </c>
      <c r="F580">
        <f>VLOOKUP(D580,Menu!$A$2:$D$18,3,FALSE)</f>
        <v>17</v>
      </c>
      <c r="G580">
        <f>VLOOKUP(D580,Menu!$A$2:$D$18,4,FALSE)</f>
        <v>23</v>
      </c>
    </row>
    <row r="581" spans="1:7">
      <c r="A581" t="s">
        <v>9</v>
      </c>
      <c r="B581" s="7">
        <v>0.7909722222222213</v>
      </c>
      <c r="C581">
        <v>5225</v>
      </c>
      <c r="D581">
        <v>1</v>
      </c>
      <c r="E581" t="str">
        <f>VLOOKUP(D581,Menu!$A$2:$D$18,2,FALSE)</f>
        <v>Spag Bog</v>
      </c>
      <c r="F581">
        <f>VLOOKUP(D581,Menu!$A$2:$D$18,3,FALSE)</f>
        <v>17</v>
      </c>
      <c r="G581">
        <f>VLOOKUP(D581,Menu!$A$2:$D$18,4,FALSE)</f>
        <v>23</v>
      </c>
    </row>
    <row r="582" spans="1:7">
      <c r="A582" t="s">
        <v>9</v>
      </c>
      <c r="B582" s="7">
        <v>0.79444444444444351</v>
      </c>
      <c r="C582">
        <v>5226</v>
      </c>
      <c r="D582">
        <v>8</v>
      </c>
      <c r="E582" t="str">
        <f>VLOOKUP(D582,Menu!$A$2:$D$18,2,FALSE)</f>
        <v>Fish &amp; Chips</v>
      </c>
      <c r="F582">
        <f>VLOOKUP(D582,Menu!$A$2:$D$18,3,FALSE)</f>
        <v>15</v>
      </c>
      <c r="G582">
        <f>VLOOKUP(D582,Menu!$A$2:$D$18,4,FALSE)</f>
        <v>19</v>
      </c>
    </row>
    <row r="583" spans="1:7">
      <c r="A583" t="s">
        <v>9</v>
      </c>
      <c r="B583" s="7">
        <v>0.79444444444444351</v>
      </c>
      <c r="C583">
        <v>5226</v>
      </c>
      <c r="D583">
        <v>1</v>
      </c>
      <c r="E583" t="str">
        <f>VLOOKUP(D583,Menu!$A$2:$D$18,2,FALSE)</f>
        <v>Spag Bog</v>
      </c>
      <c r="F583">
        <f>VLOOKUP(D583,Menu!$A$2:$D$18,3,FALSE)</f>
        <v>17</v>
      </c>
      <c r="G583">
        <f>VLOOKUP(D583,Menu!$A$2:$D$18,4,FALSE)</f>
        <v>23</v>
      </c>
    </row>
    <row r="584" spans="1:7">
      <c r="A584" t="s">
        <v>9</v>
      </c>
      <c r="B584" s="7">
        <v>0.79444444444444351</v>
      </c>
      <c r="C584">
        <v>5226</v>
      </c>
      <c r="D584">
        <v>13</v>
      </c>
      <c r="E584" t="str">
        <f>VLOOKUP(D584,Menu!$A$2:$D$18,2,FALSE)</f>
        <v>English Breakfast tea</v>
      </c>
      <c r="F584">
        <f>VLOOKUP(D584,Menu!$A$2:$D$18,3,FALSE)</f>
        <v>2</v>
      </c>
      <c r="G584">
        <f>VLOOKUP(D584,Menu!$A$2:$D$18,4,FALSE)</f>
        <v>2</v>
      </c>
    </row>
    <row r="585" spans="1:7">
      <c r="A585" t="s">
        <v>9</v>
      </c>
      <c r="B585" s="7">
        <v>0.80486111111111014</v>
      </c>
      <c r="C585">
        <v>5227</v>
      </c>
      <c r="D585">
        <v>1</v>
      </c>
      <c r="E585" t="str">
        <f>VLOOKUP(D585,Menu!$A$2:$D$18,2,FALSE)</f>
        <v>Spag Bog</v>
      </c>
      <c r="F585">
        <f>VLOOKUP(D585,Menu!$A$2:$D$18,3,FALSE)</f>
        <v>17</v>
      </c>
      <c r="G585">
        <f>VLOOKUP(D585,Menu!$A$2:$D$18,4,FALSE)</f>
        <v>23</v>
      </c>
    </row>
    <row r="586" spans="1:7">
      <c r="A586" t="s">
        <v>9</v>
      </c>
      <c r="B586" s="7">
        <v>0.81388888888888788</v>
      </c>
      <c r="C586">
        <v>5228</v>
      </c>
      <c r="D586">
        <v>5</v>
      </c>
      <c r="E586" t="str">
        <f>VLOOKUP(D586,Menu!$A$2:$D$18,2,FALSE)</f>
        <v>Carbonara</v>
      </c>
      <c r="F586">
        <f>VLOOKUP(D586,Menu!$A$2:$D$18,3,FALSE)</f>
        <v>15</v>
      </c>
      <c r="G586">
        <f>VLOOKUP(D586,Menu!$A$2:$D$18,4,FALSE)</f>
        <v>20</v>
      </c>
    </row>
    <row r="587" spans="1:7">
      <c r="A587" t="s">
        <v>9</v>
      </c>
      <c r="B587" s="7">
        <v>0.81388888888888788</v>
      </c>
      <c r="C587">
        <v>5228</v>
      </c>
      <c r="D587">
        <v>13</v>
      </c>
      <c r="E587" t="str">
        <f>VLOOKUP(D587,Menu!$A$2:$D$18,2,FALSE)</f>
        <v>English Breakfast tea</v>
      </c>
      <c r="F587">
        <f>VLOOKUP(D587,Menu!$A$2:$D$18,3,FALSE)</f>
        <v>2</v>
      </c>
      <c r="G587">
        <f>VLOOKUP(D587,Menu!$A$2:$D$18,4,FALSE)</f>
        <v>2</v>
      </c>
    </row>
    <row r="588" spans="1:7">
      <c r="A588" t="s">
        <v>9</v>
      </c>
      <c r="B588" s="7">
        <v>0.81388888888888788</v>
      </c>
      <c r="C588">
        <v>5228</v>
      </c>
      <c r="D588">
        <v>5</v>
      </c>
      <c r="E588" t="str">
        <f>VLOOKUP(D588,Menu!$A$2:$D$18,2,FALSE)</f>
        <v>Carbonara</v>
      </c>
      <c r="F588">
        <f>VLOOKUP(D588,Menu!$A$2:$D$18,3,FALSE)</f>
        <v>15</v>
      </c>
      <c r="G588">
        <f>VLOOKUP(D588,Menu!$A$2:$D$18,4,FALSE)</f>
        <v>20</v>
      </c>
    </row>
    <row r="589" spans="1:7">
      <c r="A589" t="s">
        <v>9</v>
      </c>
      <c r="B589" s="7">
        <v>0.81388888888888788</v>
      </c>
      <c r="C589">
        <v>5228</v>
      </c>
      <c r="D589">
        <v>12</v>
      </c>
      <c r="E589" t="str">
        <f>VLOOKUP(D589,Menu!$A$2:$D$18,2,FALSE)</f>
        <v>Red wine (1/4 bottle)</v>
      </c>
      <c r="F589">
        <f>VLOOKUP(D589,Menu!$A$2:$D$18,3,FALSE)</f>
        <v>4</v>
      </c>
      <c r="G589">
        <f>VLOOKUP(D589,Menu!$A$2:$D$18,4,FALSE)</f>
        <v>6</v>
      </c>
    </row>
    <row r="590" spans="1:7">
      <c r="A590" t="s">
        <v>9</v>
      </c>
      <c r="B590" s="7">
        <v>0.81666666666666565</v>
      </c>
      <c r="C590">
        <v>5229</v>
      </c>
      <c r="D590">
        <v>4</v>
      </c>
      <c r="E590" t="str">
        <f>VLOOKUP(D590,Menu!$A$2:$D$18,2,FALSE)</f>
        <v>Ravioli</v>
      </c>
      <c r="F590">
        <f>VLOOKUP(D590,Menu!$A$2:$D$18,3,FALSE)</f>
        <v>14</v>
      </c>
      <c r="G590">
        <f>VLOOKUP(D590,Menu!$A$2:$D$18,4,FALSE)</f>
        <v>16</v>
      </c>
    </row>
    <row r="591" spans="1:7">
      <c r="A591" t="s">
        <v>9</v>
      </c>
      <c r="B591" s="7">
        <v>0.82430555555555451</v>
      </c>
      <c r="C591">
        <v>5230</v>
      </c>
      <c r="D591">
        <v>10</v>
      </c>
      <c r="E591" t="str">
        <f>VLOOKUP(D591,Menu!$A$2:$D$18,2,FALSE)</f>
        <v>Mushroom Wellington</v>
      </c>
      <c r="F591">
        <f>VLOOKUP(D591,Menu!$A$2:$D$18,3,FALSE)</f>
        <v>14</v>
      </c>
      <c r="G591">
        <f>VLOOKUP(D591,Menu!$A$2:$D$18,4,FALSE)</f>
        <v>19.5</v>
      </c>
    </row>
    <row r="592" spans="1:7">
      <c r="A592" t="s">
        <v>9</v>
      </c>
      <c r="B592" s="7">
        <v>0.82777777777777672</v>
      </c>
      <c r="C592">
        <v>5231</v>
      </c>
      <c r="D592">
        <v>3</v>
      </c>
      <c r="E592" t="str">
        <f>VLOOKUP(D592,Menu!$A$2:$D$18,2,FALSE)</f>
        <v>Soup of the day</v>
      </c>
      <c r="F592">
        <f>VLOOKUP(D592,Menu!$A$2:$D$18,3,FALSE)</f>
        <v>7</v>
      </c>
      <c r="G592">
        <f>VLOOKUP(D592,Menu!$A$2:$D$18,4,FALSE)</f>
        <v>8.5</v>
      </c>
    </row>
    <row r="593" spans="1:7">
      <c r="A593" t="s">
        <v>9</v>
      </c>
      <c r="B593" s="7">
        <v>0.82777777777777672</v>
      </c>
      <c r="C593">
        <v>5231</v>
      </c>
      <c r="D593">
        <v>16</v>
      </c>
      <c r="E593" t="str">
        <f>VLOOKUP(D593,Menu!$A$2:$D$18,2,FALSE)</f>
        <v>English Ale</v>
      </c>
      <c r="F593">
        <f>VLOOKUP(D593,Menu!$A$2:$D$18,3,FALSE)</f>
        <v>5</v>
      </c>
      <c r="G593">
        <f>VLOOKUP(D593,Menu!$A$2:$D$18,4,FALSE)</f>
        <v>7</v>
      </c>
    </row>
    <row r="594" spans="1:7">
      <c r="A594" t="s">
        <v>9</v>
      </c>
      <c r="B594" s="7">
        <v>0.82777777777777672</v>
      </c>
      <c r="C594">
        <v>5231</v>
      </c>
      <c r="D594">
        <v>10</v>
      </c>
      <c r="E594" t="str">
        <f>VLOOKUP(D594,Menu!$A$2:$D$18,2,FALSE)</f>
        <v>Mushroom Wellington</v>
      </c>
      <c r="F594">
        <f>VLOOKUP(D594,Menu!$A$2:$D$18,3,FALSE)</f>
        <v>14</v>
      </c>
      <c r="G594">
        <f>VLOOKUP(D594,Menu!$A$2:$D$18,4,FALSE)</f>
        <v>19.5</v>
      </c>
    </row>
    <row r="595" spans="1:7">
      <c r="A595" t="s">
        <v>9</v>
      </c>
      <c r="B595" s="7">
        <v>0.82777777777777672</v>
      </c>
      <c r="C595">
        <v>5231</v>
      </c>
      <c r="D595">
        <v>4</v>
      </c>
      <c r="E595" t="str">
        <f>VLOOKUP(D595,Menu!$A$2:$D$18,2,FALSE)</f>
        <v>Ravioli</v>
      </c>
      <c r="F595">
        <f>VLOOKUP(D595,Menu!$A$2:$D$18,3,FALSE)</f>
        <v>14</v>
      </c>
      <c r="G595">
        <f>VLOOKUP(D595,Menu!$A$2:$D$18,4,FALSE)</f>
        <v>16</v>
      </c>
    </row>
    <row r="596" spans="1:7">
      <c r="A596" t="s">
        <v>9</v>
      </c>
      <c r="B596" s="7">
        <v>0.82777777777777672</v>
      </c>
      <c r="C596">
        <v>5231</v>
      </c>
      <c r="D596">
        <v>14</v>
      </c>
      <c r="E596" t="str">
        <f>VLOOKUP(D596,Menu!$A$2:$D$18,2,FALSE)</f>
        <v>Espresso</v>
      </c>
      <c r="F596">
        <f>VLOOKUP(D596,Menu!$A$2:$D$18,3,FALSE)</f>
        <v>3</v>
      </c>
      <c r="G596">
        <f>VLOOKUP(D596,Menu!$A$2:$D$18,4,FALSE)</f>
        <v>3</v>
      </c>
    </row>
    <row r="597" spans="1:7">
      <c r="A597" t="s">
        <v>9</v>
      </c>
      <c r="B597" s="7">
        <v>0.83749999999999891</v>
      </c>
      <c r="C597">
        <v>5232</v>
      </c>
      <c r="D597">
        <v>3</v>
      </c>
      <c r="E597" t="str">
        <f>VLOOKUP(D597,Menu!$A$2:$D$18,2,FALSE)</f>
        <v>Soup of the day</v>
      </c>
      <c r="F597">
        <f>VLOOKUP(D597,Menu!$A$2:$D$18,3,FALSE)</f>
        <v>7</v>
      </c>
      <c r="G597">
        <f>VLOOKUP(D597,Menu!$A$2:$D$18,4,FALSE)</f>
        <v>8.5</v>
      </c>
    </row>
    <row r="598" spans="1:7">
      <c r="A598" t="s">
        <v>9</v>
      </c>
      <c r="B598" s="7">
        <v>0.83749999999999891</v>
      </c>
      <c r="C598">
        <v>5232</v>
      </c>
      <c r="D598">
        <v>4</v>
      </c>
      <c r="E598" t="str">
        <f>VLOOKUP(D598,Menu!$A$2:$D$18,2,FALSE)</f>
        <v>Ravioli</v>
      </c>
      <c r="F598">
        <f>VLOOKUP(D598,Menu!$A$2:$D$18,3,FALSE)</f>
        <v>14</v>
      </c>
      <c r="G598">
        <f>VLOOKUP(D598,Menu!$A$2:$D$18,4,FALSE)</f>
        <v>16</v>
      </c>
    </row>
    <row r="599" spans="1:7">
      <c r="A599" t="s">
        <v>9</v>
      </c>
      <c r="B599" s="7">
        <v>0.83749999999999891</v>
      </c>
      <c r="C599">
        <v>5232</v>
      </c>
      <c r="D599">
        <v>7</v>
      </c>
      <c r="E599" t="str">
        <f>VLOOKUP(D599,Menu!$A$2:$D$18,2,FALSE)</f>
        <v>Cottage Pie</v>
      </c>
      <c r="F599">
        <f>VLOOKUP(D599,Menu!$A$2:$D$18,3,FALSE)</f>
        <v>16</v>
      </c>
      <c r="G599">
        <f>VLOOKUP(D599,Menu!$A$2:$D$18,4,FALSE)</f>
        <v>20</v>
      </c>
    </row>
    <row r="600" spans="1:7">
      <c r="A600" t="s">
        <v>9</v>
      </c>
      <c r="B600" s="7">
        <v>0.84166666666666556</v>
      </c>
      <c r="C600">
        <v>5233</v>
      </c>
      <c r="D600">
        <v>8</v>
      </c>
      <c r="E600" t="str">
        <f>VLOOKUP(D600,Menu!$A$2:$D$18,2,FALSE)</f>
        <v>Fish &amp; Chips</v>
      </c>
      <c r="F600">
        <f>VLOOKUP(D600,Menu!$A$2:$D$18,3,FALSE)</f>
        <v>15</v>
      </c>
      <c r="G600">
        <f>VLOOKUP(D600,Menu!$A$2:$D$18,4,FALSE)</f>
        <v>19</v>
      </c>
    </row>
    <row r="601" spans="1:7">
      <c r="A601" t="s">
        <v>9</v>
      </c>
      <c r="B601" s="7">
        <v>0.84166666666666556</v>
      </c>
      <c r="C601">
        <v>5233</v>
      </c>
      <c r="D601">
        <v>3</v>
      </c>
      <c r="E601" t="str">
        <f>VLOOKUP(D601,Menu!$A$2:$D$18,2,FALSE)</f>
        <v>Soup of the day</v>
      </c>
      <c r="F601">
        <f>VLOOKUP(D601,Menu!$A$2:$D$18,3,FALSE)</f>
        <v>7</v>
      </c>
      <c r="G601">
        <f>VLOOKUP(D601,Menu!$A$2:$D$18,4,FALSE)</f>
        <v>8.5</v>
      </c>
    </row>
    <row r="602" spans="1:7">
      <c r="A602" t="s">
        <v>9</v>
      </c>
      <c r="B602" s="7">
        <v>0.84444444444444333</v>
      </c>
      <c r="C602">
        <v>5234</v>
      </c>
      <c r="D602">
        <v>14</v>
      </c>
      <c r="E602" t="str">
        <f>VLOOKUP(D602,Menu!$A$2:$D$18,2,FALSE)</f>
        <v>Espresso</v>
      </c>
      <c r="F602">
        <f>VLOOKUP(D602,Menu!$A$2:$D$18,3,FALSE)</f>
        <v>3</v>
      </c>
      <c r="G602">
        <f>VLOOKUP(D602,Menu!$A$2:$D$18,4,FALSE)</f>
        <v>3</v>
      </c>
    </row>
    <row r="603" spans="1:7">
      <c r="A603" t="s">
        <v>9</v>
      </c>
      <c r="B603" s="7">
        <v>0.84444444444444333</v>
      </c>
      <c r="C603">
        <v>5234</v>
      </c>
      <c r="D603">
        <v>14</v>
      </c>
      <c r="E603" t="str">
        <f>VLOOKUP(D603,Menu!$A$2:$D$18,2,FALSE)</f>
        <v>Espresso</v>
      </c>
      <c r="F603">
        <f>VLOOKUP(D603,Menu!$A$2:$D$18,3,FALSE)</f>
        <v>3</v>
      </c>
      <c r="G603">
        <f>VLOOKUP(D603,Menu!$A$2:$D$18,4,FALSE)</f>
        <v>3</v>
      </c>
    </row>
    <row r="604" spans="1:7">
      <c r="A604" t="s">
        <v>9</v>
      </c>
      <c r="B604" s="7">
        <v>0.84444444444444333</v>
      </c>
      <c r="C604">
        <v>5234</v>
      </c>
      <c r="D604">
        <v>10</v>
      </c>
      <c r="E604" t="str">
        <f>VLOOKUP(D604,Menu!$A$2:$D$18,2,FALSE)</f>
        <v>Mushroom Wellington</v>
      </c>
      <c r="F604">
        <f>VLOOKUP(D604,Menu!$A$2:$D$18,3,FALSE)</f>
        <v>14</v>
      </c>
      <c r="G604">
        <f>VLOOKUP(D604,Menu!$A$2:$D$18,4,FALSE)</f>
        <v>19.5</v>
      </c>
    </row>
    <row r="605" spans="1:7">
      <c r="A605" t="s">
        <v>9</v>
      </c>
      <c r="B605" s="7">
        <v>0.85208333333333219</v>
      </c>
      <c r="C605">
        <v>5235</v>
      </c>
      <c r="D605">
        <v>6</v>
      </c>
      <c r="E605" t="str">
        <f>VLOOKUP(D605,Menu!$A$2:$D$18,2,FALSE)</f>
        <v>Bangers &amp; Mash</v>
      </c>
      <c r="F605">
        <f>VLOOKUP(D605,Menu!$A$2:$D$18,3,FALSE)</f>
        <v>14</v>
      </c>
      <c r="G605">
        <f>VLOOKUP(D605,Menu!$A$2:$D$18,4,FALSE)</f>
        <v>18</v>
      </c>
    </row>
    <row r="606" spans="1:7">
      <c r="A606" t="s">
        <v>9</v>
      </c>
      <c r="B606" s="7">
        <v>0.85208333333333219</v>
      </c>
      <c r="C606">
        <v>5235</v>
      </c>
      <c r="D606">
        <v>9</v>
      </c>
      <c r="E606" t="str">
        <f>VLOOKUP(D606,Menu!$A$2:$D$18,2,FALSE)</f>
        <v>Chicken Tikka Masala</v>
      </c>
      <c r="F606">
        <f>VLOOKUP(D606,Menu!$A$2:$D$18,3,FALSE)</f>
        <v>14</v>
      </c>
      <c r="G606">
        <f>VLOOKUP(D606,Menu!$A$2:$D$18,4,FALSE)</f>
        <v>17</v>
      </c>
    </row>
    <row r="607" spans="1:7">
      <c r="A607" t="s">
        <v>9</v>
      </c>
      <c r="B607" s="7">
        <v>0.85347222222222108</v>
      </c>
      <c r="C607">
        <v>5236</v>
      </c>
      <c r="D607">
        <v>13</v>
      </c>
      <c r="E607" t="str">
        <f>VLOOKUP(D607,Menu!$A$2:$D$18,2,FALSE)</f>
        <v>English Breakfast tea</v>
      </c>
      <c r="F607">
        <f>VLOOKUP(D607,Menu!$A$2:$D$18,3,FALSE)</f>
        <v>2</v>
      </c>
      <c r="G607">
        <f>VLOOKUP(D607,Menu!$A$2:$D$18,4,FALSE)</f>
        <v>2</v>
      </c>
    </row>
    <row r="608" spans="1:7">
      <c r="A608" t="s">
        <v>9</v>
      </c>
      <c r="B608" s="7">
        <v>0.86111111111110994</v>
      </c>
      <c r="C608">
        <v>5237</v>
      </c>
      <c r="D608">
        <v>13</v>
      </c>
      <c r="E608" t="str">
        <f>VLOOKUP(D608,Menu!$A$2:$D$18,2,FALSE)</f>
        <v>English Breakfast tea</v>
      </c>
      <c r="F608">
        <f>VLOOKUP(D608,Menu!$A$2:$D$18,3,FALSE)</f>
        <v>2</v>
      </c>
      <c r="G608">
        <f>VLOOKUP(D608,Menu!$A$2:$D$18,4,FALSE)</f>
        <v>2</v>
      </c>
    </row>
    <row r="609" spans="1:7">
      <c r="A609" t="s">
        <v>9</v>
      </c>
      <c r="B609" s="7">
        <v>0.86180555555555438</v>
      </c>
      <c r="C609">
        <v>5238</v>
      </c>
      <c r="D609">
        <v>8</v>
      </c>
      <c r="E609" t="str">
        <f>VLOOKUP(D609,Menu!$A$2:$D$18,2,FALSE)</f>
        <v>Fish &amp; Chips</v>
      </c>
      <c r="F609">
        <f>VLOOKUP(D609,Menu!$A$2:$D$18,3,FALSE)</f>
        <v>15</v>
      </c>
      <c r="G609">
        <f>VLOOKUP(D609,Menu!$A$2:$D$18,4,FALSE)</f>
        <v>19</v>
      </c>
    </row>
    <row r="610" spans="1:7">
      <c r="A610" t="s">
        <v>9</v>
      </c>
      <c r="B610" s="7">
        <v>0.86180555555555438</v>
      </c>
      <c r="C610">
        <v>5238</v>
      </c>
      <c r="D610">
        <v>8</v>
      </c>
      <c r="E610" t="str">
        <f>VLOOKUP(D610,Menu!$A$2:$D$18,2,FALSE)</f>
        <v>Fish &amp; Chips</v>
      </c>
      <c r="F610">
        <f>VLOOKUP(D610,Menu!$A$2:$D$18,3,FALSE)</f>
        <v>15</v>
      </c>
      <c r="G610">
        <f>VLOOKUP(D610,Menu!$A$2:$D$18,4,FALSE)</f>
        <v>19</v>
      </c>
    </row>
    <row r="611" spans="1:7">
      <c r="A611" t="s">
        <v>9</v>
      </c>
      <c r="B611" s="7">
        <v>0.87083333333333213</v>
      </c>
      <c r="C611">
        <v>5239</v>
      </c>
      <c r="D611">
        <v>16</v>
      </c>
      <c r="E611" t="str">
        <f>VLOOKUP(D611,Menu!$A$2:$D$18,2,FALSE)</f>
        <v>English Ale</v>
      </c>
      <c r="F611">
        <f>VLOOKUP(D611,Menu!$A$2:$D$18,3,FALSE)</f>
        <v>5</v>
      </c>
      <c r="G611">
        <f>VLOOKUP(D611,Menu!$A$2:$D$18,4,FALSE)</f>
        <v>7</v>
      </c>
    </row>
    <row r="612" spans="1:7">
      <c r="A612" t="s">
        <v>9</v>
      </c>
      <c r="B612" s="7">
        <v>0.87083333333333213</v>
      </c>
      <c r="C612">
        <v>5239</v>
      </c>
      <c r="D612">
        <v>5</v>
      </c>
      <c r="E612" t="str">
        <f>VLOOKUP(D612,Menu!$A$2:$D$18,2,FALSE)</f>
        <v>Carbonara</v>
      </c>
      <c r="F612">
        <f>VLOOKUP(D612,Menu!$A$2:$D$18,3,FALSE)</f>
        <v>15</v>
      </c>
      <c r="G612">
        <f>VLOOKUP(D612,Menu!$A$2:$D$18,4,FALSE)</f>
        <v>20</v>
      </c>
    </row>
    <row r="613" spans="1:7">
      <c r="A613" t="s">
        <v>9</v>
      </c>
      <c r="B613" s="7">
        <v>0.87499999999999878</v>
      </c>
      <c r="C613">
        <v>5240</v>
      </c>
      <c r="D613">
        <v>12</v>
      </c>
      <c r="E613" t="str">
        <f>VLOOKUP(D613,Menu!$A$2:$D$18,2,FALSE)</f>
        <v>Red wine (1/4 bottle)</v>
      </c>
      <c r="F613">
        <f>VLOOKUP(D613,Menu!$A$2:$D$18,3,FALSE)</f>
        <v>4</v>
      </c>
      <c r="G613">
        <f>VLOOKUP(D613,Menu!$A$2:$D$18,4,FALSE)</f>
        <v>6</v>
      </c>
    </row>
    <row r="614" spans="1:7">
      <c r="A614" t="s">
        <v>9</v>
      </c>
      <c r="B614" s="7">
        <v>0.87499999999999878</v>
      </c>
      <c r="C614">
        <v>5240</v>
      </c>
      <c r="D614">
        <v>5</v>
      </c>
      <c r="E614" t="str">
        <f>VLOOKUP(D614,Menu!$A$2:$D$18,2,FALSE)</f>
        <v>Carbonara</v>
      </c>
      <c r="F614">
        <f>VLOOKUP(D614,Menu!$A$2:$D$18,3,FALSE)</f>
        <v>15</v>
      </c>
      <c r="G614">
        <f>VLOOKUP(D614,Menu!$A$2:$D$18,4,FALSE)</f>
        <v>20</v>
      </c>
    </row>
    <row r="615" spans="1:7">
      <c r="A615" t="s">
        <v>9</v>
      </c>
      <c r="B615" s="7">
        <v>0.87916666666666543</v>
      </c>
      <c r="C615">
        <v>5241</v>
      </c>
      <c r="D615">
        <v>15</v>
      </c>
      <c r="E615" t="str">
        <f>VLOOKUP(D615,Menu!$A$2:$D$18,2,FALSE)</f>
        <v>Fizzy water</v>
      </c>
      <c r="F615">
        <f>VLOOKUP(D615,Menu!$A$2:$D$18,3,FALSE)</f>
        <v>1</v>
      </c>
      <c r="G615">
        <f>VLOOKUP(D615,Menu!$A$2:$D$18,4,FALSE)</f>
        <v>1</v>
      </c>
    </row>
    <row r="616" spans="1:7">
      <c r="A616" t="s">
        <v>9</v>
      </c>
      <c r="B616" s="7">
        <v>0.88402777777777652</v>
      </c>
      <c r="C616">
        <v>5242</v>
      </c>
      <c r="D616">
        <v>11</v>
      </c>
      <c r="E616" t="str">
        <f>VLOOKUP(D616,Menu!$A$2:$D$18,2,FALSE)</f>
        <v>Bacon Butty</v>
      </c>
      <c r="F616">
        <f>VLOOKUP(D616,Menu!$A$2:$D$18,3,FALSE)</f>
        <v>10</v>
      </c>
      <c r="G616">
        <f>VLOOKUP(D616,Menu!$A$2:$D$18,4,FALSE)</f>
        <v>14</v>
      </c>
    </row>
    <row r="617" spans="1:7">
      <c r="A617" t="s">
        <v>9</v>
      </c>
      <c r="B617" s="7">
        <v>0.88402777777777652</v>
      </c>
      <c r="C617">
        <v>5242</v>
      </c>
      <c r="D617">
        <v>8</v>
      </c>
      <c r="E617" t="str">
        <f>VLOOKUP(D617,Menu!$A$2:$D$18,2,FALSE)</f>
        <v>Fish &amp; Chips</v>
      </c>
      <c r="F617">
        <f>VLOOKUP(D617,Menu!$A$2:$D$18,3,FALSE)</f>
        <v>15</v>
      </c>
      <c r="G617">
        <f>VLOOKUP(D617,Menu!$A$2:$D$18,4,FALSE)</f>
        <v>19</v>
      </c>
    </row>
    <row r="618" spans="1:7">
      <c r="A618" t="s">
        <v>9</v>
      </c>
      <c r="B618" s="7">
        <v>0.88402777777777652</v>
      </c>
      <c r="C618">
        <v>5242</v>
      </c>
      <c r="D618">
        <v>16</v>
      </c>
      <c r="E618" t="str">
        <f>VLOOKUP(D618,Menu!$A$2:$D$18,2,FALSE)</f>
        <v>English Ale</v>
      </c>
      <c r="F618">
        <f>VLOOKUP(D618,Menu!$A$2:$D$18,3,FALSE)</f>
        <v>5</v>
      </c>
      <c r="G618">
        <f>VLOOKUP(D618,Menu!$A$2:$D$18,4,FALSE)</f>
        <v>7</v>
      </c>
    </row>
    <row r="619" spans="1:7">
      <c r="A619" t="s">
        <v>9</v>
      </c>
      <c r="B619" s="7">
        <v>0.88402777777777652</v>
      </c>
      <c r="C619">
        <v>5242</v>
      </c>
      <c r="D619">
        <v>13</v>
      </c>
      <c r="E619" t="str">
        <f>VLOOKUP(D619,Menu!$A$2:$D$18,2,FALSE)</f>
        <v>English Breakfast tea</v>
      </c>
      <c r="F619">
        <f>VLOOKUP(D619,Menu!$A$2:$D$18,3,FALSE)</f>
        <v>2</v>
      </c>
      <c r="G619">
        <f>VLOOKUP(D619,Menu!$A$2:$D$18,4,FALSE)</f>
        <v>2</v>
      </c>
    </row>
    <row r="620" spans="1:7">
      <c r="A620" t="s">
        <v>9</v>
      </c>
      <c r="B620" s="7">
        <v>0.88402777777777652</v>
      </c>
      <c r="C620">
        <v>5242</v>
      </c>
      <c r="D620">
        <v>8</v>
      </c>
      <c r="E620" t="str">
        <f>VLOOKUP(D620,Menu!$A$2:$D$18,2,FALSE)</f>
        <v>Fish &amp; Chips</v>
      </c>
      <c r="F620">
        <f>VLOOKUP(D620,Menu!$A$2:$D$18,3,FALSE)</f>
        <v>15</v>
      </c>
      <c r="G620">
        <f>VLOOKUP(D620,Menu!$A$2:$D$18,4,FALSE)</f>
        <v>19</v>
      </c>
    </row>
    <row r="621" spans="1:7">
      <c r="A621" t="s">
        <v>9</v>
      </c>
      <c r="B621" s="7">
        <v>0.88819444444444318</v>
      </c>
      <c r="C621">
        <v>5243</v>
      </c>
      <c r="D621">
        <v>16</v>
      </c>
      <c r="E621" t="str">
        <f>VLOOKUP(D621,Menu!$A$2:$D$18,2,FALSE)</f>
        <v>English Ale</v>
      </c>
      <c r="F621">
        <f>VLOOKUP(D621,Menu!$A$2:$D$18,3,FALSE)</f>
        <v>5</v>
      </c>
      <c r="G621">
        <f>VLOOKUP(D621,Menu!$A$2:$D$18,4,FALSE)</f>
        <v>7</v>
      </c>
    </row>
    <row r="622" spans="1:7">
      <c r="A622" t="s">
        <v>9</v>
      </c>
      <c r="B622" s="7">
        <v>0.88819444444444318</v>
      </c>
      <c r="C622">
        <v>5243</v>
      </c>
      <c r="D622">
        <v>6</v>
      </c>
      <c r="E622" t="str">
        <f>VLOOKUP(D622,Menu!$A$2:$D$18,2,FALSE)</f>
        <v>Bangers &amp; Mash</v>
      </c>
      <c r="F622">
        <f>VLOOKUP(D622,Menu!$A$2:$D$18,3,FALSE)</f>
        <v>14</v>
      </c>
      <c r="G622">
        <f>VLOOKUP(D622,Menu!$A$2:$D$18,4,FALSE)</f>
        <v>18</v>
      </c>
    </row>
    <row r="623" spans="1:7">
      <c r="A623" t="s">
        <v>9</v>
      </c>
      <c r="B623" s="7">
        <v>0.88819444444444318</v>
      </c>
      <c r="C623">
        <v>5243</v>
      </c>
      <c r="D623">
        <v>10</v>
      </c>
      <c r="E623" t="str">
        <f>VLOOKUP(D623,Menu!$A$2:$D$18,2,FALSE)</f>
        <v>Mushroom Wellington</v>
      </c>
      <c r="F623">
        <f>VLOOKUP(D623,Menu!$A$2:$D$18,3,FALSE)</f>
        <v>14</v>
      </c>
      <c r="G623">
        <f>VLOOKUP(D623,Menu!$A$2:$D$18,4,FALSE)</f>
        <v>19.5</v>
      </c>
    </row>
    <row r="624" spans="1:7">
      <c r="A624" t="s">
        <v>9</v>
      </c>
      <c r="B624" s="7">
        <v>0.89861111111110981</v>
      </c>
      <c r="C624">
        <v>5244</v>
      </c>
      <c r="D624">
        <v>10</v>
      </c>
      <c r="E624" t="str">
        <f>VLOOKUP(D624,Menu!$A$2:$D$18,2,FALSE)</f>
        <v>Mushroom Wellington</v>
      </c>
      <c r="F624">
        <f>VLOOKUP(D624,Menu!$A$2:$D$18,3,FALSE)</f>
        <v>14</v>
      </c>
      <c r="G624">
        <f>VLOOKUP(D624,Menu!$A$2:$D$18,4,FALSE)</f>
        <v>19.5</v>
      </c>
    </row>
    <row r="625" spans="1:7">
      <c r="A625" t="s">
        <v>9</v>
      </c>
      <c r="B625" s="7">
        <v>0.89861111111110981</v>
      </c>
      <c r="C625">
        <v>5244</v>
      </c>
      <c r="D625">
        <v>15</v>
      </c>
      <c r="E625" t="str">
        <f>VLOOKUP(D625,Menu!$A$2:$D$18,2,FALSE)</f>
        <v>Fizzy water</v>
      </c>
      <c r="F625">
        <f>VLOOKUP(D625,Menu!$A$2:$D$18,3,FALSE)</f>
        <v>1</v>
      </c>
      <c r="G625">
        <f>VLOOKUP(D625,Menu!$A$2:$D$18,4,FALSE)</f>
        <v>1</v>
      </c>
    </row>
    <row r="626" spans="1:7">
      <c r="A626" t="s">
        <v>9</v>
      </c>
      <c r="B626" s="7">
        <v>0.90555555555555423</v>
      </c>
      <c r="C626">
        <v>5245</v>
      </c>
      <c r="D626">
        <v>8</v>
      </c>
      <c r="E626" t="str">
        <f>VLOOKUP(D626,Menu!$A$2:$D$18,2,FALSE)</f>
        <v>Fish &amp; Chips</v>
      </c>
      <c r="F626">
        <f>VLOOKUP(D626,Menu!$A$2:$D$18,3,FALSE)</f>
        <v>15</v>
      </c>
      <c r="G626">
        <f>VLOOKUP(D626,Menu!$A$2:$D$18,4,FALSE)</f>
        <v>19</v>
      </c>
    </row>
    <row r="627" spans="1:7">
      <c r="A627" t="s">
        <v>9</v>
      </c>
      <c r="B627" s="7">
        <v>0.90555555555555423</v>
      </c>
      <c r="C627">
        <v>5245</v>
      </c>
      <c r="D627">
        <v>1</v>
      </c>
      <c r="E627" t="str">
        <f>VLOOKUP(D627,Menu!$A$2:$D$18,2,FALSE)</f>
        <v>Spag Bog</v>
      </c>
      <c r="F627">
        <f>VLOOKUP(D627,Menu!$A$2:$D$18,3,FALSE)</f>
        <v>17</v>
      </c>
      <c r="G627">
        <f>VLOOKUP(D627,Menu!$A$2:$D$18,4,FALSE)</f>
        <v>23</v>
      </c>
    </row>
    <row r="628" spans="1:7">
      <c r="A628" t="s">
        <v>9</v>
      </c>
      <c r="B628" s="7">
        <v>0.90555555555555423</v>
      </c>
      <c r="C628">
        <v>5245</v>
      </c>
      <c r="D628">
        <v>6</v>
      </c>
      <c r="E628" t="str">
        <f>VLOOKUP(D628,Menu!$A$2:$D$18,2,FALSE)</f>
        <v>Bangers &amp; Mash</v>
      </c>
      <c r="F628">
        <f>VLOOKUP(D628,Menu!$A$2:$D$18,3,FALSE)</f>
        <v>14</v>
      </c>
      <c r="G628">
        <f>VLOOKUP(D628,Menu!$A$2:$D$18,4,FALSE)</f>
        <v>18</v>
      </c>
    </row>
    <row r="629" spans="1:7">
      <c r="A629" t="s">
        <v>9</v>
      </c>
      <c r="B629" s="7">
        <v>0.90763888888888755</v>
      </c>
      <c r="C629">
        <v>5246</v>
      </c>
      <c r="D629">
        <v>12</v>
      </c>
      <c r="E629" t="str">
        <f>VLOOKUP(D629,Menu!$A$2:$D$18,2,FALSE)</f>
        <v>Red wine (1/4 bottle)</v>
      </c>
      <c r="F629">
        <f>VLOOKUP(D629,Menu!$A$2:$D$18,3,FALSE)</f>
        <v>4</v>
      </c>
      <c r="G629">
        <f>VLOOKUP(D629,Menu!$A$2:$D$18,4,FALSE)</f>
        <v>6</v>
      </c>
    </row>
    <row r="630" spans="1:7">
      <c r="A630" t="s">
        <v>9</v>
      </c>
      <c r="B630" s="7">
        <v>0.90763888888888755</v>
      </c>
      <c r="C630">
        <v>5246</v>
      </c>
      <c r="D630">
        <v>6</v>
      </c>
      <c r="E630" t="str">
        <f>VLOOKUP(D630,Menu!$A$2:$D$18,2,FALSE)</f>
        <v>Bangers &amp; Mash</v>
      </c>
      <c r="F630">
        <f>VLOOKUP(D630,Menu!$A$2:$D$18,3,FALSE)</f>
        <v>14</v>
      </c>
      <c r="G630">
        <f>VLOOKUP(D630,Menu!$A$2:$D$18,4,FALSE)</f>
        <v>18</v>
      </c>
    </row>
    <row r="631" spans="1:7">
      <c r="A631" t="s">
        <v>9</v>
      </c>
      <c r="B631" s="7">
        <v>0.90763888888888755</v>
      </c>
      <c r="C631">
        <v>5246</v>
      </c>
      <c r="D631">
        <v>2</v>
      </c>
      <c r="E631" t="str">
        <f>VLOOKUP(D631,Menu!$A$2:$D$18,2,FALSE)</f>
        <v>Risotto con Pollo</v>
      </c>
      <c r="F631">
        <f>VLOOKUP(D631,Menu!$A$2:$D$18,3,FALSE)</f>
        <v>16</v>
      </c>
      <c r="G631">
        <f>VLOOKUP(D631,Menu!$A$2:$D$18,4,FALSE)</f>
        <v>19</v>
      </c>
    </row>
    <row r="632" spans="1:7">
      <c r="A632" t="s">
        <v>9</v>
      </c>
      <c r="B632" s="7">
        <v>0.9118055555555542</v>
      </c>
      <c r="C632">
        <v>5247</v>
      </c>
      <c r="D632">
        <v>2</v>
      </c>
      <c r="E632" t="str">
        <f>VLOOKUP(D632,Menu!$A$2:$D$18,2,FALSE)</f>
        <v>Risotto con Pollo</v>
      </c>
      <c r="F632">
        <f>VLOOKUP(D632,Menu!$A$2:$D$18,3,FALSE)</f>
        <v>16</v>
      </c>
      <c r="G632">
        <f>VLOOKUP(D632,Menu!$A$2:$D$18,4,FALSE)</f>
        <v>19</v>
      </c>
    </row>
    <row r="633" spans="1:7">
      <c r="A633" t="s">
        <v>9</v>
      </c>
      <c r="B633" s="7">
        <v>0.9118055555555542</v>
      </c>
      <c r="C633">
        <v>5247</v>
      </c>
      <c r="D633">
        <v>2</v>
      </c>
      <c r="E633" t="str">
        <f>VLOOKUP(D633,Menu!$A$2:$D$18,2,FALSE)</f>
        <v>Risotto con Pollo</v>
      </c>
      <c r="F633">
        <f>VLOOKUP(D633,Menu!$A$2:$D$18,3,FALSE)</f>
        <v>16</v>
      </c>
      <c r="G633">
        <f>VLOOKUP(D633,Menu!$A$2:$D$18,4,FALSE)</f>
        <v>19</v>
      </c>
    </row>
    <row r="634" spans="1:7">
      <c r="A634" t="s">
        <v>9</v>
      </c>
      <c r="B634" s="7">
        <v>0.9118055555555542</v>
      </c>
      <c r="C634">
        <v>5247</v>
      </c>
      <c r="D634">
        <v>2</v>
      </c>
      <c r="E634" t="str">
        <f>VLOOKUP(D634,Menu!$A$2:$D$18,2,FALSE)</f>
        <v>Risotto con Pollo</v>
      </c>
      <c r="F634">
        <f>VLOOKUP(D634,Menu!$A$2:$D$18,3,FALSE)</f>
        <v>16</v>
      </c>
      <c r="G634">
        <f>VLOOKUP(D634,Menu!$A$2:$D$18,4,FALSE)</f>
        <v>19</v>
      </c>
    </row>
    <row r="635" spans="1:7">
      <c r="A635" t="s">
        <v>9</v>
      </c>
      <c r="B635" s="7">
        <v>0.92013888888888751</v>
      </c>
      <c r="C635">
        <v>5248</v>
      </c>
      <c r="D635">
        <v>9</v>
      </c>
      <c r="E635" t="str">
        <f>VLOOKUP(D635,Menu!$A$2:$D$18,2,FALSE)</f>
        <v>Chicken Tikka Masala</v>
      </c>
      <c r="F635">
        <f>VLOOKUP(D635,Menu!$A$2:$D$18,3,FALSE)</f>
        <v>14</v>
      </c>
      <c r="G635">
        <f>VLOOKUP(D635,Menu!$A$2:$D$18,4,FALSE)</f>
        <v>17</v>
      </c>
    </row>
    <row r="636" spans="1:7">
      <c r="A636" t="s">
        <v>9</v>
      </c>
      <c r="B636" s="7">
        <v>0.92847222222222081</v>
      </c>
      <c r="C636">
        <v>5249</v>
      </c>
      <c r="D636">
        <v>6</v>
      </c>
      <c r="E636" t="str">
        <f>VLOOKUP(D636,Menu!$A$2:$D$18,2,FALSE)</f>
        <v>Bangers &amp; Mash</v>
      </c>
      <c r="F636">
        <f>VLOOKUP(D636,Menu!$A$2:$D$18,3,FALSE)</f>
        <v>14</v>
      </c>
      <c r="G636">
        <f>VLOOKUP(D636,Menu!$A$2:$D$18,4,FALSE)</f>
        <v>18</v>
      </c>
    </row>
    <row r="637" spans="1:7">
      <c r="A637" t="s">
        <v>9</v>
      </c>
      <c r="B637" s="7">
        <v>0.92847222222222081</v>
      </c>
      <c r="C637">
        <v>5249</v>
      </c>
      <c r="D637">
        <v>3</v>
      </c>
      <c r="E637" t="str">
        <f>VLOOKUP(D637,Menu!$A$2:$D$18,2,FALSE)</f>
        <v>Soup of the day</v>
      </c>
      <c r="F637">
        <f>VLOOKUP(D637,Menu!$A$2:$D$18,3,FALSE)</f>
        <v>7</v>
      </c>
      <c r="G637">
        <f>VLOOKUP(D637,Menu!$A$2:$D$18,4,FALSE)</f>
        <v>8.5</v>
      </c>
    </row>
    <row r="638" spans="1:7">
      <c r="A638" t="s">
        <v>9</v>
      </c>
      <c r="B638" s="7">
        <v>0.92847222222222081</v>
      </c>
      <c r="C638">
        <v>5249</v>
      </c>
      <c r="D638">
        <v>7</v>
      </c>
      <c r="E638" t="str">
        <f>VLOOKUP(D638,Menu!$A$2:$D$18,2,FALSE)</f>
        <v>Cottage Pie</v>
      </c>
      <c r="F638">
        <f>VLOOKUP(D638,Menu!$A$2:$D$18,3,FALSE)</f>
        <v>16</v>
      </c>
      <c r="G638">
        <f>VLOOKUP(D638,Menu!$A$2:$D$18,4,FALSE)</f>
        <v>20</v>
      </c>
    </row>
    <row r="639" spans="1:7">
      <c r="A639" t="s">
        <v>9</v>
      </c>
      <c r="B639" s="7">
        <v>0.92847222222222081</v>
      </c>
      <c r="C639">
        <v>5249</v>
      </c>
      <c r="D639">
        <v>14</v>
      </c>
      <c r="E639" t="str">
        <f>VLOOKUP(D639,Menu!$A$2:$D$18,2,FALSE)</f>
        <v>Espresso</v>
      </c>
      <c r="F639">
        <f>VLOOKUP(D639,Menu!$A$2:$D$18,3,FALSE)</f>
        <v>3</v>
      </c>
      <c r="G639">
        <f>VLOOKUP(D639,Menu!$A$2:$D$18,4,FALSE)</f>
        <v>3</v>
      </c>
    </row>
    <row r="640" spans="1:7">
      <c r="A640" t="s">
        <v>9</v>
      </c>
      <c r="B640" s="7">
        <v>0.93402777777777635</v>
      </c>
      <c r="C640">
        <v>5250</v>
      </c>
      <c r="D640">
        <v>3</v>
      </c>
      <c r="E640" t="str">
        <f>VLOOKUP(D640,Menu!$A$2:$D$18,2,FALSE)</f>
        <v>Soup of the day</v>
      </c>
      <c r="F640">
        <f>VLOOKUP(D640,Menu!$A$2:$D$18,3,FALSE)</f>
        <v>7</v>
      </c>
      <c r="G640">
        <f>VLOOKUP(D640,Menu!$A$2:$D$18,4,FALSE)</f>
        <v>8.5</v>
      </c>
    </row>
    <row r="641" spans="1:7">
      <c r="A641" t="s">
        <v>9</v>
      </c>
      <c r="B641" s="7">
        <v>0.93611111111110967</v>
      </c>
      <c r="C641">
        <v>5251</v>
      </c>
      <c r="D641">
        <v>4</v>
      </c>
      <c r="E641" t="str">
        <f>VLOOKUP(D641,Menu!$A$2:$D$18,2,FALSE)</f>
        <v>Ravioli</v>
      </c>
      <c r="F641">
        <f>VLOOKUP(D641,Menu!$A$2:$D$18,3,FALSE)</f>
        <v>14</v>
      </c>
      <c r="G641">
        <f>VLOOKUP(D641,Menu!$A$2:$D$18,4,FALSE)</f>
        <v>16</v>
      </c>
    </row>
    <row r="642" spans="1:7">
      <c r="A642" t="s">
        <v>9</v>
      </c>
      <c r="B642" s="7">
        <v>0.93611111111110967</v>
      </c>
      <c r="C642">
        <v>5251</v>
      </c>
      <c r="D642">
        <v>16</v>
      </c>
      <c r="E642" t="str">
        <f>VLOOKUP(D642,Menu!$A$2:$D$18,2,FALSE)</f>
        <v>English Ale</v>
      </c>
      <c r="F642">
        <f>VLOOKUP(D642,Menu!$A$2:$D$18,3,FALSE)</f>
        <v>5</v>
      </c>
      <c r="G642">
        <f>VLOOKUP(D642,Menu!$A$2:$D$18,4,FALSE)</f>
        <v>7</v>
      </c>
    </row>
    <row r="643" spans="1:7">
      <c r="A643" t="s">
        <v>9</v>
      </c>
      <c r="B643" s="7">
        <v>0.93611111111110967</v>
      </c>
      <c r="C643">
        <v>5251</v>
      </c>
      <c r="D643">
        <v>1</v>
      </c>
      <c r="E643" t="str">
        <f>VLOOKUP(D643,Menu!$A$2:$D$18,2,FALSE)</f>
        <v>Spag Bog</v>
      </c>
      <c r="F643">
        <f>VLOOKUP(D643,Menu!$A$2:$D$18,3,FALSE)</f>
        <v>17</v>
      </c>
      <c r="G643">
        <f>VLOOKUP(D643,Menu!$A$2:$D$18,4,FALSE)</f>
        <v>23</v>
      </c>
    </row>
    <row r="644" spans="1:7">
      <c r="A644" t="s">
        <v>9</v>
      </c>
      <c r="B644" s="7">
        <v>0.93611111111110967</v>
      </c>
      <c r="C644">
        <v>5251</v>
      </c>
      <c r="D644">
        <v>1</v>
      </c>
      <c r="E644" t="str">
        <f>VLOOKUP(D644,Menu!$A$2:$D$18,2,FALSE)</f>
        <v>Spag Bog</v>
      </c>
      <c r="F644">
        <f>VLOOKUP(D644,Menu!$A$2:$D$18,3,FALSE)</f>
        <v>17</v>
      </c>
      <c r="G644">
        <f>VLOOKUP(D644,Menu!$A$2:$D$18,4,FALSE)</f>
        <v>23</v>
      </c>
    </row>
    <row r="645" spans="1:7">
      <c r="A645" t="s">
        <v>9</v>
      </c>
      <c r="B645" s="7">
        <v>0.938194444444443</v>
      </c>
      <c r="C645">
        <v>5252</v>
      </c>
      <c r="D645">
        <v>11</v>
      </c>
      <c r="E645" t="str">
        <f>VLOOKUP(D645,Menu!$A$2:$D$18,2,FALSE)</f>
        <v>Bacon Butty</v>
      </c>
      <c r="F645">
        <f>VLOOKUP(D645,Menu!$A$2:$D$18,3,FALSE)</f>
        <v>10</v>
      </c>
      <c r="G645">
        <f>VLOOKUP(D645,Menu!$A$2:$D$18,4,FALSE)</f>
        <v>14</v>
      </c>
    </row>
    <row r="646" spans="1:7">
      <c r="A646" t="s">
        <v>9</v>
      </c>
      <c r="B646" s="7">
        <v>0.94583333333333186</v>
      </c>
      <c r="C646">
        <v>5253</v>
      </c>
      <c r="D646">
        <v>15</v>
      </c>
      <c r="E646" t="str">
        <f>VLOOKUP(D646,Menu!$A$2:$D$18,2,FALSE)</f>
        <v>Fizzy water</v>
      </c>
      <c r="F646">
        <f>VLOOKUP(D646,Menu!$A$2:$D$18,3,FALSE)</f>
        <v>1</v>
      </c>
      <c r="G646">
        <f>VLOOKUP(D646,Menu!$A$2:$D$18,4,FALSE)</f>
        <v>1</v>
      </c>
    </row>
    <row r="647" spans="1:7">
      <c r="A647" t="s">
        <v>9</v>
      </c>
      <c r="B647" s="7">
        <v>0.94583333333333186</v>
      </c>
      <c r="C647">
        <v>5253</v>
      </c>
      <c r="D647">
        <v>4</v>
      </c>
      <c r="E647" t="str">
        <f>VLOOKUP(D647,Menu!$A$2:$D$18,2,FALSE)</f>
        <v>Ravioli</v>
      </c>
      <c r="F647">
        <f>VLOOKUP(D647,Menu!$A$2:$D$18,3,FALSE)</f>
        <v>14</v>
      </c>
      <c r="G647">
        <f>VLOOKUP(D647,Menu!$A$2:$D$18,4,FALSE)</f>
        <v>16</v>
      </c>
    </row>
    <row r="648" spans="1:7">
      <c r="A648" t="s">
        <v>9</v>
      </c>
      <c r="B648" s="7">
        <v>0.94583333333333186</v>
      </c>
      <c r="C648">
        <v>5253</v>
      </c>
      <c r="D648">
        <v>14</v>
      </c>
      <c r="E648" t="str">
        <f>VLOOKUP(D648,Menu!$A$2:$D$18,2,FALSE)</f>
        <v>Espresso</v>
      </c>
      <c r="F648">
        <f>VLOOKUP(D648,Menu!$A$2:$D$18,3,FALSE)</f>
        <v>3</v>
      </c>
      <c r="G648">
        <f>VLOOKUP(D648,Menu!$A$2:$D$18,4,FALSE)</f>
        <v>3</v>
      </c>
    </row>
    <row r="649" spans="1:7">
      <c r="A649" t="s">
        <v>9</v>
      </c>
      <c r="B649" s="7">
        <v>0.94583333333333186</v>
      </c>
      <c r="C649">
        <v>5253</v>
      </c>
      <c r="D649">
        <v>12</v>
      </c>
      <c r="E649" t="str">
        <f>VLOOKUP(D649,Menu!$A$2:$D$18,2,FALSE)</f>
        <v>Red wine (1/4 bottle)</v>
      </c>
      <c r="F649">
        <f>VLOOKUP(D649,Menu!$A$2:$D$18,3,FALSE)</f>
        <v>4</v>
      </c>
      <c r="G649">
        <f>VLOOKUP(D649,Menu!$A$2:$D$18,4,FALSE)</f>
        <v>6</v>
      </c>
    </row>
    <row r="650" spans="1:7">
      <c r="A650" t="s">
        <v>9</v>
      </c>
      <c r="B650" s="7">
        <v>0.94791666666666519</v>
      </c>
      <c r="C650">
        <v>5254</v>
      </c>
      <c r="D650">
        <v>7</v>
      </c>
      <c r="E650" t="str">
        <f>VLOOKUP(D650,Menu!$A$2:$D$18,2,FALSE)</f>
        <v>Cottage Pie</v>
      </c>
      <c r="F650">
        <f>VLOOKUP(D650,Menu!$A$2:$D$18,3,FALSE)</f>
        <v>16</v>
      </c>
      <c r="G650">
        <f>VLOOKUP(D650,Menu!$A$2:$D$18,4,FALSE)</f>
        <v>20</v>
      </c>
    </row>
    <row r="651" spans="1:7">
      <c r="A651" t="s">
        <v>9</v>
      </c>
      <c r="B651" s="7">
        <v>0.94999999999999851</v>
      </c>
      <c r="C651">
        <v>5255</v>
      </c>
      <c r="D651">
        <v>13</v>
      </c>
      <c r="E651" t="str">
        <f>VLOOKUP(D651,Menu!$A$2:$D$18,2,FALSE)</f>
        <v>English Breakfast tea</v>
      </c>
      <c r="F651">
        <f>VLOOKUP(D651,Menu!$A$2:$D$18,3,FALSE)</f>
        <v>2</v>
      </c>
      <c r="G651">
        <f>VLOOKUP(D651,Menu!$A$2:$D$18,4,FALSE)</f>
        <v>2</v>
      </c>
    </row>
    <row r="652" spans="1:7">
      <c r="A652" t="s">
        <v>9</v>
      </c>
      <c r="B652" s="7">
        <v>0.94999999999999851</v>
      </c>
      <c r="C652">
        <v>5255</v>
      </c>
      <c r="D652">
        <v>13</v>
      </c>
      <c r="E652" t="str">
        <f>VLOOKUP(D652,Menu!$A$2:$D$18,2,FALSE)</f>
        <v>English Breakfast tea</v>
      </c>
      <c r="F652">
        <f>VLOOKUP(D652,Menu!$A$2:$D$18,3,FALSE)</f>
        <v>2</v>
      </c>
      <c r="G652">
        <f>VLOOKUP(D652,Menu!$A$2:$D$18,4,FALSE)</f>
        <v>2</v>
      </c>
    </row>
    <row r="653" spans="1:7">
      <c r="A653" t="s">
        <v>9</v>
      </c>
      <c r="B653" s="7">
        <v>0.94999999999999851</v>
      </c>
      <c r="C653">
        <v>5255</v>
      </c>
      <c r="D653">
        <v>4</v>
      </c>
      <c r="E653" t="str">
        <f>VLOOKUP(D653,Menu!$A$2:$D$18,2,FALSE)</f>
        <v>Ravioli</v>
      </c>
      <c r="F653">
        <f>VLOOKUP(D653,Menu!$A$2:$D$18,3,FALSE)</f>
        <v>14</v>
      </c>
      <c r="G653">
        <f>VLOOKUP(D653,Menu!$A$2:$D$18,4,FALSE)</f>
        <v>16</v>
      </c>
    </row>
    <row r="654" spans="1:7">
      <c r="A654" t="s">
        <v>9</v>
      </c>
      <c r="B654" s="7">
        <v>0.94999999999999851</v>
      </c>
      <c r="C654">
        <v>5255</v>
      </c>
      <c r="D654">
        <v>5</v>
      </c>
      <c r="E654" t="str">
        <f>VLOOKUP(D654,Menu!$A$2:$D$18,2,FALSE)</f>
        <v>Carbonara</v>
      </c>
      <c r="F654">
        <f>VLOOKUP(D654,Menu!$A$2:$D$18,3,FALSE)</f>
        <v>15</v>
      </c>
      <c r="G654">
        <f>VLOOKUP(D654,Menu!$A$2:$D$18,4,FALSE)</f>
        <v>20</v>
      </c>
    </row>
    <row r="655" spans="1:7">
      <c r="A655" t="s">
        <v>9</v>
      </c>
      <c r="B655" s="7">
        <v>0.94999999999999851</v>
      </c>
      <c r="C655">
        <v>5255</v>
      </c>
      <c r="D655">
        <v>15</v>
      </c>
      <c r="E655" t="str">
        <f>VLOOKUP(D655,Menu!$A$2:$D$18,2,FALSE)</f>
        <v>Fizzy water</v>
      </c>
      <c r="F655">
        <f>VLOOKUP(D655,Menu!$A$2:$D$18,3,FALSE)</f>
        <v>1</v>
      </c>
      <c r="G655">
        <f>VLOOKUP(D655,Menu!$A$2:$D$18,4,FALSE)</f>
        <v>1</v>
      </c>
    </row>
    <row r="656" spans="1:7">
      <c r="A656" t="s">
        <v>9</v>
      </c>
      <c r="B656" s="7">
        <v>0.95277777777777628</v>
      </c>
      <c r="C656">
        <v>5256</v>
      </c>
      <c r="D656">
        <v>9</v>
      </c>
      <c r="E656" t="str">
        <f>VLOOKUP(D656,Menu!$A$2:$D$18,2,FALSE)</f>
        <v>Chicken Tikka Masala</v>
      </c>
      <c r="F656">
        <f>VLOOKUP(D656,Menu!$A$2:$D$18,3,FALSE)</f>
        <v>14</v>
      </c>
      <c r="G656">
        <f>VLOOKUP(D656,Menu!$A$2:$D$18,4,FALSE)</f>
        <v>17</v>
      </c>
    </row>
    <row r="657" spans="1:7">
      <c r="A657" t="s">
        <v>9</v>
      </c>
      <c r="B657" s="7">
        <v>0.95277777777777628</v>
      </c>
      <c r="C657">
        <v>5256</v>
      </c>
      <c r="D657">
        <v>7</v>
      </c>
      <c r="E657" t="str">
        <f>VLOOKUP(D657,Menu!$A$2:$D$18,2,FALSE)</f>
        <v>Cottage Pie</v>
      </c>
      <c r="F657">
        <f>VLOOKUP(D657,Menu!$A$2:$D$18,3,FALSE)</f>
        <v>16</v>
      </c>
      <c r="G657">
        <f>VLOOKUP(D657,Menu!$A$2:$D$18,4,FALSE)</f>
        <v>20</v>
      </c>
    </row>
    <row r="658" spans="1:7">
      <c r="A658" t="s">
        <v>9</v>
      </c>
      <c r="B658" s="7">
        <v>0.95277777777777628</v>
      </c>
      <c r="C658">
        <v>5256</v>
      </c>
      <c r="D658">
        <v>3</v>
      </c>
      <c r="E658" t="str">
        <f>VLOOKUP(D658,Menu!$A$2:$D$18,2,FALSE)</f>
        <v>Soup of the day</v>
      </c>
      <c r="F658">
        <f>VLOOKUP(D658,Menu!$A$2:$D$18,3,FALSE)</f>
        <v>7</v>
      </c>
      <c r="G658">
        <f>VLOOKUP(D658,Menu!$A$2:$D$18,4,FALSE)</f>
        <v>8.5</v>
      </c>
    </row>
    <row r="659" spans="1:7">
      <c r="A659" t="s">
        <v>9</v>
      </c>
      <c r="B659" s="7">
        <v>0.95277777777777628</v>
      </c>
      <c r="C659">
        <v>5256</v>
      </c>
      <c r="D659">
        <v>12</v>
      </c>
      <c r="E659" t="str">
        <f>VLOOKUP(D659,Menu!$A$2:$D$18,2,FALSE)</f>
        <v>Red wine (1/4 bottle)</v>
      </c>
      <c r="F659">
        <f>VLOOKUP(D659,Menu!$A$2:$D$18,3,FALSE)</f>
        <v>4</v>
      </c>
      <c r="G659">
        <f>VLOOKUP(D659,Menu!$A$2:$D$18,4,FALSE)</f>
        <v>6</v>
      </c>
    </row>
    <row r="660" spans="1:7">
      <c r="A660" t="s">
        <v>9</v>
      </c>
      <c r="B660" s="7">
        <v>0.95277777777777628</v>
      </c>
      <c r="C660">
        <v>5256</v>
      </c>
      <c r="D660">
        <v>12</v>
      </c>
      <c r="E660" t="str">
        <f>VLOOKUP(D660,Menu!$A$2:$D$18,2,FALSE)</f>
        <v>Red wine (1/4 bottle)</v>
      </c>
      <c r="F660">
        <f>VLOOKUP(D660,Menu!$A$2:$D$18,3,FALSE)</f>
        <v>4</v>
      </c>
      <c r="G660">
        <f>VLOOKUP(D660,Menu!$A$2:$D$18,4,FALSE)</f>
        <v>6</v>
      </c>
    </row>
    <row r="661" spans="1:7">
      <c r="A661" t="s">
        <v>9</v>
      </c>
      <c r="B661" s="7">
        <v>0.95277777777777628</v>
      </c>
      <c r="C661">
        <v>5256</v>
      </c>
      <c r="D661">
        <v>10</v>
      </c>
      <c r="E661" t="str">
        <f>VLOOKUP(D661,Menu!$A$2:$D$18,2,FALSE)</f>
        <v>Mushroom Wellington</v>
      </c>
      <c r="F661">
        <f>VLOOKUP(D661,Menu!$A$2:$D$18,3,FALSE)</f>
        <v>14</v>
      </c>
      <c r="G661">
        <f>VLOOKUP(D661,Menu!$A$2:$D$18,4,FALSE)</f>
        <v>19.5</v>
      </c>
    </row>
    <row r="662" spans="1:7">
      <c r="A662" t="s">
        <v>9</v>
      </c>
      <c r="B662" s="7">
        <v>0.95277777777777628</v>
      </c>
      <c r="C662">
        <v>5256</v>
      </c>
      <c r="D662">
        <v>2</v>
      </c>
      <c r="E662" t="str">
        <f>VLOOKUP(D662,Menu!$A$2:$D$18,2,FALSE)</f>
        <v>Risotto con Pollo</v>
      </c>
      <c r="F662">
        <f>VLOOKUP(D662,Menu!$A$2:$D$18,3,FALSE)</f>
        <v>16</v>
      </c>
      <c r="G662">
        <f>VLOOKUP(D662,Menu!$A$2:$D$18,4,FALSE)</f>
        <v>19</v>
      </c>
    </row>
    <row r="663" spans="1:7">
      <c r="A663" t="s">
        <v>9</v>
      </c>
      <c r="B663" s="7">
        <v>0.95277777777777628</v>
      </c>
      <c r="C663">
        <v>5256</v>
      </c>
      <c r="D663">
        <v>7</v>
      </c>
      <c r="E663" t="str">
        <f>VLOOKUP(D663,Menu!$A$2:$D$18,2,FALSE)</f>
        <v>Cottage Pie</v>
      </c>
      <c r="F663">
        <f>VLOOKUP(D663,Menu!$A$2:$D$18,3,FALSE)</f>
        <v>16</v>
      </c>
      <c r="G663">
        <f>VLOOKUP(D663,Menu!$A$2:$D$18,4,FALSE)</f>
        <v>20</v>
      </c>
    </row>
    <row r="664" spans="1:7">
      <c r="A664" t="s">
        <v>9</v>
      </c>
      <c r="B664" s="7">
        <v>0.95902777777777626</v>
      </c>
      <c r="C664">
        <v>5257</v>
      </c>
      <c r="D664">
        <v>3</v>
      </c>
      <c r="E664" t="str">
        <f>VLOOKUP(D664,Menu!$A$2:$D$18,2,FALSE)</f>
        <v>Soup of the day</v>
      </c>
      <c r="F664">
        <f>VLOOKUP(D664,Menu!$A$2:$D$18,3,FALSE)</f>
        <v>7</v>
      </c>
      <c r="G664">
        <f>VLOOKUP(D664,Menu!$A$2:$D$18,4,FALSE)</f>
        <v>8.5</v>
      </c>
    </row>
    <row r="665" spans="1:7">
      <c r="A665" t="s">
        <v>9</v>
      </c>
      <c r="B665" s="7">
        <v>0.95902777777777626</v>
      </c>
      <c r="C665">
        <v>5257</v>
      </c>
      <c r="D665">
        <v>12</v>
      </c>
      <c r="E665" t="str">
        <f>VLOOKUP(D665,Menu!$A$2:$D$18,2,FALSE)</f>
        <v>Red wine (1/4 bottle)</v>
      </c>
      <c r="F665">
        <f>VLOOKUP(D665,Menu!$A$2:$D$18,3,FALSE)</f>
        <v>4</v>
      </c>
      <c r="G665">
        <f>VLOOKUP(D665,Menu!$A$2:$D$18,4,FALSE)</f>
        <v>6</v>
      </c>
    </row>
    <row r="666" spans="1:7">
      <c r="A666" t="s">
        <v>9</v>
      </c>
      <c r="B666" s="7">
        <v>0.95902777777777626</v>
      </c>
      <c r="C666">
        <v>5257</v>
      </c>
      <c r="D666">
        <v>16</v>
      </c>
      <c r="E666" t="str">
        <f>VLOOKUP(D666,Menu!$A$2:$D$18,2,FALSE)</f>
        <v>English Ale</v>
      </c>
      <c r="F666">
        <f>VLOOKUP(D666,Menu!$A$2:$D$18,3,FALSE)</f>
        <v>5</v>
      </c>
      <c r="G666">
        <f>VLOOKUP(D666,Menu!$A$2:$D$18,4,FALSE)</f>
        <v>7</v>
      </c>
    </row>
    <row r="667" spans="1:7">
      <c r="A667" t="s">
        <v>9</v>
      </c>
      <c r="B667" s="7">
        <v>0.95902777777777626</v>
      </c>
      <c r="C667">
        <v>5257</v>
      </c>
      <c r="D667">
        <v>10</v>
      </c>
      <c r="E667" t="str">
        <f>VLOOKUP(D667,Menu!$A$2:$D$18,2,FALSE)</f>
        <v>Mushroom Wellington</v>
      </c>
      <c r="F667">
        <f>VLOOKUP(D667,Menu!$A$2:$D$18,3,FALSE)</f>
        <v>14</v>
      </c>
      <c r="G667">
        <f>VLOOKUP(D667,Menu!$A$2:$D$18,4,FALSE)</f>
        <v>19.5</v>
      </c>
    </row>
    <row r="668" spans="1:7">
      <c r="A668" t="s">
        <v>9</v>
      </c>
      <c r="B668" s="7">
        <v>0.95902777777777626</v>
      </c>
      <c r="C668">
        <v>5257</v>
      </c>
      <c r="D668">
        <v>3</v>
      </c>
      <c r="E668" t="str">
        <f>VLOOKUP(D668,Menu!$A$2:$D$18,2,FALSE)</f>
        <v>Soup of the day</v>
      </c>
      <c r="F668">
        <f>VLOOKUP(D668,Menu!$A$2:$D$18,3,FALSE)</f>
        <v>7</v>
      </c>
      <c r="G668">
        <f>VLOOKUP(D668,Menu!$A$2:$D$18,4,FALSE)</f>
        <v>8.5</v>
      </c>
    </row>
    <row r="669" spans="1:7">
      <c r="A669" t="s">
        <v>10</v>
      </c>
      <c r="B669" s="7">
        <v>0.46736111111111112</v>
      </c>
      <c r="C669">
        <v>5258</v>
      </c>
      <c r="D669">
        <v>1</v>
      </c>
      <c r="E669" t="str">
        <f>VLOOKUP(D669,Menu!$A$2:$D$18,2,FALSE)</f>
        <v>Spag Bog</v>
      </c>
      <c r="F669">
        <f>VLOOKUP(D669,Menu!$A$2:$D$18,3,FALSE)</f>
        <v>17</v>
      </c>
      <c r="G669">
        <f>VLOOKUP(D669,Menu!$A$2:$D$18,4,FALSE)</f>
        <v>23</v>
      </c>
    </row>
    <row r="670" spans="1:7">
      <c r="A670" t="s">
        <v>10</v>
      </c>
      <c r="B670" s="7">
        <v>0.46736111111111112</v>
      </c>
      <c r="C670">
        <v>5258</v>
      </c>
      <c r="D670">
        <v>6</v>
      </c>
      <c r="E670" t="str">
        <f>VLOOKUP(D670,Menu!$A$2:$D$18,2,FALSE)</f>
        <v>Bangers &amp; Mash</v>
      </c>
      <c r="F670">
        <f>VLOOKUP(D670,Menu!$A$2:$D$18,3,FALSE)</f>
        <v>14</v>
      </c>
      <c r="G670">
        <f>VLOOKUP(D670,Menu!$A$2:$D$18,4,FALSE)</f>
        <v>18</v>
      </c>
    </row>
    <row r="671" spans="1:7">
      <c r="A671" t="s">
        <v>10</v>
      </c>
      <c r="B671" s="7">
        <v>0.46736111111111112</v>
      </c>
      <c r="C671">
        <v>5258</v>
      </c>
      <c r="D671">
        <v>9</v>
      </c>
      <c r="E671" t="str">
        <f>VLOOKUP(D671,Menu!$A$2:$D$18,2,FALSE)</f>
        <v>Chicken Tikka Masala</v>
      </c>
      <c r="F671">
        <f>VLOOKUP(D671,Menu!$A$2:$D$18,3,FALSE)</f>
        <v>14</v>
      </c>
      <c r="G671">
        <f>VLOOKUP(D671,Menu!$A$2:$D$18,4,FALSE)</f>
        <v>17</v>
      </c>
    </row>
    <row r="672" spans="1:7">
      <c r="A672" t="s">
        <v>10</v>
      </c>
      <c r="B672" s="7">
        <v>0.46736111111111112</v>
      </c>
      <c r="C672">
        <v>5258</v>
      </c>
      <c r="D672">
        <v>14</v>
      </c>
      <c r="E672" t="str">
        <f>VLOOKUP(D672,Menu!$A$2:$D$18,2,FALSE)</f>
        <v>Espresso</v>
      </c>
      <c r="F672">
        <f>VLOOKUP(D672,Menu!$A$2:$D$18,3,FALSE)</f>
        <v>3</v>
      </c>
      <c r="G672">
        <f>VLOOKUP(D672,Menu!$A$2:$D$18,4,FALSE)</f>
        <v>3</v>
      </c>
    </row>
    <row r="673" spans="1:7">
      <c r="A673" t="s">
        <v>10</v>
      </c>
      <c r="B673" s="7">
        <v>0.47499999999999998</v>
      </c>
      <c r="C673">
        <v>5259</v>
      </c>
      <c r="D673">
        <v>16</v>
      </c>
      <c r="E673" t="str">
        <f>VLOOKUP(D673,Menu!$A$2:$D$18,2,FALSE)</f>
        <v>English Ale</v>
      </c>
      <c r="F673">
        <f>VLOOKUP(D673,Menu!$A$2:$D$18,3,FALSE)</f>
        <v>5</v>
      </c>
      <c r="G673">
        <f>VLOOKUP(D673,Menu!$A$2:$D$18,4,FALSE)</f>
        <v>7</v>
      </c>
    </row>
    <row r="674" spans="1:7">
      <c r="A674" t="s">
        <v>10</v>
      </c>
      <c r="B674" s="7">
        <v>0.4819444444444444</v>
      </c>
      <c r="C674">
        <v>5260</v>
      </c>
      <c r="D674">
        <v>15</v>
      </c>
      <c r="E674" t="str">
        <f>VLOOKUP(D674,Menu!$A$2:$D$18,2,FALSE)</f>
        <v>Fizzy water</v>
      </c>
      <c r="F674">
        <f>VLOOKUP(D674,Menu!$A$2:$D$18,3,FALSE)</f>
        <v>1</v>
      </c>
      <c r="G674">
        <f>VLOOKUP(D674,Menu!$A$2:$D$18,4,FALSE)</f>
        <v>1</v>
      </c>
    </row>
    <row r="675" spans="1:7">
      <c r="A675" t="s">
        <v>10</v>
      </c>
      <c r="B675" s="7">
        <v>0.48888888888888882</v>
      </c>
      <c r="C675">
        <v>5261</v>
      </c>
      <c r="D675">
        <v>10</v>
      </c>
      <c r="E675" t="str">
        <f>VLOOKUP(D675,Menu!$A$2:$D$18,2,FALSE)</f>
        <v>Mushroom Wellington</v>
      </c>
      <c r="F675">
        <f>VLOOKUP(D675,Menu!$A$2:$D$18,3,FALSE)</f>
        <v>14</v>
      </c>
      <c r="G675">
        <f>VLOOKUP(D675,Menu!$A$2:$D$18,4,FALSE)</f>
        <v>19.5</v>
      </c>
    </row>
    <row r="676" spans="1:7">
      <c r="A676" t="s">
        <v>10</v>
      </c>
      <c r="B676" s="7">
        <v>0.48888888888888882</v>
      </c>
      <c r="C676">
        <v>5261</v>
      </c>
      <c r="D676">
        <v>6</v>
      </c>
      <c r="E676" t="str">
        <f>VLOOKUP(D676,Menu!$A$2:$D$18,2,FALSE)</f>
        <v>Bangers &amp; Mash</v>
      </c>
      <c r="F676">
        <f>VLOOKUP(D676,Menu!$A$2:$D$18,3,FALSE)</f>
        <v>14</v>
      </c>
      <c r="G676">
        <f>VLOOKUP(D676,Menu!$A$2:$D$18,4,FALSE)</f>
        <v>18</v>
      </c>
    </row>
    <row r="677" spans="1:7">
      <c r="A677" t="s">
        <v>10</v>
      </c>
      <c r="B677" s="7">
        <v>0.48888888888888882</v>
      </c>
      <c r="C677">
        <v>5261</v>
      </c>
      <c r="D677">
        <v>9</v>
      </c>
      <c r="E677" t="str">
        <f>VLOOKUP(D677,Menu!$A$2:$D$18,2,FALSE)</f>
        <v>Chicken Tikka Masala</v>
      </c>
      <c r="F677">
        <f>VLOOKUP(D677,Menu!$A$2:$D$18,3,FALSE)</f>
        <v>14</v>
      </c>
      <c r="G677">
        <f>VLOOKUP(D677,Menu!$A$2:$D$18,4,FALSE)</f>
        <v>17</v>
      </c>
    </row>
    <row r="678" spans="1:7">
      <c r="A678" t="s">
        <v>10</v>
      </c>
      <c r="B678" s="7">
        <v>0.48888888888888882</v>
      </c>
      <c r="C678">
        <v>5261</v>
      </c>
      <c r="D678">
        <v>2</v>
      </c>
      <c r="E678" t="str">
        <f>VLOOKUP(D678,Menu!$A$2:$D$18,2,FALSE)</f>
        <v>Risotto con Pollo</v>
      </c>
      <c r="F678">
        <f>VLOOKUP(D678,Menu!$A$2:$D$18,3,FALSE)</f>
        <v>16</v>
      </c>
      <c r="G678">
        <f>VLOOKUP(D678,Menu!$A$2:$D$18,4,FALSE)</f>
        <v>19</v>
      </c>
    </row>
    <row r="679" spans="1:7">
      <c r="A679" t="s">
        <v>10</v>
      </c>
      <c r="B679" s="7">
        <v>0.48888888888888882</v>
      </c>
      <c r="C679">
        <v>5261</v>
      </c>
      <c r="D679">
        <v>15</v>
      </c>
      <c r="E679" t="str">
        <f>VLOOKUP(D679,Menu!$A$2:$D$18,2,FALSE)</f>
        <v>Fizzy water</v>
      </c>
      <c r="F679">
        <f>VLOOKUP(D679,Menu!$A$2:$D$18,3,FALSE)</f>
        <v>1</v>
      </c>
      <c r="G679">
        <f>VLOOKUP(D679,Menu!$A$2:$D$18,4,FALSE)</f>
        <v>1</v>
      </c>
    </row>
    <row r="680" spans="1:7">
      <c r="A680" t="s">
        <v>10</v>
      </c>
      <c r="B680" s="7">
        <v>0.48888888888888882</v>
      </c>
      <c r="C680">
        <v>5261</v>
      </c>
      <c r="D680">
        <v>11</v>
      </c>
      <c r="E680" t="str">
        <f>VLOOKUP(D680,Menu!$A$2:$D$18,2,FALSE)</f>
        <v>Bacon Butty</v>
      </c>
      <c r="F680">
        <f>VLOOKUP(D680,Menu!$A$2:$D$18,3,FALSE)</f>
        <v>10</v>
      </c>
      <c r="G680">
        <f>VLOOKUP(D680,Menu!$A$2:$D$18,4,FALSE)</f>
        <v>14</v>
      </c>
    </row>
    <row r="681" spans="1:7">
      <c r="A681" t="s">
        <v>10</v>
      </c>
      <c r="B681" s="7">
        <v>0.48888888888888882</v>
      </c>
      <c r="C681">
        <v>5261</v>
      </c>
      <c r="D681">
        <v>6</v>
      </c>
      <c r="E681" t="str">
        <f>VLOOKUP(D681,Menu!$A$2:$D$18,2,FALSE)</f>
        <v>Bangers &amp; Mash</v>
      </c>
      <c r="F681">
        <f>VLOOKUP(D681,Menu!$A$2:$D$18,3,FALSE)</f>
        <v>14</v>
      </c>
      <c r="G681">
        <f>VLOOKUP(D681,Menu!$A$2:$D$18,4,FALSE)</f>
        <v>18</v>
      </c>
    </row>
    <row r="682" spans="1:7">
      <c r="A682" t="s">
        <v>10</v>
      </c>
      <c r="B682" s="7">
        <v>0.49861111111111106</v>
      </c>
      <c r="C682">
        <v>5262</v>
      </c>
      <c r="D682">
        <v>15</v>
      </c>
      <c r="E682" t="str">
        <f>VLOOKUP(D682,Menu!$A$2:$D$18,2,FALSE)</f>
        <v>Fizzy water</v>
      </c>
      <c r="F682">
        <f>VLOOKUP(D682,Menu!$A$2:$D$18,3,FALSE)</f>
        <v>1</v>
      </c>
      <c r="G682">
        <f>VLOOKUP(D682,Menu!$A$2:$D$18,4,FALSE)</f>
        <v>1</v>
      </c>
    </row>
    <row r="683" spans="1:7">
      <c r="A683" t="s">
        <v>10</v>
      </c>
      <c r="B683" s="7">
        <v>0.49861111111111106</v>
      </c>
      <c r="C683">
        <v>5262</v>
      </c>
      <c r="D683">
        <v>4</v>
      </c>
      <c r="E683" t="str">
        <f>VLOOKUP(D683,Menu!$A$2:$D$18,2,FALSE)</f>
        <v>Ravioli</v>
      </c>
      <c r="F683">
        <f>VLOOKUP(D683,Menu!$A$2:$D$18,3,FALSE)</f>
        <v>14</v>
      </c>
      <c r="G683">
        <f>VLOOKUP(D683,Menu!$A$2:$D$18,4,FALSE)</f>
        <v>16</v>
      </c>
    </row>
    <row r="684" spans="1:7">
      <c r="A684" t="s">
        <v>10</v>
      </c>
      <c r="B684" s="7">
        <v>0.49861111111111106</v>
      </c>
      <c r="C684">
        <v>5262</v>
      </c>
      <c r="D684">
        <v>16</v>
      </c>
      <c r="E684" t="str">
        <f>VLOOKUP(D684,Menu!$A$2:$D$18,2,FALSE)</f>
        <v>English Ale</v>
      </c>
      <c r="F684">
        <f>VLOOKUP(D684,Menu!$A$2:$D$18,3,FALSE)</f>
        <v>5</v>
      </c>
      <c r="G684">
        <f>VLOOKUP(D684,Menu!$A$2:$D$18,4,FALSE)</f>
        <v>7</v>
      </c>
    </row>
    <row r="685" spans="1:7">
      <c r="A685" t="s">
        <v>10</v>
      </c>
      <c r="B685" s="7">
        <v>0.49861111111111106</v>
      </c>
      <c r="C685">
        <v>5262</v>
      </c>
      <c r="D685">
        <v>6</v>
      </c>
      <c r="E685" t="str">
        <f>VLOOKUP(D685,Menu!$A$2:$D$18,2,FALSE)</f>
        <v>Bangers &amp; Mash</v>
      </c>
      <c r="F685">
        <f>VLOOKUP(D685,Menu!$A$2:$D$18,3,FALSE)</f>
        <v>14</v>
      </c>
      <c r="G685">
        <f>VLOOKUP(D685,Menu!$A$2:$D$18,4,FALSE)</f>
        <v>18</v>
      </c>
    </row>
    <row r="686" spans="1:7">
      <c r="A686" t="s">
        <v>10</v>
      </c>
      <c r="B686" s="7">
        <v>0.50416666666666665</v>
      </c>
      <c r="C686">
        <v>5263</v>
      </c>
      <c r="D686">
        <v>14</v>
      </c>
      <c r="E686" t="str">
        <f>VLOOKUP(D686,Menu!$A$2:$D$18,2,FALSE)</f>
        <v>Espresso</v>
      </c>
      <c r="F686">
        <f>VLOOKUP(D686,Menu!$A$2:$D$18,3,FALSE)</f>
        <v>3</v>
      </c>
      <c r="G686">
        <f>VLOOKUP(D686,Menu!$A$2:$D$18,4,FALSE)</f>
        <v>3</v>
      </c>
    </row>
    <row r="687" spans="1:7">
      <c r="A687" t="s">
        <v>10</v>
      </c>
      <c r="B687" s="7">
        <v>0.5131944444444444</v>
      </c>
      <c r="C687">
        <v>5264</v>
      </c>
      <c r="D687">
        <v>10</v>
      </c>
      <c r="E687" t="str">
        <f>VLOOKUP(D687,Menu!$A$2:$D$18,2,FALSE)</f>
        <v>Mushroom Wellington</v>
      </c>
      <c r="F687">
        <f>VLOOKUP(D687,Menu!$A$2:$D$18,3,FALSE)</f>
        <v>14</v>
      </c>
      <c r="G687">
        <f>VLOOKUP(D687,Menu!$A$2:$D$18,4,FALSE)</f>
        <v>19.5</v>
      </c>
    </row>
    <row r="688" spans="1:7">
      <c r="A688" t="s">
        <v>10</v>
      </c>
      <c r="B688" s="7">
        <v>0.5131944444444444</v>
      </c>
      <c r="C688">
        <v>5264</v>
      </c>
      <c r="D688">
        <v>10</v>
      </c>
      <c r="E688" t="str">
        <f>VLOOKUP(D688,Menu!$A$2:$D$18,2,FALSE)</f>
        <v>Mushroom Wellington</v>
      </c>
      <c r="F688">
        <f>VLOOKUP(D688,Menu!$A$2:$D$18,3,FALSE)</f>
        <v>14</v>
      </c>
      <c r="G688">
        <f>VLOOKUP(D688,Menu!$A$2:$D$18,4,FALSE)</f>
        <v>19.5</v>
      </c>
    </row>
    <row r="689" spans="1:7">
      <c r="A689" t="s">
        <v>10</v>
      </c>
      <c r="B689" s="7">
        <v>0.5131944444444444</v>
      </c>
      <c r="C689">
        <v>5264</v>
      </c>
      <c r="D689">
        <v>6</v>
      </c>
      <c r="E689" t="str">
        <f>VLOOKUP(D689,Menu!$A$2:$D$18,2,FALSE)</f>
        <v>Bangers &amp; Mash</v>
      </c>
      <c r="F689">
        <f>VLOOKUP(D689,Menu!$A$2:$D$18,3,FALSE)</f>
        <v>14</v>
      </c>
      <c r="G689">
        <f>VLOOKUP(D689,Menu!$A$2:$D$18,4,FALSE)</f>
        <v>18</v>
      </c>
    </row>
    <row r="690" spans="1:7">
      <c r="A690" t="s">
        <v>10</v>
      </c>
      <c r="B690" s="7">
        <v>0.52361111111111103</v>
      </c>
      <c r="C690">
        <v>5265</v>
      </c>
      <c r="D690">
        <v>2</v>
      </c>
      <c r="E690" t="str">
        <f>VLOOKUP(D690,Menu!$A$2:$D$18,2,FALSE)</f>
        <v>Risotto con Pollo</v>
      </c>
      <c r="F690">
        <f>VLOOKUP(D690,Menu!$A$2:$D$18,3,FALSE)</f>
        <v>16</v>
      </c>
      <c r="G690">
        <f>VLOOKUP(D690,Menu!$A$2:$D$18,4,FALSE)</f>
        <v>19</v>
      </c>
    </row>
    <row r="691" spans="1:7">
      <c r="A691" t="s">
        <v>10</v>
      </c>
      <c r="B691" s="7">
        <v>0.52361111111111103</v>
      </c>
      <c r="C691">
        <v>5265</v>
      </c>
      <c r="D691">
        <v>15</v>
      </c>
      <c r="E691" t="str">
        <f>VLOOKUP(D691,Menu!$A$2:$D$18,2,FALSE)</f>
        <v>Fizzy water</v>
      </c>
      <c r="F691">
        <f>VLOOKUP(D691,Menu!$A$2:$D$18,3,FALSE)</f>
        <v>1</v>
      </c>
      <c r="G691">
        <f>VLOOKUP(D691,Menu!$A$2:$D$18,4,FALSE)</f>
        <v>1</v>
      </c>
    </row>
    <row r="692" spans="1:7">
      <c r="A692" t="s">
        <v>10</v>
      </c>
      <c r="B692" s="7">
        <v>0.52499999999999991</v>
      </c>
      <c r="C692">
        <v>5266</v>
      </c>
      <c r="D692">
        <v>3</v>
      </c>
      <c r="E692" t="str">
        <f>VLOOKUP(D692,Menu!$A$2:$D$18,2,FALSE)</f>
        <v>Soup of the day</v>
      </c>
      <c r="F692">
        <f>VLOOKUP(D692,Menu!$A$2:$D$18,3,FALSE)</f>
        <v>7</v>
      </c>
      <c r="G692">
        <f>VLOOKUP(D692,Menu!$A$2:$D$18,4,FALSE)</f>
        <v>8.5</v>
      </c>
    </row>
    <row r="693" spans="1:7">
      <c r="A693" t="s">
        <v>10</v>
      </c>
      <c r="B693" s="7">
        <v>0.52499999999999991</v>
      </c>
      <c r="C693">
        <v>5266</v>
      </c>
      <c r="D693">
        <v>11</v>
      </c>
      <c r="E693" t="str">
        <f>VLOOKUP(D693,Menu!$A$2:$D$18,2,FALSE)</f>
        <v>Bacon Butty</v>
      </c>
      <c r="F693">
        <f>VLOOKUP(D693,Menu!$A$2:$D$18,3,FALSE)</f>
        <v>10</v>
      </c>
      <c r="G693">
        <f>VLOOKUP(D693,Menu!$A$2:$D$18,4,FALSE)</f>
        <v>14</v>
      </c>
    </row>
    <row r="694" spans="1:7">
      <c r="A694" t="s">
        <v>10</v>
      </c>
      <c r="B694" s="7">
        <v>0.52499999999999991</v>
      </c>
      <c r="C694">
        <v>5266</v>
      </c>
      <c r="D694">
        <v>2</v>
      </c>
      <c r="E694" t="str">
        <f>VLOOKUP(D694,Menu!$A$2:$D$18,2,FALSE)</f>
        <v>Risotto con Pollo</v>
      </c>
      <c r="F694">
        <f>VLOOKUP(D694,Menu!$A$2:$D$18,3,FALSE)</f>
        <v>16</v>
      </c>
      <c r="G694">
        <f>VLOOKUP(D694,Menu!$A$2:$D$18,4,FALSE)</f>
        <v>19</v>
      </c>
    </row>
    <row r="695" spans="1:7">
      <c r="A695" t="s">
        <v>10</v>
      </c>
      <c r="B695" s="7">
        <v>0.52499999999999991</v>
      </c>
      <c r="C695">
        <v>5266</v>
      </c>
      <c r="D695">
        <v>16</v>
      </c>
      <c r="E695" t="str">
        <f>VLOOKUP(D695,Menu!$A$2:$D$18,2,FALSE)</f>
        <v>English Ale</v>
      </c>
      <c r="F695">
        <f>VLOOKUP(D695,Menu!$A$2:$D$18,3,FALSE)</f>
        <v>5</v>
      </c>
      <c r="G695">
        <f>VLOOKUP(D695,Menu!$A$2:$D$18,4,FALSE)</f>
        <v>7</v>
      </c>
    </row>
    <row r="696" spans="1:7">
      <c r="A696" t="s">
        <v>10</v>
      </c>
      <c r="B696" s="7">
        <v>0.52499999999999991</v>
      </c>
      <c r="C696">
        <v>5266</v>
      </c>
      <c r="D696">
        <v>6</v>
      </c>
      <c r="E696" t="str">
        <f>VLOOKUP(D696,Menu!$A$2:$D$18,2,FALSE)</f>
        <v>Bangers &amp; Mash</v>
      </c>
      <c r="F696">
        <f>VLOOKUP(D696,Menu!$A$2:$D$18,3,FALSE)</f>
        <v>14</v>
      </c>
      <c r="G696">
        <f>VLOOKUP(D696,Menu!$A$2:$D$18,4,FALSE)</f>
        <v>18</v>
      </c>
    </row>
    <row r="697" spans="1:7">
      <c r="A697" t="s">
        <v>10</v>
      </c>
      <c r="B697" s="7">
        <v>0.52986111111111101</v>
      </c>
      <c r="C697">
        <v>5267</v>
      </c>
      <c r="D697">
        <v>2</v>
      </c>
      <c r="E697" t="str">
        <f>VLOOKUP(D697,Menu!$A$2:$D$18,2,FALSE)</f>
        <v>Risotto con Pollo</v>
      </c>
      <c r="F697">
        <f>VLOOKUP(D697,Menu!$A$2:$D$18,3,FALSE)</f>
        <v>16</v>
      </c>
      <c r="G697">
        <f>VLOOKUP(D697,Menu!$A$2:$D$18,4,FALSE)</f>
        <v>19</v>
      </c>
    </row>
    <row r="698" spans="1:7">
      <c r="A698" t="s">
        <v>10</v>
      </c>
      <c r="B698" s="7">
        <v>0.52986111111111101</v>
      </c>
      <c r="C698">
        <v>5267</v>
      </c>
      <c r="D698">
        <v>10</v>
      </c>
      <c r="E698" t="str">
        <f>VLOOKUP(D698,Menu!$A$2:$D$18,2,FALSE)</f>
        <v>Mushroom Wellington</v>
      </c>
      <c r="F698">
        <f>VLOOKUP(D698,Menu!$A$2:$D$18,3,FALSE)</f>
        <v>14</v>
      </c>
      <c r="G698">
        <f>VLOOKUP(D698,Menu!$A$2:$D$18,4,FALSE)</f>
        <v>19.5</v>
      </c>
    </row>
    <row r="699" spans="1:7">
      <c r="A699" t="s">
        <v>10</v>
      </c>
      <c r="B699" s="7">
        <v>0.53611111111111098</v>
      </c>
      <c r="C699">
        <v>5268</v>
      </c>
      <c r="D699">
        <v>9</v>
      </c>
      <c r="E699" t="str">
        <f>VLOOKUP(D699,Menu!$A$2:$D$18,2,FALSE)</f>
        <v>Chicken Tikka Masala</v>
      </c>
      <c r="F699">
        <f>VLOOKUP(D699,Menu!$A$2:$D$18,3,FALSE)</f>
        <v>14</v>
      </c>
      <c r="G699">
        <f>VLOOKUP(D699,Menu!$A$2:$D$18,4,FALSE)</f>
        <v>17</v>
      </c>
    </row>
    <row r="700" spans="1:7">
      <c r="A700" t="s">
        <v>10</v>
      </c>
      <c r="B700" s="7">
        <v>0.54374999999999984</v>
      </c>
      <c r="C700">
        <v>5269</v>
      </c>
      <c r="D700">
        <v>14</v>
      </c>
      <c r="E700" t="str">
        <f>VLOOKUP(D700,Menu!$A$2:$D$18,2,FALSE)</f>
        <v>Espresso</v>
      </c>
      <c r="F700">
        <f>VLOOKUP(D700,Menu!$A$2:$D$18,3,FALSE)</f>
        <v>3</v>
      </c>
      <c r="G700">
        <f>VLOOKUP(D700,Menu!$A$2:$D$18,4,FALSE)</f>
        <v>3</v>
      </c>
    </row>
    <row r="701" spans="1:7">
      <c r="A701" t="s">
        <v>10</v>
      </c>
      <c r="B701" s="7">
        <v>0.54374999999999984</v>
      </c>
      <c r="C701">
        <v>5269</v>
      </c>
      <c r="D701">
        <v>3</v>
      </c>
      <c r="E701" t="str">
        <f>VLOOKUP(D701,Menu!$A$2:$D$18,2,FALSE)</f>
        <v>Soup of the day</v>
      </c>
      <c r="F701">
        <f>VLOOKUP(D701,Menu!$A$2:$D$18,3,FALSE)</f>
        <v>7</v>
      </c>
      <c r="G701">
        <f>VLOOKUP(D701,Menu!$A$2:$D$18,4,FALSE)</f>
        <v>8.5</v>
      </c>
    </row>
    <row r="702" spans="1:7">
      <c r="A702" t="s">
        <v>10</v>
      </c>
      <c r="B702" s="7">
        <v>0.54374999999999984</v>
      </c>
      <c r="C702">
        <v>5269</v>
      </c>
      <c r="D702">
        <v>11</v>
      </c>
      <c r="E702" t="str">
        <f>VLOOKUP(D702,Menu!$A$2:$D$18,2,FALSE)</f>
        <v>Bacon Butty</v>
      </c>
      <c r="F702">
        <f>VLOOKUP(D702,Menu!$A$2:$D$18,3,FALSE)</f>
        <v>10</v>
      </c>
      <c r="G702">
        <f>VLOOKUP(D702,Menu!$A$2:$D$18,4,FALSE)</f>
        <v>14</v>
      </c>
    </row>
    <row r="703" spans="1:7">
      <c r="A703" t="s">
        <v>10</v>
      </c>
      <c r="B703" s="7">
        <v>0.54930555555555538</v>
      </c>
      <c r="C703">
        <v>5270</v>
      </c>
      <c r="D703">
        <v>5</v>
      </c>
      <c r="E703" t="str">
        <f>VLOOKUP(D703,Menu!$A$2:$D$18,2,FALSE)</f>
        <v>Carbonara</v>
      </c>
      <c r="F703">
        <f>VLOOKUP(D703,Menu!$A$2:$D$18,3,FALSE)</f>
        <v>15</v>
      </c>
      <c r="G703">
        <f>VLOOKUP(D703,Menu!$A$2:$D$18,4,FALSE)</f>
        <v>20</v>
      </c>
    </row>
    <row r="704" spans="1:7">
      <c r="A704" t="s">
        <v>10</v>
      </c>
      <c r="B704" s="7">
        <v>0.54930555555555538</v>
      </c>
      <c r="C704">
        <v>5270</v>
      </c>
      <c r="D704">
        <v>11</v>
      </c>
      <c r="E704" t="str">
        <f>VLOOKUP(D704,Menu!$A$2:$D$18,2,FALSE)</f>
        <v>Bacon Butty</v>
      </c>
      <c r="F704">
        <f>VLOOKUP(D704,Menu!$A$2:$D$18,3,FALSE)</f>
        <v>10</v>
      </c>
      <c r="G704">
        <f>VLOOKUP(D704,Menu!$A$2:$D$18,4,FALSE)</f>
        <v>14</v>
      </c>
    </row>
    <row r="705" spans="1:7">
      <c r="A705" t="s">
        <v>10</v>
      </c>
      <c r="B705" s="7">
        <v>0.55763888888888868</v>
      </c>
      <c r="C705">
        <v>5271</v>
      </c>
      <c r="D705">
        <v>6</v>
      </c>
      <c r="E705" t="str">
        <f>VLOOKUP(D705,Menu!$A$2:$D$18,2,FALSE)</f>
        <v>Bangers &amp; Mash</v>
      </c>
      <c r="F705">
        <f>VLOOKUP(D705,Menu!$A$2:$D$18,3,FALSE)</f>
        <v>14</v>
      </c>
      <c r="G705">
        <f>VLOOKUP(D705,Menu!$A$2:$D$18,4,FALSE)</f>
        <v>18</v>
      </c>
    </row>
    <row r="706" spans="1:7">
      <c r="A706" t="s">
        <v>10</v>
      </c>
      <c r="B706" s="7">
        <v>0.56666666666666643</v>
      </c>
      <c r="C706">
        <v>5272</v>
      </c>
      <c r="D706">
        <v>6</v>
      </c>
      <c r="E706" t="str">
        <f>VLOOKUP(D706,Menu!$A$2:$D$18,2,FALSE)</f>
        <v>Bangers &amp; Mash</v>
      </c>
      <c r="F706">
        <f>VLOOKUP(D706,Menu!$A$2:$D$18,3,FALSE)</f>
        <v>14</v>
      </c>
      <c r="G706">
        <f>VLOOKUP(D706,Menu!$A$2:$D$18,4,FALSE)</f>
        <v>18</v>
      </c>
    </row>
    <row r="707" spans="1:7">
      <c r="A707" t="s">
        <v>10</v>
      </c>
      <c r="B707" s="7">
        <v>0.56666666666666643</v>
      </c>
      <c r="C707">
        <v>5272</v>
      </c>
      <c r="D707">
        <v>16</v>
      </c>
      <c r="E707" t="str">
        <f>VLOOKUP(D707,Menu!$A$2:$D$18,2,FALSE)</f>
        <v>English Ale</v>
      </c>
      <c r="F707">
        <f>VLOOKUP(D707,Menu!$A$2:$D$18,3,FALSE)</f>
        <v>5</v>
      </c>
      <c r="G707">
        <f>VLOOKUP(D707,Menu!$A$2:$D$18,4,FALSE)</f>
        <v>7</v>
      </c>
    </row>
    <row r="708" spans="1:7">
      <c r="A708" t="s">
        <v>10</v>
      </c>
      <c r="B708" s="7">
        <v>0.56666666666666643</v>
      </c>
      <c r="C708">
        <v>5272</v>
      </c>
      <c r="D708">
        <v>9</v>
      </c>
      <c r="E708" t="str">
        <f>VLOOKUP(D708,Menu!$A$2:$D$18,2,FALSE)</f>
        <v>Chicken Tikka Masala</v>
      </c>
      <c r="F708">
        <f>VLOOKUP(D708,Menu!$A$2:$D$18,3,FALSE)</f>
        <v>14</v>
      </c>
      <c r="G708">
        <f>VLOOKUP(D708,Menu!$A$2:$D$18,4,FALSE)</f>
        <v>17</v>
      </c>
    </row>
    <row r="709" spans="1:7">
      <c r="A709" t="s">
        <v>10</v>
      </c>
      <c r="B709" s="7">
        <v>0.57708333333333306</v>
      </c>
      <c r="C709">
        <v>5273</v>
      </c>
      <c r="D709">
        <v>16</v>
      </c>
      <c r="E709" t="str">
        <f>VLOOKUP(D709,Menu!$A$2:$D$18,2,FALSE)</f>
        <v>English Ale</v>
      </c>
      <c r="F709">
        <f>VLOOKUP(D709,Menu!$A$2:$D$18,3,FALSE)</f>
        <v>5</v>
      </c>
      <c r="G709">
        <f>VLOOKUP(D709,Menu!$A$2:$D$18,4,FALSE)</f>
        <v>7</v>
      </c>
    </row>
    <row r="710" spans="1:7">
      <c r="A710" t="s">
        <v>10</v>
      </c>
      <c r="B710" s="7">
        <v>0.57847222222222194</v>
      </c>
      <c r="C710">
        <v>5274</v>
      </c>
      <c r="D710">
        <v>4</v>
      </c>
      <c r="E710" t="str">
        <f>VLOOKUP(D710,Menu!$A$2:$D$18,2,FALSE)</f>
        <v>Ravioli</v>
      </c>
      <c r="F710">
        <f>VLOOKUP(D710,Menu!$A$2:$D$18,3,FALSE)</f>
        <v>14</v>
      </c>
      <c r="G710">
        <f>VLOOKUP(D710,Menu!$A$2:$D$18,4,FALSE)</f>
        <v>16</v>
      </c>
    </row>
    <row r="711" spans="1:7">
      <c r="A711" t="s">
        <v>10</v>
      </c>
      <c r="B711" s="7">
        <v>0.57847222222222194</v>
      </c>
      <c r="C711">
        <v>5274</v>
      </c>
      <c r="D711">
        <v>3</v>
      </c>
      <c r="E711" t="str">
        <f>VLOOKUP(D711,Menu!$A$2:$D$18,2,FALSE)</f>
        <v>Soup of the day</v>
      </c>
      <c r="F711">
        <f>VLOOKUP(D711,Menu!$A$2:$D$18,3,FALSE)</f>
        <v>7</v>
      </c>
      <c r="G711">
        <f>VLOOKUP(D711,Menu!$A$2:$D$18,4,FALSE)</f>
        <v>8.5</v>
      </c>
    </row>
    <row r="712" spans="1:7">
      <c r="A712" t="s">
        <v>10</v>
      </c>
      <c r="B712" s="7">
        <v>0.57847222222222194</v>
      </c>
      <c r="C712">
        <v>5274</v>
      </c>
      <c r="D712">
        <v>2</v>
      </c>
      <c r="E712" t="str">
        <f>VLOOKUP(D712,Menu!$A$2:$D$18,2,FALSE)</f>
        <v>Risotto con Pollo</v>
      </c>
      <c r="F712">
        <f>VLOOKUP(D712,Menu!$A$2:$D$18,3,FALSE)</f>
        <v>16</v>
      </c>
      <c r="G712">
        <f>VLOOKUP(D712,Menu!$A$2:$D$18,4,FALSE)</f>
        <v>19</v>
      </c>
    </row>
    <row r="713" spans="1:7">
      <c r="A713" t="s">
        <v>10</v>
      </c>
      <c r="B713" s="7">
        <v>0.57847222222222194</v>
      </c>
      <c r="C713">
        <v>5274</v>
      </c>
      <c r="D713">
        <v>3</v>
      </c>
      <c r="E713" t="str">
        <f>VLOOKUP(D713,Menu!$A$2:$D$18,2,FALSE)</f>
        <v>Soup of the day</v>
      </c>
      <c r="F713">
        <f>VLOOKUP(D713,Menu!$A$2:$D$18,3,FALSE)</f>
        <v>7</v>
      </c>
      <c r="G713">
        <f>VLOOKUP(D713,Menu!$A$2:$D$18,4,FALSE)</f>
        <v>8.5</v>
      </c>
    </row>
    <row r="714" spans="1:7">
      <c r="A714" t="s">
        <v>10</v>
      </c>
      <c r="B714" s="7">
        <v>0.58194444444444415</v>
      </c>
      <c r="C714">
        <v>5275</v>
      </c>
      <c r="D714">
        <v>3</v>
      </c>
      <c r="E714" t="str">
        <f>VLOOKUP(D714,Menu!$A$2:$D$18,2,FALSE)</f>
        <v>Soup of the day</v>
      </c>
      <c r="F714">
        <f>VLOOKUP(D714,Menu!$A$2:$D$18,3,FALSE)</f>
        <v>7</v>
      </c>
      <c r="G714">
        <f>VLOOKUP(D714,Menu!$A$2:$D$18,4,FALSE)</f>
        <v>8.5</v>
      </c>
    </row>
    <row r="715" spans="1:7">
      <c r="A715" t="s">
        <v>10</v>
      </c>
      <c r="B715" s="7">
        <v>0.58472222222222192</v>
      </c>
      <c r="C715">
        <v>5276</v>
      </c>
      <c r="D715">
        <v>12</v>
      </c>
      <c r="E715" t="str">
        <f>VLOOKUP(D715,Menu!$A$2:$D$18,2,FALSE)</f>
        <v>Red wine (1/4 bottle)</v>
      </c>
      <c r="F715">
        <f>VLOOKUP(D715,Menu!$A$2:$D$18,3,FALSE)</f>
        <v>4</v>
      </c>
      <c r="G715">
        <f>VLOOKUP(D715,Menu!$A$2:$D$18,4,FALSE)</f>
        <v>6</v>
      </c>
    </row>
    <row r="716" spans="1:7">
      <c r="A716" t="s">
        <v>10</v>
      </c>
      <c r="B716" s="7">
        <v>0.58472222222222192</v>
      </c>
      <c r="C716">
        <v>5276</v>
      </c>
      <c r="D716">
        <v>11</v>
      </c>
      <c r="E716" t="str">
        <f>VLOOKUP(D716,Menu!$A$2:$D$18,2,FALSE)</f>
        <v>Bacon Butty</v>
      </c>
      <c r="F716">
        <f>VLOOKUP(D716,Menu!$A$2:$D$18,3,FALSE)</f>
        <v>10</v>
      </c>
      <c r="G716">
        <f>VLOOKUP(D716,Menu!$A$2:$D$18,4,FALSE)</f>
        <v>14</v>
      </c>
    </row>
    <row r="717" spans="1:7">
      <c r="A717" t="s">
        <v>10</v>
      </c>
      <c r="B717" s="7">
        <v>0.58472222222222192</v>
      </c>
      <c r="C717">
        <v>5276</v>
      </c>
      <c r="D717">
        <v>10</v>
      </c>
      <c r="E717" t="str">
        <f>VLOOKUP(D717,Menu!$A$2:$D$18,2,FALSE)</f>
        <v>Mushroom Wellington</v>
      </c>
      <c r="F717">
        <f>VLOOKUP(D717,Menu!$A$2:$D$18,3,FALSE)</f>
        <v>14</v>
      </c>
      <c r="G717">
        <f>VLOOKUP(D717,Menu!$A$2:$D$18,4,FALSE)</f>
        <v>19.5</v>
      </c>
    </row>
    <row r="718" spans="1:7">
      <c r="A718" t="s">
        <v>10</v>
      </c>
      <c r="B718" s="7">
        <v>0.59444444444444411</v>
      </c>
      <c r="C718">
        <v>5277</v>
      </c>
      <c r="D718">
        <v>3</v>
      </c>
      <c r="E718" t="str">
        <f>VLOOKUP(D718,Menu!$A$2:$D$18,2,FALSE)</f>
        <v>Soup of the day</v>
      </c>
      <c r="F718">
        <f>VLOOKUP(D718,Menu!$A$2:$D$18,3,FALSE)</f>
        <v>7</v>
      </c>
      <c r="G718">
        <f>VLOOKUP(D718,Menu!$A$2:$D$18,4,FALSE)</f>
        <v>8.5</v>
      </c>
    </row>
    <row r="719" spans="1:7">
      <c r="A719" t="s">
        <v>10</v>
      </c>
      <c r="B719" s="7">
        <v>0.59444444444444411</v>
      </c>
      <c r="C719">
        <v>5277</v>
      </c>
      <c r="D719">
        <v>12</v>
      </c>
      <c r="E719" t="str">
        <f>VLOOKUP(D719,Menu!$A$2:$D$18,2,FALSE)</f>
        <v>Red wine (1/4 bottle)</v>
      </c>
      <c r="F719">
        <f>VLOOKUP(D719,Menu!$A$2:$D$18,3,FALSE)</f>
        <v>4</v>
      </c>
      <c r="G719">
        <f>VLOOKUP(D719,Menu!$A$2:$D$18,4,FALSE)</f>
        <v>6</v>
      </c>
    </row>
    <row r="720" spans="1:7">
      <c r="A720" t="s">
        <v>10</v>
      </c>
      <c r="B720" s="7">
        <v>0.60486111111111074</v>
      </c>
      <c r="C720">
        <v>5278</v>
      </c>
      <c r="D720">
        <v>7</v>
      </c>
      <c r="E720" t="str">
        <f>VLOOKUP(D720,Menu!$A$2:$D$18,2,FALSE)</f>
        <v>Cottage Pie</v>
      </c>
      <c r="F720">
        <f>VLOOKUP(D720,Menu!$A$2:$D$18,3,FALSE)</f>
        <v>16</v>
      </c>
      <c r="G720">
        <f>VLOOKUP(D720,Menu!$A$2:$D$18,4,FALSE)</f>
        <v>20</v>
      </c>
    </row>
    <row r="721" spans="1:7">
      <c r="A721" t="s">
        <v>10</v>
      </c>
      <c r="B721" s="7">
        <v>0.60486111111111074</v>
      </c>
      <c r="C721">
        <v>5278</v>
      </c>
      <c r="D721">
        <v>3</v>
      </c>
      <c r="E721" t="str">
        <f>VLOOKUP(D721,Menu!$A$2:$D$18,2,FALSE)</f>
        <v>Soup of the day</v>
      </c>
      <c r="F721">
        <f>VLOOKUP(D721,Menu!$A$2:$D$18,3,FALSE)</f>
        <v>7</v>
      </c>
      <c r="G721">
        <f>VLOOKUP(D721,Menu!$A$2:$D$18,4,FALSE)</f>
        <v>8.5</v>
      </c>
    </row>
    <row r="722" spans="1:7">
      <c r="A722" t="s">
        <v>10</v>
      </c>
      <c r="B722" s="7">
        <v>0.61458333333333293</v>
      </c>
      <c r="C722">
        <v>5279</v>
      </c>
      <c r="D722">
        <v>13</v>
      </c>
      <c r="E722" t="str">
        <f>VLOOKUP(D722,Menu!$A$2:$D$18,2,FALSE)</f>
        <v>English Breakfast tea</v>
      </c>
      <c r="F722">
        <f>VLOOKUP(D722,Menu!$A$2:$D$18,3,FALSE)</f>
        <v>2</v>
      </c>
      <c r="G722">
        <f>VLOOKUP(D722,Menu!$A$2:$D$18,4,FALSE)</f>
        <v>2</v>
      </c>
    </row>
    <row r="723" spans="1:7">
      <c r="A723" t="s">
        <v>10</v>
      </c>
      <c r="B723" s="7">
        <v>0.61458333333333293</v>
      </c>
      <c r="C723">
        <v>5279</v>
      </c>
      <c r="D723">
        <v>6</v>
      </c>
      <c r="E723" t="str">
        <f>VLOOKUP(D723,Menu!$A$2:$D$18,2,FALSE)</f>
        <v>Bangers &amp; Mash</v>
      </c>
      <c r="F723">
        <f>VLOOKUP(D723,Menu!$A$2:$D$18,3,FALSE)</f>
        <v>14</v>
      </c>
      <c r="G723">
        <f>VLOOKUP(D723,Menu!$A$2:$D$18,4,FALSE)</f>
        <v>18</v>
      </c>
    </row>
    <row r="724" spans="1:7">
      <c r="A724" t="s">
        <v>10</v>
      </c>
      <c r="B724" s="7">
        <v>0.61458333333333293</v>
      </c>
      <c r="C724">
        <v>5279</v>
      </c>
      <c r="D724">
        <v>5</v>
      </c>
      <c r="E724" t="str">
        <f>VLOOKUP(D724,Menu!$A$2:$D$18,2,FALSE)</f>
        <v>Carbonara</v>
      </c>
      <c r="F724">
        <f>VLOOKUP(D724,Menu!$A$2:$D$18,3,FALSE)</f>
        <v>15</v>
      </c>
      <c r="G724">
        <f>VLOOKUP(D724,Menu!$A$2:$D$18,4,FALSE)</f>
        <v>20</v>
      </c>
    </row>
    <row r="725" spans="1:7">
      <c r="A725" t="s">
        <v>10</v>
      </c>
      <c r="B725" s="7">
        <v>0.62361111111111067</v>
      </c>
      <c r="C725">
        <v>5280</v>
      </c>
      <c r="D725">
        <v>5</v>
      </c>
      <c r="E725" t="str">
        <f>VLOOKUP(D725,Menu!$A$2:$D$18,2,FALSE)</f>
        <v>Carbonara</v>
      </c>
      <c r="F725">
        <f>VLOOKUP(D725,Menu!$A$2:$D$18,3,FALSE)</f>
        <v>15</v>
      </c>
      <c r="G725">
        <f>VLOOKUP(D725,Menu!$A$2:$D$18,4,FALSE)</f>
        <v>20</v>
      </c>
    </row>
    <row r="726" spans="1:7">
      <c r="A726" t="s">
        <v>10</v>
      </c>
      <c r="B726" s="7">
        <v>0.62361111111111067</v>
      </c>
      <c r="C726">
        <v>5280</v>
      </c>
      <c r="D726">
        <v>6</v>
      </c>
      <c r="E726" t="str">
        <f>VLOOKUP(D726,Menu!$A$2:$D$18,2,FALSE)</f>
        <v>Bangers &amp; Mash</v>
      </c>
      <c r="F726">
        <f>VLOOKUP(D726,Menu!$A$2:$D$18,3,FALSE)</f>
        <v>14</v>
      </c>
      <c r="G726">
        <f>VLOOKUP(D726,Menu!$A$2:$D$18,4,FALSE)</f>
        <v>18</v>
      </c>
    </row>
    <row r="727" spans="1:7">
      <c r="A727" t="s">
        <v>10</v>
      </c>
      <c r="B727" s="7">
        <v>0.62361111111111067</v>
      </c>
      <c r="C727">
        <v>5280</v>
      </c>
      <c r="D727">
        <v>16</v>
      </c>
      <c r="E727" t="str">
        <f>VLOOKUP(D727,Menu!$A$2:$D$18,2,FALSE)</f>
        <v>English Ale</v>
      </c>
      <c r="F727">
        <f>VLOOKUP(D727,Menu!$A$2:$D$18,3,FALSE)</f>
        <v>5</v>
      </c>
      <c r="G727">
        <f>VLOOKUP(D727,Menu!$A$2:$D$18,4,FALSE)</f>
        <v>7</v>
      </c>
    </row>
    <row r="728" spans="1:7">
      <c r="A728" t="s">
        <v>10</v>
      </c>
      <c r="B728" s="7">
        <v>0.62361111111111067</v>
      </c>
      <c r="C728">
        <v>5280</v>
      </c>
      <c r="D728">
        <v>9</v>
      </c>
      <c r="E728" t="str">
        <f>VLOOKUP(D728,Menu!$A$2:$D$18,2,FALSE)</f>
        <v>Chicken Tikka Masala</v>
      </c>
      <c r="F728">
        <f>VLOOKUP(D728,Menu!$A$2:$D$18,3,FALSE)</f>
        <v>14</v>
      </c>
      <c r="G728">
        <f>VLOOKUP(D728,Menu!$A$2:$D$18,4,FALSE)</f>
        <v>17</v>
      </c>
    </row>
    <row r="729" spans="1:7">
      <c r="A729" t="s">
        <v>10</v>
      </c>
      <c r="B729" s="7">
        <v>0.62361111111111067</v>
      </c>
      <c r="C729">
        <v>5280</v>
      </c>
      <c r="D729">
        <v>5</v>
      </c>
      <c r="E729" t="str">
        <f>VLOOKUP(D729,Menu!$A$2:$D$18,2,FALSE)</f>
        <v>Carbonara</v>
      </c>
      <c r="F729">
        <f>VLOOKUP(D729,Menu!$A$2:$D$18,3,FALSE)</f>
        <v>15</v>
      </c>
      <c r="G729">
        <f>VLOOKUP(D729,Menu!$A$2:$D$18,4,FALSE)</f>
        <v>20</v>
      </c>
    </row>
    <row r="730" spans="1:7">
      <c r="A730" t="s">
        <v>10</v>
      </c>
      <c r="B730" s="7">
        <v>0.62361111111111067</v>
      </c>
      <c r="C730">
        <v>5280</v>
      </c>
      <c r="D730">
        <v>10</v>
      </c>
      <c r="E730" t="str">
        <f>VLOOKUP(D730,Menu!$A$2:$D$18,2,FALSE)</f>
        <v>Mushroom Wellington</v>
      </c>
      <c r="F730">
        <f>VLOOKUP(D730,Menu!$A$2:$D$18,3,FALSE)</f>
        <v>14</v>
      </c>
      <c r="G730">
        <f>VLOOKUP(D730,Menu!$A$2:$D$18,4,FALSE)</f>
        <v>19.5</v>
      </c>
    </row>
    <row r="731" spans="1:7">
      <c r="A731" t="s">
        <v>10</v>
      </c>
      <c r="B731" s="7">
        <v>0.62430555555555511</v>
      </c>
      <c r="C731">
        <v>5281</v>
      </c>
      <c r="D731">
        <v>11</v>
      </c>
      <c r="E731" t="str">
        <f>VLOOKUP(D731,Menu!$A$2:$D$18,2,FALSE)</f>
        <v>Bacon Butty</v>
      </c>
      <c r="F731">
        <f>VLOOKUP(D731,Menu!$A$2:$D$18,3,FALSE)</f>
        <v>10</v>
      </c>
      <c r="G731">
        <f>VLOOKUP(D731,Menu!$A$2:$D$18,4,FALSE)</f>
        <v>14</v>
      </c>
    </row>
    <row r="732" spans="1:7">
      <c r="A732" t="s">
        <v>10</v>
      </c>
      <c r="B732" s="7">
        <v>0.62430555555555511</v>
      </c>
      <c r="C732">
        <v>5281</v>
      </c>
      <c r="D732">
        <v>15</v>
      </c>
      <c r="E732" t="str">
        <f>VLOOKUP(D732,Menu!$A$2:$D$18,2,FALSE)</f>
        <v>Fizzy water</v>
      </c>
      <c r="F732">
        <f>VLOOKUP(D732,Menu!$A$2:$D$18,3,FALSE)</f>
        <v>1</v>
      </c>
      <c r="G732">
        <f>VLOOKUP(D732,Menu!$A$2:$D$18,4,FALSE)</f>
        <v>1</v>
      </c>
    </row>
    <row r="733" spans="1:7">
      <c r="A733" t="s">
        <v>10</v>
      </c>
      <c r="B733" s="7">
        <v>0.62430555555555511</v>
      </c>
      <c r="C733">
        <v>5281</v>
      </c>
      <c r="D733">
        <v>6</v>
      </c>
      <c r="E733" t="str">
        <f>VLOOKUP(D733,Menu!$A$2:$D$18,2,FALSE)</f>
        <v>Bangers &amp; Mash</v>
      </c>
      <c r="F733">
        <f>VLOOKUP(D733,Menu!$A$2:$D$18,3,FALSE)</f>
        <v>14</v>
      </c>
      <c r="G733">
        <f>VLOOKUP(D733,Menu!$A$2:$D$18,4,FALSE)</f>
        <v>18</v>
      </c>
    </row>
    <row r="734" spans="1:7">
      <c r="A734" t="s">
        <v>10</v>
      </c>
      <c r="B734" s="7">
        <v>0.62430555555555511</v>
      </c>
      <c r="C734">
        <v>5281</v>
      </c>
      <c r="D734">
        <v>8</v>
      </c>
      <c r="E734" t="str">
        <f>VLOOKUP(D734,Menu!$A$2:$D$18,2,FALSE)</f>
        <v>Fish &amp; Chips</v>
      </c>
      <c r="F734">
        <f>VLOOKUP(D734,Menu!$A$2:$D$18,3,FALSE)</f>
        <v>15</v>
      </c>
      <c r="G734">
        <f>VLOOKUP(D734,Menu!$A$2:$D$18,4,FALSE)</f>
        <v>19</v>
      </c>
    </row>
    <row r="735" spans="1:7">
      <c r="A735" t="s">
        <v>10</v>
      </c>
      <c r="B735" s="7">
        <v>0.62430555555555511</v>
      </c>
      <c r="C735">
        <v>5281</v>
      </c>
      <c r="D735">
        <v>15</v>
      </c>
      <c r="E735" t="str">
        <f>VLOOKUP(D735,Menu!$A$2:$D$18,2,FALSE)</f>
        <v>Fizzy water</v>
      </c>
      <c r="F735">
        <f>VLOOKUP(D735,Menu!$A$2:$D$18,3,FALSE)</f>
        <v>1</v>
      </c>
      <c r="G735">
        <f>VLOOKUP(D735,Menu!$A$2:$D$18,4,FALSE)</f>
        <v>1</v>
      </c>
    </row>
    <row r="736" spans="1:7">
      <c r="A736" t="s">
        <v>10</v>
      </c>
      <c r="B736" s="7">
        <v>0.62499999999999956</v>
      </c>
      <c r="C736">
        <v>5282</v>
      </c>
      <c r="D736">
        <v>5</v>
      </c>
      <c r="E736" t="str">
        <f>VLOOKUP(D736,Menu!$A$2:$D$18,2,FALSE)</f>
        <v>Carbonara</v>
      </c>
      <c r="F736">
        <f>VLOOKUP(D736,Menu!$A$2:$D$18,3,FALSE)</f>
        <v>15</v>
      </c>
      <c r="G736">
        <f>VLOOKUP(D736,Menu!$A$2:$D$18,4,FALSE)</f>
        <v>20</v>
      </c>
    </row>
    <row r="737" spans="1:7">
      <c r="A737" t="s">
        <v>10</v>
      </c>
      <c r="B737" s="7">
        <v>0.62499999999999956</v>
      </c>
      <c r="C737">
        <v>5282</v>
      </c>
      <c r="D737">
        <v>7</v>
      </c>
      <c r="E737" t="str">
        <f>VLOOKUP(D737,Menu!$A$2:$D$18,2,FALSE)</f>
        <v>Cottage Pie</v>
      </c>
      <c r="F737">
        <f>VLOOKUP(D737,Menu!$A$2:$D$18,3,FALSE)</f>
        <v>16</v>
      </c>
      <c r="G737">
        <f>VLOOKUP(D737,Menu!$A$2:$D$18,4,FALSE)</f>
        <v>20</v>
      </c>
    </row>
    <row r="738" spans="1:7">
      <c r="A738" t="s">
        <v>10</v>
      </c>
      <c r="B738" s="7">
        <v>0.62777777777777732</v>
      </c>
      <c r="C738">
        <v>5283</v>
      </c>
      <c r="D738">
        <v>2</v>
      </c>
      <c r="E738" t="str">
        <f>VLOOKUP(D738,Menu!$A$2:$D$18,2,FALSE)</f>
        <v>Risotto con Pollo</v>
      </c>
      <c r="F738">
        <f>VLOOKUP(D738,Menu!$A$2:$D$18,3,FALSE)</f>
        <v>16</v>
      </c>
      <c r="G738">
        <f>VLOOKUP(D738,Menu!$A$2:$D$18,4,FALSE)</f>
        <v>19</v>
      </c>
    </row>
    <row r="739" spans="1:7">
      <c r="A739" t="s">
        <v>10</v>
      </c>
      <c r="B739" s="7">
        <v>0.62777777777777732</v>
      </c>
      <c r="C739">
        <v>5283</v>
      </c>
      <c r="D739">
        <v>5</v>
      </c>
      <c r="E739" t="str">
        <f>VLOOKUP(D739,Menu!$A$2:$D$18,2,FALSE)</f>
        <v>Carbonara</v>
      </c>
      <c r="F739">
        <f>VLOOKUP(D739,Menu!$A$2:$D$18,3,FALSE)</f>
        <v>15</v>
      </c>
      <c r="G739">
        <f>VLOOKUP(D739,Menu!$A$2:$D$18,4,FALSE)</f>
        <v>20</v>
      </c>
    </row>
    <row r="740" spans="1:7">
      <c r="A740" t="s">
        <v>10</v>
      </c>
      <c r="B740" s="7">
        <v>0.62777777777777732</v>
      </c>
      <c r="C740">
        <v>5283</v>
      </c>
      <c r="D740">
        <v>7</v>
      </c>
      <c r="E740" t="str">
        <f>VLOOKUP(D740,Menu!$A$2:$D$18,2,FALSE)</f>
        <v>Cottage Pie</v>
      </c>
      <c r="F740">
        <f>VLOOKUP(D740,Menu!$A$2:$D$18,3,FALSE)</f>
        <v>16</v>
      </c>
      <c r="G740">
        <f>VLOOKUP(D740,Menu!$A$2:$D$18,4,FALSE)</f>
        <v>20</v>
      </c>
    </row>
    <row r="741" spans="1:7">
      <c r="A741" t="s">
        <v>10</v>
      </c>
      <c r="B741" s="7">
        <v>0.62777777777777732</v>
      </c>
      <c r="C741">
        <v>5283</v>
      </c>
      <c r="D741">
        <v>12</v>
      </c>
      <c r="E741" t="str">
        <f>VLOOKUP(D741,Menu!$A$2:$D$18,2,FALSE)</f>
        <v>Red wine (1/4 bottle)</v>
      </c>
      <c r="F741">
        <f>VLOOKUP(D741,Menu!$A$2:$D$18,3,FALSE)</f>
        <v>4</v>
      </c>
      <c r="G741">
        <f>VLOOKUP(D741,Menu!$A$2:$D$18,4,FALSE)</f>
        <v>6</v>
      </c>
    </row>
    <row r="742" spans="1:7">
      <c r="A742" t="s">
        <v>10</v>
      </c>
      <c r="B742" s="7">
        <v>0.62777777777777732</v>
      </c>
      <c r="C742">
        <v>5283</v>
      </c>
      <c r="D742">
        <v>4</v>
      </c>
      <c r="E742" t="str">
        <f>VLOOKUP(D742,Menu!$A$2:$D$18,2,FALSE)</f>
        <v>Ravioli</v>
      </c>
      <c r="F742">
        <f>VLOOKUP(D742,Menu!$A$2:$D$18,3,FALSE)</f>
        <v>14</v>
      </c>
      <c r="G742">
        <f>VLOOKUP(D742,Menu!$A$2:$D$18,4,FALSE)</f>
        <v>16</v>
      </c>
    </row>
    <row r="743" spans="1:7">
      <c r="A743" t="s">
        <v>10</v>
      </c>
      <c r="B743" s="7">
        <v>0.62777777777777732</v>
      </c>
      <c r="C743">
        <v>5283</v>
      </c>
      <c r="D743">
        <v>2</v>
      </c>
      <c r="E743" t="str">
        <f>VLOOKUP(D743,Menu!$A$2:$D$18,2,FALSE)</f>
        <v>Risotto con Pollo</v>
      </c>
      <c r="F743">
        <f>VLOOKUP(D743,Menu!$A$2:$D$18,3,FALSE)</f>
        <v>16</v>
      </c>
      <c r="G743">
        <f>VLOOKUP(D743,Menu!$A$2:$D$18,4,FALSE)</f>
        <v>19</v>
      </c>
    </row>
    <row r="744" spans="1:7">
      <c r="A744" t="s">
        <v>10</v>
      </c>
      <c r="B744" s="7">
        <v>0.62777777777777732</v>
      </c>
      <c r="C744">
        <v>5283</v>
      </c>
      <c r="D744">
        <v>14</v>
      </c>
      <c r="E744" t="str">
        <f>VLOOKUP(D744,Menu!$A$2:$D$18,2,FALSE)</f>
        <v>Espresso</v>
      </c>
      <c r="F744">
        <f>VLOOKUP(D744,Menu!$A$2:$D$18,3,FALSE)</f>
        <v>3</v>
      </c>
      <c r="G744">
        <f>VLOOKUP(D744,Menu!$A$2:$D$18,4,FALSE)</f>
        <v>3</v>
      </c>
    </row>
    <row r="745" spans="1:7">
      <c r="A745" t="s">
        <v>10</v>
      </c>
      <c r="B745" s="7">
        <v>0.63194444444444398</v>
      </c>
      <c r="C745">
        <v>5284</v>
      </c>
      <c r="D745">
        <v>5</v>
      </c>
      <c r="E745" t="str">
        <f>VLOOKUP(D745,Menu!$A$2:$D$18,2,FALSE)</f>
        <v>Carbonara</v>
      </c>
      <c r="F745">
        <f>VLOOKUP(D745,Menu!$A$2:$D$18,3,FALSE)</f>
        <v>15</v>
      </c>
      <c r="G745">
        <f>VLOOKUP(D745,Menu!$A$2:$D$18,4,FALSE)</f>
        <v>20</v>
      </c>
    </row>
    <row r="746" spans="1:7">
      <c r="A746" t="s">
        <v>10</v>
      </c>
      <c r="B746" s="7">
        <v>0.63194444444444398</v>
      </c>
      <c r="C746">
        <v>5284</v>
      </c>
      <c r="D746">
        <v>6</v>
      </c>
      <c r="E746" t="str">
        <f>VLOOKUP(D746,Menu!$A$2:$D$18,2,FALSE)</f>
        <v>Bangers &amp; Mash</v>
      </c>
      <c r="F746">
        <f>VLOOKUP(D746,Menu!$A$2:$D$18,3,FALSE)</f>
        <v>14</v>
      </c>
      <c r="G746">
        <f>VLOOKUP(D746,Menu!$A$2:$D$18,4,FALSE)</f>
        <v>18</v>
      </c>
    </row>
    <row r="747" spans="1:7">
      <c r="A747" t="s">
        <v>10</v>
      </c>
      <c r="B747" s="7">
        <v>0.64097222222222172</v>
      </c>
      <c r="C747">
        <v>5285</v>
      </c>
      <c r="D747">
        <v>14</v>
      </c>
      <c r="E747" t="str">
        <f>VLOOKUP(D747,Menu!$A$2:$D$18,2,FALSE)</f>
        <v>Espresso</v>
      </c>
      <c r="F747">
        <f>VLOOKUP(D747,Menu!$A$2:$D$18,3,FALSE)</f>
        <v>3</v>
      </c>
      <c r="G747">
        <f>VLOOKUP(D747,Menu!$A$2:$D$18,4,FALSE)</f>
        <v>3</v>
      </c>
    </row>
    <row r="748" spans="1:7">
      <c r="A748" t="s">
        <v>10</v>
      </c>
      <c r="B748" s="7">
        <v>0.64097222222222172</v>
      </c>
      <c r="C748">
        <v>5285</v>
      </c>
      <c r="D748">
        <v>7</v>
      </c>
      <c r="E748" t="str">
        <f>VLOOKUP(D748,Menu!$A$2:$D$18,2,FALSE)</f>
        <v>Cottage Pie</v>
      </c>
      <c r="F748">
        <f>VLOOKUP(D748,Menu!$A$2:$D$18,3,FALSE)</f>
        <v>16</v>
      </c>
      <c r="G748">
        <f>VLOOKUP(D748,Menu!$A$2:$D$18,4,FALSE)</f>
        <v>20</v>
      </c>
    </row>
    <row r="749" spans="1:7">
      <c r="A749" t="s">
        <v>10</v>
      </c>
      <c r="B749" s="7">
        <v>0.64097222222222172</v>
      </c>
      <c r="C749">
        <v>5285</v>
      </c>
      <c r="D749">
        <v>3</v>
      </c>
      <c r="E749" t="str">
        <f>VLOOKUP(D749,Menu!$A$2:$D$18,2,FALSE)</f>
        <v>Soup of the day</v>
      </c>
      <c r="F749">
        <f>VLOOKUP(D749,Menu!$A$2:$D$18,3,FALSE)</f>
        <v>7</v>
      </c>
      <c r="G749">
        <f>VLOOKUP(D749,Menu!$A$2:$D$18,4,FALSE)</f>
        <v>8.5</v>
      </c>
    </row>
    <row r="750" spans="1:7">
      <c r="A750" t="s">
        <v>10</v>
      </c>
      <c r="B750" s="7">
        <v>0.64097222222222172</v>
      </c>
      <c r="C750">
        <v>5285</v>
      </c>
      <c r="D750">
        <v>6</v>
      </c>
      <c r="E750" t="str">
        <f>VLOOKUP(D750,Menu!$A$2:$D$18,2,FALSE)</f>
        <v>Bangers &amp; Mash</v>
      </c>
      <c r="F750">
        <f>VLOOKUP(D750,Menu!$A$2:$D$18,3,FALSE)</f>
        <v>14</v>
      </c>
      <c r="G750">
        <f>VLOOKUP(D750,Menu!$A$2:$D$18,4,FALSE)</f>
        <v>18</v>
      </c>
    </row>
    <row r="751" spans="1:7">
      <c r="A751" t="s">
        <v>10</v>
      </c>
      <c r="B751" s="7">
        <v>0.64097222222222172</v>
      </c>
      <c r="C751">
        <v>5285</v>
      </c>
      <c r="D751">
        <v>7</v>
      </c>
      <c r="E751" t="str">
        <f>VLOOKUP(D751,Menu!$A$2:$D$18,2,FALSE)</f>
        <v>Cottage Pie</v>
      </c>
      <c r="F751">
        <f>VLOOKUP(D751,Menu!$A$2:$D$18,3,FALSE)</f>
        <v>16</v>
      </c>
      <c r="G751">
        <f>VLOOKUP(D751,Menu!$A$2:$D$18,4,FALSE)</f>
        <v>20</v>
      </c>
    </row>
    <row r="752" spans="1:7">
      <c r="A752" t="s">
        <v>10</v>
      </c>
      <c r="B752" s="7">
        <v>0.64097222222222172</v>
      </c>
      <c r="C752">
        <v>5285</v>
      </c>
      <c r="D752">
        <v>11</v>
      </c>
      <c r="E752" t="str">
        <f>VLOOKUP(D752,Menu!$A$2:$D$18,2,FALSE)</f>
        <v>Bacon Butty</v>
      </c>
      <c r="F752">
        <f>VLOOKUP(D752,Menu!$A$2:$D$18,3,FALSE)</f>
        <v>10</v>
      </c>
      <c r="G752">
        <f>VLOOKUP(D752,Menu!$A$2:$D$18,4,FALSE)</f>
        <v>14</v>
      </c>
    </row>
    <row r="753" spans="1:7">
      <c r="A753" t="s">
        <v>10</v>
      </c>
      <c r="B753" s="7">
        <v>0.64236111111111061</v>
      </c>
      <c r="C753">
        <v>5286</v>
      </c>
      <c r="D753">
        <v>10</v>
      </c>
      <c r="E753" t="str">
        <f>VLOOKUP(D753,Menu!$A$2:$D$18,2,FALSE)</f>
        <v>Mushroom Wellington</v>
      </c>
      <c r="F753">
        <f>VLOOKUP(D753,Menu!$A$2:$D$18,3,FALSE)</f>
        <v>14</v>
      </c>
      <c r="G753">
        <f>VLOOKUP(D753,Menu!$A$2:$D$18,4,FALSE)</f>
        <v>19.5</v>
      </c>
    </row>
    <row r="754" spans="1:7">
      <c r="A754" t="s">
        <v>10</v>
      </c>
      <c r="B754" s="7">
        <v>0.64305555555555505</v>
      </c>
      <c r="C754">
        <v>5287</v>
      </c>
      <c r="D754">
        <v>8</v>
      </c>
      <c r="E754" t="str">
        <f>VLOOKUP(D754,Menu!$A$2:$D$18,2,FALSE)</f>
        <v>Fish &amp; Chips</v>
      </c>
      <c r="F754">
        <f>VLOOKUP(D754,Menu!$A$2:$D$18,3,FALSE)</f>
        <v>15</v>
      </c>
      <c r="G754">
        <f>VLOOKUP(D754,Menu!$A$2:$D$18,4,FALSE)</f>
        <v>19</v>
      </c>
    </row>
    <row r="755" spans="1:7">
      <c r="A755" t="s">
        <v>10</v>
      </c>
      <c r="B755" s="7">
        <v>0.64305555555555505</v>
      </c>
      <c r="C755">
        <v>5287</v>
      </c>
      <c r="D755">
        <v>13</v>
      </c>
      <c r="E755" t="str">
        <f>VLOOKUP(D755,Menu!$A$2:$D$18,2,FALSE)</f>
        <v>English Breakfast tea</v>
      </c>
      <c r="F755">
        <f>VLOOKUP(D755,Menu!$A$2:$D$18,3,FALSE)</f>
        <v>2</v>
      </c>
      <c r="G755">
        <f>VLOOKUP(D755,Menu!$A$2:$D$18,4,FALSE)</f>
        <v>2</v>
      </c>
    </row>
    <row r="756" spans="1:7">
      <c r="A756" t="s">
        <v>10</v>
      </c>
      <c r="B756" s="7">
        <v>0.64374999999999949</v>
      </c>
      <c r="C756">
        <v>5288</v>
      </c>
      <c r="D756">
        <v>10</v>
      </c>
      <c r="E756" t="str">
        <f>VLOOKUP(D756,Menu!$A$2:$D$18,2,FALSE)</f>
        <v>Mushroom Wellington</v>
      </c>
      <c r="F756">
        <f>VLOOKUP(D756,Menu!$A$2:$D$18,3,FALSE)</f>
        <v>14</v>
      </c>
      <c r="G756">
        <f>VLOOKUP(D756,Menu!$A$2:$D$18,4,FALSE)</f>
        <v>19.5</v>
      </c>
    </row>
    <row r="757" spans="1:7">
      <c r="A757" t="s">
        <v>10</v>
      </c>
      <c r="B757" s="7">
        <v>0.65069444444444391</v>
      </c>
      <c r="C757">
        <v>5289</v>
      </c>
      <c r="D757">
        <v>3</v>
      </c>
      <c r="E757" t="str">
        <f>VLOOKUP(D757,Menu!$A$2:$D$18,2,FALSE)</f>
        <v>Soup of the day</v>
      </c>
      <c r="F757">
        <f>VLOOKUP(D757,Menu!$A$2:$D$18,3,FALSE)</f>
        <v>7</v>
      </c>
      <c r="G757">
        <f>VLOOKUP(D757,Menu!$A$2:$D$18,4,FALSE)</f>
        <v>8.5</v>
      </c>
    </row>
    <row r="758" spans="1:7">
      <c r="A758" t="s">
        <v>10</v>
      </c>
      <c r="B758" s="7">
        <v>0.65069444444444391</v>
      </c>
      <c r="C758">
        <v>5289</v>
      </c>
      <c r="D758">
        <v>1</v>
      </c>
      <c r="E758" t="str">
        <f>VLOOKUP(D758,Menu!$A$2:$D$18,2,FALSE)</f>
        <v>Spag Bog</v>
      </c>
      <c r="F758">
        <f>VLOOKUP(D758,Menu!$A$2:$D$18,3,FALSE)</f>
        <v>17</v>
      </c>
      <c r="G758">
        <f>VLOOKUP(D758,Menu!$A$2:$D$18,4,FALSE)</f>
        <v>23</v>
      </c>
    </row>
    <row r="759" spans="1:7">
      <c r="A759" t="s">
        <v>10</v>
      </c>
      <c r="B759" s="7">
        <v>0.65069444444444391</v>
      </c>
      <c r="C759">
        <v>5289</v>
      </c>
      <c r="D759">
        <v>5</v>
      </c>
      <c r="E759" t="str">
        <f>VLOOKUP(D759,Menu!$A$2:$D$18,2,FALSE)</f>
        <v>Carbonara</v>
      </c>
      <c r="F759">
        <f>VLOOKUP(D759,Menu!$A$2:$D$18,3,FALSE)</f>
        <v>15</v>
      </c>
      <c r="G759">
        <f>VLOOKUP(D759,Menu!$A$2:$D$18,4,FALSE)</f>
        <v>20</v>
      </c>
    </row>
    <row r="760" spans="1:7">
      <c r="A760" t="s">
        <v>10</v>
      </c>
      <c r="B760" s="7">
        <v>0.65069444444444391</v>
      </c>
      <c r="C760">
        <v>5289</v>
      </c>
      <c r="D760">
        <v>7</v>
      </c>
      <c r="E760" t="str">
        <f>VLOOKUP(D760,Menu!$A$2:$D$18,2,FALSE)</f>
        <v>Cottage Pie</v>
      </c>
      <c r="F760">
        <f>VLOOKUP(D760,Menu!$A$2:$D$18,3,FALSE)</f>
        <v>16</v>
      </c>
      <c r="G760">
        <f>VLOOKUP(D760,Menu!$A$2:$D$18,4,FALSE)</f>
        <v>20</v>
      </c>
    </row>
    <row r="761" spans="1:7">
      <c r="A761" t="s">
        <v>10</v>
      </c>
      <c r="B761" s="7">
        <v>0.65069444444444391</v>
      </c>
      <c r="C761">
        <v>5289</v>
      </c>
      <c r="D761">
        <v>16</v>
      </c>
      <c r="E761" t="str">
        <f>VLOOKUP(D761,Menu!$A$2:$D$18,2,FALSE)</f>
        <v>English Ale</v>
      </c>
      <c r="F761">
        <f>VLOOKUP(D761,Menu!$A$2:$D$18,3,FALSE)</f>
        <v>5</v>
      </c>
      <c r="G761">
        <f>VLOOKUP(D761,Menu!$A$2:$D$18,4,FALSE)</f>
        <v>7</v>
      </c>
    </row>
    <row r="762" spans="1:7">
      <c r="A762" t="s">
        <v>10</v>
      </c>
      <c r="B762" s="7">
        <v>0.65069444444444391</v>
      </c>
      <c r="C762">
        <v>5289</v>
      </c>
      <c r="D762">
        <v>15</v>
      </c>
      <c r="E762" t="str">
        <f>VLOOKUP(D762,Menu!$A$2:$D$18,2,FALSE)</f>
        <v>Fizzy water</v>
      </c>
      <c r="F762">
        <f>VLOOKUP(D762,Menu!$A$2:$D$18,3,FALSE)</f>
        <v>1</v>
      </c>
      <c r="G762">
        <f>VLOOKUP(D762,Menu!$A$2:$D$18,4,FALSE)</f>
        <v>1</v>
      </c>
    </row>
    <row r="763" spans="1:7">
      <c r="A763" t="s">
        <v>10</v>
      </c>
      <c r="B763" s="7">
        <v>0.65763888888888833</v>
      </c>
      <c r="C763">
        <v>5290</v>
      </c>
      <c r="D763">
        <v>16</v>
      </c>
      <c r="E763" t="str">
        <f>VLOOKUP(D763,Menu!$A$2:$D$18,2,FALSE)</f>
        <v>English Ale</v>
      </c>
      <c r="F763">
        <f>VLOOKUP(D763,Menu!$A$2:$D$18,3,FALSE)</f>
        <v>5</v>
      </c>
      <c r="G763">
        <f>VLOOKUP(D763,Menu!$A$2:$D$18,4,FALSE)</f>
        <v>7</v>
      </c>
    </row>
    <row r="764" spans="1:7">
      <c r="A764" t="s">
        <v>10</v>
      </c>
      <c r="B764" s="7">
        <v>0.65763888888888833</v>
      </c>
      <c r="C764">
        <v>5290</v>
      </c>
      <c r="D764">
        <v>6</v>
      </c>
      <c r="E764" t="str">
        <f>VLOOKUP(D764,Menu!$A$2:$D$18,2,FALSE)</f>
        <v>Bangers &amp; Mash</v>
      </c>
      <c r="F764">
        <f>VLOOKUP(D764,Menu!$A$2:$D$18,3,FALSE)</f>
        <v>14</v>
      </c>
      <c r="G764">
        <f>VLOOKUP(D764,Menu!$A$2:$D$18,4,FALSE)</f>
        <v>18</v>
      </c>
    </row>
    <row r="765" spans="1:7">
      <c r="A765" t="s">
        <v>10</v>
      </c>
      <c r="B765" s="7">
        <v>0.66597222222222163</v>
      </c>
      <c r="C765">
        <v>5291</v>
      </c>
      <c r="D765">
        <v>6</v>
      </c>
      <c r="E765" t="str">
        <f>VLOOKUP(D765,Menu!$A$2:$D$18,2,FALSE)</f>
        <v>Bangers &amp; Mash</v>
      </c>
      <c r="F765">
        <f>VLOOKUP(D765,Menu!$A$2:$D$18,3,FALSE)</f>
        <v>14</v>
      </c>
      <c r="G765">
        <f>VLOOKUP(D765,Menu!$A$2:$D$18,4,FALSE)</f>
        <v>18</v>
      </c>
    </row>
    <row r="766" spans="1:7">
      <c r="A766" t="s">
        <v>10</v>
      </c>
      <c r="B766" s="7">
        <v>0.66597222222222163</v>
      </c>
      <c r="C766">
        <v>5291</v>
      </c>
      <c r="D766">
        <v>9</v>
      </c>
      <c r="E766" t="str">
        <f>VLOOKUP(D766,Menu!$A$2:$D$18,2,FALSE)</f>
        <v>Chicken Tikka Masala</v>
      </c>
      <c r="F766">
        <f>VLOOKUP(D766,Menu!$A$2:$D$18,3,FALSE)</f>
        <v>14</v>
      </c>
      <c r="G766">
        <f>VLOOKUP(D766,Menu!$A$2:$D$18,4,FALSE)</f>
        <v>17</v>
      </c>
    </row>
    <row r="767" spans="1:7">
      <c r="A767" t="s">
        <v>10</v>
      </c>
      <c r="B767" s="7">
        <v>0.66597222222222163</v>
      </c>
      <c r="C767">
        <v>5291</v>
      </c>
      <c r="D767">
        <v>4</v>
      </c>
      <c r="E767" t="str">
        <f>VLOOKUP(D767,Menu!$A$2:$D$18,2,FALSE)</f>
        <v>Ravioli</v>
      </c>
      <c r="F767">
        <f>VLOOKUP(D767,Menu!$A$2:$D$18,3,FALSE)</f>
        <v>14</v>
      </c>
      <c r="G767">
        <f>VLOOKUP(D767,Menu!$A$2:$D$18,4,FALSE)</f>
        <v>16</v>
      </c>
    </row>
    <row r="768" spans="1:7">
      <c r="A768" t="s">
        <v>10</v>
      </c>
      <c r="B768" s="7">
        <v>0.66597222222222163</v>
      </c>
      <c r="C768">
        <v>5291</v>
      </c>
      <c r="D768">
        <v>1</v>
      </c>
      <c r="E768" t="str">
        <f>VLOOKUP(D768,Menu!$A$2:$D$18,2,FALSE)</f>
        <v>Spag Bog</v>
      </c>
      <c r="F768">
        <f>VLOOKUP(D768,Menu!$A$2:$D$18,3,FALSE)</f>
        <v>17</v>
      </c>
      <c r="G768">
        <f>VLOOKUP(D768,Menu!$A$2:$D$18,4,FALSE)</f>
        <v>23</v>
      </c>
    </row>
    <row r="769" spans="1:7">
      <c r="A769" t="s">
        <v>10</v>
      </c>
      <c r="B769" s="7">
        <v>0.66597222222222163</v>
      </c>
      <c r="C769">
        <v>5291</v>
      </c>
      <c r="D769">
        <v>7</v>
      </c>
      <c r="E769" t="str">
        <f>VLOOKUP(D769,Menu!$A$2:$D$18,2,FALSE)</f>
        <v>Cottage Pie</v>
      </c>
      <c r="F769">
        <f>VLOOKUP(D769,Menu!$A$2:$D$18,3,FALSE)</f>
        <v>16</v>
      </c>
      <c r="G769">
        <f>VLOOKUP(D769,Menu!$A$2:$D$18,4,FALSE)</f>
        <v>20</v>
      </c>
    </row>
    <row r="770" spans="1:7">
      <c r="A770" t="s">
        <v>10</v>
      </c>
      <c r="B770" s="7">
        <v>0.66597222222222163</v>
      </c>
      <c r="C770">
        <v>5291</v>
      </c>
      <c r="D770">
        <v>4</v>
      </c>
      <c r="E770" t="str">
        <f>VLOOKUP(D770,Menu!$A$2:$D$18,2,FALSE)</f>
        <v>Ravioli</v>
      </c>
      <c r="F770">
        <f>VLOOKUP(D770,Menu!$A$2:$D$18,3,FALSE)</f>
        <v>14</v>
      </c>
      <c r="G770">
        <f>VLOOKUP(D770,Menu!$A$2:$D$18,4,FALSE)</f>
        <v>16</v>
      </c>
    </row>
    <row r="771" spans="1:7">
      <c r="A771" t="s">
        <v>10</v>
      </c>
      <c r="B771" s="7">
        <v>0.66597222222222163</v>
      </c>
      <c r="C771">
        <v>5291</v>
      </c>
      <c r="D771">
        <v>5</v>
      </c>
      <c r="E771" t="str">
        <f>VLOOKUP(D771,Menu!$A$2:$D$18,2,FALSE)</f>
        <v>Carbonara</v>
      </c>
      <c r="F771">
        <f>VLOOKUP(D771,Menu!$A$2:$D$18,3,FALSE)</f>
        <v>15</v>
      </c>
      <c r="G771">
        <f>VLOOKUP(D771,Menu!$A$2:$D$18,4,FALSE)</f>
        <v>20</v>
      </c>
    </row>
    <row r="772" spans="1:7">
      <c r="A772" t="s">
        <v>10</v>
      </c>
      <c r="B772" s="7">
        <v>0.66597222222222163</v>
      </c>
      <c r="C772">
        <v>5291</v>
      </c>
      <c r="D772">
        <v>4</v>
      </c>
      <c r="E772" t="str">
        <f>VLOOKUP(D772,Menu!$A$2:$D$18,2,FALSE)</f>
        <v>Ravioli</v>
      </c>
      <c r="F772">
        <f>VLOOKUP(D772,Menu!$A$2:$D$18,3,FALSE)</f>
        <v>14</v>
      </c>
      <c r="G772">
        <f>VLOOKUP(D772,Menu!$A$2:$D$18,4,FALSE)</f>
        <v>16</v>
      </c>
    </row>
    <row r="773" spans="1:7">
      <c r="A773" t="s">
        <v>10</v>
      </c>
      <c r="B773" s="7">
        <v>0.66597222222222163</v>
      </c>
      <c r="C773">
        <v>5291</v>
      </c>
      <c r="D773">
        <v>10</v>
      </c>
      <c r="E773" t="str">
        <f>VLOOKUP(D773,Menu!$A$2:$D$18,2,FALSE)</f>
        <v>Mushroom Wellington</v>
      </c>
      <c r="F773">
        <f>VLOOKUP(D773,Menu!$A$2:$D$18,3,FALSE)</f>
        <v>14</v>
      </c>
      <c r="G773">
        <f>VLOOKUP(D773,Menu!$A$2:$D$18,4,FALSE)</f>
        <v>19.5</v>
      </c>
    </row>
    <row r="774" spans="1:7">
      <c r="A774" t="s">
        <v>10</v>
      </c>
      <c r="B774" s="7">
        <v>0.66597222222222163</v>
      </c>
      <c r="C774">
        <v>5291</v>
      </c>
      <c r="D774">
        <v>5</v>
      </c>
      <c r="E774" t="str">
        <f>VLOOKUP(D774,Menu!$A$2:$D$18,2,FALSE)</f>
        <v>Carbonara</v>
      </c>
      <c r="F774">
        <f>VLOOKUP(D774,Menu!$A$2:$D$18,3,FALSE)</f>
        <v>15</v>
      </c>
      <c r="G774">
        <f>VLOOKUP(D774,Menu!$A$2:$D$18,4,FALSE)</f>
        <v>20</v>
      </c>
    </row>
    <row r="775" spans="1:7">
      <c r="A775" t="s">
        <v>10</v>
      </c>
      <c r="B775" s="7">
        <v>0.66597222222222163</v>
      </c>
      <c r="C775">
        <v>5291</v>
      </c>
      <c r="D775">
        <v>8</v>
      </c>
      <c r="E775" t="str">
        <f>VLOOKUP(D775,Menu!$A$2:$D$18,2,FALSE)</f>
        <v>Fish &amp; Chips</v>
      </c>
      <c r="F775">
        <f>VLOOKUP(D775,Menu!$A$2:$D$18,3,FALSE)</f>
        <v>15</v>
      </c>
      <c r="G775">
        <f>VLOOKUP(D775,Menu!$A$2:$D$18,4,FALSE)</f>
        <v>19</v>
      </c>
    </row>
    <row r="776" spans="1:7">
      <c r="A776" t="s">
        <v>10</v>
      </c>
      <c r="B776" s="7">
        <v>0.66736111111111052</v>
      </c>
      <c r="C776">
        <v>5292</v>
      </c>
      <c r="D776">
        <v>7</v>
      </c>
      <c r="E776" t="str">
        <f>VLOOKUP(D776,Menu!$A$2:$D$18,2,FALSE)</f>
        <v>Cottage Pie</v>
      </c>
      <c r="F776">
        <f>VLOOKUP(D776,Menu!$A$2:$D$18,3,FALSE)</f>
        <v>16</v>
      </c>
      <c r="G776">
        <f>VLOOKUP(D776,Menu!$A$2:$D$18,4,FALSE)</f>
        <v>20</v>
      </c>
    </row>
    <row r="777" spans="1:7">
      <c r="A777" t="s">
        <v>10</v>
      </c>
      <c r="B777" s="7">
        <v>0.6687499999999994</v>
      </c>
      <c r="C777">
        <v>5293</v>
      </c>
      <c r="D777">
        <v>15</v>
      </c>
      <c r="E777" t="str">
        <f>VLOOKUP(D777,Menu!$A$2:$D$18,2,FALSE)</f>
        <v>Fizzy water</v>
      </c>
      <c r="F777">
        <f>VLOOKUP(D777,Menu!$A$2:$D$18,3,FALSE)</f>
        <v>1</v>
      </c>
      <c r="G777">
        <f>VLOOKUP(D777,Menu!$A$2:$D$18,4,FALSE)</f>
        <v>1</v>
      </c>
    </row>
    <row r="778" spans="1:7">
      <c r="A778" t="s">
        <v>10</v>
      </c>
      <c r="B778" s="7">
        <v>0.6687499999999994</v>
      </c>
      <c r="C778">
        <v>5293</v>
      </c>
      <c r="D778">
        <v>8</v>
      </c>
      <c r="E778" t="str">
        <f>VLOOKUP(D778,Menu!$A$2:$D$18,2,FALSE)</f>
        <v>Fish &amp; Chips</v>
      </c>
      <c r="F778">
        <f>VLOOKUP(D778,Menu!$A$2:$D$18,3,FALSE)</f>
        <v>15</v>
      </c>
      <c r="G778">
        <f>VLOOKUP(D778,Menu!$A$2:$D$18,4,FALSE)</f>
        <v>19</v>
      </c>
    </row>
    <row r="779" spans="1:7">
      <c r="A779" t="s">
        <v>10</v>
      </c>
      <c r="B779" s="7">
        <v>0.6687499999999994</v>
      </c>
      <c r="C779">
        <v>5293</v>
      </c>
      <c r="D779">
        <v>8</v>
      </c>
      <c r="E779" t="str">
        <f>VLOOKUP(D779,Menu!$A$2:$D$18,2,FALSE)</f>
        <v>Fish &amp; Chips</v>
      </c>
      <c r="F779">
        <f>VLOOKUP(D779,Menu!$A$2:$D$18,3,FALSE)</f>
        <v>15</v>
      </c>
      <c r="G779">
        <f>VLOOKUP(D779,Menu!$A$2:$D$18,4,FALSE)</f>
        <v>19</v>
      </c>
    </row>
    <row r="780" spans="1:7">
      <c r="A780" t="s">
        <v>10</v>
      </c>
      <c r="B780" s="7">
        <v>0.6687499999999994</v>
      </c>
      <c r="C780">
        <v>5293</v>
      </c>
      <c r="D780">
        <v>12</v>
      </c>
      <c r="E780" t="str">
        <f>VLOOKUP(D780,Menu!$A$2:$D$18,2,FALSE)</f>
        <v>Red wine (1/4 bottle)</v>
      </c>
      <c r="F780">
        <f>VLOOKUP(D780,Menu!$A$2:$D$18,3,FALSE)</f>
        <v>4</v>
      </c>
      <c r="G780">
        <f>VLOOKUP(D780,Menu!$A$2:$D$18,4,FALSE)</f>
        <v>6</v>
      </c>
    </row>
    <row r="781" spans="1:7">
      <c r="A781" t="s">
        <v>10</v>
      </c>
      <c r="B781" s="7">
        <v>0.67777777777777715</v>
      </c>
      <c r="C781">
        <v>5294</v>
      </c>
      <c r="D781">
        <v>12</v>
      </c>
      <c r="E781" t="str">
        <f>VLOOKUP(D781,Menu!$A$2:$D$18,2,FALSE)</f>
        <v>Red wine (1/4 bottle)</v>
      </c>
      <c r="F781">
        <f>VLOOKUP(D781,Menu!$A$2:$D$18,3,FALSE)</f>
        <v>4</v>
      </c>
      <c r="G781">
        <f>VLOOKUP(D781,Menu!$A$2:$D$18,4,FALSE)</f>
        <v>6</v>
      </c>
    </row>
    <row r="782" spans="1:7">
      <c r="A782" t="s">
        <v>10</v>
      </c>
      <c r="B782" s="7">
        <v>0.67777777777777715</v>
      </c>
      <c r="C782">
        <v>5294</v>
      </c>
      <c r="D782">
        <v>13</v>
      </c>
      <c r="E782" t="str">
        <f>VLOOKUP(D782,Menu!$A$2:$D$18,2,FALSE)</f>
        <v>English Breakfast tea</v>
      </c>
      <c r="F782">
        <f>VLOOKUP(D782,Menu!$A$2:$D$18,3,FALSE)</f>
        <v>2</v>
      </c>
      <c r="G782">
        <f>VLOOKUP(D782,Menu!$A$2:$D$18,4,FALSE)</f>
        <v>2</v>
      </c>
    </row>
    <row r="783" spans="1:7">
      <c r="A783" t="s">
        <v>10</v>
      </c>
      <c r="B783" s="7">
        <v>0.67777777777777715</v>
      </c>
      <c r="C783">
        <v>5294</v>
      </c>
      <c r="D783">
        <v>6</v>
      </c>
      <c r="E783" t="str">
        <f>VLOOKUP(D783,Menu!$A$2:$D$18,2,FALSE)</f>
        <v>Bangers &amp; Mash</v>
      </c>
      <c r="F783">
        <f>VLOOKUP(D783,Menu!$A$2:$D$18,3,FALSE)</f>
        <v>14</v>
      </c>
      <c r="G783">
        <f>VLOOKUP(D783,Menu!$A$2:$D$18,4,FALSE)</f>
        <v>18</v>
      </c>
    </row>
    <row r="784" spans="1:7">
      <c r="A784" t="s">
        <v>10</v>
      </c>
      <c r="B784" s="7">
        <v>0.67777777777777715</v>
      </c>
      <c r="C784">
        <v>5294</v>
      </c>
      <c r="D784">
        <v>12</v>
      </c>
      <c r="E784" t="str">
        <f>VLOOKUP(D784,Menu!$A$2:$D$18,2,FALSE)</f>
        <v>Red wine (1/4 bottle)</v>
      </c>
      <c r="F784">
        <f>VLOOKUP(D784,Menu!$A$2:$D$18,3,FALSE)</f>
        <v>4</v>
      </c>
      <c r="G784">
        <f>VLOOKUP(D784,Menu!$A$2:$D$18,4,FALSE)</f>
        <v>6</v>
      </c>
    </row>
    <row r="785" spans="1:7">
      <c r="A785" t="s">
        <v>10</v>
      </c>
      <c r="B785" s="7">
        <v>0.67777777777777715</v>
      </c>
      <c r="C785">
        <v>5294</v>
      </c>
      <c r="D785">
        <v>16</v>
      </c>
      <c r="E785" t="str">
        <f>VLOOKUP(D785,Menu!$A$2:$D$18,2,FALSE)</f>
        <v>English Ale</v>
      </c>
      <c r="F785">
        <f>VLOOKUP(D785,Menu!$A$2:$D$18,3,FALSE)</f>
        <v>5</v>
      </c>
      <c r="G785">
        <f>VLOOKUP(D785,Menu!$A$2:$D$18,4,FALSE)</f>
        <v>7</v>
      </c>
    </row>
    <row r="786" spans="1:7">
      <c r="A786" t="s">
        <v>10</v>
      </c>
      <c r="B786" s="7">
        <v>0.67777777777777715</v>
      </c>
      <c r="C786">
        <v>5294</v>
      </c>
      <c r="D786">
        <v>10</v>
      </c>
      <c r="E786" t="str">
        <f>VLOOKUP(D786,Menu!$A$2:$D$18,2,FALSE)</f>
        <v>Mushroom Wellington</v>
      </c>
      <c r="F786">
        <f>VLOOKUP(D786,Menu!$A$2:$D$18,3,FALSE)</f>
        <v>14</v>
      </c>
      <c r="G786">
        <f>VLOOKUP(D786,Menu!$A$2:$D$18,4,FALSE)</f>
        <v>19.5</v>
      </c>
    </row>
    <row r="787" spans="1:7">
      <c r="A787" t="s">
        <v>10</v>
      </c>
      <c r="B787" s="7">
        <v>0.67777777777777715</v>
      </c>
      <c r="C787">
        <v>5294</v>
      </c>
      <c r="D787">
        <v>7</v>
      </c>
      <c r="E787" t="str">
        <f>VLOOKUP(D787,Menu!$A$2:$D$18,2,FALSE)</f>
        <v>Cottage Pie</v>
      </c>
      <c r="F787">
        <f>VLOOKUP(D787,Menu!$A$2:$D$18,3,FALSE)</f>
        <v>16</v>
      </c>
      <c r="G787">
        <f>VLOOKUP(D787,Menu!$A$2:$D$18,4,FALSE)</f>
        <v>20</v>
      </c>
    </row>
    <row r="788" spans="1:7">
      <c r="A788" t="s">
        <v>10</v>
      </c>
      <c r="B788" s="7">
        <v>0.67777777777777715</v>
      </c>
      <c r="C788">
        <v>5294</v>
      </c>
      <c r="D788">
        <v>8</v>
      </c>
      <c r="E788" t="str">
        <f>VLOOKUP(D788,Menu!$A$2:$D$18,2,FALSE)</f>
        <v>Fish &amp; Chips</v>
      </c>
      <c r="F788">
        <f>VLOOKUP(D788,Menu!$A$2:$D$18,3,FALSE)</f>
        <v>15</v>
      </c>
      <c r="G788">
        <f>VLOOKUP(D788,Menu!$A$2:$D$18,4,FALSE)</f>
        <v>19</v>
      </c>
    </row>
    <row r="789" spans="1:7">
      <c r="A789" t="s">
        <v>10</v>
      </c>
      <c r="B789" s="7">
        <v>0.67777777777777715</v>
      </c>
      <c r="C789">
        <v>5294</v>
      </c>
      <c r="D789">
        <v>2</v>
      </c>
      <c r="E789" t="str">
        <f>VLOOKUP(D789,Menu!$A$2:$D$18,2,FALSE)</f>
        <v>Risotto con Pollo</v>
      </c>
      <c r="F789">
        <f>VLOOKUP(D789,Menu!$A$2:$D$18,3,FALSE)</f>
        <v>16</v>
      </c>
      <c r="G789">
        <f>VLOOKUP(D789,Menu!$A$2:$D$18,4,FALSE)</f>
        <v>19</v>
      </c>
    </row>
    <row r="790" spans="1:7">
      <c r="A790" t="s">
        <v>10</v>
      </c>
      <c r="B790" s="7">
        <v>0.67777777777777715</v>
      </c>
      <c r="C790">
        <v>5294</v>
      </c>
      <c r="D790">
        <v>10</v>
      </c>
      <c r="E790" t="str">
        <f>VLOOKUP(D790,Menu!$A$2:$D$18,2,FALSE)</f>
        <v>Mushroom Wellington</v>
      </c>
      <c r="F790">
        <f>VLOOKUP(D790,Menu!$A$2:$D$18,3,FALSE)</f>
        <v>14</v>
      </c>
      <c r="G790">
        <f>VLOOKUP(D790,Menu!$A$2:$D$18,4,FALSE)</f>
        <v>19.5</v>
      </c>
    </row>
    <row r="791" spans="1:7">
      <c r="A791" t="s">
        <v>10</v>
      </c>
      <c r="B791" s="7">
        <v>0.68819444444444378</v>
      </c>
      <c r="C791">
        <v>5295</v>
      </c>
      <c r="D791">
        <v>10</v>
      </c>
      <c r="E791" t="str">
        <f>VLOOKUP(D791,Menu!$A$2:$D$18,2,FALSE)</f>
        <v>Mushroom Wellington</v>
      </c>
      <c r="F791">
        <f>VLOOKUP(D791,Menu!$A$2:$D$18,3,FALSE)</f>
        <v>14</v>
      </c>
      <c r="G791">
        <f>VLOOKUP(D791,Menu!$A$2:$D$18,4,FALSE)</f>
        <v>19.5</v>
      </c>
    </row>
    <row r="792" spans="1:7">
      <c r="A792" t="s">
        <v>10</v>
      </c>
      <c r="B792" s="7">
        <v>0.68819444444444378</v>
      </c>
      <c r="C792">
        <v>5295</v>
      </c>
      <c r="D792">
        <v>14</v>
      </c>
      <c r="E792" t="str">
        <f>VLOOKUP(D792,Menu!$A$2:$D$18,2,FALSE)</f>
        <v>Espresso</v>
      </c>
      <c r="F792">
        <f>VLOOKUP(D792,Menu!$A$2:$D$18,3,FALSE)</f>
        <v>3</v>
      </c>
      <c r="G792">
        <f>VLOOKUP(D792,Menu!$A$2:$D$18,4,FALSE)</f>
        <v>3</v>
      </c>
    </row>
    <row r="793" spans="1:7">
      <c r="A793" t="s">
        <v>10</v>
      </c>
      <c r="B793" s="7">
        <v>0.68819444444444378</v>
      </c>
      <c r="C793">
        <v>5295</v>
      </c>
      <c r="D793">
        <v>8</v>
      </c>
      <c r="E793" t="str">
        <f>VLOOKUP(D793,Menu!$A$2:$D$18,2,FALSE)</f>
        <v>Fish &amp; Chips</v>
      </c>
      <c r="F793">
        <f>VLOOKUP(D793,Menu!$A$2:$D$18,3,FALSE)</f>
        <v>15</v>
      </c>
      <c r="G793">
        <f>VLOOKUP(D793,Menu!$A$2:$D$18,4,FALSE)</f>
        <v>19</v>
      </c>
    </row>
    <row r="794" spans="1:7">
      <c r="A794" t="s">
        <v>10</v>
      </c>
      <c r="B794" s="7">
        <v>0.68819444444444378</v>
      </c>
      <c r="C794">
        <v>5295</v>
      </c>
      <c r="D794">
        <v>7</v>
      </c>
      <c r="E794" t="str">
        <f>VLOOKUP(D794,Menu!$A$2:$D$18,2,FALSE)</f>
        <v>Cottage Pie</v>
      </c>
      <c r="F794">
        <f>VLOOKUP(D794,Menu!$A$2:$D$18,3,FALSE)</f>
        <v>16</v>
      </c>
      <c r="G794">
        <f>VLOOKUP(D794,Menu!$A$2:$D$18,4,FALSE)</f>
        <v>20</v>
      </c>
    </row>
    <row r="795" spans="1:7">
      <c r="A795" t="s">
        <v>10</v>
      </c>
      <c r="B795" s="7">
        <v>0.69374999999999931</v>
      </c>
      <c r="C795">
        <v>5296</v>
      </c>
      <c r="D795">
        <v>16</v>
      </c>
      <c r="E795" t="str">
        <f>VLOOKUP(D795,Menu!$A$2:$D$18,2,FALSE)</f>
        <v>English Ale</v>
      </c>
      <c r="F795">
        <f>VLOOKUP(D795,Menu!$A$2:$D$18,3,FALSE)</f>
        <v>5</v>
      </c>
      <c r="G795">
        <f>VLOOKUP(D795,Menu!$A$2:$D$18,4,FALSE)</f>
        <v>7</v>
      </c>
    </row>
    <row r="796" spans="1:7">
      <c r="A796" t="s">
        <v>10</v>
      </c>
      <c r="B796" s="7">
        <v>0.69374999999999931</v>
      </c>
      <c r="C796">
        <v>5296</v>
      </c>
      <c r="D796">
        <v>13</v>
      </c>
      <c r="E796" t="str">
        <f>VLOOKUP(D796,Menu!$A$2:$D$18,2,FALSE)</f>
        <v>English Breakfast tea</v>
      </c>
      <c r="F796">
        <f>VLOOKUP(D796,Menu!$A$2:$D$18,3,FALSE)</f>
        <v>2</v>
      </c>
      <c r="G796">
        <f>VLOOKUP(D796,Menu!$A$2:$D$18,4,FALSE)</f>
        <v>2</v>
      </c>
    </row>
    <row r="797" spans="1:7">
      <c r="A797" t="s">
        <v>10</v>
      </c>
      <c r="B797" s="7">
        <v>0.70277777777777706</v>
      </c>
      <c r="C797">
        <v>5297</v>
      </c>
      <c r="D797">
        <v>16</v>
      </c>
      <c r="E797" t="str">
        <f>VLOOKUP(D797,Menu!$A$2:$D$18,2,FALSE)</f>
        <v>English Ale</v>
      </c>
      <c r="F797">
        <f>VLOOKUP(D797,Menu!$A$2:$D$18,3,FALSE)</f>
        <v>5</v>
      </c>
      <c r="G797">
        <f>VLOOKUP(D797,Menu!$A$2:$D$18,4,FALSE)</f>
        <v>7</v>
      </c>
    </row>
    <row r="798" spans="1:7">
      <c r="A798" t="s">
        <v>10</v>
      </c>
      <c r="B798" s="7">
        <v>0.70277777777777706</v>
      </c>
      <c r="C798">
        <v>5297</v>
      </c>
      <c r="D798">
        <v>14</v>
      </c>
      <c r="E798" t="str">
        <f>VLOOKUP(D798,Menu!$A$2:$D$18,2,FALSE)</f>
        <v>Espresso</v>
      </c>
      <c r="F798">
        <f>VLOOKUP(D798,Menu!$A$2:$D$18,3,FALSE)</f>
        <v>3</v>
      </c>
      <c r="G798">
        <f>VLOOKUP(D798,Menu!$A$2:$D$18,4,FALSE)</f>
        <v>3</v>
      </c>
    </row>
    <row r="799" spans="1:7">
      <c r="A799" t="s">
        <v>10</v>
      </c>
      <c r="B799" s="7">
        <v>0.70277777777777706</v>
      </c>
      <c r="C799">
        <v>5297</v>
      </c>
      <c r="D799">
        <v>2</v>
      </c>
      <c r="E799" t="str">
        <f>VLOOKUP(D799,Menu!$A$2:$D$18,2,FALSE)</f>
        <v>Risotto con Pollo</v>
      </c>
      <c r="F799">
        <f>VLOOKUP(D799,Menu!$A$2:$D$18,3,FALSE)</f>
        <v>16</v>
      </c>
      <c r="G799">
        <f>VLOOKUP(D799,Menu!$A$2:$D$18,4,FALSE)</f>
        <v>19</v>
      </c>
    </row>
    <row r="800" spans="1:7">
      <c r="A800" t="s">
        <v>10</v>
      </c>
      <c r="B800" s="7">
        <v>0.71111111111111036</v>
      </c>
      <c r="C800">
        <v>5298</v>
      </c>
      <c r="D800">
        <v>2</v>
      </c>
      <c r="E800" t="str">
        <f>VLOOKUP(D800,Menu!$A$2:$D$18,2,FALSE)</f>
        <v>Risotto con Pollo</v>
      </c>
      <c r="F800">
        <f>VLOOKUP(D800,Menu!$A$2:$D$18,3,FALSE)</f>
        <v>16</v>
      </c>
      <c r="G800">
        <f>VLOOKUP(D800,Menu!$A$2:$D$18,4,FALSE)</f>
        <v>19</v>
      </c>
    </row>
    <row r="801" spans="1:7">
      <c r="A801" t="s">
        <v>10</v>
      </c>
      <c r="B801" s="7">
        <v>0.71111111111111036</v>
      </c>
      <c r="C801">
        <v>5298</v>
      </c>
      <c r="D801">
        <v>5</v>
      </c>
      <c r="E801" t="str">
        <f>VLOOKUP(D801,Menu!$A$2:$D$18,2,FALSE)</f>
        <v>Carbonara</v>
      </c>
      <c r="F801">
        <f>VLOOKUP(D801,Menu!$A$2:$D$18,3,FALSE)</f>
        <v>15</v>
      </c>
      <c r="G801">
        <f>VLOOKUP(D801,Menu!$A$2:$D$18,4,FALSE)</f>
        <v>20</v>
      </c>
    </row>
    <row r="802" spans="1:7">
      <c r="A802" t="s">
        <v>10</v>
      </c>
      <c r="B802" s="7">
        <v>0.71111111111111036</v>
      </c>
      <c r="C802">
        <v>5298</v>
      </c>
      <c r="D802">
        <v>5</v>
      </c>
      <c r="E802" t="str">
        <f>VLOOKUP(D802,Menu!$A$2:$D$18,2,FALSE)</f>
        <v>Carbonara</v>
      </c>
      <c r="F802">
        <f>VLOOKUP(D802,Menu!$A$2:$D$18,3,FALSE)</f>
        <v>15</v>
      </c>
      <c r="G802">
        <f>VLOOKUP(D802,Menu!$A$2:$D$18,4,FALSE)</f>
        <v>20</v>
      </c>
    </row>
    <row r="803" spans="1:7">
      <c r="A803" t="s">
        <v>10</v>
      </c>
      <c r="B803" s="7">
        <v>0.71597222222222145</v>
      </c>
      <c r="C803">
        <v>5299</v>
      </c>
      <c r="D803">
        <v>2</v>
      </c>
      <c r="E803" t="str">
        <f>VLOOKUP(D803,Menu!$A$2:$D$18,2,FALSE)</f>
        <v>Risotto con Pollo</v>
      </c>
      <c r="F803">
        <f>VLOOKUP(D803,Menu!$A$2:$D$18,3,FALSE)</f>
        <v>16</v>
      </c>
      <c r="G803">
        <f>VLOOKUP(D803,Menu!$A$2:$D$18,4,FALSE)</f>
        <v>19</v>
      </c>
    </row>
    <row r="804" spans="1:7">
      <c r="A804" t="s">
        <v>10</v>
      </c>
      <c r="B804" s="7">
        <v>0.71597222222222145</v>
      </c>
      <c r="C804">
        <v>5299</v>
      </c>
      <c r="D804">
        <v>11</v>
      </c>
      <c r="E804" t="str">
        <f>VLOOKUP(D804,Menu!$A$2:$D$18,2,FALSE)</f>
        <v>Bacon Butty</v>
      </c>
      <c r="F804">
        <f>VLOOKUP(D804,Menu!$A$2:$D$18,3,FALSE)</f>
        <v>10</v>
      </c>
      <c r="G804">
        <f>VLOOKUP(D804,Menu!$A$2:$D$18,4,FALSE)</f>
        <v>14</v>
      </c>
    </row>
    <row r="805" spans="1:7">
      <c r="A805" t="s">
        <v>10</v>
      </c>
      <c r="B805" s="7">
        <v>0.71597222222222145</v>
      </c>
      <c r="C805">
        <v>5299</v>
      </c>
      <c r="D805">
        <v>12</v>
      </c>
      <c r="E805" t="str">
        <f>VLOOKUP(D805,Menu!$A$2:$D$18,2,FALSE)</f>
        <v>Red wine (1/4 bottle)</v>
      </c>
      <c r="F805">
        <f>VLOOKUP(D805,Menu!$A$2:$D$18,3,FALSE)</f>
        <v>4</v>
      </c>
      <c r="G805">
        <f>VLOOKUP(D805,Menu!$A$2:$D$18,4,FALSE)</f>
        <v>6</v>
      </c>
    </row>
    <row r="806" spans="1:7">
      <c r="A806" t="s">
        <v>10</v>
      </c>
      <c r="B806" s="7">
        <v>0.72361111111111032</v>
      </c>
      <c r="C806">
        <v>5300</v>
      </c>
      <c r="D806">
        <v>3</v>
      </c>
      <c r="E806" t="str">
        <f>VLOOKUP(D806,Menu!$A$2:$D$18,2,FALSE)</f>
        <v>Soup of the day</v>
      </c>
      <c r="F806">
        <f>VLOOKUP(D806,Menu!$A$2:$D$18,3,FALSE)</f>
        <v>7</v>
      </c>
      <c r="G806">
        <f>VLOOKUP(D806,Menu!$A$2:$D$18,4,FALSE)</f>
        <v>8.5</v>
      </c>
    </row>
    <row r="807" spans="1:7">
      <c r="A807" t="s">
        <v>10</v>
      </c>
      <c r="B807" s="7">
        <v>0.73194444444444362</v>
      </c>
      <c r="C807">
        <v>5301</v>
      </c>
      <c r="D807">
        <v>10</v>
      </c>
      <c r="E807" t="str">
        <f>VLOOKUP(D807,Menu!$A$2:$D$18,2,FALSE)</f>
        <v>Mushroom Wellington</v>
      </c>
      <c r="F807">
        <f>VLOOKUP(D807,Menu!$A$2:$D$18,3,FALSE)</f>
        <v>14</v>
      </c>
      <c r="G807">
        <f>VLOOKUP(D807,Menu!$A$2:$D$18,4,FALSE)</f>
        <v>19.5</v>
      </c>
    </row>
    <row r="808" spans="1:7">
      <c r="A808" t="s">
        <v>10</v>
      </c>
      <c r="B808" s="7">
        <v>0.73194444444444362</v>
      </c>
      <c r="C808">
        <v>5301</v>
      </c>
      <c r="D808">
        <v>3</v>
      </c>
      <c r="E808" t="str">
        <f>VLOOKUP(D808,Menu!$A$2:$D$18,2,FALSE)</f>
        <v>Soup of the day</v>
      </c>
      <c r="F808">
        <f>VLOOKUP(D808,Menu!$A$2:$D$18,3,FALSE)</f>
        <v>7</v>
      </c>
      <c r="G808">
        <f>VLOOKUP(D808,Menu!$A$2:$D$18,4,FALSE)</f>
        <v>8.5</v>
      </c>
    </row>
    <row r="809" spans="1:7">
      <c r="A809" t="s">
        <v>10</v>
      </c>
      <c r="B809" s="7">
        <v>0.73194444444444362</v>
      </c>
      <c r="C809">
        <v>5301</v>
      </c>
      <c r="D809">
        <v>3</v>
      </c>
      <c r="E809" t="str">
        <f>VLOOKUP(D809,Menu!$A$2:$D$18,2,FALSE)</f>
        <v>Soup of the day</v>
      </c>
      <c r="F809">
        <f>VLOOKUP(D809,Menu!$A$2:$D$18,3,FALSE)</f>
        <v>7</v>
      </c>
      <c r="G809">
        <f>VLOOKUP(D809,Menu!$A$2:$D$18,4,FALSE)</f>
        <v>8.5</v>
      </c>
    </row>
    <row r="810" spans="1:7">
      <c r="A810" t="s">
        <v>10</v>
      </c>
      <c r="B810" s="7">
        <v>0.73194444444444362</v>
      </c>
      <c r="C810">
        <v>5301</v>
      </c>
      <c r="D810">
        <v>4</v>
      </c>
      <c r="E810" t="str">
        <f>VLOOKUP(D810,Menu!$A$2:$D$18,2,FALSE)</f>
        <v>Ravioli</v>
      </c>
      <c r="F810">
        <f>VLOOKUP(D810,Menu!$A$2:$D$18,3,FALSE)</f>
        <v>14</v>
      </c>
      <c r="G810">
        <f>VLOOKUP(D810,Menu!$A$2:$D$18,4,FALSE)</f>
        <v>16</v>
      </c>
    </row>
    <row r="811" spans="1:7">
      <c r="A811" t="s">
        <v>10</v>
      </c>
      <c r="B811" s="7">
        <v>0.74236111111111025</v>
      </c>
      <c r="C811">
        <v>5302</v>
      </c>
      <c r="D811">
        <v>7</v>
      </c>
      <c r="E811" t="str">
        <f>VLOOKUP(D811,Menu!$A$2:$D$18,2,FALSE)</f>
        <v>Cottage Pie</v>
      </c>
      <c r="F811">
        <f>VLOOKUP(D811,Menu!$A$2:$D$18,3,FALSE)</f>
        <v>16</v>
      </c>
      <c r="G811">
        <f>VLOOKUP(D811,Menu!$A$2:$D$18,4,FALSE)</f>
        <v>20</v>
      </c>
    </row>
    <row r="812" spans="1:7">
      <c r="A812" t="s">
        <v>10</v>
      </c>
      <c r="B812" s="7">
        <v>0.74236111111111025</v>
      </c>
      <c r="C812">
        <v>5302</v>
      </c>
      <c r="D812">
        <v>7</v>
      </c>
      <c r="E812" t="str">
        <f>VLOOKUP(D812,Menu!$A$2:$D$18,2,FALSE)</f>
        <v>Cottage Pie</v>
      </c>
      <c r="F812">
        <f>VLOOKUP(D812,Menu!$A$2:$D$18,3,FALSE)</f>
        <v>16</v>
      </c>
      <c r="G812">
        <f>VLOOKUP(D812,Menu!$A$2:$D$18,4,FALSE)</f>
        <v>20</v>
      </c>
    </row>
    <row r="813" spans="1:7">
      <c r="A813" t="s">
        <v>10</v>
      </c>
      <c r="B813" s="7">
        <v>0.74305555555555469</v>
      </c>
      <c r="C813">
        <v>5303</v>
      </c>
      <c r="D813">
        <v>14</v>
      </c>
      <c r="E813" t="str">
        <f>VLOOKUP(D813,Menu!$A$2:$D$18,2,FALSE)</f>
        <v>Espresso</v>
      </c>
      <c r="F813">
        <f>VLOOKUP(D813,Menu!$A$2:$D$18,3,FALSE)</f>
        <v>3</v>
      </c>
      <c r="G813">
        <f>VLOOKUP(D813,Menu!$A$2:$D$18,4,FALSE)</f>
        <v>3</v>
      </c>
    </row>
    <row r="814" spans="1:7">
      <c r="A814" t="s">
        <v>10</v>
      </c>
      <c r="B814" s="7">
        <v>0.74305555555555469</v>
      </c>
      <c r="C814">
        <v>5303</v>
      </c>
      <c r="D814">
        <v>10</v>
      </c>
      <c r="E814" t="str">
        <f>VLOOKUP(D814,Menu!$A$2:$D$18,2,FALSE)</f>
        <v>Mushroom Wellington</v>
      </c>
      <c r="F814">
        <f>VLOOKUP(D814,Menu!$A$2:$D$18,3,FALSE)</f>
        <v>14</v>
      </c>
      <c r="G814">
        <f>VLOOKUP(D814,Menu!$A$2:$D$18,4,FALSE)</f>
        <v>19.5</v>
      </c>
    </row>
    <row r="815" spans="1:7">
      <c r="A815" t="s">
        <v>10</v>
      </c>
      <c r="B815" s="7">
        <v>0.74999999999999911</v>
      </c>
      <c r="C815">
        <v>5304</v>
      </c>
      <c r="D815">
        <v>9</v>
      </c>
      <c r="E815" t="str">
        <f>VLOOKUP(D815,Menu!$A$2:$D$18,2,FALSE)</f>
        <v>Chicken Tikka Masala</v>
      </c>
      <c r="F815">
        <f>VLOOKUP(D815,Menu!$A$2:$D$18,3,FALSE)</f>
        <v>14</v>
      </c>
      <c r="G815">
        <f>VLOOKUP(D815,Menu!$A$2:$D$18,4,FALSE)</f>
        <v>17</v>
      </c>
    </row>
    <row r="816" spans="1:7">
      <c r="A816" t="s">
        <v>10</v>
      </c>
      <c r="B816" s="7">
        <v>0.74999999999999911</v>
      </c>
      <c r="C816">
        <v>5304</v>
      </c>
      <c r="D816">
        <v>7</v>
      </c>
      <c r="E816" t="str">
        <f>VLOOKUP(D816,Menu!$A$2:$D$18,2,FALSE)</f>
        <v>Cottage Pie</v>
      </c>
      <c r="F816">
        <f>VLOOKUP(D816,Menu!$A$2:$D$18,3,FALSE)</f>
        <v>16</v>
      </c>
      <c r="G816">
        <f>VLOOKUP(D816,Menu!$A$2:$D$18,4,FALSE)</f>
        <v>20</v>
      </c>
    </row>
    <row r="817" spans="1:7">
      <c r="A817" t="s">
        <v>10</v>
      </c>
      <c r="B817" s="7">
        <v>0.75624999999999909</v>
      </c>
      <c r="C817">
        <v>5305</v>
      </c>
      <c r="D817">
        <v>12</v>
      </c>
      <c r="E817" t="str">
        <f>VLOOKUP(D817,Menu!$A$2:$D$18,2,FALSE)</f>
        <v>Red wine (1/4 bottle)</v>
      </c>
      <c r="F817">
        <f>VLOOKUP(D817,Menu!$A$2:$D$18,3,FALSE)</f>
        <v>4</v>
      </c>
      <c r="G817">
        <f>VLOOKUP(D817,Menu!$A$2:$D$18,4,FALSE)</f>
        <v>6</v>
      </c>
    </row>
    <row r="818" spans="1:7">
      <c r="A818" t="s">
        <v>10</v>
      </c>
      <c r="B818" s="7">
        <v>0.75624999999999909</v>
      </c>
      <c r="C818">
        <v>5305</v>
      </c>
      <c r="D818">
        <v>13</v>
      </c>
      <c r="E818" t="str">
        <f>VLOOKUP(D818,Menu!$A$2:$D$18,2,FALSE)</f>
        <v>English Breakfast tea</v>
      </c>
      <c r="F818">
        <f>VLOOKUP(D818,Menu!$A$2:$D$18,3,FALSE)</f>
        <v>2</v>
      </c>
      <c r="G818">
        <f>VLOOKUP(D818,Menu!$A$2:$D$18,4,FALSE)</f>
        <v>2</v>
      </c>
    </row>
    <row r="819" spans="1:7">
      <c r="A819" t="s">
        <v>10</v>
      </c>
      <c r="B819" s="7">
        <v>0.75902777777777686</v>
      </c>
      <c r="C819">
        <v>5306</v>
      </c>
      <c r="D819">
        <v>5</v>
      </c>
      <c r="E819" t="str">
        <f>VLOOKUP(D819,Menu!$A$2:$D$18,2,FALSE)</f>
        <v>Carbonara</v>
      </c>
      <c r="F819">
        <f>VLOOKUP(D819,Menu!$A$2:$D$18,3,FALSE)</f>
        <v>15</v>
      </c>
      <c r="G819">
        <f>VLOOKUP(D819,Menu!$A$2:$D$18,4,FALSE)</f>
        <v>20</v>
      </c>
    </row>
    <row r="820" spans="1:7">
      <c r="A820" t="s">
        <v>10</v>
      </c>
      <c r="B820" s="7">
        <v>0.75902777777777686</v>
      </c>
      <c r="C820">
        <v>5306</v>
      </c>
      <c r="D820">
        <v>12</v>
      </c>
      <c r="E820" t="str">
        <f>VLOOKUP(D820,Menu!$A$2:$D$18,2,FALSE)</f>
        <v>Red wine (1/4 bottle)</v>
      </c>
      <c r="F820">
        <f>VLOOKUP(D820,Menu!$A$2:$D$18,3,FALSE)</f>
        <v>4</v>
      </c>
      <c r="G820">
        <f>VLOOKUP(D820,Menu!$A$2:$D$18,4,FALSE)</f>
        <v>6</v>
      </c>
    </row>
    <row r="821" spans="1:7">
      <c r="A821" t="s">
        <v>10</v>
      </c>
      <c r="B821" s="7">
        <v>0.75902777777777686</v>
      </c>
      <c r="C821">
        <v>5306</v>
      </c>
      <c r="D821">
        <v>5</v>
      </c>
      <c r="E821" t="str">
        <f>VLOOKUP(D821,Menu!$A$2:$D$18,2,FALSE)</f>
        <v>Carbonara</v>
      </c>
      <c r="F821">
        <f>VLOOKUP(D821,Menu!$A$2:$D$18,3,FALSE)</f>
        <v>15</v>
      </c>
      <c r="G821">
        <f>VLOOKUP(D821,Menu!$A$2:$D$18,4,FALSE)</f>
        <v>20</v>
      </c>
    </row>
    <row r="822" spans="1:7">
      <c r="A822" t="s">
        <v>10</v>
      </c>
      <c r="B822" s="7">
        <v>0.76666666666666572</v>
      </c>
      <c r="C822">
        <v>5307</v>
      </c>
      <c r="D822">
        <v>9</v>
      </c>
      <c r="E822" t="str">
        <f>VLOOKUP(D822,Menu!$A$2:$D$18,2,FALSE)</f>
        <v>Chicken Tikka Masala</v>
      </c>
      <c r="F822">
        <f>VLOOKUP(D822,Menu!$A$2:$D$18,3,FALSE)</f>
        <v>14</v>
      </c>
      <c r="G822">
        <f>VLOOKUP(D822,Menu!$A$2:$D$18,4,FALSE)</f>
        <v>17</v>
      </c>
    </row>
    <row r="823" spans="1:7">
      <c r="A823" t="s">
        <v>10</v>
      </c>
      <c r="B823" s="7">
        <v>0.7680555555555546</v>
      </c>
      <c r="C823">
        <v>5308</v>
      </c>
      <c r="D823">
        <v>6</v>
      </c>
      <c r="E823" t="str">
        <f>VLOOKUP(D823,Menu!$A$2:$D$18,2,FALSE)</f>
        <v>Bangers &amp; Mash</v>
      </c>
      <c r="F823">
        <f>VLOOKUP(D823,Menu!$A$2:$D$18,3,FALSE)</f>
        <v>14</v>
      </c>
      <c r="G823">
        <f>VLOOKUP(D823,Menu!$A$2:$D$18,4,FALSE)</f>
        <v>18</v>
      </c>
    </row>
    <row r="824" spans="1:7">
      <c r="A824" t="s">
        <v>10</v>
      </c>
      <c r="B824" s="7">
        <v>0.7680555555555546</v>
      </c>
      <c r="C824">
        <v>5308</v>
      </c>
      <c r="D824">
        <v>8</v>
      </c>
      <c r="E824" t="str">
        <f>VLOOKUP(D824,Menu!$A$2:$D$18,2,FALSE)</f>
        <v>Fish &amp; Chips</v>
      </c>
      <c r="F824">
        <f>VLOOKUP(D824,Menu!$A$2:$D$18,3,FALSE)</f>
        <v>15</v>
      </c>
      <c r="G824">
        <f>VLOOKUP(D824,Menu!$A$2:$D$18,4,FALSE)</f>
        <v>19</v>
      </c>
    </row>
    <row r="825" spans="1:7">
      <c r="A825" t="s">
        <v>10</v>
      </c>
      <c r="B825" s="7">
        <v>0.77708333333333235</v>
      </c>
      <c r="C825">
        <v>5309</v>
      </c>
      <c r="D825">
        <v>1</v>
      </c>
      <c r="E825" t="str">
        <f>VLOOKUP(D825,Menu!$A$2:$D$18,2,FALSE)</f>
        <v>Spag Bog</v>
      </c>
      <c r="F825">
        <f>VLOOKUP(D825,Menu!$A$2:$D$18,3,FALSE)</f>
        <v>17</v>
      </c>
      <c r="G825">
        <f>VLOOKUP(D825,Menu!$A$2:$D$18,4,FALSE)</f>
        <v>23</v>
      </c>
    </row>
    <row r="826" spans="1:7">
      <c r="A826" t="s">
        <v>10</v>
      </c>
      <c r="B826" s="7">
        <v>0.78472222222222121</v>
      </c>
      <c r="C826">
        <v>5310</v>
      </c>
      <c r="D826">
        <v>10</v>
      </c>
      <c r="E826" t="str">
        <f>VLOOKUP(D826,Menu!$A$2:$D$18,2,FALSE)</f>
        <v>Mushroom Wellington</v>
      </c>
      <c r="F826">
        <f>VLOOKUP(D826,Menu!$A$2:$D$18,3,FALSE)</f>
        <v>14</v>
      </c>
      <c r="G826">
        <f>VLOOKUP(D826,Menu!$A$2:$D$18,4,FALSE)</f>
        <v>19.5</v>
      </c>
    </row>
    <row r="827" spans="1:7">
      <c r="A827" t="s">
        <v>10</v>
      </c>
      <c r="B827" s="7">
        <v>0.78611111111111009</v>
      </c>
      <c r="C827">
        <v>5311</v>
      </c>
      <c r="D827">
        <v>6</v>
      </c>
      <c r="E827" t="str">
        <f>VLOOKUP(D827,Menu!$A$2:$D$18,2,FALSE)</f>
        <v>Bangers &amp; Mash</v>
      </c>
      <c r="F827">
        <f>VLOOKUP(D827,Menu!$A$2:$D$18,3,FALSE)</f>
        <v>14</v>
      </c>
      <c r="G827">
        <f>VLOOKUP(D827,Menu!$A$2:$D$18,4,FALSE)</f>
        <v>18</v>
      </c>
    </row>
    <row r="828" spans="1:7">
      <c r="A828" t="s">
        <v>10</v>
      </c>
      <c r="B828" s="7">
        <v>0.78680555555555454</v>
      </c>
      <c r="C828">
        <v>5312</v>
      </c>
      <c r="D828">
        <v>11</v>
      </c>
      <c r="E828" t="str">
        <f>VLOOKUP(D828,Menu!$A$2:$D$18,2,FALSE)</f>
        <v>Bacon Butty</v>
      </c>
      <c r="F828">
        <f>VLOOKUP(D828,Menu!$A$2:$D$18,3,FALSE)</f>
        <v>10</v>
      </c>
      <c r="G828">
        <f>VLOOKUP(D828,Menu!$A$2:$D$18,4,FALSE)</f>
        <v>14</v>
      </c>
    </row>
    <row r="829" spans="1:7">
      <c r="A829" t="s">
        <v>10</v>
      </c>
      <c r="B829" s="7">
        <v>0.79513888888888784</v>
      </c>
      <c r="C829">
        <v>5313</v>
      </c>
      <c r="D829">
        <v>9</v>
      </c>
      <c r="E829" t="str">
        <f>VLOOKUP(D829,Menu!$A$2:$D$18,2,FALSE)</f>
        <v>Chicken Tikka Masala</v>
      </c>
      <c r="F829">
        <f>VLOOKUP(D829,Menu!$A$2:$D$18,3,FALSE)</f>
        <v>14</v>
      </c>
      <c r="G829">
        <f>VLOOKUP(D829,Menu!$A$2:$D$18,4,FALSE)</f>
        <v>17</v>
      </c>
    </row>
    <row r="830" spans="1:7">
      <c r="A830" t="s">
        <v>10</v>
      </c>
      <c r="B830" s="7">
        <v>0.79513888888888784</v>
      </c>
      <c r="C830">
        <v>5313</v>
      </c>
      <c r="D830">
        <v>1</v>
      </c>
      <c r="E830" t="str">
        <f>VLOOKUP(D830,Menu!$A$2:$D$18,2,FALSE)</f>
        <v>Spag Bog</v>
      </c>
      <c r="F830">
        <f>VLOOKUP(D830,Menu!$A$2:$D$18,3,FALSE)</f>
        <v>17</v>
      </c>
      <c r="G830">
        <f>VLOOKUP(D830,Menu!$A$2:$D$18,4,FALSE)</f>
        <v>23</v>
      </c>
    </row>
    <row r="831" spans="1:7">
      <c r="A831" t="s">
        <v>10</v>
      </c>
      <c r="B831" s="7">
        <v>0.80069444444444338</v>
      </c>
      <c r="C831">
        <v>5314</v>
      </c>
      <c r="D831">
        <v>5</v>
      </c>
      <c r="E831" t="str">
        <f>VLOOKUP(D831,Menu!$A$2:$D$18,2,FALSE)</f>
        <v>Carbonara</v>
      </c>
      <c r="F831">
        <f>VLOOKUP(D831,Menu!$A$2:$D$18,3,FALSE)</f>
        <v>15</v>
      </c>
      <c r="G831">
        <f>VLOOKUP(D831,Menu!$A$2:$D$18,4,FALSE)</f>
        <v>20</v>
      </c>
    </row>
    <row r="832" spans="1:7">
      <c r="A832" t="s">
        <v>10</v>
      </c>
      <c r="B832" s="7">
        <v>0.80069444444444338</v>
      </c>
      <c r="C832">
        <v>5314</v>
      </c>
      <c r="D832">
        <v>2</v>
      </c>
      <c r="E832" t="str">
        <f>VLOOKUP(D832,Menu!$A$2:$D$18,2,FALSE)</f>
        <v>Risotto con Pollo</v>
      </c>
      <c r="F832">
        <f>VLOOKUP(D832,Menu!$A$2:$D$18,3,FALSE)</f>
        <v>16</v>
      </c>
      <c r="G832">
        <f>VLOOKUP(D832,Menu!$A$2:$D$18,4,FALSE)</f>
        <v>19</v>
      </c>
    </row>
    <row r="833" spans="1:7">
      <c r="A833" t="s">
        <v>10</v>
      </c>
      <c r="B833" s="7">
        <v>0.80902777777777668</v>
      </c>
      <c r="C833">
        <v>5315</v>
      </c>
      <c r="D833">
        <v>7</v>
      </c>
      <c r="E833" t="str">
        <f>VLOOKUP(D833,Menu!$A$2:$D$18,2,FALSE)</f>
        <v>Cottage Pie</v>
      </c>
      <c r="F833">
        <f>VLOOKUP(D833,Menu!$A$2:$D$18,3,FALSE)</f>
        <v>16</v>
      </c>
      <c r="G833">
        <f>VLOOKUP(D833,Menu!$A$2:$D$18,4,FALSE)</f>
        <v>20</v>
      </c>
    </row>
    <row r="834" spans="1:7">
      <c r="A834" t="s">
        <v>10</v>
      </c>
      <c r="B834" s="7">
        <v>0.81041666666666556</v>
      </c>
      <c r="C834">
        <v>5316</v>
      </c>
      <c r="D834">
        <v>6</v>
      </c>
      <c r="E834" t="str">
        <f>VLOOKUP(D834,Menu!$A$2:$D$18,2,FALSE)</f>
        <v>Bangers &amp; Mash</v>
      </c>
      <c r="F834">
        <f>VLOOKUP(D834,Menu!$A$2:$D$18,3,FALSE)</f>
        <v>14</v>
      </c>
      <c r="G834">
        <f>VLOOKUP(D834,Menu!$A$2:$D$18,4,FALSE)</f>
        <v>18</v>
      </c>
    </row>
    <row r="835" spans="1:7">
      <c r="A835" t="s">
        <v>10</v>
      </c>
      <c r="B835" s="7">
        <v>0.82083333333333219</v>
      </c>
      <c r="C835">
        <v>5317</v>
      </c>
      <c r="D835">
        <v>6</v>
      </c>
      <c r="E835" t="str">
        <f>VLOOKUP(D835,Menu!$A$2:$D$18,2,FALSE)</f>
        <v>Bangers &amp; Mash</v>
      </c>
      <c r="F835">
        <f>VLOOKUP(D835,Menu!$A$2:$D$18,3,FALSE)</f>
        <v>14</v>
      </c>
      <c r="G835">
        <f>VLOOKUP(D835,Menu!$A$2:$D$18,4,FALSE)</f>
        <v>18</v>
      </c>
    </row>
    <row r="836" spans="1:7">
      <c r="A836" t="s">
        <v>10</v>
      </c>
      <c r="B836" s="7">
        <v>0.82291666666666552</v>
      </c>
      <c r="C836">
        <v>5318</v>
      </c>
      <c r="D836">
        <v>7</v>
      </c>
      <c r="E836" t="str">
        <f>VLOOKUP(D836,Menu!$A$2:$D$18,2,FALSE)</f>
        <v>Cottage Pie</v>
      </c>
      <c r="F836">
        <f>VLOOKUP(D836,Menu!$A$2:$D$18,3,FALSE)</f>
        <v>16</v>
      </c>
      <c r="G836">
        <f>VLOOKUP(D836,Menu!$A$2:$D$18,4,FALSE)</f>
        <v>20</v>
      </c>
    </row>
    <row r="837" spans="1:7">
      <c r="A837" t="s">
        <v>10</v>
      </c>
      <c r="B837" s="7">
        <v>0.82291666666666552</v>
      </c>
      <c r="C837">
        <v>5318</v>
      </c>
      <c r="D837">
        <v>9</v>
      </c>
      <c r="E837" t="str">
        <f>VLOOKUP(D837,Menu!$A$2:$D$18,2,FALSE)</f>
        <v>Chicken Tikka Masala</v>
      </c>
      <c r="F837">
        <f>VLOOKUP(D837,Menu!$A$2:$D$18,3,FALSE)</f>
        <v>14</v>
      </c>
      <c r="G837">
        <f>VLOOKUP(D837,Menu!$A$2:$D$18,4,FALSE)</f>
        <v>17</v>
      </c>
    </row>
    <row r="838" spans="1:7">
      <c r="A838" t="s">
        <v>10</v>
      </c>
      <c r="B838" s="7">
        <v>0.83124999999999882</v>
      </c>
      <c r="C838">
        <v>5319</v>
      </c>
      <c r="D838">
        <v>5</v>
      </c>
      <c r="E838" t="str">
        <f>VLOOKUP(D838,Menu!$A$2:$D$18,2,FALSE)</f>
        <v>Carbonara</v>
      </c>
      <c r="F838">
        <f>VLOOKUP(D838,Menu!$A$2:$D$18,3,FALSE)</f>
        <v>15</v>
      </c>
      <c r="G838">
        <f>VLOOKUP(D838,Menu!$A$2:$D$18,4,FALSE)</f>
        <v>20</v>
      </c>
    </row>
    <row r="839" spans="1:7">
      <c r="A839" t="s">
        <v>10</v>
      </c>
      <c r="B839" s="7">
        <v>0.83124999999999882</v>
      </c>
      <c r="C839">
        <v>5319</v>
      </c>
      <c r="D839">
        <v>2</v>
      </c>
      <c r="E839" t="str">
        <f>VLOOKUP(D839,Menu!$A$2:$D$18,2,FALSE)</f>
        <v>Risotto con Pollo</v>
      </c>
      <c r="F839">
        <f>VLOOKUP(D839,Menu!$A$2:$D$18,3,FALSE)</f>
        <v>16</v>
      </c>
      <c r="G839">
        <f>VLOOKUP(D839,Menu!$A$2:$D$18,4,FALSE)</f>
        <v>19</v>
      </c>
    </row>
    <row r="840" spans="1:7">
      <c r="A840" t="s">
        <v>10</v>
      </c>
      <c r="B840" s="7">
        <v>0.83194444444444327</v>
      </c>
      <c r="C840">
        <v>5320</v>
      </c>
      <c r="D840">
        <v>9</v>
      </c>
      <c r="E840" t="str">
        <f>VLOOKUP(D840,Menu!$A$2:$D$18,2,FALSE)</f>
        <v>Chicken Tikka Masala</v>
      </c>
      <c r="F840">
        <f>VLOOKUP(D840,Menu!$A$2:$D$18,3,FALSE)</f>
        <v>14</v>
      </c>
      <c r="G840">
        <f>VLOOKUP(D840,Menu!$A$2:$D$18,4,FALSE)</f>
        <v>17</v>
      </c>
    </row>
    <row r="841" spans="1:7">
      <c r="A841" t="s">
        <v>10</v>
      </c>
      <c r="B841" s="7">
        <v>0.83263888888888771</v>
      </c>
      <c r="C841">
        <v>5321</v>
      </c>
      <c r="D841">
        <v>12</v>
      </c>
      <c r="E841" t="str">
        <f>VLOOKUP(D841,Menu!$A$2:$D$18,2,FALSE)</f>
        <v>Red wine (1/4 bottle)</v>
      </c>
      <c r="F841">
        <f>VLOOKUP(D841,Menu!$A$2:$D$18,3,FALSE)</f>
        <v>4</v>
      </c>
      <c r="G841">
        <f>VLOOKUP(D841,Menu!$A$2:$D$18,4,FALSE)</f>
        <v>6</v>
      </c>
    </row>
    <row r="842" spans="1:7">
      <c r="A842" t="s">
        <v>10</v>
      </c>
      <c r="B842" s="7">
        <v>0.83263888888888771</v>
      </c>
      <c r="C842">
        <v>5321</v>
      </c>
      <c r="D842">
        <v>8</v>
      </c>
      <c r="E842" t="str">
        <f>VLOOKUP(D842,Menu!$A$2:$D$18,2,FALSE)</f>
        <v>Fish &amp; Chips</v>
      </c>
      <c r="F842">
        <f>VLOOKUP(D842,Menu!$A$2:$D$18,3,FALSE)</f>
        <v>15</v>
      </c>
      <c r="G842">
        <f>VLOOKUP(D842,Menu!$A$2:$D$18,4,FALSE)</f>
        <v>19</v>
      </c>
    </row>
    <row r="843" spans="1:7">
      <c r="A843" t="s">
        <v>10</v>
      </c>
      <c r="B843" s="7">
        <v>0.83541666666666548</v>
      </c>
      <c r="C843">
        <v>5322</v>
      </c>
      <c r="D843">
        <v>5</v>
      </c>
      <c r="E843" t="str">
        <f>VLOOKUP(D843,Menu!$A$2:$D$18,2,FALSE)</f>
        <v>Carbonara</v>
      </c>
      <c r="F843">
        <f>VLOOKUP(D843,Menu!$A$2:$D$18,3,FALSE)</f>
        <v>15</v>
      </c>
      <c r="G843">
        <f>VLOOKUP(D843,Menu!$A$2:$D$18,4,FALSE)</f>
        <v>20</v>
      </c>
    </row>
    <row r="844" spans="1:7">
      <c r="A844" t="s">
        <v>10</v>
      </c>
      <c r="B844" s="7">
        <v>0.83958333333333213</v>
      </c>
      <c r="C844">
        <v>5323</v>
      </c>
      <c r="D844">
        <v>14</v>
      </c>
      <c r="E844" t="str">
        <f>VLOOKUP(D844,Menu!$A$2:$D$18,2,FALSE)</f>
        <v>Espresso</v>
      </c>
      <c r="F844">
        <f>VLOOKUP(D844,Menu!$A$2:$D$18,3,FALSE)</f>
        <v>3</v>
      </c>
      <c r="G844">
        <f>VLOOKUP(D844,Menu!$A$2:$D$18,4,FALSE)</f>
        <v>3</v>
      </c>
    </row>
    <row r="845" spans="1:7">
      <c r="A845" t="s">
        <v>10</v>
      </c>
      <c r="B845" s="7">
        <v>0.83958333333333213</v>
      </c>
      <c r="C845">
        <v>5323</v>
      </c>
      <c r="D845">
        <v>1</v>
      </c>
      <c r="E845" t="str">
        <f>VLOOKUP(D845,Menu!$A$2:$D$18,2,FALSE)</f>
        <v>Spag Bog</v>
      </c>
      <c r="F845">
        <f>VLOOKUP(D845,Menu!$A$2:$D$18,3,FALSE)</f>
        <v>17</v>
      </c>
      <c r="G845">
        <f>VLOOKUP(D845,Menu!$A$2:$D$18,4,FALSE)</f>
        <v>23</v>
      </c>
    </row>
    <row r="846" spans="1:7">
      <c r="A846" t="s">
        <v>10</v>
      </c>
      <c r="B846" s="7">
        <v>0.83958333333333213</v>
      </c>
      <c r="C846">
        <v>5323</v>
      </c>
      <c r="D846">
        <v>4</v>
      </c>
      <c r="E846" t="str">
        <f>VLOOKUP(D846,Menu!$A$2:$D$18,2,FALSE)</f>
        <v>Ravioli</v>
      </c>
      <c r="F846">
        <f>VLOOKUP(D846,Menu!$A$2:$D$18,3,FALSE)</f>
        <v>14</v>
      </c>
      <c r="G846">
        <f>VLOOKUP(D846,Menu!$A$2:$D$18,4,FALSE)</f>
        <v>16</v>
      </c>
    </row>
    <row r="847" spans="1:7">
      <c r="A847" t="s">
        <v>10</v>
      </c>
      <c r="B847" s="7">
        <v>0.83958333333333213</v>
      </c>
      <c r="C847">
        <v>5323</v>
      </c>
      <c r="D847">
        <v>1</v>
      </c>
      <c r="E847" t="str">
        <f>VLOOKUP(D847,Menu!$A$2:$D$18,2,FALSE)</f>
        <v>Spag Bog</v>
      </c>
      <c r="F847">
        <f>VLOOKUP(D847,Menu!$A$2:$D$18,3,FALSE)</f>
        <v>17</v>
      </c>
      <c r="G847">
        <f>VLOOKUP(D847,Menu!$A$2:$D$18,4,FALSE)</f>
        <v>23</v>
      </c>
    </row>
    <row r="848" spans="1:7">
      <c r="A848" t="s">
        <v>10</v>
      </c>
      <c r="B848" s="7">
        <v>0.83958333333333213</v>
      </c>
      <c r="C848">
        <v>5323</v>
      </c>
      <c r="D848">
        <v>12</v>
      </c>
      <c r="E848" t="str">
        <f>VLOOKUP(D848,Menu!$A$2:$D$18,2,FALSE)</f>
        <v>Red wine (1/4 bottle)</v>
      </c>
      <c r="F848">
        <f>VLOOKUP(D848,Menu!$A$2:$D$18,3,FALSE)</f>
        <v>4</v>
      </c>
      <c r="G848">
        <f>VLOOKUP(D848,Menu!$A$2:$D$18,4,FALSE)</f>
        <v>6</v>
      </c>
    </row>
    <row r="849" spans="1:7">
      <c r="A849" t="s">
        <v>10</v>
      </c>
      <c r="B849" s="7">
        <v>0.83958333333333213</v>
      </c>
      <c r="C849">
        <v>5323</v>
      </c>
      <c r="D849">
        <v>7</v>
      </c>
      <c r="E849" t="str">
        <f>VLOOKUP(D849,Menu!$A$2:$D$18,2,FALSE)</f>
        <v>Cottage Pie</v>
      </c>
      <c r="F849">
        <f>VLOOKUP(D849,Menu!$A$2:$D$18,3,FALSE)</f>
        <v>16</v>
      </c>
      <c r="G849">
        <f>VLOOKUP(D849,Menu!$A$2:$D$18,4,FALSE)</f>
        <v>20</v>
      </c>
    </row>
    <row r="850" spans="1:7">
      <c r="A850" t="s">
        <v>10</v>
      </c>
      <c r="B850" s="7">
        <v>0.84305555555555434</v>
      </c>
      <c r="C850">
        <v>5324</v>
      </c>
      <c r="D850">
        <v>12</v>
      </c>
      <c r="E850" t="str">
        <f>VLOOKUP(D850,Menu!$A$2:$D$18,2,FALSE)</f>
        <v>Red wine (1/4 bottle)</v>
      </c>
      <c r="F850">
        <f>VLOOKUP(D850,Menu!$A$2:$D$18,3,FALSE)</f>
        <v>4</v>
      </c>
      <c r="G850">
        <f>VLOOKUP(D850,Menu!$A$2:$D$18,4,FALSE)</f>
        <v>6</v>
      </c>
    </row>
    <row r="851" spans="1:7">
      <c r="A851" t="s">
        <v>10</v>
      </c>
      <c r="B851" s="7">
        <v>0.8506944444444432</v>
      </c>
      <c r="C851">
        <v>5325</v>
      </c>
      <c r="D851">
        <v>1</v>
      </c>
      <c r="E851" t="str">
        <f>VLOOKUP(D851,Menu!$A$2:$D$18,2,FALSE)</f>
        <v>Spag Bog</v>
      </c>
      <c r="F851">
        <f>VLOOKUP(D851,Menu!$A$2:$D$18,3,FALSE)</f>
        <v>17</v>
      </c>
      <c r="G851">
        <f>VLOOKUP(D851,Menu!$A$2:$D$18,4,FALSE)</f>
        <v>23</v>
      </c>
    </row>
    <row r="852" spans="1:7">
      <c r="A852" t="s">
        <v>10</v>
      </c>
      <c r="B852" s="7">
        <v>0.8506944444444432</v>
      </c>
      <c r="C852">
        <v>5325</v>
      </c>
      <c r="D852">
        <v>15</v>
      </c>
      <c r="E852" t="str">
        <f>VLOOKUP(D852,Menu!$A$2:$D$18,2,FALSE)</f>
        <v>Fizzy water</v>
      </c>
      <c r="F852">
        <f>VLOOKUP(D852,Menu!$A$2:$D$18,3,FALSE)</f>
        <v>1</v>
      </c>
      <c r="G852">
        <f>VLOOKUP(D852,Menu!$A$2:$D$18,4,FALSE)</f>
        <v>1</v>
      </c>
    </row>
    <row r="853" spans="1:7">
      <c r="A853" t="s">
        <v>10</v>
      </c>
      <c r="B853" s="7">
        <v>0.8506944444444432</v>
      </c>
      <c r="C853">
        <v>5325</v>
      </c>
      <c r="D853">
        <v>16</v>
      </c>
      <c r="E853" t="str">
        <f>VLOOKUP(D853,Menu!$A$2:$D$18,2,FALSE)</f>
        <v>English Ale</v>
      </c>
      <c r="F853">
        <f>VLOOKUP(D853,Menu!$A$2:$D$18,3,FALSE)</f>
        <v>5</v>
      </c>
      <c r="G853">
        <f>VLOOKUP(D853,Menu!$A$2:$D$18,4,FALSE)</f>
        <v>7</v>
      </c>
    </row>
    <row r="854" spans="1:7">
      <c r="A854" t="s">
        <v>10</v>
      </c>
      <c r="B854" s="7">
        <v>0.8506944444444432</v>
      </c>
      <c r="C854">
        <v>5325</v>
      </c>
      <c r="D854">
        <v>7</v>
      </c>
      <c r="E854" t="str">
        <f>VLOOKUP(D854,Menu!$A$2:$D$18,2,FALSE)</f>
        <v>Cottage Pie</v>
      </c>
      <c r="F854">
        <f>VLOOKUP(D854,Menu!$A$2:$D$18,3,FALSE)</f>
        <v>16</v>
      </c>
      <c r="G854">
        <f>VLOOKUP(D854,Menu!$A$2:$D$18,4,FALSE)</f>
        <v>20</v>
      </c>
    </row>
    <row r="855" spans="1:7">
      <c r="A855" t="s">
        <v>10</v>
      </c>
      <c r="B855" s="7">
        <v>0.8506944444444432</v>
      </c>
      <c r="C855">
        <v>5325</v>
      </c>
      <c r="D855">
        <v>14</v>
      </c>
      <c r="E855" t="str">
        <f>VLOOKUP(D855,Menu!$A$2:$D$18,2,FALSE)</f>
        <v>Espresso</v>
      </c>
      <c r="F855">
        <f>VLOOKUP(D855,Menu!$A$2:$D$18,3,FALSE)</f>
        <v>3</v>
      </c>
      <c r="G855">
        <f>VLOOKUP(D855,Menu!$A$2:$D$18,4,FALSE)</f>
        <v>3</v>
      </c>
    </row>
    <row r="856" spans="1:7">
      <c r="A856" t="s">
        <v>10</v>
      </c>
      <c r="B856" s="7">
        <v>0.8506944444444432</v>
      </c>
      <c r="C856">
        <v>5325</v>
      </c>
      <c r="D856">
        <v>4</v>
      </c>
      <c r="E856" t="str">
        <f>VLOOKUP(D856,Menu!$A$2:$D$18,2,FALSE)</f>
        <v>Ravioli</v>
      </c>
      <c r="F856">
        <f>VLOOKUP(D856,Menu!$A$2:$D$18,3,FALSE)</f>
        <v>14</v>
      </c>
      <c r="G856">
        <f>VLOOKUP(D856,Menu!$A$2:$D$18,4,FALSE)</f>
        <v>16</v>
      </c>
    </row>
    <row r="857" spans="1:7">
      <c r="A857" t="s">
        <v>10</v>
      </c>
      <c r="B857" s="7">
        <v>0.8506944444444432</v>
      </c>
      <c r="C857">
        <v>5325</v>
      </c>
      <c r="D857">
        <v>3</v>
      </c>
      <c r="E857" t="str">
        <f>VLOOKUP(D857,Menu!$A$2:$D$18,2,FALSE)</f>
        <v>Soup of the day</v>
      </c>
      <c r="F857">
        <f>VLOOKUP(D857,Menu!$A$2:$D$18,3,FALSE)</f>
        <v>7</v>
      </c>
      <c r="G857">
        <f>VLOOKUP(D857,Menu!$A$2:$D$18,4,FALSE)</f>
        <v>8.5</v>
      </c>
    </row>
    <row r="858" spans="1:7">
      <c r="A858" t="s">
        <v>10</v>
      </c>
      <c r="B858" s="7">
        <v>0.86111111111110983</v>
      </c>
      <c r="C858">
        <v>5326</v>
      </c>
      <c r="D858">
        <v>6</v>
      </c>
      <c r="E858" t="str">
        <f>VLOOKUP(D858,Menu!$A$2:$D$18,2,FALSE)</f>
        <v>Bangers &amp; Mash</v>
      </c>
      <c r="F858">
        <f>VLOOKUP(D858,Menu!$A$2:$D$18,3,FALSE)</f>
        <v>14</v>
      </c>
      <c r="G858">
        <f>VLOOKUP(D858,Menu!$A$2:$D$18,4,FALSE)</f>
        <v>18</v>
      </c>
    </row>
    <row r="859" spans="1:7">
      <c r="A859" t="s">
        <v>10</v>
      </c>
      <c r="B859" s="7">
        <v>0.86111111111110983</v>
      </c>
      <c r="C859">
        <v>5326</v>
      </c>
      <c r="D859">
        <v>7</v>
      </c>
      <c r="E859" t="str">
        <f>VLOOKUP(D859,Menu!$A$2:$D$18,2,FALSE)</f>
        <v>Cottage Pie</v>
      </c>
      <c r="F859">
        <f>VLOOKUP(D859,Menu!$A$2:$D$18,3,FALSE)</f>
        <v>16</v>
      </c>
      <c r="G859">
        <f>VLOOKUP(D859,Menu!$A$2:$D$18,4,FALSE)</f>
        <v>20</v>
      </c>
    </row>
    <row r="860" spans="1:7">
      <c r="A860" t="s">
        <v>10</v>
      </c>
      <c r="B860" s="7">
        <v>0.86597222222222092</v>
      </c>
      <c r="C860">
        <v>5327</v>
      </c>
      <c r="D860">
        <v>5</v>
      </c>
      <c r="E860" t="str">
        <f>VLOOKUP(D860,Menu!$A$2:$D$18,2,FALSE)</f>
        <v>Carbonara</v>
      </c>
      <c r="F860">
        <f>VLOOKUP(D860,Menu!$A$2:$D$18,3,FALSE)</f>
        <v>15</v>
      </c>
      <c r="G860">
        <f>VLOOKUP(D860,Menu!$A$2:$D$18,4,FALSE)</f>
        <v>20</v>
      </c>
    </row>
    <row r="861" spans="1:7">
      <c r="A861" t="s">
        <v>10</v>
      </c>
      <c r="B861" s="7">
        <v>0.86597222222222092</v>
      </c>
      <c r="C861">
        <v>5327</v>
      </c>
      <c r="D861">
        <v>13</v>
      </c>
      <c r="E861" t="str">
        <f>VLOOKUP(D861,Menu!$A$2:$D$18,2,FALSE)</f>
        <v>English Breakfast tea</v>
      </c>
      <c r="F861">
        <f>VLOOKUP(D861,Menu!$A$2:$D$18,3,FALSE)</f>
        <v>2</v>
      </c>
      <c r="G861">
        <f>VLOOKUP(D861,Menu!$A$2:$D$18,4,FALSE)</f>
        <v>2</v>
      </c>
    </row>
    <row r="862" spans="1:7">
      <c r="A862" t="s">
        <v>10</v>
      </c>
      <c r="B862" s="7">
        <v>0.86666666666666536</v>
      </c>
      <c r="C862">
        <v>5328</v>
      </c>
      <c r="D862">
        <v>6</v>
      </c>
      <c r="E862" t="str">
        <f>VLOOKUP(D862,Menu!$A$2:$D$18,2,FALSE)</f>
        <v>Bangers &amp; Mash</v>
      </c>
      <c r="F862">
        <f>VLOOKUP(D862,Menu!$A$2:$D$18,3,FALSE)</f>
        <v>14</v>
      </c>
      <c r="G862">
        <f>VLOOKUP(D862,Menu!$A$2:$D$18,4,FALSE)</f>
        <v>18</v>
      </c>
    </row>
    <row r="863" spans="1:7">
      <c r="A863" t="s">
        <v>10</v>
      </c>
      <c r="B863" s="7">
        <v>0.86666666666666536</v>
      </c>
      <c r="C863">
        <v>5328</v>
      </c>
      <c r="D863">
        <v>7</v>
      </c>
      <c r="E863" t="str">
        <f>VLOOKUP(D863,Menu!$A$2:$D$18,2,FALSE)</f>
        <v>Cottage Pie</v>
      </c>
      <c r="F863">
        <f>VLOOKUP(D863,Menu!$A$2:$D$18,3,FALSE)</f>
        <v>16</v>
      </c>
      <c r="G863">
        <f>VLOOKUP(D863,Menu!$A$2:$D$18,4,FALSE)</f>
        <v>20</v>
      </c>
    </row>
    <row r="864" spans="1:7">
      <c r="A864" t="s">
        <v>10</v>
      </c>
      <c r="B864" s="7">
        <v>0.87430555555555423</v>
      </c>
      <c r="C864">
        <v>5329</v>
      </c>
      <c r="D864">
        <v>16</v>
      </c>
      <c r="E864" t="str">
        <f>VLOOKUP(D864,Menu!$A$2:$D$18,2,FALSE)</f>
        <v>English Ale</v>
      </c>
      <c r="F864">
        <f>VLOOKUP(D864,Menu!$A$2:$D$18,3,FALSE)</f>
        <v>5</v>
      </c>
      <c r="G864">
        <f>VLOOKUP(D864,Menu!$A$2:$D$18,4,FALSE)</f>
        <v>7</v>
      </c>
    </row>
    <row r="865" spans="1:7">
      <c r="A865" t="s">
        <v>10</v>
      </c>
      <c r="B865" s="7">
        <v>0.87430555555555423</v>
      </c>
      <c r="C865">
        <v>5329</v>
      </c>
      <c r="D865">
        <v>7</v>
      </c>
      <c r="E865" t="str">
        <f>VLOOKUP(D865,Menu!$A$2:$D$18,2,FALSE)</f>
        <v>Cottage Pie</v>
      </c>
      <c r="F865">
        <f>VLOOKUP(D865,Menu!$A$2:$D$18,3,FALSE)</f>
        <v>16</v>
      </c>
      <c r="G865">
        <f>VLOOKUP(D865,Menu!$A$2:$D$18,4,FALSE)</f>
        <v>20</v>
      </c>
    </row>
    <row r="866" spans="1:7">
      <c r="A866" t="s">
        <v>10</v>
      </c>
      <c r="B866" s="7">
        <v>0.87430555555555423</v>
      </c>
      <c r="C866">
        <v>5329</v>
      </c>
      <c r="D866">
        <v>13</v>
      </c>
      <c r="E866" t="str">
        <f>VLOOKUP(D866,Menu!$A$2:$D$18,2,FALSE)</f>
        <v>English Breakfast tea</v>
      </c>
      <c r="F866">
        <f>VLOOKUP(D866,Menu!$A$2:$D$18,3,FALSE)</f>
        <v>2</v>
      </c>
      <c r="G866">
        <f>VLOOKUP(D866,Menu!$A$2:$D$18,4,FALSE)</f>
        <v>2</v>
      </c>
    </row>
    <row r="867" spans="1:7">
      <c r="A867" t="s">
        <v>10</v>
      </c>
      <c r="B867" s="7">
        <v>0.87430555555555423</v>
      </c>
      <c r="C867">
        <v>5329</v>
      </c>
      <c r="D867">
        <v>7</v>
      </c>
      <c r="E867" t="str">
        <f>VLOOKUP(D867,Menu!$A$2:$D$18,2,FALSE)</f>
        <v>Cottage Pie</v>
      </c>
      <c r="F867">
        <f>VLOOKUP(D867,Menu!$A$2:$D$18,3,FALSE)</f>
        <v>16</v>
      </c>
      <c r="G867">
        <f>VLOOKUP(D867,Menu!$A$2:$D$18,4,FALSE)</f>
        <v>20</v>
      </c>
    </row>
    <row r="868" spans="1:7">
      <c r="A868" t="s">
        <v>10</v>
      </c>
      <c r="B868" s="7">
        <v>0.87430555555555423</v>
      </c>
      <c r="C868">
        <v>5329</v>
      </c>
      <c r="D868">
        <v>2</v>
      </c>
      <c r="E868" t="str">
        <f>VLOOKUP(D868,Menu!$A$2:$D$18,2,FALSE)</f>
        <v>Risotto con Pollo</v>
      </c>
      <c r="F868">
        <f>VLOOKUP(D868,Menu!$A$2:$D$18,3,FALSE)</f>
        <v>16</v>
      </c>
      <c r="G868">
        <f>VLOOKUP(D868,Menu!$A$2:$D$18,4,FALSE)</f>
        <v>19</v>
      </c>
    </row>
    <row r="869" spans="1:7">
      <c r="A869" t="s">
        <v>10</v>
      </c>
      <c r="B869" s="7">
        <v>0.87430555555555423</v>
      </c>
      <c r="C869">
        <v>5329</v>
      </c>
      <c r="D869">
        <v>3</v>
      </c>
      <c r="E869" t="str">
        <f>VLOOKUP(D869,Menu!$A$2:$D$18,2,FALSE)</f>
        <v>Soup of the day</v>
      </c>
      <c r="F869">
        <f>VLOOKUP(D869,Menu!$A$2:$D$18,3,FALSE)</f>
        <v>7</v>
      </c>
      <c r="G869">
        <f>VLOOKUP(D869,Menu!$A$2:$D$18,4,FALSE)</f>
        <v>8.5</v>
      </c>
    </row>
    <row r="870" spans="1:7">
      <c r="A870" t="s">
        <v>10</v>
      </c>
      <c r="B870" s="7">
        <v>0.87569444444444311</v>
      </c>
      <c r="C870">
        <v>5330</v>
      </c>
      <c r="D870">
        <v>7</v>
      </c>
      <c r="E870" t="str">
        <f>VLOOKUP(D870,Menu!$A$2:$D$18,2,FALSE)</f>
        <v>Cottage Pie</v>
      </c>
      <c r="F870">
        <f>VLOOKUP(D870,Menu!$A$2:$D$18,3,FALSE)</f>
        <v>16</v>
      </c>
      <c r="G870">
        <f>VLOOKUP(D870,Menu!$A$2:$D$18,4,FALSE)</f>
        <v>20</v>
      </c>
    </row>
    <row r="871" spans="1:7">
      <c r="A871" t="s">
        <v>10</v>
      </c>
      <c r="B871" s="7">
        <v>0.87986111111110976</v>
      </c>
      <c r="C871">
        <v>5331</v>
      </c>
      <c r="D871">
        <v>3</v>
      </c>
      <c r="E871" t="str">
        <f>VLOOKUP(D871,Menu!$A$2:$D$18,2,FALSE)</f>
        <v>Soup of the day</v>
      </c>
      <c r="F871">
        <f>VLOOKUP(D871,Menu!$A$2:$D$18,3,FALSE)</f>
        <v>7</v>
      </c>
      <c r="G871">
        <f>VLOOKUP(D871,Menu!$A$2:$D$18,4,FALSE)</f>
        <v>8.5</v>
      </c>
    </row>
    <row r="872" spans="1:7">
      <c r="A872" t="s">
        <v>10</v>
      </c>
      <c r="B872" s="7">
        <v>0.87986111111110976</v>
      </c>
      <c r="C872">
        <v>5331</v>
      </c>
      <c r="D872">
        <v>9</v>
      </c>
      <c r="E872" t="str">
        <f>VLOOKUP(D872,Menu!$A$2:$D$18,2,FALSE)</f>
        <v>Chicken Tikka Masala</v>
      </c>
      <c r="F872">
        <f>VLOOKUP(D872,Menu!$A$2:$D$18,3,FALSE)</f>
        <v>14</v>
      </c>
      <c r="G872">
        <f>VLOOKUP(D872,Menu!$A$2:$D$18,4,FALSE)</f>
        <v>17</v>
      </c>
    </row>
    <row r="873" spans="1:7">
      <c r="A873" t="s">
        <v>10</v>
      </c>
      <c r="B873" s="7">
        <v>0.87986111111110976</v>
      </c>
      <c r="C873">
        <v>5331</v>
      </c>
      <c r="D873">
        <v>3</v>
      </c>
      <c r="E873" t="str">
        <f>VLOOKUP(D873,Menu!$A$2:$D$18,2,FALSE)</f>
        <v>Soup of the day</v>
      </c>
      <c r="F873">
        <f>VLOOKUP(D873,Menu!$A$2:$D$18,3,FALSE)</f>
        <v>7</v>
      </c>
      <c r="G873">
        <f>VLOOKUP(D873,Menu!$A$2:$D$18,4,FALSE)</f>
        <v>8.5</v>
      </c>
    </row>
    <row r="874" spans="1:7">
      <c r="A874" t="s">
        <v>10</v>
      </c>
      <c r="B874" s="7">
        <v>0.87986111111110976</v>
      </c>
      <c r="C874">
        <v>5331</v>
      </c>
      <c r="D874">
        <v>15</v>
      </c>
      <c r="E874" t="str">
        <f>VLOOKUP(D874,Menu!$A$2:$D$18,2,FALSE)</f>
        <v>Fizzy water</v>
      </c>
      <c r="F874">
        <f>VLOOKUP(D874,Menu!$A$2:$D$18,3,FALSE)</f>
        <v>1</v>
      </c>
      <c r="G874">
        <f>VLOOKUP(D874,Menu!$A$2:$D$18,4,FALSE)</f>
        <v>1</v>
      </c>
    </row>
    <row r="875" spans="1:7">
      <c r="A875" t="s">
        <v>10</v>
      </c>
      <c r="B875" s="7">
        <v>0.87986111111110976</v>
      </c>
      <c r="C875">
        <v>5331</v>
      </c>
      <c r="D875">
        <v>6</v>
      </c>
      <c r="E875" t="str">
        <f>VLOOKUP(D875,Menu!$A$2:$D$18,2,FALSE)</f>
        <v>Bangers &amp; Mash</v>
      </c>
      <c r="F875">
        <f>VLOOKUP(D875,Menu!$A$2:$D$18,3,FALSE)</f>
        <v>14</v>
      </c>
      <c r="G875">
        <f>VLOOKUP(D875,Menu!$A$2:$D$18,4,FALSE)</f>
        <v>18</v>
      </c>
    </row>
    <row r="876" spans="1:7">
      <c r="A876" t="s">
        <v>10</v>
      </c>
      <c r="B876" s="7">
        <v>0.88124999999999865</v>
      </c>
      <c r="C876">
        <v>5332</v>
      </c>
      <c r="D876">
        <v>4</v>
      </c>
      <c r="E876" t="str">
        <f>VLOOKUP(D876,Menu!$A$2:$D$18,2,FALSE)</f>
        <v>Ravioli</v>
      </c>
      <c r="F876">
        <f>VLOOKUP(D876,Menu!$A$2:$D$18,3,FALSE)</f>
        <v>14</v>
      </c>
      <c r="G876">
        <f>VLOOKUP(D876,Menu!$A$2:$D$18,4,FALSE)</f>
        <v>16</v>
      </c>
    </row>
    <row r="877" spans="1:7">
      <c r="A877" t="s">
        <v>10</v>
      </c>
      <c r="B877" s="7">
        <v>0.88124999999999865</v>
      </c>
      <c r="C877">
        <v>5332</v>
      </c>
      <c r="D877">
        <v>10</v>
      </c>
      <c r="E877" t="str">
        <f>VLOOKUP(D877,Menu!$A$2:$D$18,2,FALSE)</f>
        <v>Mushroom Wellington</v>
      </c>
      <c r="F877">
        <f>VLOOKUP(D877,Menu!$A$2:$D$18,3,FALSE)</f>
        <v>14</v>
      </c>
      <c r="G877">
        <f>VLOOKUP(D877,Menu!$A$2:$D$18,4,FALSE)</f>
        <v>19.5</v>
      </c>
    </row>
    <row r="878" spans="1:7">
      <c r="A878" t="s">
        <v>10</v>
      </c>
      <c r="B878" s="7">
        <v>0.88124999999999865</v>
      </c>
      <c r="C878">
        <v>5332</v>
      </c>
      <c r="D878">
        <v>1</v>
      </c>
      <c r="E878" t="str">
        <f>VLOOKUP(D878,Menu!$A$2:$D$18,2,FALSE)</f>
        <v>Spag Bog</v>
      </c>
      <c r="F878">
        <f>VLOOKUP(D878,Menu!$A$2:$D$18,3,FALSE)</f>
        <v>17</v>
      </c>
      <c r="G878">
        <f>VLOOKUP(D878,Menu!$A$2:$D$18,4,FALSE)</f>
        <v>23</v>
      </c>
    </row>
    <row r="879" spans="1:7">
      <c r="A879" t="s">
        <v>10</v>
      </c>
      <c r="B879" s="7">
        <v>0.88124999999999865</v>
      </c>
      <c r="C879">
        <v>5332</v>
      </c>
      <c r="D879">
        <v>13</v>
      </c>
      <c r="E879" t="str">
        <f>VLOOKUP(D879,Menu!$A$2:$D$18,2,FALSE)</f>
        <v>English Breakfast tea</v>
      </c>
      <c r="F879">
        <f>VLOOKUP(D879,Menu!$A$2:$D$18,3,FALSE)</f>
        <v>2</v>
      </c>
      <c r="G879">
        <f>VLOOKUP(D879,Menu!$A$2:$D$18,4,FALSE)</f>
        <v>2</v>
      </c>
    </row>
    <row r="880" spans="1:7">
      <c r="A880" t="s">
        <v>10</v>
      </c>
      <c r="B880" s="7">
        <v>0.88124999999999865</v>
      </c>
      <c r="C880">
        <v>5332</v>
      </c>
      <c r="D880">
        <v>4</v>
      </c>
      <c r="E880" t="str">
        <f>VLOOKUP(D880,Menu!$A$2:$D$18,2,FALSE)</f>
        <v>Ravioli</v>
      </c>
      <c r="F880">
        <f>VLOOKUP(D880,Menu!$A$2:$D$18,3,FALSE)</f>
        <v>14</v>
      </c>
      <c r="G880">
        <f>VLOOKUP(D880,Menu!$A$2:$D$18,4,FALSE)</f>
        <v>16</v>
      </c>
    </row>
    <row r="881" spans="1:7">
      <c r="A881" t="s">
        <v>10</v>
      </c>
      <c r="B881" s="7">
        <v>0.88124999999999865</v>
      </c>
      <c r="C881">
        <v>5332</v>
      </c>
      <c r="D881">
        <v>16</v>
      </c>
      <c r="E881" t="str">
        <f>VLOOKUP(D881,Menu!$A$2:$D$18,2,FALSE)</f>
        <v>English Ale</v>
      </c>
      <c r="F881">
        <f>VLOOKUP(D881,Menu!$A$2:$D$18,3,FALSE)</f>
        <v>5</v>
      </c>
      <c r="G881">
        <f>VLOOKUP(D881,Menu!$A$2:$D$18,4,FALSE)</f>
        <v>7</v>
      </c>
    </row>
    <row r="882" spans="1:7">
      <c r="A882" t="s">
        <v>10</v>
      </c>
      <c r="B882" s="7">
        <v>0.88124999999999865</v>
      </c>
      <c r="C882">
        <v>5332</v>
      </c>
      <c r="D882">
        <v>4</v>
      </c>
      <c r="E882" t="str">
        <f>VLOOKUP(D882,Menu!$A$2:$D$18,2,FALSE)</f>
        <v>Ravioli</v>
      </c>
      <c r="F882">
        <f>VLOOKUP(D882,Menu!$A$2:$D$18,3,FALSE)</f>
        <v>14</v>
      </c>
      <c r="G882">
        <f>VLOOKUP(D882,Menu!$A$2:$D$18,4,FALSE)</f>
        <v>16</v>
      </c>
    </row>
    <row r="883" spans="1:7">
      <c r="A883" t="s">
        <v>10</v>
      </c>
      <c r="B883" s="7">
        <v>0.88124999999999865</v>
      </c>
      <c r="C883">
        <v>5332</v>
      </c>
      <c r="D883">
        <v>5</v>
      </c>
      <c r="E883" t="str">
        <f>VLOOKUP(D883,Menu!$A$2:$D$18,2,FALSE)</f>
        <v>Carbonara</v>
      </c>
      <c r="F883">
        <f>VLOOKUP(D883,Menu!$A$2:$D$18,3,FALSE)</f>
        <v>15</v>
      </c>
      <c r="G883">
        <f>VLOOKUP(D883,Menu!$A$2:$D$18,4,FALSE)</f>
        <v>20</v>
      </c>
    </row>
    <row r="884" spans="1:7">
      <c r="A884" t="s">
        <v>10</v>
      </c>
      <c r="B884" s="7">
        <v>0.88124999999999865</v>
      </c>
      <c r="C884">
        <v>5332</v>
      </c>
      <c r="D884">
        <v>3</v>
      </c>
      <c r="E884" t="str">
        <f>VLOOKUP(D884,Menu!$A$2:$D$18,2,FALSE)</f>
        <v>Soup of the day</v>
      </c>
      <c r="F884">
        <f>VLOOKUP(D884,Menu!$A$2:$D$18,3,FALSE)</f>
        <v>7</v>
      </c>
      <c r="G884">
        <f>VLOOKUP(D884,Menu!$A$2:$D$18,4,FALSE)</f>
        <v>8.5</v>
      </c>
    </row>
    <row r="885" spans="1:7">
      <c r="A885" t="s">
        <v>10</v>
      </c>
      <c r="B885" s="7">
        <v>0.88124999999999865</v>
      </c>
      <c r="C885">
        <v>5332</v>
      </c>
      <c r="D885">
        <v>15</v>
      </c>
      <c r="E885" t="str">
        <f>VLOOKUP(D885,Menu!$A$2:$D$18,2,FALSE)</f>
        <v>Fizzy water</v>
      </c>
      <c r="F885">
        <f>VLOOKUP(D885,Menu!$A$2:$D$18,3,FALSE)</f>
        <v>1</v>
      </c>
      <c r="G885">
        <f>VLOOKUP(D885,Menu!$A$2:$D$18,4,FALSE)</f>
        <v>1</v>
      </c>
    </row>
    <row r="886" spans="1:7">
      <c r="A886" t="s">
        <v>10</v>
      </c>
      <c r="B886" s="7">
        <v>0.88124999999999865</v>
      </c>
      <c r="C886">
        <v>5332</v>
      </c>
      <c r="D886">
        <v>11</v>
      </c>
      <c r="E886" t="str">
        <f>VLOOKUP(D886,Menu!$A$2:$D$18,2,FALSE)</f>
        <v>Bacon Butty</v>
      </c>
      <c r="F886">
        <f>VLOOKUP(D886,Menu!$A$2:$D$18,3,FALSE)</f>
        <v>10</v>
      </c>
      <c r="G886">
        <f>VLOOKUP(D886,Menu!$A$2:$D$18,4,FALSE)</f>
        <v>14</v>
      </c>
    </row>
    <row r="887" spans="1:7">
      <c r="A887" t="s">
        <v>10</v>
      </c>
      <c r="B887" s="7">
        <v>0.88124999999999865</v>
      </c>
      <c r="C887">
        <v>5332</v>
      </c>
      <c r="D887">
        <v>12</v>
      </c>
      <c r="E887" t="str">
        <f>VLOOKUP(D887,Menu!$A$2:$D$18,2,FALSE)</f>
        <v>Red wine (1/4 bottle)</v>
      </c>
      <c r="F887">
        <f>VLOOKUP(D887,Menu!$A$2:$D$18,3,FALSE)</f>
        <v>4</v>
      </c>
      <c r="G887">
        <f>VLOOKUP(D887,Menu!$A$2:$D$18,4,FALSE)</f>
        <v>6</v>
      </c>
    </row>
    <row r="888" spans="1:7">
      <c r="A888" t="s">
        <v>10</v>
      </c>
      <c r="B888" s="7">
        <v>0.89097222222222083</v>
      </c>
      <c r="C888">
        <v>5333</v>
      </c>
      <c r="D888">
        <v>7</v>
      </c>
      <c r="E888" t="str">
        <f>VLOOKUP(D888,Menu!$A$2:$D$18,2,FALSE)</f>
        <v>Cottage Pie</v>
      </c>
      <c r="F888">
        <f>VLOOKUP(D888,Menu!$A$2:$D$18,3,FALSE)</f>
        <v>16</v>
      </c>
      <c r="G888">
        <f>VLOOKUP(D888,Menu!$A$2:$D$18,4,FALSE)</f>
        <v>20</v>
      </c>
    </row>
    <row r="889" spans="1:7">
      <c r="A889" t="s">
        <v>10</v>
      </c>
      <c r="B889" s="7">
        <v>0.89097222222222083</v>
      </c>
      <c r="C889">
        <v>5333</v>
      </c>
      <c r="D889">
        <v>2</v>
      </c>
      <c r="E889" t="str">
        <f>VLOOKUP(D889,Menu!$A$2:$D$18,2,FALSE)</f>
        <v>Risotto con Pollo</v>
      </c>
      <c r="F889">
        <f>VLOOKUP(D889,Menu!$A$2:$D$18,3,FALSE)</f>
        <v>16</v>
      </c>
      <c r="G889">
        <f>VLOOKUP(D889,Menu!$A$2:$D$18,4,FALSE)</f>
        <v>19</v>
      </c>
    </row>
    <row r="890" spans="1:7">
      <c r="A890" t="s">
        <v>10</v>
      </c>
      <c r="B890" s="7">
        <v>0.89097222222222083</v>
      </c>
      <c r="C890">
        <v>5333</v>
      </c>
      <c r="D890">
        <v>10</v>
      </c>
      <c r="E890" t="str">
        <f>VLOOKUP(D890,Menu!$A$2:$D$18,2,FALSE)</f>
        <v>Mushroom Wellington</v>
      </c>
      <c r="F890">
        <f>VLOOKUP(D890,Menu!$A$2:$D$18,3,FALSE)</f>
        <v>14</v>
      </c>
      <c r="G890">
        <f>VLOOKUP(D890,Menu!$A$2:$D$18,4,FALSE)</f>
        <v>19.5</v>
      </c>
    </row>
    <row r="891" spans="1:7">
      <c r="A891" t="s">
        <v>10</v>
      </c>
      <c r="B891" s="7">
        <v>0.89513888888888749</v>
      </c>
      <c r="C891">
        <v>5334</v>
      </c>
      <c r="D891">
        <v>6</v>
      </c>
      <c r="E891" t="str">
        <f>VLOOKUP(D891,Menu!$A$2:$D$18,2,FALSE)</f>
        <v>Bangers &amp; Mash</v>
      </c>
      <c r="F891">
        <f>VLOOKUP(D891,Menu!$A$2:$D$18,3,FALSE)</f>
        <v>14</v>
      </c>
      <c r="G891">
        <f>VLOOKUP(D891,Menu!$A$2:$D$18,4,FALSE)</f>
        <v>18</v>
      </c>
    </row>
    <row r="892" spans="1:7">
      <c r="A892" t="s">
        <v>10</v>
      </c>
      <c r="B892" s="7">
        <v>0.89513888888888749</v>
      </c>
      <c r="C892">
        <v>5334</v>
      </c>
      <c r="D892">
        <v>1</v>
      </c>
      <c r="E892" t="str">
        <f>VLOOKUP(D892,Menu!$A$2:$D$18,2,FALSE)</f>
        <v>Spag Bog</v>
      </c>
      <c r="F892">
        <f>VLOOKUP(D892,Menu!$A$2:$D$18,3,FALSE)</f>
        <v>17</v>
      </c>
      <c r="G892">
        <f>VLOOKUP(D892,Menu!$A$2:$D$18,4,FALSE)</f>
        <v>23</v>
      </c>
    </row>
    <row r="893" spans="1:7">
      <c r="A893" t="s">
        <v>10</v>
      </c>
      <c r="B893" s="7">
        <v>0.89513888888888749</v>
      </c>
      <c r="C893">
        <v>5334</v>
      </c>
      <c r="D893">
        <v>2</v>
      </c>
      <c r="E893" t="str">
        <f>VLOOKUP(D893,Menu!$A$2:$D$18,2,FALSE)</f>
        <v>Risotto con Pollo</v>
      </c>
      <c r="F893">
        <f>VLOOKUP(D893,Menu!$A$2:$D$18,3,FALSE)</f>
        <v>16</v>
      </c>
      <c r="G893">
        <f>VLOOKUP(D893,Menu!$A$2:$D$18,4,FALSE)</f>
        <v>19</v>
      </c>
    </row>
    <row r="894" spans="1:7">
      <c r="A894" t="s">
        <v>10</v>
      </c>
      <c r="B894" s="7">
        <v>0.90486111111110967</v>
      </c>
      <c r="C894">
        <v>5335</v>
      </c>
      <c r="D894">
        <v>2</v>
      </c>
      <c r="E894" t="str">
        <f>VLOOKUP(D894,Menu!$A$2:$D$18,2,FALSE)</f>
        <v>Risotto con Pollo</v>
      </c>
      <c r="F894">
        <f>VLOOKUP(D894,Menu!$A$2:$D$18,3,FALSE)</f>
        <v>16</v>
      </c>
      <c r="G894">
        <f>VLOOKUP(D894,Menu!$A$2:$D$18,4,FALSE)</f>
        <v>19</v>
      </c>
    </row>
    <row r="895" spans="1:7">
      <c r="A895" t="s">
        <v>10</v>
      </c>
      <c r="B895" s="7">
        <v>0.90486111111110967</v>
      </c>
      <c r="C895">
        <v>5335</v>
      </c>
      <c r="D895">
        <v>3</v>
      </c>
      <c r="E895" t="str">
        <f>VLOOKUP(D895,Menu!$A$2:$D$18,2,FALSE)</f>
        <v>Soup of the day</v>
      </c>
      <c r="F895">
        <f>VLOOKUP(D895,Menu!$A$2:$D$18,3,FALSE)</f>
        <v>7</v>
      </c>
      <c r="G895">
        <f>VLOOKUP(D895,Menu!$A$2:$D$18,4,FALSE)</f>
        <v>8.5</v>
      </c>
    </row>
    <row r="896" spans="1:7">
      <c r="A896" t="s">
        <v>10</v>
      </c>
      <c r="B896" s="7">
        <v>0.90486111111110967</v>
      </c>
      <c r="C896">
        <v>5335</v>
      </c>
      <c r="D896">
        <v>8</v>
      </c>
      <c r="E896" t="str">
        <f>VLOOKUP(D896,Menu!$A$2:$D$18,2,FALSE)</f>
        <v>Fish &amp; Chips</v>
      </c>
      <c r="F896">
        <f>VLOOKUP(D896,Menu!$A$2:$D$18,3,FALSE)</f>
        <v>15</v>
      </c>
      <c r="G896">
        <f>VLOOKUP(D896,Menu!$A$2:$D$18,4,FALSE)</f>
        <v>19</v>
      </c>
    </row>
    <row r="897" spans="1:7">
      <c r="A897" t="s">
        <v>10</v>
      </c>
      <c r="B897" s="7">
        <v>0.90486111111110967</v>
      </c>
      <c r="C897">
        <v>5335</v>
      </c>
      <c r="D897">
        <v>2</v>
      </c>
      <c r="E897" t="str">
        <f>VLOOKUP(D897,Menu!$A$2:$D$18,2,FALSE)</f>
        <v>Risotto con Pollo</v>
      </c>
      <c r="F897">
        <f>VLOOKUP(D897,Menu!$A$2:$D$18,3,FALSE)</f>
        <v>16</v>
      </c>
      <c r="G897">
        <f>VLOOKUP(D897,Menu!$A$2:$D$18,4,FALSE)</f>
        <v>19</v>
      </c>
    </row>
    <row r="898" spans="1:7">
      <c r="A898" t="s">
        <v>10</v>
      </c>
      <c r="B898" s="7">
        <v>0.90486111111110967</v>
      </c>
      <c r="C898">
        <v>5335</v>
      </c>
      <c r="D898">
        <v>9</v>
      </c>
      <c r="E898" t="str">
        <f>VLOOKUP(D898,Menu!$A$2:$D$18,2,FALSE)</f>
        <v>Chicken Tikka Masala</v>
      </c>
      <c r="F898">
        <f>VLOOKUP(D898,Menu!$A$2:$D$18,3,FALSE)</f>
        <v>14</v>
      </c>
      <c r="G898">
        <f>VLOOKUP(D898,Menu!$A$2:$D$18,4,FALSE)</f>
        <v>17</v>
      </c>
    </row>
    <row r="899" spans="1:7">
      <c r="A899" t="s">
        <v>10</v>
      </c>
      <c r="B899" s="7">
        <v>0.91458333333333186</v>
      </c>
      <c r="C899">
        <v>5336</v>
      </c>
      <c r="D899">
        <v>4</v>
      </c>
      <c r="E899" t="str">
        <f>VLOOKUP(D899,Menu!$A$2:$D$18,2,FALSE)</f>
        <v>Ravioli</v>
      </c>
      <c r="F899">
        <f>VLOOKUP(D899,Menu!$A$2:$D$18,3,FALSE)</f>
        <v>14</v>
      </c>
      <c r="G899">
        <f>VLOOKUP(D899,Menu!$A$2:$D$18,4,FALSE)</f>
        <v>16</v>
      </c>
    </row>
    <row r="900" spans="1:7">
      <c r="A900" t="s">
        <v>10</v>
      </c>
      <c r="B900" s="7">
        <v>0.9152777777777763</v>
      </c>
      <c r="C900">
        <v>5337</v>
      </c>
      <c r="D900">
        <v>9</v>
      </c>
      <c r="E900" t="str">
        <f>VLOOKUP(D900,Menu!$A$2:$D$18,2,FALSE)</f>
        <v>Chicken Tikka Masala</v>
      </c>
      <c r="F900">
        <f>VLOOKUP(D900,Menu!$A$2:$D$18,3,FALSE)</f>
        <v>14</v>
      </c>
      <c r="G900">
        <f>VLOOKUP(D900,Menu!$A$2:$D$18,4,FALSE)</f>
        <v>17</v>
      </c>
    </row>
    <row r="901" spans="1:7">
      <c r="A901" t="s">
        <v>10</v>
      </c>
      <c r="B901" s="7">
        <v>0.92569444444444293</v>
      </c>
      <c r="C901">
        <v>5338</v>
      </c>
      <c r="D901">
        <v>11</v>
      </c>
      <c r="E901" t="str">
        <f>VLOOKUP(D901,Menu!$A$2:$D$18,2,FALSE)</f>
        <v>Bacon Butty</v>
      </c>
      <c r="F901">
        <f>VLOOKUP(D901,Menu!$A$2:$D$18,3,FALSE)</f>
        <v>10</v>
      </c>
      <c r="G901">
        <f>VLOOKUP(D901,Menu!$A$2:$D$18,4,FALSE)</f>
        <v>14</v>
      </c>
    </row>
    <row r="902" spans="1:7">
      <c r="A902" t="s">
        <v>10</v>
      </c>
      <c r="B902" s="7">
        <v>0.93611111111110956</v>
      </c>
      <c r="C902">
        <v>5339</v>
      </c>
      <c r="D902">
        <v>1</v>
      </c>
      <c r="E902" t="str">
        <f>VLOOKUP(D902,Menu!$A$2:$D$18,2,FALSE)</f>
        <v>Spag Bog</v>
      </c>
      <c r="F902">
        <f>VLOOKUP(D902,Menu!$A$2:$D$18,3,FALSE)</f>
        <v>17</v>
      </c>
      <c r="G902">
        <f>VLOOKUP(D902,Menu!$A$2:$D$18,4,FALSE)</f>
        <v>23</v>
      </c>
    </row>
    <row r="903" spans="1:7">
      <c r="A903" t="s">
        <v>10</v>
      </c>
      <c r="B903" s="7">
        <v>0.93611111111110956</v>
      </c>
      <c r="C903">
        <v>5339</v>
      </c>
      <c r="D903">
        <v>11</v>
      </c>
      <c r="E903" t="str">
        <f>VLOOKUP(D903,Menu!$A$2:$D$18,2,FALSE)</f>
        <v>Bacon Butty</v>
      </c>
      <c r="F903">
        <f>VLOOKUP(D903,Menu!$A$2:$D$18,3,FALSE)</f>
        <v>10</v>
      </c>
      <c r="G903">
        <f>VLOOKUP(D903,Menu!$A$2:$D$18,4,FALSE)</f>
        <v>14</v>
      </c>
    </row>
    <row r="904" spans="1:7">
      <c r="A904" t="s">
        <v>10</v>
      </c>
      <c r="B904" s="7">
        <v>0.93611111111110956</v>
      </c>
      <c r="C904">
        <v>5339</v>
      </c>
      <c r="D904">
        <v>7</v>
      </c>
      <c r="E904" t="str">
        <f>VLOOKUP(D904,Menu!$A$2:$D$18,2,FALSE)</f>
        <v>Cottage Pie</v>
      </c>
      <c r="F904">
        <f>VLOOKUP(D904,Menu!$A$2:$D$18,3,FALSE)</f>
        <v>16</v>
      </c>
      <c r="G904">
        <f>VLOOKUP(D904,Menu!$A$2:$D$18,4,FALSE)</f>
        <v>20</v>
      </c>
    </row>
    <row r="905" spans="1:7">
      <c r="A905" t="s">
        <v>10</v>
      </c>
      <c r="B905" s="7">
        <v>0.94097222222222066</v>
      </c>
      <c r="C905">
        <v>5340</v>
      </c>
      <c r="D905">
        <v>5</v>
      </c>
      <c r="E905" t="str">
        <f>VLOOKUP(D905,Menu!$A$2:$D$18,2,FALSE)</f>
        <v>Carbonara</v>
      </c>
      <c r="F905">
        <f>VLOOKUP(D905,Menu!$A$2:$D$18,3,FALSE)</f>
        <v>15</v>
      </c>
      <c r="G905">
        <f>VLOOKUP(D905,Menu!$A$2:$D$18,4,FALSE)</f>
        <v>20</v>
      </c>
    </row>
    <row r="906" spans="1:7">
      <c r="A906" t="s">
        <v>10</v>
      </c>
      <c r="B906" s="7">
        <v>0.94097222222222066</v>
      </c>
      <c r="C906">
        <v>5340</v>
      </c>
      <c r="D906">
        <v>4</v>
      </c>
      <c r="E906" t="str">
        <f>VLOOKUP(D906,Menu!$A$2:$D$18,2,FALSE)</f>
        <v>Ravioli</v>
      </c>
      <c r="F906">
        <f>VLOOKUP(D906,Menu!$A$2:$D$18,3,FALSE)</f>
        <v>14</v>
      </c>
      <c r="G906">
        <f>VLOOKUP(D906,Menu!$A$2:$D$18,4,FALSE)</f>
        <v>16</v>
      </c>
    </row>
    <row r="907" spans="1:7">
      <c r="A907" t="s">
        <v>10</v>
      </c>
      <c r="B907" s="7">
        <v>0.94652777777777619</v>
      </c>
      <c r="C907">
        <v>5341</v>
      </c>
      <c r="D907">
        <v>8</v>
      </c>
      <c r="E907" t="str">
        <f>VLOOKUP(D907,Menu!$A$2:$D$18,2,FALSE)</f>
        <v>Fish &amp; Chips</v>
      </c>
      <c r="F907">
        <f>VLOOKUP(D907,Menu!$A$2:$D$18,3,FALSE)</f>
        <v>15</v>
      </c>
      <c r="G907">
        <f>VLOOKUP(D907,Menu!$A$2:$D$18,4,FALSE)</f>
        <v>19</v>
      </c>
    </row>
    <row r="908" spans="1:7">
      <c r="A908" t="s">
        <v>10</v>
      </c>
      <c r="B908" s="7">
        <v>0.94652777777777619</v>
      </c>
      <c r="C908">
        <v>5341</v>
      </c>
      <c r="D908">
        <v>9</v>
      </c>
      <c r="E908" t="str">
        <f>VLOOKUP(D908,Menu!$A$2:$D$18,2,FALSE)</f>
        <v>Chicken Tikka Masala</v>
      </c>
      <c r="F908">
        <f>VLOOKUP(D908,Menu!$A$2:$D$18,3,FALSE)</f>
        <v>14</v>
      </c>
      <c r="G908">
        <f>VLOOKUP(D908,Menu!$A$2:$D$18,4,FALSE)</f>
        <v>17</v>
      </c>
    </row>
    <row r="909" spans="1:7">
      <c r="A909" t="s">
        <v>10</v>
      </c>
      <c r="B909" s="7">
        <v>0.94652777777777619</v>
      </c>
      <c r="C909">
        <v>5341</v>
      </c>
      <c r="D909">
        <v>14</v>
      </c>
      <c r="E909" t="str">
        <f>VLOOKUP(D909,Menu!$A$2:$D$18,2,FALSE)</f>
        <v>Espresso</v>
      </c>
      <c r="F909">
        <f>VLOOKUP(D909,Menu!$A$2:$D$18,3,FALSE)</f>
        <v>3</v>
      </c>
      <c r="G909">
        <f>VLOOKUP(D909,Menu!$A$2:$D$18,4,FALSE)</f>
        <v>3</v>
      </c>
    </row>
    <row r="910" spans="1:7">
      <c r="A910" t="s">
        <v>10</v>
      </c>
      <c r="B910" s="7">
        <v>0.94652777777777619</v>
      </c>
      <c r="C910">
        <v>5341</v>
      </c>
      <c r="D910">
        <v>3</v>
      </c>
      <c r="E910" t="str">
        <f>VLOOKUP(D910,Menu!$A$2:$D$18,2,FALSE)</f>
        <v>Soup of the day</v>
      </c>
      <c r="F910">
        <f>VLOOKUP(D910,Menu!$A$2:$D$18,3,FALSE)</f>
        <v>7</v>
      </c>
      <c r="G910">
        <f>VLOOKUP(D910,Menu!$A$2:$D$18,4,FALSE)</f>
        <v>8.5</v>
      </c>
    </row>
    <row r="911" spans="1:7">
      <c r="A911" t="s">
        <v>10</v>
      </c>
      <c r="B911" s="7">
        <v>0.94652777777777619</v>
      </c>
      <c r="C911">
        <v>5341</v>
      </c>
      <c r="D911">
        <v>2</v>
      </c>
      <c r="E911" t="str">
        <f>VLOOKUP(D911,Menu!$A$2:$D$18,2,FALSE)</f>
        <v>Risotto con Pollo</v>
      </c>
      <c r="F911">
        <f>VLOOKUP(D911,Menu!$A$2:$D$18,3,FALSE)</f>
        <v>16</v>
      </c>
      <c r="G911">
        <f>VLOOKUP(D911,Menu!$A$2:$D$18,4,FALSE)</f>
        <v>19</v>
      </c>
    </row>
    <row r="912" spans="1:7">
      <c r="A912" t="s">
        <v>10</v>
      </c>
      <c r="B912" s="7">
        <v>0.94652777777777619</v>
      </c>
      <c r="C912">
        <v>5341</v>
      </c>
      <c r="D912">
        <v>8</v>
      </c>
      <c r="E912" t="str">
        <f>VLOOKUP(D912,Menu!$A$2:$D$18,2,FALSE)</f>
        <v>Fish &amp; Chips</v>
      </c>
      <c r="F912">
        <f>VLOOKUP(D912,Menu!$A$2:$D$18,3,FALSE)</f>
        <v>15</v>
      </c>
      <c r="G912">
        <f>VLOOKUP(D912,Menu!$A$2:$D$18,4,FALSE)</f>
        <v>19</v>
      </c>
    </row>
    <row r="913" spans="1:7">
      <c r="A913" t="s">
        <v>10</v>
      </c>
      <c r="B913" s="7">
        <v>0.94652777777777619</v>
      </c>
      <c r="C913">
        <v>5341</v>
      </c>
      <c r="D913">
        <v>9</v>
      </c>
      <c r="E913" t="str">
        <f>VLOOKUP(D913,Menu!$A$2:$D$18,2,FALSE)</f>
        <v>Chicken Tikka Masala</v>
      </c>
      <c r="F913">
        <f>VLOOKUP(D913,Menu!$A$2:$D$18,3,FALSE)</f>
        <v>14</v>
      </c>
      <c r="G913">
        <f>VLOOKUP(D913,Menu!$A$2:$D$18,4,FALSE)</f>
        <v>17</v>
      </c>
    </row>
    <row r="914" spans="1:7">
      <c r="A914" t="s">
        <v>10</v>
      </c>
      <c r="B914" s="7">
        <v>0.94652777777777619</v>
      </c>
      <c r="C914">
        <v>5341</v>
      </c>
      <c r="D914">
        <v>10</v>
      </c>
      <c r="E914" t="str">
        <f>VLOOKUP(D914,Menu!$A$2:$D$18,2,FALSE)</f>
        <v>Mushroom Wellington</v>
      </c>
      <c r="F914">
        <f>VLOOKUP(D914,Menu!$A$2:$D$18,3,FALSE)</f>
        <v>14</v>
      </c>
      <c r="G914">
        <f>VLOOKUP(D914,Menu!$A$2:$D$18,4,FALSE)</f>
        <v>19.5</v>
      </c>
    </row>
    <row r="915" spans="1:7">
      <c r="A915" t="s">
        <v>10</v>
      </c>
      <c r="B915" s="7">
        <v>0.94652777777777619</v>
      </c>
      <c r="C915">
        <v>5341</v>
      </c>
      <c r="D915">
        <v>13</v>
      </c>
      <c r="E915" t="str">
        <f>VLOOKUP(D915,Menu!$A$2:$D$18,2,FALSE)</f>
        <v>English Breakfast tea</v>
      </c>
      <c r="F915">
        <f>VLOOKUP(D915,Menu!$A$2:$D$18,3,FALSE)</f>
        <v>2</v>
      </c>
      <c r="G915">
        <f>VLOOKUP(D915,Menu!$A$2:$D$18,4,FALSE)</f>
        <v>2</v>
      </c>
    </row>
    <row r="916" spans="1:7">
      <c r="A916" t="s">
        <v>10</v>
      </c>
      <c r="B916" s="7">
        <v>0.94722222222222063</v>
      </c>
      <c r="C916">
        <v>5342</v>
      </c>
      <c r="D916">
        <v>1</v>
      </c>
      <c r="E916" t="str">
        <f>VLOOKUP(D916,Menu!$A$2:$D$18,2,FALSE)</f>
        <v>Spag Bog</v>
      </c>
      <c r="F916">
        <f>VLOOKUP(D916,Menu!$A$2:$D$18,3,FALSE)</f>
        <v>17</v>
      </c>
      <c r="G916">
        <f>VLOOKUP(D916,Menu!$A$2:$D$18,4,FALSE)</f>
        <v>23</v>
      </c>
    </row>
    <row r="917" spans="1:7">
      <c r="A917" t="s">
        <v>10</v>
      </c>
      <c r="B917" s="7">
        <v>0.94722222222222063</v>
      </c>
      <c r="C917">
        <v>5342</v>
      </c>
      <c r="D917">
        <v>16</v>
      </c>
      <c r="E917" t="str">
        <f>VLOOKUP(D917,Menu!$A$2:$D$18,2,FALSE)</f>
        <v>English Ale</v>
      </c>
      <c r="F917">
        <f>VLOOKUP(D917,Menu!$A$2:$D$18,3,FALSE)</f>
        <v>5</v>
      </c>
      <c r="G917">
        <f>VLOOKUP(D917,Menu!$A$2:$D$18,4,FALSE)</f>
        <v>7</v>
      </c>
    </row>
    <row r="918" spans="1:7">
      <c r="A918" t="s">
        <v>10</v>
      </c>
      <c r="B918" s="7">
        <v>0.95555555555555394</v>
      </c>
      <c r="C918">
        <v>5343</v>
      </c>
      <c r="D918">
        <v>10</v>
      </c>
      <c r="E918" t="str">
        <f>VLOOKUP(D918,Menu!$A$2:$D$18,2,FALSE)</f>
        <v>Mushroom Wellington</v>
      </c>
      <c r="F918">
        <f>VLOOKUP(D918,Menu!$A$2:$D$18,3,FALSE)</f>
        <v>14</v>
      </c>
      <c r="G918">
        <f>VLOOKUP(D918,Menu!$A$2:$D$18,4,FALSE)</f>
        <v>19.5</v>
      </c>
    </row>
    <row r="919" spans="1:7">
      <c r="A919" t="s">
        <v>10</v>
      </c>
      <c r="B919" s="7">
        <v>0.95555555555555394</v>
      </c>
      <c r="C919">
        <v>5343</v>
      </c>
      <c r="D919">
        <v>10</v>
      </c>
      <c r="E919" t="str">
        <f>VLOOKUP(D919,Menu!$A$2:$D$18,2,FALSE)</f>
        <v>Mushroom Wellington</v>
      </c>
      <c r="F919">
        <f>VLOOKUP(D919,Menu!$A$2:$D$18,3,FALSE)</f>
        <v>14</v>
      </c>
      <c r="G919">
        <f>VLOOKUP(D919,Menu!$A$2:$D$18,4,FALSE)</f>
        <v>19.5</v>
      </c>
    </row>
    <row r="920" spans="1:7">
      <c r="A920" t="s">
        <v>10</v>
      </c>
      <c r="B920" s="7">
        <v>0.95555555555555394</v>
      </c>
      <c r="C920">
        <v>5343</v>
      </c>
      <c r="D920">
        <v>10</v>
      </c>
      <c r="E920" t="str">
        <f>VLOOKUP(D920,Menu!$A$2:$D$18,2,FALSE)</f>
        <v>Mushroom Wellington</v>
      </c>
      <c r="F920">
        <f>VLOOKUP(D920,Menu!$A$2:$D$18,3,FALSE)</f>
        <v>14</v>
      </c>
      <c r="G920">
        <f>VLOOKUP(D920,Menu!$A$2:$D$18,4,FALSE)</f>
        <v>19.5</v>
      </c>
    </row>
    <row r="921" spans="1:7">
      <c r="A921" t="s">
        <v>10</v>
      </c>
      <c r="B921" s="7">
        <v>0.95555555555555394</v>
      </c>
      <c r="C921">
        <v>5343</v>
      </c>
      <c r="D921">
        <v>16</v>
      </c>
      <c r="E921" t="str">
        <f>VLOOKUP(D921,Menu!$A$2:$D$18,2,FALSE)</f>
        <v>English Ale</v>
      </c>
      <c r="F921">
        <f>VLOOKUP(D921,Menu!$A$2:$D$18,3,FALSE)</f>
        <v>5</v>
      </c>
      <c r="G921">
        <f>VLOOKUP(D921,Menu!$A$2:$D$18,4,FALSE)</f>
        <v>7</v>
      </c>
    </row>
    <row r="922" spans="1:7">
      <c r="A922" t="s">
        <v>10</v>
      </c>
      <c r="B922" s="7">
        <v>0.95555555555555394</v>
      </c>
      <c r="C922">
        <v>5343</v>
      </c>
      <c r="D922">
        <v>13</v>
      </c>
      <c r="E922" t="str">
        <f>VLOOKUP(D922,Menu!$A$2:$D$18,2,FALSE)</f>
        <v>English Breakfast tea</v>
      </c>
      <c r="F922">
        <f>VLOOKUP(D922,Menu!$A$2:$D$18,3,FALSE)</f>
        <v>2</v>
      </c>
      <c r="G922">
        <f>VLOOKUP(D922,Menu!$A$2:$D$18,4,FALSE)</f>
        <v>2</v>
      </c>
    </row>
    <row r="923" spans="1:7">
      <c r="A923" t="s">
        <v>10</v>
      </c>
      <c r="B923" s="7">
        <v>0.95555555555555394</v>
      </c>
      <c r="C923">
        <v>5343</v>
      </c>
      <c r="D923">
        <v>5</v>
      </c>
      <c r="E923" t="str">
        <f>VLOOKUP(D923,Menu!$A$2:$D$18,2,FALSE)</f>
        <v>Carbonara</v>
      </c>
      <c r="F923">
        <f>VLOOKUP(D923,Menu!$A$2:$D$18,3,FALSE)</f>
        <v>15</v>
      </c>
      <c r="G923">
        <f>VLOOKUP(D923,Menu!$A$2:$D$18,4,FALSE)</f>
        <v>20</v>
      </c>
    </row>
    <row r="924" spans="1:7">
      <c r="A924" t="s">
        <v>11</v>
      </c>
      <c r="B924" s="7">
        <v>0.4770833333333333</v>
      </c>
      <c r="C924">
        <v>5344</v>
      </c>
      <c r="D924">
        <v>8</v>
      </c>
      <c r="E924" t="str">
        <f>VLOOKUP(D924,Menu!$A$2:$D$18,2,FALSE)</f>
        <v>Fish &amp; Chips</v>
      </c>
      <c r="F924">
        <f>VLOOKUP(D924,Menu!$A$2:$D$18,3,FALSE)</f>
        <v>15</v>
      </c>
      <c r="G924">
        <f>VLOOKUP(D924,Menu!$A$2:$D$18,4,FALSE)</f>
        <v>19</v>
      </c>
    </row>
    <row r="925" spans="1:7">
      <c r="A925" t="s">
        <v>11</v>
      </c>
      <c r="B925" s="7">
        <v>0.4770833333333333</v>
      </c>
      <c r="C925">
        <v>5344</v>
      </c>
      <c r="D925">
        <v>7</v>
      </c>
      <c r="E925" t="str">
        <f>VLOOKUP(D925,Menu!$A$2:$D$18,2,FALSE)</f>
        <v>Cottage Pie</v>
      </c>
      <c r="F925">
        <f>VLOOKUP(D925,Menu!$A$2:$D$18,3,FALSE)</f>
        <v>16</v>
      </c>
      <c r="G925">
        <f>VLOOKUP(D925,Menu!$A$2:$D$18,4,FALSE)</f>
        <v>20</v>
      </c>
    </row>
    <row r="926" spans="1:7">
      <c r="A926" t="s">
        <v>11</v>
      </c>
      <c r="B926" s="7">
        <v>0.4770833333333333</v>
      </c>
      <c r="C926">
        <v>5344</v>
      </c>
      <c r="D926">
        <v>8</v>
      </c>
      <c r="E926" t="str">
        <f>VLOOKUP(D926,Menu!$A$2:$D$18,2,FALSE)</f>
        <v>Fish &amp; Chips</v>
      </c>
      <c r="F926">
        <f>VLOOKUP(D926,Menu!$A$2:$D$18,3,FALSE)</f>
        <v>15</v>
      </c>
      <c r="G926">
        <f>VLOOKUP(D926,Menu!$A$2:$D$18,4,FALSE)</f>
        <v>19</v>
      </c>
    </row>
    <row r="927" spans="1:7">
      <c r="A927" t="s">
        <v>11</v>
      </c>
      <c r="B927" s="7">
        <v>0.4770833333333333</v>
      </c>
      <c r="C927">
        <v>5344</v>
      </c>
      <c r="D927">
        <v>8</v>
      </c>
      <c r="E927" t="str">
        <f>VLOOKUP(D927,Menu!$A$2:$D$18,2,FALSE)</f>
        <v>Fish &amp; Chips</v>
      </c>
      <c r="F927">
        <f>VLOOKUP(D927,Menu!$A$2:$D$18,3,FALSE)</f>
        <v>15</v>
      </c>
      <c r="G927">
        <f>VLOOKUP(D927,Menu!$A$2:$D$18,4,FALSE)</f>
        <v>19</v>
      </c>
    </row>
    <row r="928" spans="1:7">
      <c r="A928" t="s">
        <v>11</v>
      </c>
      <c r="B928" s="7">
        <v>0.4770833333333333</v>
      </c>
      <c r="C928">
        <v>5344</v>
      </c>
      <c r="D928">
        <v>9</v>
      </c>
      <c r="E928" t="str">
        <f>VLOOKUP(D928,Menu!$A$2:$D$18,2,FALSE)</f>
        <v>Chicken Tikka Masala</v>
      </c>
      <c r="F928">
        <f>VLOOKUP(D928,Menu!$A$2:$D$18,3,FALSE)</f>
        <v>14</v>
      </c>
      <c r="G928">
        <f>VLOOKUP(D928,Menu!$A$2:$D$18,4,FALSE)</f>
        <v>17</v>
      </c>
    </row>
    <row r="929" spans="1:7">
      <c r="A929" t="s">
        <v>11</v>
      </c>
      <c r="B929" s="7">
        <v>0.4770833333333333</v>
      </c>
      <c r="C929">
        <v>5344</v>
      </c>
      <c r="D929">
        <v>12</v>
      </c>
      <c r="E929" t="str">
        <f>VLOOKUP(D929,Menu!$A$2:$D$18,2,FALSE)</f>
        <v>Red wine (1/4 bottle)</v>
      </c>
      <c r="F929">
        <f>VLOOKUP(D929,Menu!$A$2:$D$18,3,FALSE)</f>
        <v>4</v>
      </c>
      <c r="G929">
        <f>VLOOKUP(D929,Menu!$A$2:$D$18,4,FALSE)</f>
        <v>6</v>
      </c>
    </row>
    <row r="930" spans="1:7">
      <c r="A930" t="s">
        <v>11</v>
      </c>
      <c r="B930" s="7">
        <v>0.4770833333333333</v>
      </c>
      <c r="C930">
        <v>5344</v>
      </c>
      <c r="D930">
        <v>3</v>
      </c>
      <c r="E930" t="str">
        <f>VLOOKUP(D930,Menu!$A$2:$D$18,2,FALSE)</f>
        <v>Soup of the day</v>
      </c>
      <c r="F930">
        <f>VLOOKUP(D930,Menu!$A$2:$D$18,3,FALSE)</f>
        <v>7</v>
      </c>
      <c r="G930">
        <f>VLOOKUP(D930,Menu!$A$2:$D$18,4,FALSE)</f>
        <v>8.5</v>
      </c>
    </row>
    <row r="931" spans="1:7">
      <c r="A931" t="s">
        <v>11</v>
      </c>
      <c r="B931" s="7">
        <v>0.4770833333333333</v>
      </c>
      <c r="C931">
        <v>5344</v>
      </c>
      <c r="D931">
        <v>13</v>
      </c>
      <c r="E931" t="str">
        <f>VLOOKUP(D931,Menu!$A$2:$D$18,2,FALSE)</f>
        <v>English Breakfast tea</v>
      </c>
      <c r="F931">
        <f>VLOOKUP(D931,Menu!$A$2:$D$18,3,FALSE)</f>
        <v>2</v>
      </c>
      <c r="G931">
        <f>VLOOKUP(D931,Menu!$A$2:$D$18,4,FALSE)</f>
        <v>2</v>
      </c>
    </row>
    <row r="932" spans="1:7">
      <c r="A932" t="s">
        <v>11</v>
      </c>
      <c r="B932" s="7">
        <v>0.4819444444444444</v>
      </c>
      <c r="C932">
        <v>5345</v>
      </c>
      <c r="D932">
        <v>12</v>
      </c>
      <c r="E932" t="str">
        <f>VLOOKUP(D932,Menu!$A$2:$D$18,2,FALSE)</f>
        <v>Red wine (1/4 bottle)</v>
      </c>
      <c r="F932">
        <f>VLOOKUP(D932,Menu!$A$2:$D$18,3,FALSE)</f>
        <v>4</v>
      </c>
      <c r="G932">
        <f>VLOOKUP(D932,Menu!$A$2:$D$18,4,FALSE)</f>
        <v>6</v>
      </c>
    </row>
    <row r="933" spans="1:7">
      <c r="A933" t="s">
        <v>11</v>
      </c>
      <c r="B933" s="7">
        <v>0.4819444444444444</v>
      </c>
      <c r="C933">
        <v>5345</v>
      </c>
      <c r="D933">
        <v>15</v>
      </c>
      <c r="E933" t="str">
        <f>VLOOKUP(D933,Menu!$A$2:$D$18,2,FALSE)</f>
        <v>Fizzy water</v>
      </c>
      <c r="F933">
        <f>VLOOKUP(D933,Menu!$A$2:$D$18,3,FALSE)</f>
        <v>1</v>
      </c>
      <c r="G933">
        <f>VLOOKUP(D933,Menu!$A$2:$D$18,4,FALSE)</f>
        <v>1</v>
      </c>
    </row>
    <row r="934" spans="1:7">
      <c r="A934" t="s">
        <v>11</v>
      </c>
      <c r="B934" s="7">
        <v>0.4819444444444444</v>
      </c>
      <c r="C934">
        <v>5345</v>
      </c>
      <c r="D934">
        <v>1</v>
      </c>
      <c r="E934" t="str">
        <f>VLOOKUP(D934,Menu!$A$2:$D$18,2,FALSE)</f>
        <v>Spag Bog</v>
      </c>
      <c r="F934">
        <f>VLOOKUP(D934,Menu!$A$2:$D$18,3,FALSE)</f>
        <v>17</v>
      </c>
      <c r="G934">
        <f>VLOOKUP(D934,Menu!$A$2:$D$18,4,FALSE)</f>
        <v>23</v>
      </c>
    </row>
    <row r="935" spans="1:7">
      <c r="A935" t="s">
        <v>11</v>
      </c>
      <c r="B935" s="7">
        <v>0.48611111111111105</v>
      </c>
      <c r="C935">
        <v>5346</v>
      </c>
      <c r="D935">
        <v>12</v>
      </c>
      <c r="E935" t="str">
        <f>VLOOKUP(D935,Menu!$A$2:$D$18,2,FALSE)</f>
        <v>Red wine (1/4 bottle)</v>
      </c>
      <c r="F935">
        <f>VLOOKUP(D935,Menu!$A$2:$D$18,3,FALSE)</f>
        <v>4</v>
      </c>
      <c r="G935">
        <f>VLOOKUP(D935,Menu!$A$2:$D$18,4,FALSE)</f>
        <v>6</v>
      </c>
    </row>
    <row r="936" spans="1:7">
      <c r="A936" t="s">
        <v>11</v>
      </c>
      <c r="B936" s="7">
        <v>0.48888888888888882</v>
      </c>
      <c r="C936">
        <v>5347</v>
      </c>
      <c r="D936">
        <v>3</v>
      </c>
      <c r="E936" t="str">
        <f>VLOOKUP(D936,Menu!$A$2:$D$18,2,FALSE)</f>
        <v>Soup of the day</v>
      </c>
      <c r="F936">
        <f>VLOOKUP(D936,Menu!$A$2:$D$18,3,FALSE)</f>
        <v>7</v>
      </c>
      <c r="G936">
        <f>VLOOKUP(D936,Menu!$A$2:$D$18,4,FALSE)</f>
        <v>8.5</v>
      </c>
    </row>
    <row r="937" spans="1:7">
      <c r="A937" t="s">
        <v>11</v>
      </c>
      <c r="B937" s="7">
        <v>0.49374999999999991</v>
      </c>
      <c r="C937">
        <v>5348</v>
      </c>
      <c r="D937">
        <v>4</v>
      </c>
      <c r="E937" t="str">
        <f>VLOOKUP(D937,Menu!$A$2:$D$18,2,FALSE)</f>
        <v>Ravioli</v>
      </c>
      <c r="F937">
        <f>VLOOKUP(D937,Menu!$A$2:$D$18,3,FALSE)</f>
        <v>14</v>
      </c>
      <c r="G937">
        <f>VLOOKUP(D937,Menu!$A$2:$D$18,4,FALSE)</f>
        <v>16</v>
      </c>
    </row>
    <row r="938" spans="1:7">
      <c r="A938" t="s">
        <v>11</v>
      </c>
      <c r="B938" s="7">
        <v>0.5034722222222221</v>
      </c>
      <c r="C938">
        <v>5349</v>
      </c>
      <c r="D938">
        <v>10</v>
      </c>
      <c r="E938" t="str">
        <f>VLOOKUP(D938,Menu!$A$2:$D$18,2,FALSE)</f>
        <v>Mushroom Wellington</v>
      </c>
      <c r="F938">
        <f>VLOOKUP(D938,Menu!$A$2:$D$18,3,FALSE)</f>
        <v>14</v>
      </c>
      <c r="G938">
        <f>VLOOKUP(D938,Menu!$A$2:$D$18,4,FALSE)</f>
        <v>19.5</v>
      </c>
    </row>
    <row r="939" spans="1:7">
      <c r="A939" t="s">
        <v>11</v>
      </c>
      <c r="B939" s="7">
        <v>0.51319444444444429</v>
      </c>
      <c r="C939">
        <v>5350</v>
      </c>
      <c r="D939">
        <v>7</v>
      </c>
      <c r="E939" t="str">
        <f>VLOOKUP(D939,Menu!$A$2:$D$18,2,FALSE)</f>
        <v>Cottage Pie</v>
      </c>
      <c r="F939">
        <f>VLOOKUP(D939,Menu!$A$2:$D$18,3,FALSE)</f>
        <v>16</v>
      </c>
      <c r="G939">
        <f>VLOOKUP(D939,Menu!$A$2:$D$18,4,FALSE)</f>
        <v>20</v>
      </c>
    </row>
    <row r="940" spans="1:7">
      <c r="A940" t="s">
        <v>11</v>
      </c>
      <c r="B940" s="7">
        <v>0.51319444444444429</v>
      </c>
      <c r="C940">
        <v>5350</v>
      </c>
      <c r="D940">
        <v>11</v>
      </c>
      <c r="E940" t="str">
        <f>VLOOKUP(D940,Menu!$A$2:$D$18,2,FALSE)</f>
        <v>Bacon Butty</v>
      </c>
      <c r="F940">
        <f>VLOOKUP(D940,Menu!$A$2:$D$18,3,FALSE)</f>
        <v>10</v>
      </c>
      <c r="G940">
        <f>VLOOKUP(D940,Menu!$A$2:$D$18,4,FALSE)</f>
        <v>14</v>
      </c>
    </row>
    <row r="941" spans="1:7">
      <c r="A941" t="s">
        <v>11</v>
      </c>
      <c r="B941" s="7">
        <v>0.51319444444444429</v>
      </c>
      <c r="C941">
        <v>5350</v>
      </c>
      <c r="D941">
        <v>14</v>
      </c>
      <c r="E941" t="str">
        <f>VLOOKUP(D941,Menu!$A$2:$D$18,2,FALSE)</f>
        <v>Espresso</v>
      </c>
      <c r="F941">
        <f>VLOOKUP(D941,Menu!$A$2:$D$18,3,FALSE)</f>
        <v>3</v>
      </c>
      <c r="G941">
        <f>VLOOKUP(D941,Menu!$A$2:$D$18,4,FALSE)</f>
        <v>3</v>
      </c>
    </row>
    <row r="942" spans="1:7">
      <c r="A942" t="s">
        <v>11</v>
      </c>
      <c r="B942" s="7">
        <v>0.51319444444444429</v>
      </c>
      <c r="C942">
        <v>5350</v>
      </c>
      <c r="D942">
        <v>14</v>
      </c>
      <c r="E942" t="str">
        <f>VLOOKUP(D942,Menu!$A$2:$D$18,2,FALSE)</f>
        <v>Espresso</v>
      </c>
      <c r="F942">
        <f>VLOOKUP(D942,Menu!$A$2:$D$18,3,FALSE)</f>
        <v>3</v>
      </c>
      <c r="G942">
        <f>VLOOKUP(D942,Menu!$A$2:$D$18,4,FALSE)</f>
        <v>3</v>
      </c>
    </row>
    <row r="943" spans="1:7">
      <c r="A943" t="s">
        <v>11</v>
      </c>
      <c r="B943" s="7">
        <v>0.51597222222222205</v>
      </c>
      <c r="C943">
        <v>5351</v>
      </c>
      <c r="D943">
        <v>4</v>
      </c>
      <c r="E943" t="str">
        <f>VLOOKUP(D943,Menu!$A$2:$D$18,2,FALSE)</f>
        <v>Ravioli</v>
      </c>
      <c r="F943">
        <f>VLOOKUP(D943,Menu!$A$2:$D$18,3,FALSE)</f>
        <v>14</v>
      </c>
      <c r="G943">
        <f>VLOOKUP(D943,Menu!$A$2:$D$18,4,FALSE)</f>
        <v>16</v>
      </c>
    </row>
    <row r="944" spans="1:7">
      <c r="A944" t="s">
        <v>11</v>
      </c>
      <c r="B944" s="7">
        <v>0.51597222222222205</v>
      </c>
      <c r="C944">
        <v>5351</v>
      </c>
      <c r="D944">
        <v>14</v>
      </c>
      <c r="E944" t="str">
        <f>VLOOKUP(D944,Menu!$A$2:$D$18,2,FALSE)</f>
        <v>Espresso</v>
      </c>
      <c r="F944">
        <f>VLOOKUP(D944,Menu!$A$2:$D$18,3,FALSE)</f>
        <v>3</v>
      </c>
      <c r="G944">
        <f>VLOOKUP(D944,Menu!$A$2:$D$18,4,FALSE)</f>
        <v>3</v>
      </c>
    </row>
    <row r="945" spans="1:7">
      <c r="A945" t="s">
        <v>11</v>
      </c>
      <c r="B945" s="7">
        <v>0.51805555555555538</v>
      </c>
      <c r="C945">
        <v>5352</v>
      </c>
      <c r="D945">
        <v>16</v>
      </c>
      <c r="E945" t="str">
        <f>VLOOKUP(D945,Menu!$A$2:$D$18,2,FALSE)</f>
        <v>English Ale</v>
      </c>
      <c r="F945">
        <f>VLOOKUP(D945,Menu!$A$2:$D$18,3,FALSE)</f>
        <v>5</v>
      </c>
      <c r="G945">
        <f>VLOOKUP(D945,Menu!$A$2:$D$18,4,FALSE)</f>
        <v>7</v>
      </c>
    </row>
    <row r="946" spans="1:7">
      <c r="A946" t="s">
        <v>11</v>
      </c>
      <c r="B946" s="7">
        <v>0.51805555555555538</v>
      </c>
      <c r="C946">
        <v>5352</v>
      </c>
      <c r="D946">
        <v>8</v>
      </c>
      <c r="E946" t="str">
        <f>VLOOKUP(D946,Menu!$A$2:$D$18,2,FALSE)</f>
        <v>Fish &amp; Chips</v>
      </c>
      <c r="F946">
        <f>VLOOKUP(D946,Menu!$A$2:$D$18,3,FALSE)</f>
        <v>15</v>
      </c>
      <c r="G946">
        <f>VLOOKUP(D946,Menu!$A$2:$D$18,4,FALSE)</f>
        <v>19</v>
      </c>
    </row>
    <row r="947" spans="1:7">
      <c r="A947" t="s">
        <v>11</v>
      </c>
      <c r="B947" s="7">
        <v>0.51805555555555538</v>
      </c>
      <c r="C947">
        <v>5352</v>
      </c>
      <c r="D947">
        <v>1</v>
      </c>
      <c r="E947" t="str">
        <f>VLOOKUP(D947,Menu!$A$2:$D$18,2,FALSE)</f>
        <v>Spag Bog</v>
      </c>
      <c r="F947">
        <f>VLOOKUP(D947,Menu!$A$2:$D$18,3,FALSE)</f>
        <v>17</v>
      </c>
      <c r="G947">
        <f>VLOOKUP(D947,Menu!$A$2:$D$18,4,FALSE)</f>
        <v>23</v>
      </c>
    </row>
    <row r="948" spans="1:7">
      <c r="A948" t="s">
        <v>11</v>
      </c>
      <c r="B948" s="7">
        <v>0.52569444444444424</v>
      </c>
      <c r="C948">
        <v>5353</v>
      </c>
      <c r="D948">
        <v>2</v>
      </c>
      <c r="E948" t="str">
        <f>VLOOKUP(D948,Menu!$A$2:$D$18,2,FALSE)</f>
        <v>Risotto con Pollo</v>
      </c>
      <c r="F948">
        <f>VLOOKUP(D948,Menu!$A$2:$D$18,3,FALSE)</f>
        <v>16</v>
      </c>
      <c r="G948">
        <f>VLOOKUP(D948,Menu!$A$2:$D$18,4,FALSE)</f>
        <v>19</v>
      </c>
    </row>
    <row r="949" spans="1:7">
      <c r="A949" t="s">
        <v>11</v>
      </c>
      <c r="B949" s="7">
        <v>0.52569444444444424</v>
      </c>
      <c r="C949">
        <v>5353</v>
      </c>
      <c r="D949">
        <v>3</v>
      </c>
      <c r="E949" t="str">
        <f>VLOOKUP(D949,Menu!$A$2:$D$18,2,FALSE)</f>
        <v>Soup of the day</v>
      </c>
      <c r="F949">
        <f>VLOOKUP(D949,Menu!$A$2:$D$18,3,FALSE)</f>
        <v>7</v>
      </c>
      <c r="G949">
        <f>VLOOKUP(D949,Menu!$A$2:$D$18,4,FALSE)</f>
        <v>8.5</v>
      </c>
    </row>
    <row r="950" spans="1:7">
      <c r="A950" t="s">
        <v>11</v>
      </c>
      <c r="B950" s="7">
        <v>0.52986111111111089</v>
      </c>
      <c r="C950">
        <v>5354</v>
      </c>
      <c r="D950">
        <v>2</v>
      </c>
      <c r="E950" t="str">
        <f>VLOOKUP(D950,Menu!$A$2:$D$18,2,FALSE)</f>
        <v>Risotto con Pollo</v>
      </c>
      <c r="F950">
        <f>VLOOKUP(D950,Menu!$A$2:$D$18,3,FALSE)</f>
        <v>16</v>
      </c>
      <c r="G950">
        <f>VLOOKUP(D950,Menu!$A$2:$D$18,4,FALSE)</f>
        <v>19</v>
      </c>
    </row>
    <row r="951" spans="1:7">
      <c r="A951" t="s">
        <v>11</v>
      </c>
      <c r="B951" s="7">
        <v>0.52986111111111089</v>
      </c>
      <c r="C951">
        <v>5354</v>
      </c>
      <c r="D951">
        <v>2</v>
      </c>
      <c r="E951" t="str">
        <f>VLOOKUP(D951,Menu!$A$2:$D$18,2,FALSE)</f>
        <v>Risotto con Pollo</v>
      </c>
      <c r="F951">
        <f>VLOOKUP(D951,Menu!$A$2:$D$18,3,FALSE)</f>
        <v>16</v>
      </c>
      <c r="G951">
        <f>VLOOKUP(D951,Menu!$A$2:$D$18,4,FALSE)</f>
        <v>19</v>
      </c>
    </row>
    <row r="952" spans="1:7">
      <c r="A952" t="s">
        <v>11</v>
      </c>
      <c r="B952" s="7">
        <v>0.52986111111111089</v>
      </c>
      <c r="C952">
        <v>5354</v>
      </c>
      <c r="D952">
        <v>16</v>
      </c>
      <c r="E952" t="str">
        <f>VLOOKUP(D952,Menu!$A$2:$D$18,2,FALSE)</f>
        <v>English Ale</v>
      </c>
      <c r="F952">
        <f>VLOOKUP(D952,Menu!$A$2:$D$18,3,FALSE)</f>
        <v>5</v>
      </c>
      <c r="G952">
        <f>VLOOKUP(D952,Menu!$A$2:$D$18,4,FALSE)</f>
        <v>7</v>
      </c>
    </row>
    <row r="953" spans="1:7">
      <c r="A953" t="s">
        <v>11</v>
      </c>
      <c r="B953" s="7">
        <v>0.53541666666666643</v>
      </c>
      <c r="C953">
        <v>5355</v>
      </c>
      <c r="D953">
        <v>16</v>
      </c>
      <c r="E953" t="str">
        <f>VLOOKUP(D953,Menu!$A$2:$D$18,2,FALSE)</f>
        <v>English Ale</v>
      </c>
      <c r="F953">
        <f>VLOOKUP(D953,Menu!$A$2:$D$18,3,FALSE)</f>
        <v>5</v>
      </c>
      <c r="G953">
        <f>VLOOKUP(D953,Menu!$A$2:$D$18,4,FALSE)</f>
        <v>7</v>
      </c>
    </row>
    <row r="954" spans="1:7">
      <c r="A954" t="s">
        <v>11</v>
      </c>
      <c r="B954" s="7">
        <v>0.53541666666666643</v>
      </c>
      <c r="C954">
        <v>5355</v>
      </c>
      <c r="D954">
        <v>4</v>
      </c>
      <c r="E954" t="str">
        <f>VLOOKUP(D954,Menu!$A$2:$D$18,2,FALSE)</f>
        <v>Ravioli</v>
      </c>
      <c r="F954">
        <f>VLOOKUP(D954,Menu!$A$2:$D$18,3,FALSE)</f>
        <v>14</v>
      </c>
      <c r="G954">
        <f>VLOOKUP(D954,Menu!$A$2:$D$18,4,FALSE)</f>
        <v>16</v>
      </c>
    </row>
    <row r="955" spans="1:7">
      <c r="A955" t="s">
        <v>11</v>
      </c>
      <c r="B955" s="7">
        <v>0.53541666666666643</v>
      </c>
      <c r="C955">
        <v>5355</v>
      </c>
      <c r="D955">
        <v>16</v>
      </c>
      <c r="E955" t="str">
        <f>VLOOKUP(D955,Menu!$A$2:$D$18,2,FALSE)</f>
        <v>English Ale</v>
      </c>
      <c r="F955">
        <f>VLOOKUP(D955,Menu!$A$2:$D$18,3,FALSE)</f>
        <v>5</v>
      </c>
      <c r="G955">
        <f>VLOOKUP(D955,Menu!$A$2:$D$18,4,FALSE)</f>
        <v>7</v>
      </c>
    </row>
    <row r="956" spans="1:7">
      <c r="A956" t="s">
        <v>11</v>
      </c>
      <c r="B956" s="7">
        <v>0.53541666666666643</v>
      </c>
      <c r="C956">
        <v>5355</v>
      </c>
      <c r="D956">
        <v>2</v>
      </c>
      <c r="E956" t="str">
        <f>VLOOKUP(D956,Menu!$A$2:$D$18,2,FALSE)</f>
        <v>Risotto con Pollo</v>
      </c>
      <c r="F956">
        <f>VLOOKUP(D956,Menu!$A$2:$D$18,3,FALSE)</f>
        <v>16</v>
      </c>
      <c r="G956">
        <f>VLOOKUP(D956,Menu!$A$2:$D$18,4,FALSE)</f>
        <v>19</v>
      </c>
    </row>
    <row r="957" spans="1:7">
      <c r="A957" t="s">
        <v>11</v>
      </c>
      <c r="B957" s="7">
        <v>0.53680555555555531</v>
      </c>
      <c r="C957">
        <v>5356</v>
      </c>
      <c r="D957">
        <v>2</v>
      </c>
      <c r="E957" t="str">
        <f>VLOOKUP(D957,Menu!$A$2:$D$18,2,FALSE)</f>
        <v>Risotto con Pollo</v>
      </c>
      <c r="F957">
        <f>VLOOKUP(D957,Menu!$A$2:$D$18,3,FALSE)</f>
        <v>16</v>
      </c>
      <c r="G957">
        <f>VLOOKUP(D957,Menu!$A$2:$D$18,4,FALSE)</f>
        <v>19</v>
      </c>
    </row>
    <row r="958" spans="1:7">
      <c r="A958" t="s">
        <v>11</v>
      </c>
      <c r="B958" s="7">
        <v>0.53680555555555531</v>
      </c>
      <c r="C958">
        <v>5356</v>
      </c>
      <c r="D958">
        <v>8</v>
      </c>
      <c r="E958" t="str">
        <f>VLOOKUP(D958,Menu!$A$2:$D$18,2,FALSE)</f>
        <v>Fish &amp; Chips</v>
      </c>
      <c r="F958">
        <f>VLOOKUP(D958,Menu!$A$2:$D$18,3,FALSE)</f>
        <v>15</v>
      </c>
      <c r="G958">
        <f>VLOOKUP(D958,Menu!$A$2:$D$18,4,FALSE)</f>
        <v>19</v>
      </c>
    </row>
    <row r="959" spans="1:7">
      <c r="A959" t="s">
        <v>11</v>
      </c>
      <c r="B959" s="7">
        <v>0.53680555555555531</v>
      </c>
      <c r="C959">
        <v>5356</v>
      </c>
      <c r="D959">
        <v>5</v>
      </c>
      <c r="E959" t="str">
        <f>VLOOKUP(D959,Menu!$A$2:$D$18,2,FALSE)</f>
        <v>Carbonara</v>
      </c>
      <c r="F959">
        <f>VLOOKUP(D959,Menu!$A$2:$D$18,3,FALSE)</f>
        <v>15</v>
      </c>
      <c r="G959">
        <f>VLOOKUP(D959,Menu!$A$2:$D$18,4,FALSE)</f>
        <v>20</v>
      </c>
    </row>
    <row r="960" spans="1:7">
      <c r="A960" t="s">
        <v>11</v>
      </c>
      <c r="B960" s="7">
        <v>0.53680555555555531</v>
      </c>
      <c r="C960">
        <v>5356</v>
      </c>
      <c r="D960">
        <v>11</v>
      </c>
      <c r="E960" t="str">
        <f>VLOOKUP(D960,Menu!$A$2:$D$18,2,FALSE)</f>
        <v>Bacon Butty</v>
      </c>
      <c r="F960">
        <f>VLOOKUP(D960,Menu!$A$2:$D$18,3,FALSE)</f>
        <v>10</v>
      </c>
      <c r="G960">
        <f>VLOOKUP(D960,Menu!$A$2:$D$18,4,FALSE)</f>
        <v>14</v>
      </c>
    </row>
    <row r="961" spans="1:7">
      <c r="A961" t="s">
        <v>11</v>
      </c>
      <c r="B961" s="7">
        <v>0.53680555555555531</v>
      </c>
      <c r="C961">
        <v>5356</v>
      </c>
      <c r="D961">
        <v>16</v>
      </c>
      <c r="E961" t="str">
        <f>VLOOKUP(D961,Menu!$A$2:$D$18,2,FALSE)</f>
        <v>English Ale</v>
      </c>
      <c r="F961">
        <f>VLOOKUP(D961,Menu!$A$2:$D$18,3,FALSE)</f>
        <v>5</v>
      </c>
      <c r="G961">
        <f>VLOOKUP(D961,Menu!$A$2:$D$18,4,FALSE)</f>
        <v>7</v>
      </c>
    </row>
    <row r="962" spans="1:7">
      <c r="A962" t="s">
        <v>11</v>
      </c>
      <c r="B962" s="7">
        <v>0.54166666666666641</v>
      </c>
      <c r="C962">
        <v>5357</v>
      </c>
      <c r="D962">
        <v>9</v>
      </c>
      <c r="E962" t="str">
        <f>VLOOKUP(D962,Menu!$A$2:$D$18,2,FALSE)</f>
        <v>Chicken Tikka Masala</v>
      </c>
      <c r="F962">
        <f>VLOOKUP(D962,Menu!$A$2:$D$18,3,FALSE)</f>
        <v>14</v>
      </c>
      <c r="G962">
        <f>VLOOKUP(D962,Menu!$A$2:$D$18,4,FALSE)</f>
        <v>17</v>
      </c>
    </row>
    <row r="963" spans="1:7">
      <c r="A963" t="s">
        <v>11</v>
      </c>
      <c r="B963" s="7">
        <v>0.5465277777777775</v>
      </c>
      <c r="C963">
        <v>5358</v>
      </c>
      <c r="D963">
        <v>15</v>
      </c>
      <c r="E963" t="str">
        <f>VLOOKUP(D963,Menu!$A$2:$D$18,2,FALSE)</f>
        <v>Fizzy water</v>
      </c>
      <c r="F963">
        <f>VLOOKUP(D963,Menu!$A$2:$D$18,3,FALSE)</f>
        <v>1</v>
      </c>
      <c r="G963">
        <f>VLOOKUP(D963,Menu!$A$2:$D$18,4,FALSE)</f>
        <v>1</v>
      </c>
    </row>
    <row r="964" spans="1:7">
      <c r="A964" t="s">
        <v>11</v>
      </c>
      <c r="B964" s="7">
        <v>0.54791666666666639</v>
      </c>
      <c r="C964">
        <v>5359</v>
      </c>
      <c r="D964">
        <v>8</v>
      </c>
      <c r="E964" t="str">
        <f>VLOOKUP(D964,Menu!$A$2:$D$18,2,FALSE)</f>
        <v>Fish &amp; Chips</v>
      </c>
      <c r="F964">
        <f>VLOOKUP(D964,Menu!$A$2:$D$18,3,FALSE)</f>
        <v>15</v>
      </c>
      <c r="G964">
        <f>VLOOKUP(D964,Menu!$A$2:$D$18,4,FALSE)</f>
        <v>19</v>
      </c>
    </row>
    <row r="965" spans="1:7">
      <c r="A965" t="s">
        <v>11</v>
      </c>
      <c r="B965" s="7">
        <v>0.5513888888888886</v>
      </c>
      <c r="C965">
        <v>5360</v>
      </c>
      <c r="D965">
        <v>14</v>
      </c>
      <c r="E965" t="str">
        <f>VLOOKUP(D965,Menu!$A$2:$D$18,2,FALSE)</f>
        <v>Espresso</v>
      </c>
      <c r="F965">
        <f>VLOOKUP(D965,Menu!$A$2:$D$18,3,FALSE)</f>
        <v>3</v>
      </c>
      <c r="G965">
        <f>VLOOKUP(D965,Menu!$A$2:$D$18,4,FALSE)</f>
        <v>3</v>
      </c>
    </row>
    <row r="966" spans="1:7">
      <c r="A966" t="s">
        <v>11</v>
      </c>
      <c r="B966" s="7">
        <v>0.5597222222222219</v>
      </c>
      <c r="C966">
        <v>5361</v>
      </c>
      <c r="D966">
        <v>4</v>
      </c>
      <c r="E966" t="str">
        <f>VLOOKUP(D966,Menu!$A$2:$D$18,2,FALSE)</f>
        <v>Ravioli</v>
      </c>
      <c r="F966">
        <f>VLOOKUP(D966,Menu!$A$2:$D$18,3,FALSE)</f>
        <v>14</v>
      </c>
      <c r="G966">
        <f>VLOOKUP(D966,Menu!$A$2:$D$18,4,FALSE)</f>
        <v>16</v>
      </c>
    </row>
    <row r="967" spans="1:7">
      <c r="A967" t="s">
        <v>11</v>
      </c>
      <c r="B967" s="7">
        <v>0.5597222222222219</v>
      </c>
      <c r="C967">
        <v>5361</v>
      </c>
      <c r="D967">
        <v>11</v>
      </c>
      <c r="E967" t="str">
        <f>VLOOKUP(D967,Menu!$A$2:$D$18,2,FALSE)</f>
        <v>Bacon Butty</v>
      </c>
      <c r="F967">
        <f>VLOOKUP(D967,Menu!$A$2:$D$18,3,FALSE)</f>
        <v>10</v>
      </c>
      <c r="G967">
        <f>VLOOKUP(D967,Menu!$A$2:$D$18,4,FALSE)</f>
        <v>14</v>
      </c>
    </row>
    <row r="968" spans="1:7">
      <c r="A968" t="s">
        <v>11</v>
      </c>
      <c r="B968" s="7">
        <v>0.56249999999999967</v>
      </c>
      <c r="C968">
        <v>5362</v>
      </c>
      <c r="D968">
        <v>16</v>
      </c>
      <c r="E968" t="str">
        <f>VLOOKUP(D968,Menu!$A$2:$D$18,2,FALSE)</f>
        <v>English Ale</v>
      </c>
      <c r="F968">
        <f>VLOOKUP(D968,Menu!$A$2:$D$18,3,FALSE)</f>
        <v>5</v>
      </c>
      <c r="G968">
        <f>VLOOKUP(D968,Menu!$A$2:$D$18,4,FALSE)</f>
        <v>7</v>
      </c>
    </row>
    <row r="969" spans="1:7">
      <c r="A969" t="s">
        <v>11</v>
      </c>
      <c r="B969" s="7">
        <v>0.56249999999999967</v>
      </c>
      <c r="C969">
        <v>5362</v>
      </c>
      <c r="D969">
        <v>7</v>
      </c>
      <c r="E969" t="str">
        <f>VLOOKUP(D969,Menu!$A$2:$D$18,2,FALSE)</f>
        <v>Cottage Pie</v>
      </c>
      <c r="F969">
        <f>VLOOKUP(D969,Menu!$A$2:$D$18,3,FALSE)</f>
        <v>16</v>
      </c>
      <c r="G969">
        <f>VLOOKUP(D969,Menu!$A$2:$D$18,4,FALSE)</f>
        <v>20</v>
      </c>
    </row>
    <row r="970" spans="1:7">
      <c r="A970" t="s">
        <v>11</v>
      </c>
      <c r="B970" s="7">
        <v>0.56249999999999967</v>
      </c>
      <c r="C970">
        <v>5362</v>
      </c>
      <c r="D970">
        <v>14</v>
      </c>
      <c r="E970" t="str">
        <f>VLOOKUP(D970,Menu!$A$2:$D$18,2,FALSE)</f>
        <v>Espresso</v>
      </c>
      <c r="F970">
        <f>VLOOKUP(D970,Menu!$A$2:$D$18,3,FALSE)</f>
        <v>3</v>
      </c>
      <c r="G970">
        <f>VLOOKUP(D970,Menu!$A$2:$D$18,4,FALSE)</f>
        <v>3</v>
      </c>
    </row>
    <row r="971" spans="1:7">
      <c r="A971" t="s">
        <v>11</v>
      </c>
      <c r="B971" s="7">
        <v>0.56249999999999967</v>
      </c>
      <c r="C971">
        <v>5362</v>
      </c>
      <c r="D971">
        <v>16</v>
      </c>
      <c r="E971" t="str">
        <f>VLOOKUP(D971,Menu!$A$2:$D$18,2,FALSE)</f>
        <v>English Ale</v>
      </c>
      <c r="F971">
        <f>VLOOKUP(D971,Menu!$A$2:$D$18,3,FALSE)</f>
        <v>5</v>
      </c>
      <c r="G971">
        <f>VLOOKUP(D971,Menu!$A$2:$D$18,4,FALSE)</f>
        <v>7</v>
      </c>
    </row>
    <row r="972" spans="1:7">
      <c r="A972" t="s">
        <v>11</v>
      </c>
      <c r="B972" s="7">
        <v>0.56249999999999967</v>
      </c>
      <c r="C972">
        <v>5362</v>
      </c>
      <c r="D972">
        <v>1</v>
      </c>
      <c r="E972" t="str">
        <f>VLOOKUP(D972,Menu!$A$2:$D$18,2,FALSE)</f>
        <v>Spag Bog</v>
      </c>
      <c r="F972">
        <f>VLOOKUP(D972,Menu!$A$2:$D$18,3,FALSE)</f>
        <v>17</v>
      </c>
      <c r="G972">
        <f>VLOOKUP(D972,Menu!$A$2:$D$18,4,FALSE)</f>
        <v>23</v>
      </c>
    </row>
    <row r="973" spans="1:7">
      <c r="A973" t="s">
        <v>11</v>
      </c>
      <c r="B973" s="7">
        <v>0.56249999999999967</v>
      </c>
      <c r="C973">
        <v>5362</v>
      </c>
      <c r="D973">
        <v>1</v>
      </c>
      <c r="E973" t="str">
        <f>VLOOKUP(D973,Menu!$A$2:$D$18,2,FALSE)</f>
        <v>Spag Bog</v>
      </c>
      <c r="F973">
        <f>VLOOKUP(D973,Menu!$A$2:$D$18,3,FALSE)</f>
        <v>17</v>
      </c>
      <c r="G973">
        <f>VLOOKUP(D973,Menu!$A$2:$D$18,4,FALSE)</f>
        <v>23</v>
      </c>
    </row>
    <row r="974" spans="1:7">
      <c r="A974" t="s">
        <v>11</v>
      </c>
      <c r="B974" s="7">
        <v>0.5680555555555552</v>
      </c>
      <c r="C974">
        <v>5363</v>
      </c>
      <c r="D974">
        <v>11</v>
      </c>
      <c r="E974" t="str">
        <f>VLOOKUP(D974,Menu!$A$2:$D$18,2,FALSE)</f>
        <v>Bacon Butty</v>
      </c>
      <c r="F974">
        <f>VLOOKUP(D974,Menu!$A$2:$D$18,3,FALSE)</f>
        <v>10</v>
      </c>
      <c r="G974">
        <f>VLOOKUP(D974,Menu!$A$2:$D$18,4,FALSE)</f>
        <v>14</v>
      </c>
    </row>
    <row r="975" spans="1:7">
      <c r="A975" t="s">
        <v>11</v>
      </c>
      <c r="B975" s="7">
        <v>0.57361111111111074</v>
      </c>
      <c r="C975">
        <v>5364</v>
      </c>
      <c r="D975">
        <v>16</v>
      </c>
      <c r="E975" t="str">
        <f>VLOOKUP(D975,Menu!$A$2:$D$18,2,FALSE)</f>
        <v>English Ale</v>
      </c>
      <c r="F975">
        <f>VLOOKUP(D975,Menu!$A$2:$D$18,3,FALSE)</f>
        <v>5</v>
      </c>
      <c r="G975">
        <f>VLOOKUP(D975,Menu!$A$2:$D$18,4,FALSE)</f>
        <v>7</v>
      </c>
    </row>
    <row r="976" spans="1:7">
      <c r="A976" t="s">
        <v>11</v>
      </c>
      <c r="B976" s="7">
        <v>0.58333333333333293</v>
      </c>
      <c r="C976">
        <v>5365</v>
      </c>
      <c r="D976">
        <v>9</v>
      </c>
      <c r="E976" t="str">
        <f>VLOOKUP(D976,Menu!$A$2:$D$18,2,FALSE)</f>
        <v>Chicken Tikka Masala</v>
      </c>
      <c r="F976">
        <f>VLOOKUP(D976,Menu!$A$2:$D$18,3,FALSE)</f>
        <v>14</v>
      </c>
      <c r="G976">
        <f>VLOOKUP(D976,Menu!$A$2:$D$18,4,FALSE)</f>
        <v>17</v>
      </c>
    </row>
    <row r="977" spans="1:7">
      <c r="A977" t="s">
        <v>11</v>
      </c>
      <c r="B977" s="7">
        <v>0.58333333333333293</v>
      </c>
      <c r="C977">
        <v>5365</v>
      </c>
      <c r="D977">
        <v>16</v>
      </c>
      <c r="E977" t="str">
        <f>VLOOKUP(D977,Menu!$A$2:$D$18,2,FALSE)</f>
        <v>English Ale</v>
      </c>
      <c r="F977">
        <f>VLOOKUP(D977,Menu!$A$2:$D$18,3,FALSE)</f>
        <v>5</v>
      </c>
      <c r="G977">
        <f>VLOOKUP(D977,Menu!$A$2:$D$18,4,FALSE)</f>
        <v>7</v>
      </c>
    </row>
    <row r="978" spans="1:7">
      <c r="A978" t="s">
        <v>11</v>
      </c>
      <c r="B978" s="7">
        <v>0.58333333333333293</v>
      </c>
      <c r="C978">
        <v>5365</v>
      </c>
      <c r="D978">
        <v>12</v>
      </c>
      <c r="E978" t="str">
        <f>VLOOKUP(D978,Menu!$A$2:$D$18,2,FALSE)</f>
        <v>Red wine (1/4 bottle)</v>
      </c>
      <c r="F978">
        <f>VLOOKUP(D978,Menu!$A$2:$D$18,3,FALSE)</f>
        <v>4</v>
      </c>
      <c r="G978">
        <f>VLOOKUP(D978,Menu!$A$2:$D$18,4,FALSE)</f>
        <v>6</v>
      </c>
    </row>
    <row r="979" spans="1:7">
      <c r="A979" t="s">
        <v>11</v>
      </c>
      <c r="B979" s="7">
        <v>0.58333333333333293</v>
      </c>
      <c r="C979">
        <v>5365</v>
      </c>
      <c r="D979">
        <v>6</v>
      </c>
      <c r="E979" t="str">
        <f>VLOOKUP(D979,Menu!$A$2:$D$18,2,FALSE)</f>
        <v>Bangers &amp; Mash</v>
      </c>
      <c r="F979">
        <f>VLOOKUP(D979,Menu!$A$2:$D$18,3,FALSE)</f>
        <v>14</v>
      </c>
      <c r="G979">
        <f>VLOOKUP(D979,Menu!$A$2:$D$18,4,FALSE)</f>
        <v>18</v>
      </c>
    </row>
    <row r="980" spans="1:7">
      <c r="A980" t="s">
        <v>11</v>
      </c>
      <c r="B980" s="7">
        <v>0.58333333333333293</v>
      </c>
      <c r="C980">
        <v>5365</v>
      </c>
      <c r="D980">
        <v>7</v>
      </c>
      <c r="E980" t="str">
        <f>VLOOKUP(D980,Menu!$A$2:$D$18,2,FALSE)</f>
        <v>Cottage Pie</v>
      </c>
      <c r="F980">
        <f>VLOOKUP(D980,Menu!$A$2:$D$18,3,FALSE)</f>
        <v>16</v>
      </c>
      <c r="G980">
        <f>VLOOKUP(D980,Menu!$A$2:$D$18,4,FALSE)</f>
        <v>20</v>
      </c>
    </row>
    <row r="981" spans="1:7">
      <c r="A981" t="s">
        <v>11</v>
      </c>
      <c r="B981" s="7">
        <v>0.58333333333333293</v>
      </c>
      <c r="C981">
        <v>5365</v>
      </c>
      <c r="D981">
        <v>4</v>
      </c>
      <c r="E981" t="str">
        <f>VLOOKUP(D981,Menu!$A$2:$D$18,2,FALSE)</f>
        <v>Ravioli</v>
      </c>
      <c r="F981">
        <f>VLOOKUP(D981,Menu!$A$2:$D$18,3,FALSE)</f>
        <v>14</v>
      </c>
      <c r="G981">
        <f>VLOOKUP(D981,Menu!$A$2:$D$18,4,FALSE)</f>
        <v>16</v>
      </c>
    </row>
    <row r="982" spans="1:7">
      <c r="A982" t="s">
        <v>11</v>
      </c>
      <c r="B982" s="7">
        <v>0.58749999999999958</v>
      </c>
      <c r="C982">
        <v>5366</v>
      </c>
      <c r="D982">
        <v>15</v>
      </c>
      <c r="E982" t="str">
        <f>VLOOKUP(D982,Menu!$A$2:$D$18,2,FALSE)</f>
        <v>Fizzy water</v>
      </c>
      <c r="F982">
        <f>VLOOKUP(D982,Menu!$A$2:$D$18,3,FALSE)</f>
        <v>1</v>
      </c>
      <c r="G982">
        <f>VLOOKUP(D982,Menu!$A$2:$D$18,4,FALSE)</f>
        <v>1</v>
      </c>
    </row>
    <row r="983" spans="1:7">
      <c r="A983" t="s">
        <v>11</v>
      </c>
      <c r="B983" s="7">
        <v>0.59097222222222179</v>
      </c>
      <c r="C983">
        <v>5367</v>
      </c>
      <c r="D983">
        <v>16</v>
      </c>
      <c r="E983" t="str">
        <f>VLOOKUP(D983,Menu!$A$2:$D$18,2,FALSE)</f>
        <v>English Ale</v>
      </c>
      <c r="F983">
        <f>VLOOKUP(D983,Menu!$A$2:$D$18,3,FALSE)</f>
        <v>5</v>
      </c>
      <c r="G983">
        <f>VLOOKUP(D983,Menu!$A$2:$D$18,4,FALSE)</f>
        <v>7</v>
      </c>
    </row>
    <row r="984" spans="1:7">
      <c r="A984" t="s">
        <v>11</v>
      </c>
      <c r="B984" s="7">
        <v>0.59166666666666623</v>
      </c>
      <c r="C984">
        <v>5368</v>
      </c>
      <c r="D984">
        <v>5</v>
      </c>
      <c r="E984" t="str">
        <f>VLOOKUP(D984,Menu!$A$2:$D$18,2,FALSE)</f>
        <v>Carbonara</v>
      </c>
      <c r="F984">
        <f>VLOOKUP(D984,Menu!$A$2:$D$18,3,FALSE)</f>
        <v>15</v>
      </c>
      <c r="G984">
        <f>VLOOKUP(D984,Menu!$A$2:$D$18,4,FALSE)</f>
        <v>20</v>
      </c>
    </row>
    <row r="985" spans="1:7">
      <c r="A985" t="s">
        <v>11</v>
      </c>
      <c r="B985" s="7">
        <v>0.59722222222222177</v>
      </c>
      <c r="C985">
        <v>5369</v>
      </c>
      <c r="D985">
        <v>2</v>
      </c>
      <c r="E985" t="str">
        <f>VLOOKUP(D985,Menu!$A$2:$D$18,2,FALSE)</f>
        <v>Risotto con Pollo</v>
      </c>
      <c r="F985">
        <f>VLOOKUP(D985,Menu!$A$2:$D$18,3,FALSE)</f>
        <v>16</v>
      </c>
      <c r="G985">
        <f>VLOOKUP(D985,Menu!$A$2:$D$18,4,FALSE)</f>
        <v>19</v>
      </c>
    </row>
    <row r="986" spans="1:7">
      <c r="A986" t="s">
        <v>11</v>
      </c>
      <c r="B986" s="7">
        <v>0.59722222222222177</v>
      </c>
      <c r="C986">
        <v>5369</v>
      </c>
      <c r="D986">
        <v>11</v>
      </c>
      <c r="E986" t="str">
        <f>VLOOKUP(D986,Menu!$A$2:$D$18,2,FALSE)</f>
        <v>Bacon Butty</v>
      </c>
      <c r="F986">
        <f>VLOOKUP(D986,Menu!$A$2:$D$18,3,FALSE)</f>
        <v>10</v>
      </c>
      <c r="G986">
        <f>VLOOKUP(D986,Menu!$A$2:$D$18,4,FALSE)</f>
        <v>14</v>
      </c>
    </row>
    <row r="987" spans="1:7">
      <c r="A987" t="s">
        <v>11</v>
      </c>
      <c r="B987" s="7">
        <v>0.59722222222222177</v>
      </c>
      <c r="C987">
        <v>5369</v>
      </c>
      <c r="D987">
        <v>14</v>
      </c>
      <c r="E987" t="str">
        <f>VLOOKUP(D987,Menu!$A$2:$D$18,2,FALSE)</f>
        <v>Espresso</v>
      </c>
      <c r="F987">
        <f>VLOOKUP(D987,Menu!$A$2:$D$18,3,FALSE)</f>
        <v>3</v>
      </c>
      <c r="G987">
        <f>VLOOKUP(D987,Menu!$A$2:$D$18,4,FALSE)</f>
        <v>3</v>
      </c>
    </row>
    <row r="988" spans="1:7">
      <c r="A988" t="s">
        <v>11</v>
      </c>
      <c r="B988" s="7">
        <v>0.59722222222222177</v>
      </c>
      <c r="C988">
        <v>5369</v>
      </c>
      <c r="D988">
        <v>12</v>
      </c>
      <c r="E988" t="str">
        <f>VLOOKUP(D988,Menu!$A$2:$D$18,2,FALSE)</f>
        <v>Red wine (1/4 bottle)</v>
      </c>
      <c r="F988">
        <f>VLOOKUP(D988,Menu!$A$2:$D$18,3,FALSE)</f>
        <v>4</v>
      </c>
      <c r="G988">
        <f>VLOOKUP(D988,Menu!$A$2:$D$18,4,FALSE)</f>
        <v>6</v>
      </c>
    </row>
    <row r="989" spans="1:7">
      <c r="A989" t="s">
        <v>11</v>
      </c>
      <c r="B989" s="7">
        <v>0.59722222222222177</v>
      </c>
      <c r="C989">
        <v>5369</v>
      </c>
      <c r="D989">
        <v>6</v>
      </c>
      <c r="E989" t="str">
        <f>VLOOKUP(D989,Menu!$A$2:$D$18,2,FALSE)</f>
        <v>Bangers &amp; Mash</v>
      </c>
      <c r="F989">
        <f>VLOOKUP(D989,Menu!$A$2:$D$18,3,FALSE)</f>
        <v>14</v>
      </c>
      <c r="G989">
        <f>VLOOKUP(D989,Menu!$A$2:$D$18,4,FALSE)</f>
        <v>18</v>
      </c>
    </row>
    <row r="990" spans="1:7">
      <c r="A990" t="s">
        <v>11</v>
      </c>
      <c r="B990" s="7">
        <v>0.59722222222222177</v>
      </c>
      <c r="C990">
        <v>5369</v>
      </c>
      <c r="D990">
        <v>1</v>
      </c>
      <c r="E990" t="str">
        <f>VLOOKUP(D990,Menu!$A$2:$D$18,2,FALSE)</f>
        <v>Spag Bog</v>
      </c>
      <c r="F990">
        <f>VLOOKUP(D990,Menu!$A$2:$D$18,3,FALSE)</f>
        <v>17</v>
      </c>
      <c r="G990">
        <f>VLOOKUP(D990,Menu!$A$2:$D$18,4,FALSE)</f>
        <v>23</v>
      </c>
    </row>
    <row r="991" spans="1:7">
      <c r="A991" t="s">
        <v>11</v>
      </c>
      <c r="B991" s="7">
        <v>0.59722222222222177</v>
      </c>
      <c r="C991">
        <v>5369</v>
      </c>
      <c r="D991">
        <v>4</v>
      </c>
      <c r="E991" t="str">
        <f>VLOOKUP(D991,Menu!$A$2:$D$18,2,FALSE)</f>
        <v>Ravioli</v>
      </c>
      <c r="F991">
        <f>VLOOKUP(D991,Menu!$A$2:$D$18,3,FALSE)</f>
        <v>14</v>
      </c>
      <c r="G991">
        <f>VLOOKUP(D991,Menu!$A$2:$D$18,4,FALSE)</f>
        <v>16</v>
      </c>
    </row>
    <row r="992" spans="1:7">
      <c r="A992" t="s">
        <v>11</v>
      </c>
      <c r="B992" s="7">
        <v>0.59722222222222177</v>
      </c>
      <c r="C992">
        <v>5369</v>
      </c>
      <c r="D992">
        <v>5</v>
      </c>
      <c r="E992" t="str">
        <f>VLOOKUP(D992,Menu!$A$2:$D$18,2,FALSE)</f>
        <v>Carbonara</v>
      </c>
      <c r="F992">
        <f>VLOOKUP(D992,Menu!$A$2:$D$18,3,FALSE)</f>
        <v>15</v>
      </c>
      <c r="G992">
        <f>VLOOKUP(D992,Menu!$A$2:$D$18,4,FALSE)</f>
        <v>20</v>
      </c>
    </row>
    <row r="993" spans="1:7">
      <c r="A993" t="s">
        <v>11</v>
      </c>
      <c r="B993" s="7">
        <v>0.59722222222222177</v>
      </c>
      <c r="C993">
        <v>5369</v>
      </c>
      <c r="D993">
        <v>4</v>
      </c>
      <c r="E993" t="str">
        <f>VLOOKUP(D993,Menu!$A$2:$D$18,2,FALSE)</f>
        <v>Ravioli</v>
      </c>
      <c r="F993">
        <f>VLOOKUP(D993,Menu!$A$2:$D$18,3,FALSE)</f>
        <v>14</v>
      </c>
      <c r="G993">
        <f>VLOOKUP(D993,Menu!$A$2:$D$18,4,FALSE)</f>
        <v>16</v>
      </c>
    </row>
    <row r="994" spans="1:7">
      <c r="A994" t="s">
        <v>11</v>
      </c>
      <c r="B994" s="7">
        <v>0.59722222222222177</v>
      </c>
      <c r="C994">
        <v>5369</v>
      </c>
      <c r="D994">
        <v>6</v>
      </c>
      <c r="E994" t="str">
        <f>VLOOKUP(D994,Menu!$A$2:$D$18,2,FALSE)</f>
        <v>Bangers &amp; Mash</v>
      </c>
      <c r="F994">
        <f>VLOOKUP(D994,Menu!$A$2:$D$18,3,FALSE)</f>
        <v>14</v>
      </c>
      <c r="G994">
        <f>VLOOKUP(D994,Menu!$A$2:$D$18,4,FALSE)</f>
        <v>18</v>
      </c>
    </row>
    <row r="995" spans="1:7">
      <c r="A995" t="s">
        <v>11</v>
      </c>
      <c r="B995" s="7">
        <v>0.59722222222222177</v>
      </c>
      <c r="C995">
        <v>5369</v>
      </c>
      <c r="D995">
        <v>15</v>
      </c>
      <c r="E995" t="str">
        <f>VLOOKUP(D995,Menu!$A$2:$D$18,2,FALSE)</f>
        <v>Fizzy water</v>
      </c>
      <c r="F995">
        <f>VLOOKUP(D995,Menu!$A$2:$D$18,3,FALSE)</f>
        <v>1</v>
      </c>
      <c r="G995">
        <f>VLOOKUP(D995,Menu!$A$2:$D$18,4,FALSE)</f>
        <v>1</v>
      </c>
    </row>
    <row r="996" spans="1:7">
      <c r="A996" t="s">
        <v>11</v>
      </c>
      <c r="B996" s="7">
        <v>0.59722222222222177</v>
      </c>
      <c r="C996">
        <v>5369</v>
      </c>
      <c r="D996">
        <v>16</v>
      </c>
      <c r="E996" t="str">
        <f>VLOOKUP(D996,Menu!$A$2:$D$18,2,FALSE)</f>
        <v>English Ale</v>
      </c>
      <c r="F996">
        <f>VLOOKUP(D996,Menu!$A$2:$D$18,3,FALSE)</f>
        <v>5</v>
      </c>
      <c r="G996">
        <f>VLOOKUP(D996,Menu!$A$2:$D$18,4,FALSE)</f>
        <v>7</v>
      </c>
    </row>
    <row r="997" spans="1:7">
      <c r="A997" t="s">
        <v>11</v>
      </c>
      <c r="B997" s="7">
        <v>0.60138888888888842</v>
      </c>
      <c r="C997">
        <v>5370</v>
      </c>
      <c r="D997">
        <v>5</v>
      </c>
      <c r="E997" t="str">
        <f>VLOOKUP(D997,Menu!$A$2:$D$18,2,FALSE)</f>
        <v>Carbonara</v>
      </c>
      <c r="F997">
        <f>VLOOKUP(D997,Menu!$A$2:$D$18,3,FALSE)</f>
        <v>15</v>
      </c>
      <c r="G997">
        <f>VLOOKUP(D997,Menu!$A$2:$D$18,4,FALSE)</f>
        <v>20</v>
      </c>
    </row>
    <row r="998" spans="1:7">
      <c r="A998" t="s">
        <v>11</v>
      </c>
      <c r="B998" s="7">
        <v>0.60833333333333284</v>
      </c>
      <c r="C998">
        <v>5371</v>
      </c>
      <c r="D998">
        <v>7</v>
      </c>
      <c r="E998" t="str">
        <f>VLOOKUP(D998,Menu!$A$2:$D$18,2,FALSE)</f>
        <v>Cottage Pie</v>
      </c>
      <c r="F998">
        <f>VLOOKUP(D998,Menu!$A$2:$D$18,3,FALSE)</f>
        <v>16</v>
      </c>
      <c r="G998">
        <f>VLOOKUP(D998,Menu!$A$2:$D$18,4,FALSE)</f>
        <v>20</v>
      </c>
    </row>
    <row r="999" spans="1:7">
      <c r="A999" t="s">
        <v>11</v>
      </c>
      <c r="B999" s="7">
        <v>0.60833333333333284</v>
      </c>
      <c r="C999">
        <v>5371</v>
      </c>
      <c r="D999">
        <v>12</v>
      </c>
      <c r="E999" t="str">
        <f>VLOOKUP(D999,Menu!$A$2:$D$18,2,FALSE)</f>
        <v>Red wine (1/4 bottle)</v>
      </c>
      <c r="F999">
        <f>VLOOKUP(D999,Menu!$A$2:$D$18,3,FALSE)</f>
        <v>4</v>
      </c>
      <c r="G999">
        <f>VLOOKUP(D999,Menu!$A$2:$D$18,4,FALSE)</f>
        <v>6</v>
      </c>
    </row>
    <row r="1000" spans="1:7">
      <c r="A1000" t="s">
        <v>11</v>
      </c>
      <c r="B1000" s="7">
        <v>0.61458333333333282</v>
      </c>
      <c r="C1000">
        <v>5372</v>
      </c>
      <c r="D1000">
        <v>2</v>
      </c>
      <c r="E1000" t="str">
        <f>VLOOKUP(D1000,Menu!$A$2:$D$18,2,FALSE)</f>
        <v>Risotto con Pollo</v>
      </c>
      <c r="F1000">
        <f>VLOOKUP(D1000,Menu!$A$2:$D$18,3,FALSE)</f>
        <v>16</v>
      </c>
      <c r="G1000">
        <f>VLOOKUP(D1000,Menu!$A$2:$D$18,4,FALSE)</f>
        <v>19</v>
      </c>
    </row>
    <row r="1001" spans="1:7">
      <c r="A1001" t="s">
        <v>11</v>
      </c>
      <c r="B1001" s="7">
        <v>0.62083333333333279</v>
      </c>
      <c r="C1001">
        <v>5373</v>
      </c>
      <c r="D1001">
        <v>2</v>
      </c>
      <c r="E1001" t="str">
        <f>VLOOKUP(D1001,Menu!$A$2:$D$18,2,FALSE)</f>
        <v>Risotto con Pollo</v>
      </c>
      <c r="F1001">
        <f>VLOOKUP(D1001,Menu!$A$2:$D$18,3,FALSE)</f>
        <v>16</v>
      </c>
      <c r="G1001">
        <f>VLOOKUP(D1001,Menu!$A$2:$D$18,4,FALSE)</f>
        <v>19</v>
      </c>
    </row>
    <row r="1002" spans="1:7">
      <c r="A1002" t="s">
        <v>11</v>
      </c>
      <c r="B1002" s="7">
        <v>0.62361111111111056</v>
      </c>
      <c r="C1002">
        <v>5374</v>
      </c>
      <c r="D1002">
        <v>1</v>
      </c>
      <c r="E1002" t="str">
        <f>VLOOKUP(D1002,Menu!$A$2:$D$18,2,FALSE)</f>
        <v>Spag Bog</v>
      </c>
      <c r="F1002">
        <f>VLOOKUP(D1002,Menu!$A$2:$D$18,3,FALSE)</f>
        <v>17</v>
      </c>
      <c r="G1002">
        <f>VLOOKUP(D1002,Menu!$A$2:$D$18,4,FALSE)</f>
        <v>23</v>
      </c>
    </row>
    <row r="1003" spans="1:7">
      <c r="A1003" t="s">
        <v>11</v>
      </c>
      <c r="B1003" s="7">
        <v>0.62569444444444389</v>
      </c>
      <c r="C1003">
        <v>5375</v>
      </c>
      <c r="D1003">
        <v>8</v>
      </c>
      <c r="E1003" t="str">
        <f>VLOOKUP(D1003,Menu!$A$2:$D$18,2,FALSE)</f>
        <v>Fish &amp; Chips</v>
      </c>
      <c r="F1003">
        <f>VLOOKUP(D1003,Menu!$A$2:$D$18,3,FALSE)</f>
        <v>15</v>
      </c>
      <c r="G1003">
        <f>VLOOKUP(D1003,Menu!$A$2:$D$18,4,FALSE)</f>
        <v>19</v>
      </c>
    </row>
    <row r="1004" spans="1:7">
      <c r="A1004" t="s">
        <v>11</v>
      </c>
      <c r="B1004" s="7">
        <v>0.62569444444444389</v>
      </c>
      <c r="C1004">
        <v>5375</v>
      </c>
      <c r="D1004">
        <v>2</v>
      </c>
      <c r="E1004" t="str">
        <f>VLOOKUP(D1004,Menu!$A$2:$D$18,2,FALSE)</f>
        <v>Risotto con Pollo</v>
      </c>
      <c r="F1004">
        <f>VLOOKUP(D1004,Menu!$A$2:$D$18,3,FALSE)</f>
        <v>16</v>
      </c>
      <c r="G1004">
        <f>VLOOKUP(D1004,Menu!$A$2:$D$18,4,FALSE)</f>
        <v>19</v>
      </c>
    </row>
    <row r="1005" spans="1:7">
      <c r="A1005" t="s">
        <v>11</v>
      </c>
      <c r="B1005" s="7">
        <v>0.62638888888888833</v>
      </c>
      <c r="C1005">
        <v>5376</v>
      </c>
      <c r="D1005">
        <v>4</v>
      </c>
      <c r="E1005" t="str">
        <f>VLOOKUP(D1005,Menu!$A$2:$D$18,2,FALSE)</f>
        <v>Ravioli</v>
      </c>
      <c r="F1005">
        <f>VLOOKUP(D1005,Menu!$A$2:$D$18,3,FALSE)</f>
        <v>14</v>
      </c>
      <c r="G1005">
        <f>VLOOKUP(D1005,Menu!$A$2:$D$18,4,FALSE)</f>
        <v>16</v>
      </c>
    </row>
    <row r="1006" spans="1:7">
      <c r="A1006" t="s">
        <v>11</v>
      </c>
      <c r="B1006" s="7">
        <v>0.62638888888888833</v>
      </c>
      <c r="C1006">
        <v>5376</v>
      </c>
      <c r="D1006">
        <v>5</v>
      </c>
      <c r="E1006" t="str">
        <f>VLOOKUP(D1006,Menu!$A$2:$D$18,2,FALSE)</f>
        <v>Carbonara</v>
      </c>
      <c r="F1006">
        <f>VLOOKUP(D1006,Menu!$A$2:$D$18,3,FALSE)</f>
        <v>15</v>
      </c>
      <c r="G1006">
        <f>VLOOKUP(D1006,Menu!$A$2:$D$18,4,FALSE)</f>
        <v>20</v>
      </c>
    </row>
    <row r="1007" spans="1:7">
      <c r="A1007" t="s">
        <v>11</v>
      </c>
      <c r="B1007" s="7">
        <v>0.63124999999999942</v>
      </c>
      <c r="C1007">
        <v>5377</v>
      </c>
      <c r="D1007">
        <v>15</v>
      </c>
      <c r="E1007" t="str">
        <f>VLOOKUP(D1007,Menu!$A$2:$D$18,2,FALSE)</f>
        <v>Fizzy water</v>
      </c>
      <c r="F1007">
        <f>VLOOKUP(D1007,Menu!$A$2:$D$18,3,FALSE)</f>
        <v>1</v>
      </c>
      <c r="G1007">
        <f>VLOOKUP(D1007,Menu!$A$2:$D$18,4,FALSE)</f>
        <v>1</v>
      </c>
    </row>
    <row r="1008" spans="1:7">
      <c r="A1008" t="s">
        <v>11</v>
      </c>
      <c r="B1008" s="7">
        <v>0.63124999999999942</v>
      </c>
      <c r="C1008">
        <v>5377</v>
      </c>
      <c r="D1008">
        <v>14</v>
      </c>
      <c r="E1008" t="str">
        <f>VLOOKUP(D1008,Menu!$A$2:$D$18,2,FALSE)</f>
        <v>Espresso</v>
      </c>
      <c r="F1008">
        <f>VLOOKUP(D1008,Menu!$A$2:$D$18,3,FALSE)</f>
        <v>3</v>
      </c>
      <c r="G1008">
        <f>VLOOKUP(D1008,Menu!$A$2:$D$18,4,FALSE)</f>
        <v>3</v>
      </c>
    </row>
    <row r="1009" spans="1:7">
      <c r="A1009" t="s">
        <v>11</v>
      </c>
      <c r="B1009" s="7">
        <v>0.63958333333333273</v>
      </c>
      <c r="C1009">
        <v>5378</v>
      </c>
      <c r="D1009">
        <v>7</v>
      </c>
      <c r="E1009" t="str">
        <f>VLOOKUP(D1009,Menu!$A$2:$D$18,2,FALSE)</f>
        <v>Cottage Pie</v>
      </c>
      <c r="F1009">
        <f>VLOOKUP(D1009,Menu!$A$2:$D$18,3,FALSE)</f>
        <v>16</v>
      </c>
      <c r="G1009">
        <f>VLOOKUP(D1009,Menu!$A$2:$D$18,4,FALSE)</f>
        <v>20</v>
      </c>
    </row>
    <row r="1010" spans="1:7">
      <c r="A1010" t="s">
        <v>11</v>
      </c>
      <c r="B1010" s="7">
        <v>0.64722222222222159</v>
      </c>
      <c r="C1010">
        <v>5379</v>
      </c>
      <c r="D1010">
        <v>13</v>
      </c>
      <c r="E1010" t="str">
        <f>VLOOKUP(D1010,Menu!$A$2:$D$18,2,FALSE)</f>
        <v>English Breakfast tea</v>
      </c>
      <c r="F1010">
        <f>VLOOKUP(D1010,Menu!$A$2:$D$18,3,FALSE)</f>
        <v>2</v>
      </c>
      <c r="G1010">
        <f>VLOOKUP(D1010,Menu!$A$2:$D$18,4,FALSE)</f>
        <v>2</v>
      </c>
    </row>
    <row r="1011" spans="1:7">
      <c r="A1011" t="s">
        <v>11</v>
      </c>
      <c r="B1011" s="7">
        <v>0.65555555555555489</v>
      </c>
      <c r="C1011">
        <v>5380</v>
      </c>
      <c r="D1011">
        <v>14</v>
      </c>
      <c r="E1011" t="str">
        <f>VLOOKUP(D1011,Menu!$A$2:$D$18,2,FALSE)</f>
        <v>Espresso</v>
      </c>
      <c r="F1011">
        <f>VLOOKUP(D1011,Menu!$A$2:$D$18,3,FALSE)</f>
        <v>3</v>
      </c>
      <c r="G1011">
        <f>VLOOKUP(D1011,Menu!$A$2:$D$18,4,FALSE)</f>
        <v>3</v>
      </c>
    </row>
    <row r="1012" spans="1:7">
      <c r="A1012" t="s">
        <v>11</v>
      </c>
      <c r="B1012" s="7">
        <v>0.6638888888888882</v>
      </c>
      <c r="C1012">
        <v>5381</v>
      </c>
      <c r="D1012">
        <v>4</v>
      </c>
      <c r="E1012" t="str">
        <f>VLOOKUP(D1012,Menu!$A$2:$D$18,2,FALSE)</f>
        <v>Ravioli</v>
      </c>
      <c r="F1012">
        <f>VLOOKUP(D1012,Menu!$A$2:$D$18,3,FALSE)</f>
        <v>14</v>
      </c>
      <c r="G1012">
        <f>VLOOKUP(D1012,Menu!$A$2:$D$18,4,FALSE)</f>
        <v>16</v>
      </c>
    </row>
    <row r="1013" spans="1:7">
      <c r="A1013" t="s">
        <v>11</v>
      </c>
      <c r="B1013" s="7">
        <v>0.67361111111111038</v>
      </c>
      <c r="C1013">
        <v>5382</v>
      </c>
      <c r="D1013">
        <v>12</v>
      </c>
      <c r="E1013" t="str">
        <f>VLOOKUP(D1013,Menu!$A$2:$D$18,2,FALSE)</f>
        <v>Red wine (1/4 bottle)</v>
      </c>
      <c r="F1013">
        <f>VLOOKUP(D1013,Menu!$A$2:$D$18,3,FALSE)</f>
        <v>4</v>
      </c>
      <c r="G1013">
        <f>VLOOKUP(D1013,Menu!$A$2:$D$18,4,FALSE)</f>
        <v>6</v>
      </c>
    </row>
    <row r="1014" spans="1:7">
      <c r="A1014" t="s">
        <v>11</v>
      </c>
      <c r="B1014" s="7">
        <v>0.67361111111111038</v>
      </c>
      <c r="C1014">
        <v>5382</v>
      </c>
      <c r="D1014">
        <v>7</v>
      </c>
      <c r="E1014" t="str">
        <f>VLOOKUP(D1014,Menu!$A$2:$D$18,2,FALSE)</f>
        <v>Cottage Pie</v>
      </c>
      <c r="F1014">
        <f>VLOOKUP(D1014,Menu!$A$2:$D$18,3,FALSE)</f>
        <v>16</v>
      </c>
      <c r="G1014">
        <f>VLOOKUP(D1014,Menu!$A$2:$D$18,4,FALSE)</f>
        <v>20</v>
      </c>
    </row>
    <row r="1015" spans="1:7">
      <c r="A1015" t="s">
        <v>11</v>
      </c>
      <c r="B1015" s="7">
        <v>0.67361111111111038</v>
      </c>
      <c r="C1015">
        <v>5382</v>
      </c>
      <c r="D1015">
        <v>13</v>
      </c>
      <c r="E1015" t="str">
        <f>VLOOKUP(D1015,Menu!$A$2:$D$18,2,FALSE)</f>
        <v>English Breakfast tea</v>
      </c>
      <c r="F1015">
        <f>VLOOKUP(D1015,Menu!$A$2:$D$18,3,FALSE)</f>
        <v>2</v>
      </c>
      <c r="G1015">
        <f>VLOOKUP(D1015,Menu!$A$2:$D$18,4,FALSE)</f>
        <v>2</v>
      </c>
    </row>
    <row r="1016" spans="1:7">
      <c r="A1016" t="s">
        <v>11</v>
      </c>
      <c r="B1016" s="7">
        <v>0.67638888888888815</v>
      </c>
      <c r="C1016">
        <v>5383</v>
      </c>
      <c r="D1016">
        <v>8</v>
      </c>
      <c r="E1016" t="str">
        <f>VLOOKUP(D1016,Menu!$A$2:$D$18,2,FALSE)</f>
        <v>Fish &amp; Chips</v>
      </c>
      <c r="F1016">
        <f>VLOOKUP(D1016,Menu!$A$2:$D$18,3,FALSE)</f>
        <v>15</v>
      </c>
      <c r="G1016">
        <f>VLOOKUP(D1016,Menu!$A$2:$D$18,4,FALSE)</f>
        <v>19</v>
      </c>
    </row>
    <row r="1017" spans="1:7">
      <c r="A1017" t="s">
        <v>11</v>
      </c>
      <c r="B1017" s="7">
        <v>0.67638888888888815</v>
      </c>
      <c r="C1017">
        <v>5383</v>
      </c>
      <c r="D1017">
        <v>5</v>
      </c>
      <c r="E1017" t="str">
        <f>VLOOKUP(D1017,Menu!$A$2:$D$18,2,FALSE)</f>
        <v>Carbonara</v>
      </c>
      <c r="F1017">
        <f>VLOOKUP(D1017,Menu!$A$2:$D$18,3,FALSE)</f>
        <v>15</v>
      </c>
      <c r="G1017">
        <f>VLOOKUP(D1017,Menu!$A$2:$D$18,4,FALSE)</f>
        <v>20</v>
      </c>
    </row>
    <row r="1018" spans="1:7">
      <c r="A1018" t="s">
        <v>11</v>
      </c>
      <c r="B1018" s="7">
        <v>0.67638888888888815</v>
      </c>
      <c r="C1018">
        <v>5383</v>
      </c>
      <c r="D1018">
        <v>16</v>
      </c>
      <c r="E1018" t="str">
        <f>VLOOKUP(D1018,Menu!$A$2:$D$18,2,FALSE)</f>
        <v>English Ale</v>
      </c>
      <c r="F1018">
        <f>VLOOKUP(D1018,Menu!$A$2:$D$18,3,FALSE)</f>
        <v>5</v>
      </c>
      <c r="G1018">
        <f>VLOOKUP(D1018,Menu!$A$2:$D$18,4,FALSE)</f>
        <v>7</v>
      </c>
    </row>
    <row r="1019" spans="1:7">
      <c r="A1019" t="s">
        <v>11</v>
      </c>
      <c r="B1019" s="7">
        <v>0.68124999999999925</v>
      </c>
      <c r="C1019">
        <v>5384</v>
      </c>
      <c r="D1019">
        <v>4</v>
      </c>
      <c r="E1019" t="str">
        <f>VLOOKUP(D1019,Menu!$A$2:$D$18,2,FALSE)</f>
        <v>Ravioli</v>
      </c>
      <c r="F1019">
        <f>VLOOKUP(D1019,Menu!$A$2:$D$18,3,FALSE)</f>
        <v>14</v>
      </c>
      <c r="G1019">
        <f>VLOOKUP(D1019,Menu!$A$2:$D$18,4,FALSE)</f>
        <v>16</v>
      </c>
    </row>
    <row r="1020" spans="1:7">
      <c r="A1020" t="s">
        <v>11</v>
      </c>
      <c r="B1020" s="7">
        <v>0.68124999999999925</v>
      </c>
      <c r="C1020">
        <v>5384</v>
      </c>
      <c r="D1020">
        <v>14</v>
      </c>
      <c r="E1020" t="str">
        <f>VLOOKUP(D1020,Menu!$A$2:$D$18,2,FALSE)</f>
        <v>Espresso</v>
      </c>
      <c r="F1020">
        <f>VLOOKUP(D1020,Menu!$A$2:$D$18,3,FALSE)</f>
        <v>3</v>
      </c>
      <c r="G1020">
        <f>VLOOKUP(D1020,Menu!$A$2:$D$18,4,FALSE)</f>
        <v>3</v>
      </c>
    </row>
    <row r="1021" spans="1:7">
      <c r="A1021" t="s">
        <v>11</v>
      </c>
      <c r="B1021" s="7">
        <v>0.68124999999999925</v>
      </c>
      <c r="C1021">
        <v>5384</v>
      </c>
      <c r="D1021">
        <v>14</v>
      </c>
      <c r="E1021" t="str">
        <f>VLOOKUP(D1021,Menu!$A$2:$D$18,2,FALSE)</f>
        <v>Espresso</v>
      </c>
      <c r="F1021">
        <f>VLOOKUP(D1021,Menu!$A$2:$D$18,3,FALSE)</f>
        <v>3</v>
      </c>
      <c r="G1021">
        <f>VLOOKUP(D1021,Menu!$A$2:$D$18,4,FALSE)</f>
        <v>3</v>
      </c>
    </row>
    <row r="1022" spans="1:7">
      <c r="A1022" t="s">
        <v>11</v>
      </c>
      <c r="B1022" s="7">
        <v>0.68124999999999925</v>
      </c>
      <c r="C1022">
        <v>5384</v>
      </c>
      <c r="D1022">
        <v>4</v>
      </c>
      <c r="E1022" t="str">
        <f>VLOOKUP(D1022,Menu!$A$2:$D$18,2,FALSE)</f>
        <v>Ravioli</v>
      </c>
      <c r="F1022">
        <f>VLOOKUP(D1022,Menu!$A$2:$D$18,3,FALSE)</f>
        <v>14</v>
      </c>
      <c r="G1022">
        <f>VLOOKUP(D1022,Menu!$A$2:$D$18,4,FALSE)</f>
        <v>16</v>
      </c>
    </row>
    <row r="1023" spans="1:7">
      <c r="A1023" t="s">
        <v>11</v>
      </c>
      <c r="B1023" s="7">
        <v>0.68124999999999925</v>
      </c>
      <c r="C1023">
        <v>5384</v>
      </c>
      <c r="D1023">
        <v>5</v>
      </c>
      <c r="E1023" t="str">
        <f>VLOOKUP(D1023,Menu!$A$2:$D$18,2,FALSE)</f>
        <v>Carbonara</v>
      </c>
      <c r="F1023">
        <f>VLOOKUP(D1023,Menu!$A$2:$D$18,3,FALSE)</f>
        <v>15</v>
      </c>
      <c r="G1023">
        <f>VLOOKUP(D1023,Menu!$A$2:$D$18,4,FALSE)</f>
        <v>20</v>
      </c>
    </row>
    <row r="1024" spans="1:7">
      <c r="A1024" t="s">
        <v>11</v>
      </c>
      <c r="B1024" s="7">
        <v>0.68124999999999925</v>
      </c>
      <c r="C1024">
        <v>5384</v>
      </c>
      <c r="D1024">
        <v>15</v>
      </c>
      <c r="E1024" t="str">
        <f>VLOOKUP(D1024,Menu!$A$2:$D$18,2,FALSE)</f>
        <v>Fizzy water</v>
      </c>
      <c r="F1024">
        <f>VLOOKUP(D1024,Menu!$A$2:$D$18,3,FALSE)</f>
        <v>1</v>
      </c>
      <c r="G1024">
        <f>VLOOKUP(D1024,Menu!$A$2:$D$18,4,FALSE)</f>
        <v>1</v>
      </c>
    </row>
    <row r="1025" spans="1:7">
      <c r="A1025" t="s">
        <v>11</v>
      </c>
      <c r="B1025" s="7">
        <v>0.68124999999999925</v>
      </c>
      <c r="C1025">
        <v>5384</v>
      </c>
      <c r="D1025">
        <v>8</v>
      </c>
      <c r="E1025" t="str">
        <f>VLOOKUP(D1025,Menu!$A$2:$D$18,2,FALSE)</f>
        <v>Fish &amp; Chips</v>
      </c>
      <c r="F1025">
        <f>VLOOKUP(D1025,Menu!$A$2:$D$18,3,FALSE)</f>
        <v>15</v>
      </c>
      <c r="G1025">
        <f>VLOOKUP(D1025,Menu!$A$2:$D$18,4,FALSE)</f>
        <v>19</v>
      </c>
    </row>
    <row r="1026" spans="1:7">
      <c r="A1026" t="s">
        <v>11</v>
      </c>
      <c r="B1026" s="7">
        <v>0.68819444444444366</v>
      </c>
      <c r="C1026">
        <v>5385</v>
      </c>
      <c r="D1026">
        <v>6</v>
      </c>
      <c r="E1026" t="str">
        <f>VLOOKUP(D1026,Menu!$A$2:$D$18,2,FALSE)</f>
        <v>Bangers &amp; Mash</v>
      </c>
      <c r="F1026">
        <f>VLOOKUP(D1026,Menu!$A$2:$D$18,3,FALSE)</f>
        <v>14</v>
      </c>
      <c r="G1026">
        <f>VLOOKUP(D1026,Menu!$A$2:$D$18,4,FALSE)</f>
        <v>18</v>
      </c>
    </row>
    <row r="1027" spans="1:7">
      <c r="A1027" t="s">
        <v>11</v>
      </c>
      <c r="B1027" s="7">
        <v>0.68819444444444366</v>
      </c>
      <c r="C1027">
        <v>5385</v>
      </c>
      <c r="D1027">
        <v>1</v>
      </c>
      <c r="E1027" t="str">
        <f>VLOOKUP(D1027,Menu!$A$2:$D$18,2,FALSE)</f>
        <v>Spag Bog</v>
      </c>
      <c r="F1027">
        <f>VLOOKUP(D1027,Menu!$A$2:$D$18,3,FALSE)</f>
        <v>17</v>
      </c>
      <c r="G1027">
        <f>VLOOKUP(D1027,Menu!$A$2:$D$18,4,FALSE)</f>
        <v>23</v>
      </c>
    </row>
    <row r="1028" spans="1:7">
      <c r="A1028" t="s">
        <v>11</v>
      </c>
      <c r="B1028" s="7">
        <v>0.68819444444444366</v>
      </c>
      <c r="C1028">
        <v>5385</v>
      </c>
      <c r="D1028">
        <v>8</v>
      </c>
      <c r="E1028" t="str">
        <f>VLOOKUP(D1028,Menu!$A$2:$D$18,2,FALSE)</f>
        <v>Fish &amp; Chips</v>
      </c>
      <c r="F1028">
        <f>VLOOKUP(D1028,Menu!$A$2:$D$18,3,FALSE)</f>
        <v>15</v>
      </c>
      <c r="G1028">
        <f>VLOOKUP(D1028,Menu!$A$2:$D$18,4,FALSE)</f>
        <v>19</v>
      </c>
    </row>
    <row r="1029" spans="1:7">
      <c r="A1029" t="s">
        <v>11</v>
      </c>
      <c r="B1029" s="7">
        <v>0.68819444444444366</v>
      </c>
      <c r="C1029">
        <v>5385</v>
      </c>
      <c r="D1029">
        <v>14</v>
      </c>
      <c r="E1029" t="str">
        <f>VLOOKUP(D1029,Menu!$A$2:$D$18,2,FALSE)</f>
        <v>Espresso</v>
      </c>
      <c r="F1029">
        <f>VLOOKUP(D1029,Menu!$A$2:$D$18,3,FALSE)</f>
        <v>3</v>
      </c>
      <c r="G1029">
        <f>VLOOKUP(D1029,Menu!$A$2:$D$18,4,FALSE)</f>
        <v>3</v>
      </c>
    </row>
    <row r="1030" spans="1:7">
      <c r="A1030" t="s">
        <v>11</v>
      </c>
      <c r="B1030" s="7">
        <v>0.69305555555555476</v>
      </c>
      <c r="C1030">
        <v>5386</v>
      </c>
      <c r="D1030">
        <v>11</v>
      </c>
      <c r="E1030" t="str">
        <f>VLOOKUP(D1030,Menu!$A$2:$D$18,2,FALSE)</f>
        <v>Bacon Butty</v>
      </c>
      <c r="F1030">
        <f>VLOOKUP(D1030,Menu!$A$2:$D$18,3,FALSE)</f>
        <v>10</v>
      </c>
      <c r="G1030">
        <f>VLOOKUP(D1030,Menu!$A$2:$D$18,4,FALSE)</f>
        <v>14</v>
      </c>
    </row>
    <row r="1031" spans="1:7">
      <c r="A1031" t="s">
        <v>11</v>
      </c>
      <c r="B1031" s="7">
        <v>0.69305555555555476</v>
      </c>
      <c r="C1031">
        <v>5386</v>
      </c>
      <c r="D1031">
        <v>13</v>
      </c>
      <c r="E1031" t="str">
        <f>VLOOKUP(D1031,Menu!$A$2:$D$18,2,FALSE)</f>
        <v>English Breakfast tea</v>
      </c>
      <c r="F1031">
        <f>VLOOKUP(D1031,Menu!$A$2:$D$18,3,FALSE)</f>
        <v>2</v>
      </c>
      <c r="G1031">
        <f>VLOOKUP(D1031,Menu!$A$2:$D$18,4,FALSE)</f>
        <v>2</v>
      </c>
    </row>
    <row r="1032" spans="1:7">
      <c r="A1032" t="s">
        <v>11</v>
      </c>
      <c r="B1032" s="7">
        <v>0.69305555555555476</v>
      </c>
      <c r="C1032">
        <v>5386</v>
      </c>
      <c r="D1032">
        <v>16</v>
      </c>
      <c r="E1032" t="str">
        <f>VLOOKUP(D1032,Menu!$A$2:$D$18,2,FALSE)</f>
        <v>English Ale</v>
      </c>
      <c r="F1032">
        <f>VLOOKUP(D1032,Menu!$A$2:$D$18,3,FALSE)</f>
        <v>5</v>
      </c>
      <c r="G1032">
        <f>VLOOKUP(D1032,Menu!$A$2:$D$18,4,FALSE)</f>
        <v>7</v>
      </c>
    </row>
    <row r="1033" spans="1:7">
      <c r="A1033" t="s">
        <v>11</v>
      </c>
      <c r="B1033" s="7">
        <v>0.69513888888888808</v>
      </c>
      <c r="C1033">
        <v>5387</v>
      </c>
      <c r="D1033">
        <v>11</v>
      </c>
      <c r="E1033" t="str">
        <f>VLOOKUP(D1033,Menu!$A$2:$D$18,2,FALSE)</f>
        <v>Bacon Butty</v>
      </c>
      <c r="F1033">
        <f>VLOOKUP(D1033,Menu!$A$2:$D$18,3,FALSE)</f>
        <v>10</v>
      </c>
      <c r="G1033">
        <f>VLOOKUP(D1033,Menu!$A$2:$D$18,4,FALSE)</f>
        <v>14</v>
      </c>
    </row>
    <row r="1034" spans="1:7">
      <c r="A1034" t="s">
        <v>11</v>
      </c>
      <c r="B1034" s="7">
        <v>0.69513888888888808</v>
      </c>
      <c r="C1034">
        <v>5387</v>
      </c>
      <c r="D1034">
        <v>11</v>
      </c>
      <c r="E1034" t="str">
        <f>VLOOKUP(D1034,Menu!$A$2:$D$18,2,FALSE)</f>
        <v>Bacon Butty</v>
      </c>
      <c r="F1034">
        <f>VLOOKUP(D1034,Menu!$A$2:$D$18,3,FALSE)</f>
        <v>10</v>
      </c>
      <c r="G1034">
        <f>VLOOKUP(D1034,Menu!$A$2:$D$18,4,FALSE)</f>
        <v>14</v>
      </c>
    </row>
    <row r="1035" spans="1:7">
      <c r="A1035" t="s">
        <v>11</v>
      </c>
      <c r="B1035" s="7">
        <v>0.69513888888888808</v>
      </c>
      <c r="C1035">
        <v>5387</v>
      </c>
      <c r="D1035">
        <v>6</v>
      </c>
      <c r="E1035" t="str">
        <f>VLOOKUP(D1035,Menu!$A$2:$D$18,2,FALSE)</f>
        <v>Bangers &amp; Mash</v>
      </c>
      <c r="F1035">
        <f>VLOOKUP(D1035,Menu!$A$2:$D$18,3,FALSE)</f>
        <v>14</v>
      </c>
      <c r="G1035">
        <f>VLOOKUP(D1035,Menu!$A$2:$D$18,4,FALSE)</f>
        <v>18</v>
      </c>
    </row>
    <row r="1036" spans="1:7">
      <c r="A1036" t="s">
        <v>11</v>
      </c>
      <c r="B1036" s="7">
        <v>0.69583333333333253</v>
      </c>
      <c r="C1036">
        <v>5388</v>
      </c>
      <c r="D1036">
        <v>7</v>
      </c>
      <c r="E1036" t="str">
        <f>VLOOKUP(D1036,Menu!$A$2:$D$18,2,FALSE)</f>
        <v>Cottage Pie</v>
      </c>
      <c r="F1036">
        <f>VLOOKUP(D1036,Menu!$A$2:$D$18,3,FALSE)</f>
        <v>16</v>
      </c>
      <c r="G1036">
        <f>VLOOKUP(D1036,Menu!$A$2:$D$18,4,FALSE)</f>
        <v>20</v>
      </c>
    </row>
    <row r="1037" spans="1:7">
      <c r="A1037" t="s">
        <v>11</v>
      </c>
      <c r="B1037" s="7">
        <v>0.7020833333333325</v>
      </c>
      <c r="C1037">
        <v>5389</v>
      </c>
      <c r="D1037">
        <v>2</v>
      </c>
      <c r="E1037" t="str">
        <f>VLOOKUP(D1037,Menu!$A$2:$D$18,2,FALSE)</f>
        <v>Risotto con Pollo</v>
      </c>
      <c r="F1037">
        <f>VLOOKUP(D1037,Menu!$A$2:$D$18,3,FALSE)</f>
        <v>16</v>
      </c>
      <c r="G1037">
        <f>VLOOKUP(D1037,Menu!$A$2:$D$18,4,FALSE)</f>
        <v>19</v>
      </c>
    </row>
    <row r="1038" spans="1:7">
      <c r="A1038" t="s">
        <v>11</v>
      </c>
      <c r="B1038" s="7">
        <v>0.70555555555555471</v>
      </c>
      <c r="C1038">
        <v>5390</v>
      </c>
      <c r="D1038">
        <v>13</v>
      </c>
      <c r="E1038" t="str">
        <f>VLOOKUP(D1038,Menu!$A$2:$D$18,2,FALSE)</f>
        <v>English Breakfast tea</v>
      </c>
      <c r="F1038">
        <f>VLOOKUP(D1038,Menu!$A$2:$D$18,3,FALSE)</f>
        <v>2</v>
      </c>
      <c r="G1038">
        <f>VLOOKUP(D1038,Menu!$A$2:$D$18,4,FALSE)</f>
        <v>2</v>
      </c>
    </row>
    <row r="1039" spans="1:7">
      <c r="A1039" t="s">
        <v>11</v>
      </c>
      <c r="B1039" s="7">
        <v>0.70555555555555471</v>
      </c>
      <c r="C1039">
        <v>5390</v>
      </c>
      <c r="D1039">
        <v>4</v>
      </c>
      <c r="E1039" t="str">
        <f>VLOOKUP(D1039,Menu!$A$2:$D$18,2,FALSE)</f>
        <v>Ravioli</v>
      </c>
      <c r="F1039">
        <f>VLOOKUP(D1039,Menu!$A$2:$D$18,3,FALSE)</f>
        <v>14</v>
      </c>
      <c r="G1039">
        <f>VLOOKUP(D1039,Menu!$A$2:$D$18,4,FALSE)</f>
        <v>16</v>
      </c>
    </row>
    <row r="1040" spans="1:7">
      <c r="A1040" t="s">
        <v>11</v>
      </c>
      <c r="B1040" s="7">
        <v>0.70555555555555471</v>
      </c>
      <c r="C1040">
        <v>5390</v>
      </c>
      <c r="D1040">
        <v>9</v>
      </c>
      <c r="E1040" t="str">
        <f>VLOOKUP(D1040,Menu!$A$2:$D$18,2,FALSE)</f>
        <v>Chicken Tikka Masala</v>
      </c>
      <c r="F1040">
        <f>VLOOKUP(D1040,Menu!$A$2:$D$18,3,FALSE)</f>
        <v>14</v>
      </c>
      <c r="G1040">
        <f>VLOOKUP(D1040,Menu!$A$2:$D$18,4,FALSE)</f>
        <v>17</v>
      </c>
    </row>
    <row r="1041" spans="1:7">
      <c r="A1041" t="s">
        <v>11</v>
      </c>
      <c r="B1041" s="7">
        <v>0.7152777777777769</v>
      </c>
      <c r="C1041">
        <v>5391</v>
      </c>
      <c r="D1041">
        <v>8</v>
      </c>
      <c r="E1041" t="str">
        <f>VLOOKUP(D1041,Menu!$A$2:$D$18,2,FALSE)</f>
        <v>Fish &amp; Chips</v>
      </c>
      <c r="F1041">
        <f>VLOOKUP(D1041,Menu!$A$2:$D$18,3,FALSE)</f>
        <v>15</v>
      </c>
      <c r="G1041">
        <f>VLOOKUP(D1041,Menu!$A$2:$D$18,4,FALSE)</f>
        <v>19</v>
      </c>
    </row>
    <row r="1042" spans="1:7">
      <c r="A1042" t="s">
        <v>11</v>
      </c>
      <c r="B1042" s="7">
        <v>0.7152777777777769</v>
      </c>
      <c r="C1042">
        <v>5391</v>
      </c>
      <c r="D1042">
        <v>7</v>
      </c>
      <c r="E1042" t="str">
        <f>VLOOKUP(D1042,Menu!$A$2:$D$18,2,FALSE)</f>
        <v>Cottage Pie</v>
      </c>
      <c r="F1042">
        <f>VLOOKUP(D1042,Menu!$A$2:$D$18,3,FALSE)</f>
        <v>16</v>
      </c>
      <c r="G1042">
        <f>VLOOKUP(D1042,Menu!$A$2:$D$18,4,FALSE)</f>
        <v>20</v>
      </c>
    </row>
    <row r="1043" spans="1:7">
      <c r="A1043" t="s">
        <v>11</v>
      </c>
      <c r="B1043" s="7">
        <v>0.7152777777777769</v>
      </c>
      <c r="C1043">
        <v>5391</v>
      </c>
      <c r="D1043">
        <v>5</v>
      </c>
      <c r="E1043" t="str">
        <f>VLOOKUP(D1043,Menu!$A$2:$D$18,2,FALSE)</f>
        <v>Carbonara</v>
      </c>
      <c r="F1043">
        <f>VLOOKUP(D1043,Menu!$A$2:$D$18,3,FALSE)</f>
        <v>15</v>
      </c>
      <c r="G1043">
        <f>VLOOKUP(D1043,Menu!$A$2:$D$18,4,FALSE)</f>
        <v>20</v>
      </c>
    </row>
    <row r="1044" spans="1:7">
      <c r="A1044" t="s">
        <v>11</v>
      </c>
      <c r="B1044" s="7">
        <v>0.7152777777777769</v>
      </c>
      <c r="C1044">
        <v>5391</v>
      </c>
      <c r="D1044">
        <v>15</v>
      </c>
      <c r="E1044" t="str">
        <f>VLOOKUP(D1044,Menu!$A$2:$D$18,2,FALSE)</f>
        <v>Fizzy water</v>
      </c>
      <c r="F1044">
        <f>VLOOKUP(D1044,Menu!$A$2:$D$18,3,FALSE)</f>
        <v>1</v>
      </c>
      <c r="G1044">
        <f>VLOOKUP(D1044,Menu!$A$2:$D$18,4,FALSE)</f>
        <v>1</v>
      </c>
    </row>
    <row r="1045" spans="1:7">
      <c r="A1045" t="s">
        <v>11</v>
      </c>
      <c r="B1045" s="7">
        <v>0.71666666666666579</v>
      </c>
      <c r="C1045">
        <v>5392</v>
      </c>
      <c r="D1045">
        <v>8</v>
      </c>
      <c r="E1045" t="str">
        <f>VLOOKUP(D1045,Menu!$A$2:$D$18,2,FALSE)</f>
        <v>Fish &amp; Chips</v>
      </c>
      <c r="F1045">
        <f>VLOOKUP(D1045,Menu!$A$2:$D$18,3,FALSE)</f>
        <v>15</v>
      </c>
      <c r="G1045">
        <f>VLOOKUP(D1045,Menu!$A$2:$D$18,4,FALSE)</f>
        <v>19</v>
      </c>
    </row>
    <row r="1046" spans="1:7">
      <c r="A1046" t="s">
        <v>11</v>
      </c>
      <c r="B1046" s="7">
        <v>0.71666666666666579</v>
      </c>
      <c r="C1046">
        <v>5392</v>
      </c>
      <c r="D1046">
        <v>1</v>
      </c>
      <c r="E1046" t="str">
        <f>VLOOKUP(D1046,Menu!$A$2:$D$18,2,FALSE)</f>
        <v>Spag Bog</v>
      </c>
      <c r="F1046">
        <f>VLOOKUP(D1046,Menu!$A$2:$D$18,3,FALSE)</f>
        <v>17</v>
      </c>
      <c r="G1046">
        <f>VLOOKUP(D1046,Menu!$A$2:$D$18,4,FALSE)</f>
        <v>23</v>
      </c>
    </row>
    <row r="1047" spans="1:7">
      <c r="A1047" t="s">
        <v>11</v>
      </c>
      <c r="B1047" s="7">
        <v>0.71944444444444355</v>
      </c>
      <c r="C1047">
        <v>5393</v>
      </c>
      <c r="D1047">
        <v>2</v>
      </c>
      <c r="E1047" t="str">
        <f>VLOOKUP(D1047,Menu!$A$2:$D$18,2,FALSE)</f>
        <v>Risotto con Pollo</v>
      </c>
      <c r="F1047">
        <f>VLOOKUP(D1047,Menu!$A$2:$D$18,3,FALSE)</f>
        <v>16</v>
      </c>
      <c r="G1047">
        <f>VLOOKUP(D1047,Menu!$A$2:$D$18,4,FALSE)</f>
        <v>19</v>
      </c>
    </row>
    <row r="1048" spans="1:7">
      <c r="A1048" t="s">
        <v>11</v>
      </c>
      <c r="B1048" s="7">
        <v>0.71944444444444355</v>
      </c>
      <c r="C1048">
        <v>5393</v>
      </c>
      <c r="D1048">
        <v>4</v>
      </c>
      <c r="E1048" t="str">
        <f>VLOOKUP(D1048,Menu!$A$2:$D$18,2,FALSE)</f>
        <v>Ravioli</v>
      </c>
      <c r="F1048">
        <f>VLOOKUP(D1048,Menu!$A$2:$D$18,3,FALSE)</f>
        <v>14</v>
      </c>
      <c r="G1048">
        <f>VLOOKUP(D1048,Menu!$A$2:$D$18,4,FALSE)</f>
        <v>16</v>
      </c>
    </row>
    <row r="1049" spans="1:7">
      <c r="A1049" t="s">
        <v>11</v>
      </c>
      <c r="B1049" s="7">
        <v>0.71944444444444355</v>
      </c>
      <c r="C1049">
        <v>5393</v>
      </c>
      <c r="D1049">
        <v>2</v>
      </c>
      <c r="E1049" t="str">
        <f>VLOOKUP(D1049,Menu!$A$2:$D$18,2,FALSE)</f>
        <v>Risotto con Pollo</v>
      </c>
      <c r="F1049">
        <f>VLOOKUP(D1049,Menu!$A$2:$D$18,3,FALSE)</f>
        <v>16</v>
      </c>
      <c r="G1049">
        <f>VLOOKUP(D1049,Menu!$A$2:$D$18,4,FALSE)</f>
        <v>19</v>
      </c>
    </row>
    <row r="1050" spans="1:7">
      <c r="A1050" t="s">
        <v>11</v>
      </c>
      <c r="B1050" s="7">
        <v>0.7381944444444436</v>
      </c>
      <c r="C1050">
        <v>5394</v>
      </c>
      <c r="D1050">
        <v>16</v>
      </c>
      <c r="E1050" t="str">
        <f>VLOOKUP(D1050,Menu!$A$2:$D$18,2,FALSE)</f>
        <v>English Ale</v>
      </c>
      <c r="F1050">
        <f>VLOOKUP(D1050,Menu!$A$2:$D$18,3,FALSE)</f>
        <v>5</v>
      </c>
      <c r="G1050">
        <f>VLOOKUP(D1050,Menu!$A$2:$D$18,4,FALSE)</f>
        <v>7</v>
      </c>
    </row>
    <row r="1051" spans="1:7">
      <c r="A1051" t="s">
        <v>11</v>
      </c>
      <c r="B1051" s="7">
        <v>0.7381944444444436</v>
      </c>
      <c r="C1051">
        <v>5394</v>
      </c>
      <c r="D1051">
        <v>2</v>
      </c>
      <c r="E1051" t="str">
        <f>VLOOKUP(D1051,Menu!$A$2:$D$18,2,FALSE)</f>
        <v>Risotto con Pollo</v>
      </c>
      <c r="F1051">
        <f>VLOOKUP(D1051,Menu!$A$2:$D$18,3,FALSE)</f>
        <v>16</v>
      </c>
      <c r="G1051">
        <f>VLOOKUP(D1051,Menu!$A$2:$D$18,4,FALSE)</f>
        <v>19</v>
      </c>
    </row>
    <row r="1052" spans="1:7">
      <c r="A1052" t="s">
        <v>11</v>
      </c>
      <c r="B1052" s="7">
        <v>0.7381944444444436</v>
      </c>
      <c r="C1052">
        <v>5394</v>
      </c>
      <c r="D1052">
        <v>3</v>
      </c>
      <c r="E1052" t="str">
        <f>VLOOKUP(D1052,Menu!$A$2:$D$18,2,FALSE)</f>
        <v>Soup of the day</v>
      </c>
      <c r="F1052">
        <f>VLOOKUP(D1052,Menu!$A$2:$D$18,3,FALSE)</f>
        <v>7</v>
      </c>
      <c r="G1052">
        <f>VLOOKUP(D1052,Menu!$A$2:$D$18,4,FALSE)</f>
        <v>8.5</v>
      </c>
    </row>
    <row r="1053" spans="1:7">
      <c r="A1053" t="s">
        <v>11</v>
      </c>
      <c r="B1053" s="7">
        <v>0.74166666666666581</v>
      </c>
      <c r="C1053">
        <v>5395</v>
      </c>
      <c r="D1053">
        <v>2</v>
      </c>
      <c r="E1053" t="str">
        <f>VLOOKUP(D1053,Menu!$A$2:$D$18,2,FALSE)</f>
        <v>Risotto con Pollo</v>
      </c>
      <c r="F1053">
        <f>VLOOKUP(D1053,Menu!$A$2:$D$18,3,FALSE)</f>
        <v>16</v>
      </c>
      <c r="G1053">
        <f>VLOOKUP(D1053,Menu!$A$2:$D$18,4,FALSE)</f>
        <v>19</v>
      </c>
    </row>
    <row r="1054" spans="1:7">
      <c r="A1054" t="s">
        <v>11</v>
      </c>
      <c r="B1054" s="7">
        <v>0.74166666666666581</v>
      </c>
      <c r="C1054">
        <v>5395</v>
      </c>
      <c r="D1054">
        <v>8</v>
      </c>
      <c r="E1054" t="str">
        <f>VLOOKUP(D1054,Menu!$A$2:$D$18,2,FALSE)</f>
        <v>Fish &amp; Chips</v>
      </c>
      <c r="F1054">
        <f>VLOOKUP(D1054,Menu!$A$2:$D$18,3,FALSE)</f>
        <v>15</v>
      </c>
      <c r="G1054">
        <f>VLOOKUP(D1054,Menu!$A$2:$D$18,4,FALSE)</f>
        <v>19</v>
      </c>
    </row>
    <row r="1055" spans="1:7">
      <c r="A1055" t="s">
        <v>11</v>
      </c>
      <c r="B1055" s="7">
        <v>0.74166666666666581</v>
      </c>
      <c r="C1055">
        <v>5395</v>
      </c>
      <c r="D1055">
        <v>1</v>
      </c>
      <c r="E1055" t="str">
        <f>VLOOKUP(D1055,Menu!$A$2:$D$18,2,FALSE)</f>
        <v>Spag Bog</v>
      </c>
      <c r="F1055">
        <f>VLOOKUP(D1055,Menu!$A$2:$D$18,3,FALSE)</f>
        <v>17</v>
      </c>
      <c r="G1055">
        <f>VLOOKUP(D1055,Menu!$A$2:$D$18,4,FALSE)</f>
        <v>23</v>
      </c>
    </row>
    <row r="1056" spans="1:7">
      <c r="A1056" t="s">
        <v>11</v>
      </c>
      <c r="B1056" s="7">
        <v>0.74513888888888802</v>
      </c>
      <c r="C1056">
        <v>5396</v>
      </c>
      <c r="D1056">
        <v>16</v>
      </c>
      <c r="E1056" t="str">
        <f>VLOOKUP(D1056,Menu!$A$2:$D$18,2,FALSE)</f>
        <v>English Ale</v>
      </c>
      <c r="F1056">
        <f>VLOOKUP(D1056,Menu!$A$2:$D$18,3,FALSE)</f>
        <v>5</v>
      </c>
      <c r="G1056">
        <f>VLOOKUP(D1056,Menu!$A$2:$D$18,4,FALSE)</f>
        <v>7</v>
      </c>
    </row>
    <row r="1057" spans="1:7">
      <c r="A1057" t="s">
        <v>11</v>
      </c>
      <c r="B1057" s="7">
        <v>0.76111111111111018</v>
      </c>
      <c r="C1057">
        <v>5397</v>
      </c>
      <c r="D1057">
        <v>15</v>
      </c>
      <c r="E1057" t="str">
        <f>VLOOKUP(D1057,Menu!$A$2:$D$18,2,FALSE)</f>
        <v>Fizzy water</v>
      </c>
      <c r="F1057">
        <f>VLOOKUP(D1057,Menu!$A$2:$D$18,3,FALSE)</f>
        <v>1</v>
      </c>
      <c r="G1057">
        <f>VLOOKUP(D1057,Menu!$A$2:$D$18,4,FALSE)</f>
        <v>1</v>
      </c>
    </row>
    <row r="1058" spans="1:7">
      <c r="A1058" t="s">
        <v>11</v>
      </c>
      <c r="B1058" s="7">
        <v>0.76111111111111018</v>
      </c>
      <c r="C1058">
        <v>5397</v>
      </c>
      <c r="D1058">
        <v>3</v>
      </c>
      <c r="E1058" t="str">
        <f>VLOOKUP(D1058,Menu!$A$2:$D$18,2,FALSE)</f>
        <v>Soup of the day</v>
      </c>
      <c r="F1058">
        <f>VLOOKUP(D1058,Menu!$A$2:$D$18,3,FALSE)</f>
        <v>7</v>
      </c>
      <c r="G1058">
        <f>VLOOKUP(D1058,Menu!$A$2:$D$18,4,FALSE)</f>
        <v>8.5</v>
      </c>
    </row>
    <row r="1059" spans="1:7">
      <c r="A1059" t="s">
        <v>11</v>
      </c>
      <c r="B1059" s="7">
        <v>0.77361111111111014</v>
      </c>
      <c r="C1059">
        <v>5398</v>
      </c>
      <c r="D1059">
        <v>12</v>
      </c>
      <c r="E1059" t="str">
        <f>VLOOKUP(D1059,Menu!$A$2:$D$18,2,FALSE)</f>
        <v>Red wine (1/4 bottle)</v>
      </c>
      <c r="F1059">
        <f>VLOOKUP(D1059,Menu!$A$2:$D$18,3,FALSE)</f>
        <v>4</v>
      </c>
      <c r="G1059">
        <f>VLOOKUP(D1059,Menu!$A$2:$D$18,4,FALSE)</f>
        <v>6</v>
      </c>
    </row>
    <row r="1060" spans="1:7">
      <c r="A1060" t="s">
        <v>11</v>
      </c>
      <c r="B1060" s="7">
        <v>0.77361111111111014</v>
      </c>
      <c r="C1060">
        <v>5398</v>
      </c>
      <c r="D1060">
        <v>4</v>
      </c>
      <c r="E1060" t="str">
        <f>VLOOKUP(D1060,Menu!$A$2:$D$18,2,FALSE)</f>
        <v>Ravioli</v>
      </c>
      <c r="F1060">
        <f>VLOOKUP(D1060,Menu!$A$2:$D$18,3,FALSE)</f>
        <v>14</v>
      </c>
      <c r="G1060">
        <f>VLOOKUP(D1060,Menu!$A$2:$D$18,4,FALSE)</f>
        <v>16</v>
      </c>
    </row>
    <row r="1061" spans="1:7">
      <c r="A1061" t="s">
        <v>11</v>
      </c>
      <c r="B1061" s="7">
        <v>0.77361111111111014</v>
      </c>
      <c r="C1061">
        <v>5398</v>
      </c>
      <c r="D1061">
        <v>15</v>
      </c>
      <c r="E1061" t="str">
        <f>VLOOKUP(D1061,Menu!$A$2:$D$18,2,FALSE)</f>
        <v>Fizzy water</v>
      </c>
      <c r="F1061">
        <f>VLOOKUP(D1061,Menu!$A$2:$D$18,3,FALSE)</f>
        <v>1</v>
      </c>
      <c r="G1061">
        <f>VLOOKUP(D1061,Menu!$A$2:$D$18,4,FALSE)</f>
        <v>1</v>
      </c>
    </row>
    <row r="1062" spans="1:7">
      <c r="A1062" t="s">
        <v>11</v>
      </c>
      <c r="B1062" s="7">
        <v>0.78333333333333233</v>
      </c>
      <c r="C1062">
        <v>5399</v>
      </c>
      <c r="D1062">
        <v>16</v>
      </c>
      <c r="E1062" t="str">
        <f>VLOOKUP(D1062,Menu!$A$2:$D$18,2,FALSE)</f>
        <v>English Ale</v>
      </c>
      <c r="F1062">
        <f>VLOOKUP(D1062,Menu!$A$2:$D$18,3,FALSE)</f>
        <v>5</v>
      </c>
      <c r="G1062">
        <f>VLOOKUP(D1062,Menu!$A$2:$D$18,4,FALSE)</f>
        <v>7</v>
      </c>
    </row>
    <row r="1063" spans="1:7">
      <c r="A1063" t="s">
        <v>11</v>
      </c>
      <c r="B1063" s="7">
        <v>0.78611111111111009</v>
      </c>
      <c r="C1063">
        <v>5400</v>
      </c>
      <c r="D1063">
        <v>16</v>
      </c>
      <c r="E1063" t="str">
        <f>VLOOKUP(D1063,Menu!$A$2:$D$18,2,FALSE)</f>
        <v>English Ale</v>
      </c>
      <c r="F1063">
        <f>VLOOKUP(D1063,Menu!$A$2:$D$18,3,FALSE)</f>
        <v>5</v>
      </c>
      <c r="G1063">
        <f>VLOOKUP(D1063,Menu!$A$2:$D$18,4,FALSE)</f>
        <v>7</v>
      </c>
    </row>
    <row r="1064" spans="1:7">
      <c r="A1064" t="s">
        <v>11</v>
      </c>
      <c r="B1064" s="7">
        <v>0.78611111111111009</v>
      </c>
      <c r="C1064">
        <v>5400</v>
      </c>
      <c r="D1064">
        <v>7</v>
      </c>
      <c r="E1064" t="str">
        <f>VLOOKUP(D1064,Menu!$A$2:$D$18,2,FALSE)</f>
        <v>Cottage Pie</v>
      </c>
      <c r="F1064">
        <f>VLOOKUP(D1064,Menu!$A$2:$D$18,3,FALSE)</f>
        <v>16</v>
      </c>
      <c r="G1064">
        <f>VLOOKUP(D1064,Menu!$A$2:$D$18,4,FALSE)</f>
        <v>20</v>
      </c>
    </row>
    <row r="1065" spans="1:7">
      <c r="A1065" t="s">
        <v>11</v>
      </c>
      <c r="B1065" s="7">
        <v>0.78888888888888786</v>
      </c>
      <c r="C1065">
        <v>5401</v>
      </c>
      <c r="D1065">
        <v>1</v>
      </c>
      <c r="E1065" t="str">
        <f>VLOOKUP(D1065,Menu!$A$2:$D$18,2,FALSE)</f>
        <v>Spag Bog</v>
      </c>
      <c r="F1065">
        <f>VLOOKUP(D1065,Menu!$A$2:$D$18,3,FALSE)</f>
        <v>17</v>
      </c>
      <c r="G1065">
        <f>VLOOKUP(D1065,Menu!$A$2:$D$18,4,FALSE)</f>
        <v>23</v>
      </c>
    </row>
    <row r="1066" spans="1:7">
      <c r="A1066" t="s">
        <v>11</v>
      </c>
      <c r="B1066" s="7">
        <v>0.7895833333333323</v>
      </c>
      <c r="C1066">
        <v>5402</v>
      </c>
      <c r="D1066">
        <v>7</v>
      </c>
      <c r="E1066" t="str">
        <f>VLOOKUP(D1066,Menu!$A$2:$D$18,2,FALSE)</f>
        <v>Cottage Pie</v>
      </c>
      <c r="F1066">
        <f>VLOOKUP(D1066,Menu!$A$2:$D$18,3,FALSE)</f>
        <v>16</v>
      </c>
      <c r="G1066">
        <f>VLOOKUP(D1066,Menu!$A$2:$D$18,4,FALSE)</f>
        <v>20</v>
      </c>
    </row>
    <row r="1067" spans="1:7">
      <c r="A1067" t="s">
        <v>11</v>
      </c>
      <c r="B1067" s="7">
        <v>0.80347222222222114</v>
      </c>
      <c r="C1067">
        <v>5403</v>
      </c>
      <c r="D1067">
        <v>16</v>
      </c>
      <c r="E1067" t="str">
        <f>VLOOKUP(D1067,Menu!$A$2:$D$18,2,FALSE)</f>
        <v>English Ale</v>
      </c>
      <c r="F1067">
        <f>VLOOKUP(D1067,Menu!$A$2:$D$18,3,FALSE)</f>
        <v>5</v>
      </c>
      <c r="G1067">
        <f>VLOOKUP(D1067,Menu!$A$2:$D$18,4,FALSE)</f>
        <v>7</v>
      </c>
    </row>
    <row r="1068" spans="1:7">
      <c r="A1068" t="s">
        <v>11</v>
      </c>
      <c r="B1068" s="7">
        <v>0.80347222222222114</v>
      </c>
      <c r="C1068">
        <v>5403</v>
      </c>
      <c r="D1068">
        <v>12</v>
      </c>
      <c r="E1068" t="str">
        <f>VLOOKUP(D1068,Menu!$A$2:$D$18,2,FALSE)</f>
        <v>Red wine (1/4 bottle)</v>
      </c>
      <c r="F1068">
        <f>VLOOKUP(D1068,Menu!$A$2:$D$18,3,FALSE)</f>
        <v>4</v>
      </c>
      <c r="G1068">
        <f>VLOOKUP(D1068,Menu!$A$2:$D$18,4,FALSE)</f>
        <v>6</v>
      </c>
    </row>
    <row r="1069" spans="1:7">
      <c r="A1069" t="s">
        <v>11</v>
      </c>
      <c r="B1069" s="7">
        <v>0.82152777777777675</v>
      </c>
      <c r="C1069">
        <v>5404</v>
      </c>
      <c r="D1069">
        <v>16</v>
      </c>
      <c r="E1069" t="str">
        <f>VLOOKUP(D1069,Menu!$A$2:$D$18,2,FALSE)</f>
        <v>English Ale</v>
      </c>
      <c r="F1069">
        <f>VLOOKUP(D1069,Menu!$A$2:$D$18,3,FALSE)</f>
        <v>5</v>
      </c>
      <c r="G1069">
        <f>VLOOKUP(D1069,Menu!$A$2:$D$18,4,FALSE)</f>
        <v>7</v>
      </c>
    </row>
    <row r="1070" spans="1:7">
      <c r="A1070" t="s">
        <v>11</v>
      </c>
      <c r="B1070" s="7">
        <v>0.82152777777777675</v>
      </c>
      <c r="C1070">
        <v>5404</v>
      </c>
      <c r="D1070">
        <v>8</v>
      </c>
      <c r="E1070" t="str">
        <f>VLOOKUP(D1070,Menu!$A$2:$D$18,2,FALSE)</f>
        <v>Fish &amp; Chips</v>
      </c>
      <c r="F1070">
        <f>VLOOKUP(D1070,Menu!$A$2:$D$18,3,FALSE)</f>
        <v>15</v>
      </c>
      <c r="G1070">
        <f>VLOOKUP(D1070,Menu!$A$2:$D$18,4,FALSE)</f>
        <v>19</v>
      </c>
    </row>
    <row r="1071" spans="1:7">
      <c r="A1071" t="s">
        <v>11</v>
      </c>
      <c r="B1071" s="7">
        <v>0.82152777777777675</v>
      </c>
      <c r="C1071">
        <v>5404</v>
      </c>
      <c r="D1071">
        <v>9</v>
      </c>
      <c r="E1071" t="str">
        <f>VLOOKUP(D1071,Menu!$A$2:$D$18,2,FALSE)</f>
        <v>Chicken Tikka Masala</v>
      </c>
      <c r="F1071">
        <f>VLOOKUP(D1071,Menu!$A$2:$D$18,3,FALSE)</f>
        <v>14</v>
      </c>
      <c r="G1071">
        <f>VLOOKUP(D1071,Menu!$A$2:$D$18,4,FALSE)</f>
        <v>17</v>
      </c>
    </row>
    <row r="1072" spans="1:7">
      <c r="A1072" t="s">
        <v>11</v>
      </c>
      <c r="B1072" s="7">
        <v>0.83680555555555447</v>
      </c>
      <c r="C1072">
        <v>5405</v>
      </c>
      <c r="D1072">
        <v>11</v>
      </c>
      <c r="E1072" t="str">
        <f>VLOOKUP(D1072,Menu!$A$2:$D$18,2,FALSE)</f>
        <v>Bacon Butty</v>
      </c>
      <c r="F1072">
        <f>VLOOKUP(D1072,Menu!$A$2:$D$18,3,FALSE)</f>
        <v>10</v>
      </c>
      <c r="G1072">
        <f>VLOOKUP(D1072,Menu!$A$2:$D$18,4,FALSE)</f>
        <v>14</v>
      </c>
    </row>
    <row r="1073" spans="1:7">
      <c r="A1073" t="s">
        <v>11</v>
      </c>
      <c r="B1073" s="7">
        <v>0.84861111111110998</v>
      </c>
      <c r="C1073">
        <v>5406</v>
      </c>
      <c r="D1073">
        <v>16</v>
      </c>
      <c r="E1073" t="str">
        <f>VLOOKUP(D1073,Menu!$A$2:$D$18,2,FALSE)</f>
        <v>English Ale</v>
      </c>
      <c r="F1073">
        <f>VLOOKUP(D1073,Menu!$A$2:$D$18,3,FALSE)</f>
        <v>5</v>
      </c>
      <c r="G1073">
        <f>VLOOKUP(D1073,Menu!$A$2:$D$18,4,FALSE)</f>
        <v>7</v>
      </c>
    </row>
    <row r="1074" spans="1:7">
      <c r="A1074" t="s">
        <v>11</v>
      </c>
      <c r="B1074" s="7">
        <v>0.84861111111110998</v>
      </c>
      <c r="C1074">
        <v>5406</v>
      </c>
      <c r="D1074">
        <v>2</v>
      </c>
      <c r="E1074" t="str">
        <f>VLOOKUP(D1074,Menu!$A$2:$D$18,2,FALSE)</f>
        <v>Risotto con Pollo</v>
      </c>
      <c r="F1074">
        <f>VLOOKUP(D1074,Menu!$A$2:$D$18,3,FALSE)</f>
        <v>16</v>
      </c>
      <c r="G1074">
        <f>VLOOKUP(D1074,Menu!$A$2:$D$18,4,FALSE)</f>
        <v>19</v>
      </c>
    </row>
    <row r="1075" spans="1:7">
      <c r="A1075" t="s">
        <v>11</v>
      </c>
      <c r="B1075" s="7">
        <v>0.8604166666666655</v>
      </c>
      <c r="C1075">
        <v>5407</v>
      </c>
      <c r="D1075">
        <v>15</v>
      </c>
      <c r="E1075" t="str">
        <f>VLOOKUP(D1075,Menu!$A$2:$D$18,2,FALSE)</f>
        <v>Fizzy water</v>
      </c>
      <c r="F1075">
        <f>VLOOKUP(D1075,Menu!$A$2:$D$18,3,FALSE)</f>
        <v>1</v>
      </c>
      <c r="G1075">
        <f>VLOOKUP(D1075,Menu!$A$2:$D$18,4,FALSE)</f>
        <v>1</v>
      </c>
    </row>
    <row r="1076" spans="1:7">
      <c r="A1076" t="s">
        <v>11</v>
      </c>
      <c r="B1076" s="7">
        <v>0.8604166666666655</v>
      </c>
      <c r="C1076">
        <v>5407</v>
      </c>
      <c r="D1076">
        <v>1</v>
      </c>
      <c r="E1076" t="str">
        <f>VLOOKUP(D1076,Menu!$A$2:$D$18,2,FALSE)</f>
        <v>Spag Bog</v>
      </c>
      <c r="F1076">
        <f>VLOOKUP(D1076,Menu!$A$2:$D$18,3,FALSE)</f>
        <v>17</v>
      </c>
      <c r="G1076">
        <f>VLOOKUP(D1076,Menu!$A$2:$D$18,4,FALSE)</f>
        <v>23</v>
      </c>
    </row>
    <row r="1077" spans="1:7">
      <c r="A1077" t="s">
        <v>11</v>
      </c>
      <c r="B1077" s="7">
        <v>0.8604166666666655</v>
      </c>
      <c r="C1077">
        <v>5407</v>
      </c>
      <c r="D1077">
        <v>7</v>
      </c>
      <c r="E1077" t="str">
        <f>VLOOKUP(D1077,Menu!$A$2:$D$18,2,FALSE)</f>
        <v>Cottage Pie</v>
      </c>
      <c r="F1077">
        <f>VLOOKUP(D1077,Menu!$A$2:$D$18,3,FALSE)</f>
        <v>16</v>
      </c>
      <c r="G1077">
        <f>VLOOKUP(D1077,Menu!$A$2:$D$18,4,FALSE)</f>
        <v>20</v>
      </c>
    </row>
    <row r="1078" spans="1:7">
      <c r="A1078" t="s">
        <v>11</v>
      </c>
      <c r="B1078" s="7">
        <v>0.87152777777777657</v>
      </c>
      <c r="C1078">
        <v>5408</v>
      </c>
      <c r="D1078">
        <v>15</v>
      </c>
      <c r="E1078" t="str">
        <f>VLOOKUP(D1078,Menu!$A$2:$D$18,2,FALSE)</f>
        <v>Fizzy water</v>
      </c>
      <c r="F1078">
        <f>VLOOKUP(D1078,Menu!$A$2:$D$18,3,FALSE)</f>
        <v>1</v>
      </c>
      <c r="G1078">
        <f>VLOOKUP(D1078,Menu!$A$2:$D$18,4,FALSE)</f>
        <v>1</v>
      </c>
    </row>
    <row r="1079" spans="1:7">
      <c r="A1079" t="s">
        <v>11</v>
      </c>
      <c r="B1079" s="7">
        <v>0.87152777777777657</v>
      </c>
      <c r="C1079">
        <v>5408</v>
      </c>
      <c r="D1079">
        <v>15</v>
      </c>
      <c r="E1079" t="str">
        <f>VLOOKUP(D1079,Menu!$A$2:$D$18,2,FALSE)</f>
        <v>Fizzy water</v>
      </c>
      <c r="F1079">
        <f>VLOOKUP(D1079,Menu!$A$2:$D$18,3,FALSE)</f>
        <v>1</v>
      </c>
      <c r="G1079">
        <f>VLOOKUP(D1079,Menu!$A$2:$D$18,4,FALSE)</f>
        <v>1</v>
      </c>
    </row>
    <row r="1080" spans="1:7">
      <c r="A1080" t="s">
        <v>11</v>
      </c>
      <c r="B1080" s="7">
        <v>0.87152777777777657</v>
      </c>
      <c r="C1080">
        <v>5408</v>
      </c>
      <c r="D1080">
        <v>13</v>
      </c>
      <c r="E1080" t="str">
        <f>VLOOKUP(D1080,Menu!$A$2:$D$18,2,FALSE)</f>
        <v>English Breakfast tea</v>
      </c>
      <c r="F1080">
        <f>VLOOKUP(D1080,Menu!$A$2:$D$18,3,FALSE)</f>
        <v>2</v>
      </c>
      <c r="G1080">
        <f>VLOOKUP(D1080,Menu!$A$2:$D$18,4,FALSE)</f>
        <v>2</v>
      </c>
    </row>
    <row r="1081" spans="1:7">
      <c r="A1081" t="s">
        <v>11</v>
      </c>
      <c r="B1081" s="7">
        <v>0.87847222222222099</v>
      </c>
      <c r="C1081">
        <v>5409</v>
      </c>
      <c r="D1081">
        <v>16</v>
      </c>
      <c r="E1081" t="str">
        <f>VLOOKUP(D1081,Menu!$A$2:$D$18,2,FALSE)</f>
        <v>English Ale</v>
      </c>
      <c r="F1081">
        <f>VLOOKUP(D1081,Menu!$A$2:$D$18,3,FALSE)</f>
        <v>5</v>
      </c>
      <c r="G1081">
        <f>VLOOKUP(D1081,Menu!$A$2:$D$18,4,FALSE)</f>
        <v>7</v>
      </c>
    </row>
    <row r="1082" spans="1:7">
      <c r="A1082" t="s">
        <v>11</v>
      </c>
      <c r="B1082" s="7">
        <v>0.87847222222222099</v>
      </c>
      <c r="C1082">
        <v>5409</v>
      </c>
      <c r="D1082">
        <v>7</v>
      </c>
      <c r="E1082" t="str">
        <f>VLOOKUP(D1082,Menu!$A$2:$D$18,2,FALSE)</f>
        <v>Cottage Pie</v>
      </c>
      <c r="F1082">
        <f>VLOOKUP(D1082,Menu!$A$2:$D$18,3,FALSE)</f>
        <v>16</v>
      </c>
      <c r="G1082">
        <f>VLOOKUP(D1082,Menu!$A$2:$D$18,4,FALSE)</f>
        <v>20</v>
      </c>
    </row>
    <row r="1083" spans="1:7">
      <c r="A1083" t="s">
        <v>11</v>
      </c>
      <c r="B1083" s="7">
        <v>0.87847222222222099</v>
      </c>
      <c r="C1083">
        <v>5409</v>
      </c>
      <c r="D1083">
        <v>1</v>
      </c>
      <c r="E1083" t="str">
        <f>VLOOKUP(D1083,Menu!$A$2:$D$18,2,FALSE)</f>
        <v>Spag Bog</v>
      </c>
      <c r="F1083">
        <f>VLOOKUP(D1083,Menu!$A$2:$D$18,3,FALSE)</f>
        <v>17</v>
      </c>
      <c r="G1083">
        <f>VLOOKUP(D1083,Menu!$A$2:$D$18,4,FALSE)</f>
        <v>23</v>
      </c>
    </row>
    <row r="1084" spans="1:7">
      <c r="A1084" t="s">
        <v>11</v>
      </c>
      <c r="B1084" s="7">
        <v>0.8819444444444432</v>
      </c>
      <c r="C1084">
        <v>5410</v>
      </c>
      <c r="D1084">
        <v>9</v>
      </c>
      <c r="E1084" t="str">
        <f>VLOOKUP(D1084,Menu!$A$2:$D$18,2,FALSE)</f>
        <v>Chicken Tikka Masala</v>
      </c>
      <c r="F1084">
        <f>VLOOKUP(D1084,Menu!$A$2:$D$18,3,FALSE)</f>
        <v>14</v>
      </c>
      <c r="G1084">
        <f>VLOOKUP(D1084,Menu!$A$2:$D$18,4,FALSE)</f>
        <v>17</v>
      </c>
    </row>
    <row r="1085" spans="1:7">
      <c r="A1085" t="s">
        <v>11</v>
      </c>
      <c r="B1085" s="7">
        <v>0.89166666666666539</v>
      </c>
      <c r="C1085">
        <v>5411</v>
      </c>
      <c r="D1085">
        <v>11</v>
      </c>
      <c r="E1085" t="str">
        <f>VLOOKUP(D1085,Menu!$A$2:$D$18,2,FALSE)</f>
        <v>Bacon Butty</v>
      </c>
      <c r="F1085">
        <f>VLOOKUP(D1085,Menu!$A$2:$D$18,3,FALSE)</f>
        <v>10</v>
      </c>
      <c r="G1085">
        <f>VLOOKUP(D1085,Menu!$A$2:$D$18,4,FALSE)</f>
        <v>14</v>
      </c>
    </row>
    <row r="1086" spans="1:7">
      <c r="A1086" t="s">
        <v>11</v>
      </c>
      <c r="B1086" s="7">
        <v>0.89166666666666539</v>
      </c>
      <c r="C1086">
        <v>5411</v>
      </c>
      <c r="D1086">
        <v>14</v>
      </c>
      <c r="E1086" t="str">
        <f>VLOOKUP(D1086,Menu!$A$2:$D$18,2,FALSE)</f>
        <v>Espresso</v>
      </c>
      <c r="F1086">
        <f>VLOOKUP(D1086,Menu!$A$2:$D$18,3,FALSE)</f>
        <v>3</v>
      </c>
      <c r="G1086">
        <f>VLOOKUP(D1086,Menu!$A$2:$D$18,4,FALSE)</f>
        <v>3</v>
      </c>
    </row>
    <row r="1087" spans="1:7">
      <c r="A1087" t="s">
        <v>11</v>
      </c>
      <c r="B1087" s="7">
        <v>0.89166666666666539</v>
      </c>
      <c r="C1087">
        <v>5411</v>
      </c>
      <c r="D1087">
        <v>2</v>
      </c>
      <c r="E1087" t="str">
        <f>VLOOKUP(D1087,Menu!$A$2:$D$18,2,FALSE)</f>
        <v>Risotto con Pollo</v>
      </c>
      <c r="F1087">
        <f>VLOOKUP(D1087,Menu!$A$2:$D$18,3,FALSE)</f>
        <v>16</v>
      </c>
      <c r="G1087">
        <f>VLOOKUP(D1087,Menu!$A$2:$D$18,4,FALSE)</f>
        <v>19</v>
      </c>
    </row>
    <row r="1088" spans="1:7">
      <c r="A1088" t="s">
        <v>11</v>
      </c>
      <c r="B1088" s="7">
        <v>0.89166666666666539</v>
      </c>
      <c r="C1088">
        <v>5411</v>
      </c>
      <c r="D1088">
        <v>2</v>
      </c>
      <c r="E1088" t="str">
        <f>VLOOKUP(D1088,Menu!$A$2:$D$18,2,FALSE)</f>
        <v>Risotto con Pollo</v>
      </c>
      <c r="F1088">
        <f>VLOOKUP(D1088,Menu!$A$2:$D$18,3,FALSE)</f>
        <v>16</v>
      </c>
      <c r="G1088">
        <f>VLOOKUP(D1088,Menu!$A$2:$D$18,4,FALSE)</f>
        <v>19</v>
      </c>
    </row>
    <row r="1089" spans="1:7">
      <c r="A1089" t="s">
        <v>11</v>
      </c>
      <c r="B1089" s="7">
        <v>0.89166666666666539</v>
      </c>
      <c r="C1089">
        <v>5411</v>
      </c>
      <c r="D1089">
        <v>1</v>
      </c>
      <c r="E1089" t="str">
        <f>VLOOKUP(D1089,Menu!$A$2:$D$18,2,FALSE)</f>
        <v>Spag Bog</v>
      </c>
      <c r="F1089">
        <f>VLOOKUP(D1089,Menu!$A$2:$D$18,3,FALSE)</f>
        <v>17</v>
      </c>
      <c r="G1089">
        <f>VLOOKUP(D1089,Menu!$A$2:$D$18,4,FALSE)</f>
        <v>23</v>
      </c>
    </row>
    <row r="1090" spans="1:7">
      <c r="A1090" t="s">
        <v>11</v>
      </c>
      <c r="B1090" s="7">
        <v>0.89166666666666539</v>
      </c>
      <c r="C1090">
        <v>5411</v>
      </c>
      <c r="D1090">
        <v>8</v>
      </c>
      <c r="E1090" t="str">
        <f>VLOOKUP(D1090,Menu!$A$2:$D$18,2,FALSE)</f>
        <v>Fish &amp; Chips</v>
      </c>
      <c r="F1090">
        <f>VLOOKUP(D1090,Menu!$A$2:$D$18,3,FALSE)</f>
        <v>15</v>
      </c>
      <c r="G1090">
        <f>VLOOKUP(D1090,Menu!$A$2:$D$18,4,FALSE)</f>
        <v>19</v>
      </c>
    </row>
    <row r="1091" spans="1:7">
      <c r="A1091" t="s">
        <v>11</v>
      </c>
      <c r="B1091" s="7">
        <v>0.90972222222222099</v>
      </c>
      <c r="C1091">
        <v>5412</v>
      </c>
      <c r="D1091">
        <v>8</v>
      </c>
      <c r="E1091" t="str">
        <f>VLOOKUP(D1091,Menu!$A$2:$D$18,2,FALSE)</f>
        <v>Fish &amp; Chips</v>
      </c>
      <c r="F1091">
        <f>VLOOKUP(D1091,Menu!$A$2:$D$18,3,FALSE)</f>
        <v>15</v>
      </c>
      <c r="G1091">
        <f>VLOOKUP(D1091,Menu!$A$2:$D$18,4,FALSE)</f>
        <v>19</v>
      </c>
    </row>
    <row r="1092" spans="1:7">
      <c r="A1092" t="s">
        <v>11</v>
      </c>
      <c r="B1092" s="7">
        <v>0.91041666666666543</v>
      </c>
      <c r="C1092">
        <v>5413</v>
      </c>
      <c r="D1092">
        <v>5</v>
      </c>
      <c r="E1092" t="str">
        <f>VLOOKUP(D1092,Menu!$A$2:$D$18,2,FALSE)</f>
        <v>Carbonara</v>
      </c>
      <c r="F1092">
        <f>VLOOKUP(D1092,Menu!$A$2:$D$18,3,FALSE)</f>
        <v>15</v>
      </c>
      <c r="G1092">
        <f>VLOOKUP(D1092,Menu!$A$2:$D$18,4,FALSE)</f>
        <v>20</v>
      </c>
    </row>
    <row r="1093" spans="1:7">
      <c r="A1093" t="s">
        <v>11</v>
      </c>
      <c r="B1093" s="7">
        <v>0.91041666666666543</v>
      </c>
      <c r="C1093">
        <v>5413</v>
      </c>
      <c r="D1093">
        <v>8</v>
      </c>
      <c r="E1093" t="str">
        <f>VLOOKUP(D1093,Menu!$A$2:$D$18,2,FALSE)</f>
        <v>Fish &amp; Chips</v>
      </c>
      <c r="F1093">
        <f>VLOOKUP(D1093,Menu!$A$2:$D$18,3,FALSE)</f>
        <v>15</v>
      </c>
      <c r="G1093">
        <f>VLOOKUP(D1093,Menu!$A$2:$D$18,4,FALSE)</f>
        <v>19</v>
      </c>
    </row>
    <row r="1094" spans="1:7">
      <c r="A1094" t="s">
        <v>11</v>
      </c>
      <c r="B1094" s="7">
        <v>0.9263888888888876</v>
      </c>
      <c r="C1094">
        <v>5414</v>
      </c>
      <c r="D1094">
        <v>4</v>
      </c>
      <c r="E1094" t="str">
        <f>VLOOKUP(D1094,Menu!$A$2:$D$18,2,FALSE)</f>
        <v>Ravioli</v>
      </c>
      <c r="F1094">
        <f>VLOOKUP(D1094,Menu!$A$2:$D$18,3,FALSE)</f>
        <v>14</v>
      </c>
      <c r="G1094">
        <f>VLOOKUP(D1094,Menu!$A$2:$D$18,4,FALSE)</f>
        <v>16</v>
      </c>
    </row>
    <row r="1095" spans="1:7">
      <c r="A1095" t="s">
        <v>11</v>
      </c>
      <c r="B1095" s="7">
        <v>0.9444444444444432</v>
      </c>
      <c r="C1095">
        <v>5415</v>
      </c>
      <c r="D1095">
        <v>2</v>
      </c>
      <c r="E1095" t="str">
        <f>VLOOKUP(D1095,Menu!$A$2:$D$18,2,FALSE)</f>
        <v>Risotto con Pollo</v>
      </c>
      <c r="F1095">
        <f>VLOOKUP(D1095,Menu!$A$2:$D$18,3,FALSE)</f>
        <v>16</v>
      </c>
      <c r="G1095">
        <f>VLOOKUP(D1095,Menu!$A$2:$D$18,4,FALSE)</f>
        <v>19</v>
      </c>
    </row>
    <row r="1096" spans="1:7">
      <c r="A1096" t="s">
        <v>11</v>
      </c>
      <c r="B1096" s="7">
        <v>0.94722222222222097</v>
      </c>
      <c r="C1096">
        <v>5416</v>
      </c>
      <c r="D1096">
        <v>13</v>
      </c>
      <c r="E1096" t="str">
        <f>VLOOKUP(D1096,Menu!$A$2:$D$18,2,FALSE)</f>
        <v>English Breakfast tea</v>
      </c>
      <c r="F1096">
        <f>VLOOKUP(D1096,Menu!$A$2:$D$18,3,FALSE)</f>
        <v>2</v>
      </c>
      <c r="G1096">
        <f>VLOOKUP(D1096,Menu!$A$2:$D$18,4,FALSE)</f>
        <v>2</v>
      </c>
    </row>
    <row r="1097" spans="1:7">
      <c r="A1097" t="s">
        <v>11</v>
      </c>
      <c r="B1097" s="7">
        <v>0.94722222222222097</v>
      </c>
      <c r="C1097">
        <v>5416</v>
      </c>
      <c r="D1097">
        <v>8</v>
      </c>
      <c r="E1097" t="str">
        <f>VLOOKUP(D1097,Menu!$A$2:$D$18,2,FALSE)</f>
        <v>Fish &amp; Chips</v>
      </c>
      <c r="F1097">
        <f>VLOOKUP(D1097,Menu!$A$2:$D$18,3,FALSE)</f>
        <v>15</v>
      </c>
      <c r="G1097">
        <f>VLOOKUP(D1097,Menu!$A$2:$D$18,4,FALSE)</f>
        <v>19</v>
      </c>
    </row>
    <row r="1098" spans="1:7">
      <c r="A1098" t="s">
        <v>11</v>
      </c>
      <c r="B1098" s="7">
        <v>0.94722222222222097</v>
      </c>
      <c r="C1098">
        <v>5416</v>
      </c>
      <c r="D1098">
        <v>4</v>
      </c>
      <c r="E1098" t="str">
        <f>VLOOKUP(D1098,Menu!$A$2:$D$18,2,FALSE)</f>
        <v>Ravioli</v>
      </c>
      <c r="F1098">
        <f>VLOOKUP(D1098,Menu!$A$2:$D$18,3,FALSE)</f>
        <v>14</v>
      </c>
      <c r="G1098">
        <f>VLOOKUP(D1098,Menu!$A$2:$D$18,4,FALSE)</f>
        <v>16</v>
      </c>
    </row>
    <row r="1099" spans="1:7">
      <c r="A1099" t="s">
        <v>11</v>
      </c>
      <c r="B1099" s="7">
        <v>0.94722222222222097</v>
      </c>
      <c r="C1099">
        <v>5416</v>
      </c>
      <c r="D1099">
        <v>6</v>
      </c>
      <c r="E1099" t="str">
        <f>VLOOKUP(D1099,Menu!$A$2:$D$18,2,FALSE)</f>
        <v>Bangers &amp; Mash</v>
      </c>
      <c r="F1099">
        <f>VLOOKUP(D1099,Menu!$A$2:$D$18,3,FALSE)</f>
        <v>14</v>
      </c>
      <c r="G1099">
        <f>VLOOKUP(D1099,Menu!$A$2:$D$18,4,FALSE)</f>
        <v>18</v>
      </c>
    </row>
    <row r="1100" spans="1:7">
      <c r="A1100" t="s">
        <v>11</v>
      </c>
      <c r="B1100" s="7">
        <v>0.94722222222222097</v>
      </c>
      <c r="C1100">
        <v>5416</v>
      </c>
      <c r="D1100">
        <v>7</v>
      </c>
      <c r="E1100" t="str">
        <f>VLOOKUP(D1100,Menu!$A$2:$D$18,2,FALSE)</f>
        <v>Cottage Pie</v>
      </c>
      <c r="F1100">
        <f>VLOOKUP(D1100,Menu!$A$2:$D$18,3,FALSE)</f>
        <v>16</v>
      </c>
      <c r="G1100">
        <f>VLOOKUP(D1100,Menu!$A$2:$D$18,4,FALSE)</f>
        <v>20</v>
      </c>
    </row>
    <row r="1101" spans="1:7">
      <c r="A1101" t="s">
        <v>11</v>
      </c>
      <c r="B1101" s="7">
        <v>0.94722222222222097</v>
      </c>
      <c r="C1101">
        <v>5416</v>
      </c>
      <c r="D1101">
        <v>12</v>
      </c>
      <c r="E1101" t="str">
        <f>VLOOKUP(D1101,Menu!$A$2:$D$18,2,FALSE)</f>
        <v>Red wine (1/4 bottle)</v>
      </c>
      <c r="F1101">
        <f>VLOOKUP(D1101,Menu!$A$2:$D$18,3,FALSE)</f>
        <v>4</v>
      </c>
      <c r="G1101">
        <f>VLOOKUP(D1101,Menu!$A$2:$D$18,4,FALSE)</f>
        <v>6</v>
      </c>
    </row>
    <row r="1102" spans="1:7">
      <c r="A1102" t="s">
        <v>12</v>
      </c>
      <c r="B1102" s="7">
        <v>0.4604166666666667</v>
      </c>
      <c r="C1102">
        <v>5417</v>
      </c>
      <c r="D1102">
        <v>3</v>
      </c>
      <c r="E1102" t="str">
        <f>VLOOKUP(D1102,Menu!$A$2:$D$18,2,FALSE)</f>
        <v>Soup of the day</v>
      </c>
      <c r="F1102">
        <f>VLOOKUP(D1102,Menu!$A$2:$D$18,3,FALSE)</f>
        <v>7</v>
      </c>
      <c r="G1102">
        <f>VLOOKUP(D1102,Menu!$A$2:$D$18,4,FALSE)</f>
        <v>8.5</v>
      </c>
    </row>
    <row r="1103" spans="1:7">
      <c r="A1103" t="s">
        <v>12</v>
      </c>
      <c r="B1103" s="7">
        <v>0.46319444444444446</v>
      </c>
      <c r="C1103">
        <v>5418</v>
      </c>
      <c r="D1103">
        <v>9</v>
      </c>
      <c r="E1103" t="str">
        <f>VLOOKUP(D1103,Menu!$A$2:$D$18,2,FALSE)</f>
        <v>Chicken Tikka Masala</v>
      </c>
      <c r="F1103">
        <f>VLOOKUP(D1103,Menu!$A$2:$D$18,3,FALSE)</f>
        <v>14</v>
      </c>
      <c r="G1103">
        <f>VLOOKUP(D1103,Menu!$A$2:$D$18,4,FALSE)</f>
        <v>17</v>
      </c>
    </row>
    <row r="1104" spans="1:7">
      <c r="A1104" t="s">
        <v>12</v>
      </c>
      <c r="B1104" s="7">
        <v>0.46597222222222223</v>
      </c>
      <c r="C1104">
        <v>5419</v>
      </c>
      <c r="D1104">
        <v>12</v>
      </c>
      <c r="E1104" t="str">
        <f>VLOOKUP(D1104,Menu!$A$2:$D$18,2,FALSE)</f>
        <v>Red wine (1/4 bottle)</v>
      </c>
      <c r="F1104">
        <f>VLOOKUP(D1104,Menu!$A$2:$D$18,3,FALSE)</f>
        <v>4</v>
      </c>
      <c r="G1104">
        <f>VLOOKUP(D1104,Menu!$A$2:$D$18,4,FALSE)</f>
        <v>6</v>
      </c>
    </row>
    <row r="1105" spans="1:7">
      <c r="A1105" t="s">
        <v>12</v>
      </c>
      <c r="B1105" s="7">
        <v>0.47986111111111113</v>
      </c>
      <c r="C1105">
        <v>5420</v>
      </c>
      <c r="D1105">
        <v>7</v>
      </c>
      <c r="E1105" t="str">
        <f>VLOOKUP(D1105,Menu!$A$2:$D$18,2,FALSE)</f>
        <v>Cottage Pie</v>
      </c>
      <c r="F1105">
        <f>VLOOKUP(D1105,Menu!$A$2:$D$18,3,FALSE)</f>
        <v>16</v>
      </c>
      <c r="G1105">
        <f>VLOOKUP(D1105,Menu!$A$2:$D$18,4,FALSE)</f>
        <v>20</v>
      </c>
    </row>
    <row r="1106" spans="1:7">
      <c r="A1106" t="s">
        <v>12</v>
      </c>
      <c r="B1106" s="7">
        <v>0.49930555555555556</v>
      </c>
      <c r="C1106">
        <v>5421</v>
      </c>
      <c r="D1106">
        <v>10</v>
      </c>
      <c r="E1106" t="str">
        <f>VLOOKUP(D1106,Menu!$A$2:$D$18,2,FALSE)</f>
        <v>Mushroom Wellington</v>
      </c>
      <c r="F1106">
        <f>VLOOKUP(D1106,Menu!$A$2:$D$18,3,FALSE)</f>
        <v>14</v>
      </c>
      <c r="G1106">
        <f>VLOOKUP(D1106,Menu!$A$2:$D$18,4,FALSE)</f>
        <v>19.5</v>
      </c>
    </row>
    <row r="1107" spans="1:7">
      <c r="A1107" t="s">
        <v>12</v>
      </c>
      <c r="B1107" s="7">
        <v>0.51527777777777772</v>
      </c>
      <c r="C1107">
        <v>5422</v>
      </c>
      <c r="D1107">
        <v>5</v>
      </c>
      <c r="E1107" t="str">
        <f>VLOOKUP(D1107,Menu!$A$2:$D$18,2,FALSE)</f>
        <v>Carbonara</v>
      </c>
      <c r="F1107">
        <f>VLOOKUP(D1107,Menu!$A$2:$D$18,3,FALSE)</f>
        <v>15</v>
      </c>
      <c r="G1107">
        <f>VLOOKUP(D1107,Menu!$A$2:$D$18,4,FALSE)</f>
        <v>20</v>
      </c>
    </row>
    <row r="1108" spans="1:7">
      <c r="A1108" t="s">
        <v>12</v>
      </c>
      <c r="B1108" s="7">
        <v>0.5263888888888888</v>
      </c>
      <c r="C1108">
        <v>5423</v>
      </c>
      <c r="D1108">
        <v>7</v>
      </c>
      <c r="E1108" t="str">
        <f>VLOOKUP(D1108,Menu!$A$2:$D$18,2,FALSE)</f>
        <v>Cottage Pie</v>
      </c>
      <c r="F1108">
        <f>VLOOKUP(D1108,Menu!$A$2:$D$18,3,FALSE)</f>
        <v>16</v>
      </c>
      <c r="G1108">
        <f>VLOOKUP(D1108,Menu!$A$2:$D$18,4,FALSE)</f>
        <v>20</v>
      </c>
    </row>
    <row r="1109" spans="1:7">
      <c r="A1109" t="s">
        <v>12</v>
      </c>
      <c r="B1109" s="7">
        <v>0.5263888888888888</v>
      </c>
      <c r="C1109">
        <v>5423</v>
      </c>
      <c r="D1109">
        <v>6</v>
      </c>
      <c r="E1109" t="str">
        <f>VLOOKUP(D1109,Menu!$A$2:$D$18,2,FALSE)</f>
        <v>Bangers &amp; Mash</v>
      </c>
      <c r="F1109">
        <f>VLOOKUP(D1109,Menu!$A$2:$D$18,3,FALSE)</f>
        <v>14</v>
      </c>
      <c r="G1109">
        <f>VLOOKUP(D1109,Menu!$A$2:$D$18,4,FALSE)</f>
        <v>18</v>
      </c>
    </row>
    <row r="1110" spans="1:7">
      <c r="A1110" t="s">
        <v>12</v>
      </c>
      <c r="B1110" s="7">
        <v>0.5263888888888888</v>
      </c>
      <c r="C1110">
        <v>5423</v>
      </c>
      <c r="D1110">
        <v>2</v>
      </c>
      <c r="E1110" t="str">
        <f>VLOOKUP(D1110,Menu!$A$2:$D$18,2,FALSE)</f>
        <v>Risotto con Pollo</v>
      </c>
      <c r="F1110">
        <f>VLOOKUP(D1110,Menu!$A$2:$D$18,3,FALSE)</f>
        <v>16</v>
      </c>
      <c r="G1110">
        <f>VLOOKUP(D1110,Menu!$A$2:$D$18,4,FALSE)</f>
        <v>19</v>
      </c>
    </row>
    <row r="1111" spans="1:7">
      <c r="A1111" t="s">
        <v>12</v>
      </c>
      <c r="B1111" s="7">
        <v>0.5263888888888888</v>
      </c>
      <c r="C1111">
        <v>5423</v>
      </c>
      <c r="D1111">
        <v>11</v>
      </c>
      <c r="E1111" t="str">
        <f>VLOOKUP(D1111,Menu!$A$2:$D$18,2,FALSE)</f>
        <v>Bacon Butty</v>
      </c>
      <c r="F1111">
        <f>VLOOKUP(D1111,Menu!$A$2:$D$18,3,FALSE)</f>
        <v>10</v>
      </c>
      <c r="G1111">
        <f>VLOOKUP(D1111,Menu!$A$2:$D$18,4,FALSE)</f>
        <v>14</v>
      </c>
    </row>
    <row r="1112" spans="1:7">
      <c r="A1112" t="s">
        <v>12</v>
      </c>
      <c r="B1112" s="7">
        <v>0.5263888888888888</v>
      </c>
      <c r="C1112">
        <v>5423</v>
      </c>
      <c r="D1112">
        <v>11</v>
      </c>
      <c r="E1112" t="str">
        <f>VLOOKUP(D1112,Menu!$A$2:$D$18,2,FALSE)</f>
        <v>Bacon Butty</v>
      </c>
      <c r="F1112">
        <f>VLOOKUP(D1112,Menu!$A$2:$D$18,3,FALSE)</f>
        <v>10</v>
      </c>
      <c r="G1112">
        <f>VLOOKUP(D1112,Menu!$A$2:$D$18,4,FALSE)</f>
        <v>14</v>
      </c>
    </row>
    <row r="1113" spans="1:7">
      <c r="A1113" t="s">
        <v>12</v>
      </c>
      <c r="B1113" s="7">
        <v>0.52708333333333324</v>
      </c>
      <c r="C1113">
        <v>5424</v>
      </c>
      <c r="D1113">
        <v>5</v>
      </c>
      <c r="E1113" t="str">
        <f>VLOOKUP(D1113,Menu!$A$2:$D$18,2,FALSE)</f>
        <v>Carbonara</v>
      </c>
      <c r="F1113">
        <f>VLOOKUP(D1113,Menu!$A$2:$D$18,3,FALSE)</f>
        <v>15</v>
      </c>
      <c r="G1113">
        <f>VLOOKUP(D1113,Menu!$A$2:$D$18,4,FALSE)</f>
        <v>20</v>
      </c>
    </row>
    <row r="1114" spans="1:7">
      <c r="A1114" t="s">
        <v>12</v>
      </c>
      <c r="B1114" s="7">
        <v>0.5347222222222221</v>
      </c>
      <c r="C1114">
        <v>5425</v>
      </c>
      <c r="D1114">
        <v>1</v>
      </c>
      <c r="E1114" t="str">
        <f>VLOOKUP(D1114,Menu!$A$2:$D$18,2,FALSE)</f>
        <v>Spag Bog</v>
      </c>
      <c r="F1114">
        <f>VLOOKUP(D1114,Menu!$A$2:$D$18,3,FALSE)</f>
        <v>17</v>
      </c>
      <c r="G1114">
        <f>VLOOKUP(D1114,Menu!$A$2:$D$18,4,FALSE)</f>
        <v>23</v>
      </c>
    </row>
    <row r="1115" spans="1:7">
      <c r="A1115" t="s">
        <v>12</v>
      </c>
      <c r="B1115" s="7">
        <v>0.5479166666666665</v>
      </c>
      <c r="C1115">
        <v>5426</v>
      </c>
      <c r="D1115">
        <v>11</v>
      </c>
      <c r="E1115" t="str">
        <f>VLOOKUP(D1115,Menu!$A$2:$D$18,2,FALSE)</f>
        <v>Bacon Butty</v>
      </c>
      <c r="F1115">
        <f>VLOOKUP(D1115,Menu!$A$2:$D$18,3,FALSE)</f>
        <v>10</v>
      </c>
      <c r="G1115">
        <f>VLOOKUP(D1115,Menu!$A$2:$D$18,4,FALSE)</f>
        <v>14</v>
      </c>
    </row>
    <row r="1116" spans="1:7">
      <c r="A1116" t="s">
        <v>12</v>
      </c>
      <c r="B1116" s="7">
        <v>0.55902777777777757</v>
      </c>
      <c r="C1116">
        <v>5427</v>
      </c>
      <c r="D1116">
        <v>14</v>
      </c>
      <c r="E1116" t="str">
        <f>VLOOKUP(D1116,Menu!$A$2:$D$18,2,FALSE)</f>
        <v>Espresso</v>
      </c>
      <c r="F1116">
        <f>VLOOKUP(D1116,Menu!$A$2:$D$18,3,FALSE)</f>
        <v>3</v>
      </c>
      <c r="G1116">
        <f>VLOOKUP(D1116,Menu!$A$2:$D$18,4,FALSE)</f>
        <v>3</v>
      </c>
    </row>
    <row r="1117" spans="1:7">
      <c r="A1117" t="s">
        <v>12</v>
      </c>
      <c r="B1117" s="7">
        <v>0.57847222222222205</v>
      </c>
      <c r="C1117">
        <v>5428</v>
      </c>
      <c r="D1117">
        <v>7</v>
      </c>
      <c r="E1117" t="str">
        <f>VLOOKUP(D1117,Menu!$A$2:$D$18,2,FALSE)</f>
        <v>Cottage Pie</v>
      </c>
      <c r="F1117">
        <f>VLOOKUP(D1117,Menu!$A$2:$D$18,3,FALSE)</f>
        <v>16</v>
      </c>
      <c r="G1117">
        <f>VLOOKUP(D1117,Menu!$A$2:$D$18,4,FALSE)</f>
        <v>20</v>
      </c>
    </row>
    <row r="1118" spans="1:7">
      <c r="A1118" t="s">
        <v>12</v>
      </c>
      <c r="B1118" s="7">
        <v>0.58472222222222203</v>
      </c>
      <c r="C1118">
        <v>5429</v>
      </c>
      <c r="D1118">
        <v>4</v>
      </c>
      <c r="E1118" t="str">
        <f>VLOOKUP(D1118,Menu!$A$2:$D$18,2,FALSE)</f>
        <v>Ravioli</v>
      </c>
      <c r="F1118">
        <f>VLOOKUP(D1118,Menu!$A$2:$D$18,3,FALSE)</f>
        <v>14</v>
      </c>
      <c r="G1118">
        <f>VLOOKUP(D1118,Menu!$A$2:$D$18,4,FALSE)</f>
        <v>16</v>
      </c>
    </row>
    <row r="1119" spans="1:7">
      <c r="A1119" t="s">
        <v>12</v>
      </c>
      <c r="B1119" s="7">
        <v>0.59513888888888866</v>
      </c>
      <c r="C1119">
        <v>5430</v>
      </c>
      <c r="D1119">
        <v>14</v>
      </c>
      <c r="E1119" t="str">
        <f>VLOOKUP(D1119,Menu!$A$2:$D$18,2,FALSE)</f>
        <v>Espresso</v>
      </c>
      <c r="F1119">
        <f>VLOOKUP(D1119,Menu!$A$2:$D$18,3,FALSE)</f>
        <v>3</v>
      </c>
      <c r="G1119">
        <f>VLOOKUP(D1119,Menu!$A$2:$D$18,4,FALSE)</f>
        <v>3</v>
      </c>
    </row>
    <row r="1120" spans="1:7">
      <c r="A1120" t="s">
        <v>12</v>
      </c>
      <c r="B1120" s="7">
        <v>0.61111111111111094</v>
      </c>
      <c r="C1120">
        <v>5431</v>
      </c>
      <c r="D1120">
        <v>7</v>
      </c>
      <c r="E1120" t="str">
        <f>VLOOKUP(D1120,Menu!$A$2:$D$18,2,FALSE)</f>
        <v>Cottage Pie</v>
      </c>
      <c r="F1120">
        <f>VLOOKUP(D1120,Menu!$A$2:$D$18,3,FALSE)</f>
        <v>16</v>
      </c>
      <c r="G1120">
        <f>VLOOKUP(D1120,Menu!$A$2:$D$18,4,FALSE)</f>
        <v>20</v>
      </c>
    </row>
    <row r="1121" spans="1:7">
      <c r="A1121" t="s">
        <v>12</v>
      </c>
      <c r="B1121" s="7">
        <v>0.61111111111111094</v>
      </c>
      <c r="C1121">
        <v>5431</v>
      </c>
      <c r="D1121">
        <v>16</v>
      </c>
      <c r="E1121" t="str">
        <f>VLOOKUP(D1121,Menu!$A$2:$D$18,2,FALSE)</f>
        <v>English Ale</v>
      </c>
      <c r="F1121">
        <f>VLOOKUP(D1121,Menu!$A$2:$D$18,3,FALSE)</f>
        <v>5</v>
      </c>
      <c r="G1121">
        <f>VLOOKUP(D1121,Menu!$A$2:$D$18,4,FALSE)</f>
        <v>7</v>
      </c>
    </row>
    <row r="1122" spans="1:7">
      <c r="A1122" t="s">
        <v>12</v>
      </c>
      <c r="B1122" s="7">
        <v>0.61111111111111094</v>
      </c>
      <c r="C1122">
        <v>5431</v>
      </c>
      <c r="D1122">
        <v>10</v>
      </c>
      <c r="E1122" t="str">
        <f>VLOOKUP(D1122,Menu!$A$2:$D$18,2,FALSE)</f>
        <v>Mushroom Wellington</v>
      </c>
      <c r="F1122">
        <f>VLOOKUP(D1122,Menu!$A$2:$D$18,3,FALSE)</f>
        <v>14</v>
      </c>
      <c r="G1122">
        <f>VLOOKUP(D1122,Menu!$A$2:$D$18,4,FALSE)</f>
        <v>19.5</v>
      </c>
    </row>
    <row r="1123" spans="1:7">
      <c r="A1123" t="s">
        <v>12</v>
      </c>
      <c r="B1123" s="7">
        <v>0.62083333333333313</v>
      </c>
      <c r="C1123">
        <v>5432</v>
      </c>
      <c r="D1123">
        <v>11</v>
      </c>
      <c r="E1123" t="str">
        <f>VLOOKUP(D1123,Menu!$A$2:$D$18,2,FALSE)</f>
        <v>Bacon Butty</v>
      </c>
      <c r="F1123">
        <f>VLOOKUP(D1123,Menu!$A$2:$D$18,3,FALSE)</f>
        <v>10</v>
      </c>
      <c r="G1123">
        <f>VLOOKUP(D1123,Menu!$A$2:$D$18,4,FALSE)</f>
        <v>14</v>
      </c>
    </row>
    <row r="1124" spans="1:7">
      <c r="A1124" t="s">
        <v>12</v>
      </c>
      <c r="B1124" s="7">
        <v>0.62083333333333313</v>
      </c>
      <c r="C1124">
        <v>5432</v>
      </c>
      <c r="D1124">
        <v>7</v>
      </c>
      <c r="E1124" t="str">
        <f>VLOOKUP(D1124,Menu!$A$2:$D$18,2,FALSE)</f>
        <v>Cottage Pie</v>
      </c>
      <c r="F1124">
        <f>VLOOKUP(D1124,Menu!$A$2:$D$18,3,FALSE)</f>
        <v>16</v>
      </c>
      <c r="G1124">
        <f>VLOOKUP(D1124,Menu!$A$2:$D$18,4,FALSE)</f>
        <v>20</v>
      </c>
    </row>
    <row r="1125" spans="1:7">
      <c r="A1125" t="s">
        <v>12</v>
      </c>
      <c r="B1125" s="7">
        <v>0.6270833333333331</v>
      </c>
      <c r="C1125">
        <v>5433</v>
      </c>
      <c r="D1125">
        <v>9</v>
      </c>
      <c r="E1125" t="str">
        <f>VLOOKUP(D1125,Menu!$A$2:$D$18,2,FALSE)</f>
        <v>Chicken Tikka Masala</v>
      </c>
      <c r="F1125">
        <f>VLOOKUP(D1125,Menu!$A$2:$D$18,3,FALSE)</f>
        <v>14</v>
      </c>
      <c r="G1125">
        <f>VLOOKUP(D1125,Menu!$A$2:$D$18,4,FALSE)</f>
        <v>17</v>
      </c>
    </row>
    <row r="1126" spans="1:7">
      <c r="A1126" t="s">
        <v>12</v>
      </c>
      <c r="B1126" s="7">
        <v>0.6270833333333331</v>
      </c>
      <c r="C1126">
        <v>5433</v>
      </c>
      <c r="D1126">
        <v>4</v>
      </c>
      <c r="E1126" t="str">
        <f>VLOOKUP(D1126,Menu!$A$2:$D$18,2,FALSE)</f>
        <v>Ravioli</v>
      </c>
      <c r="F1126">
        <f>VLOOKUP(D1126,Menu!$A$2:$D$18,3,FALSE)</f>
        <v>14</v>
      </c>
      <c r="G1126">
        <f>VLOOKUP(D1126,Menu!$A$2:$D$18,4,FALSE)</f>
        <v>16</v>
      </c>
    </row>
    <row r="1127" spans="1:7">
      <c r="A1127" t="s">
        <v>12</v>
      </c>
      <c r="B1127" s="7">
        <v>0.6270833333333331</v>
      </c>
      <c r="C1127">
        <v>5433</v>
      </c>
      <c r="D1127">
        <v>12</v>
      </c>
      <c r="E1127" t="str">
        <f>VLOOKUP(D1127,Menu!$A$2:$D$18,2,FALSE)</f>
        <v>Red wine (1/4 bottle)</v>
      </c>
      <c r="F1127">
        <f>VLOOKUP(D1127,Menu!$A$2:$D$18,3,FALSE)</f>
        <v>4</v>
      </c>
      <c r="G1127">
        <f>VLOOKUP(D1127,Menu!$A$2:$D$18,4,FALSE)</f>
        <v>6</v>
      </c>
    </row>
    <row r="1128" spans="1:7">
      <c r="A1128" t="s">
        <v>12</v>
      </c>
      <c r="B1128" s="7">
        <v>0.6270833333333331</v>
      </c>
      <c r="C1128">
        <v>5433</v>
      </c>
      <c r="D1128">
        <v>1</v>
      </c>
      <c r="E1128" t="str">
        <f>VLOOKUP(D1128,Menu!$A$2:$D$18,2,FALSE)</f>
        <v>Spag Bog</v>
      </c>
      <c r="F1128">
        <f>VLOOKUP(D1128,Menu!$A$2:$D$18,3,FALSE)</f>
        <v>17</v>
      </c>
      <c r="G1128">
        <f>VLOOKUP(D1128,Menu!$A$2:$D$18,4,FALSE)</f>
        <v>23</v>
      </c>
    </row>
    <row r="1129" spans="1:7">
      <c r="A1129" t="s">
        <v>12</v>
      </c>
      <c r="B1129" s="7">
        <v>0.6270833333333331</v>
      </c>
      <c r="C1129">
        <v>5433</v>
      </c>
      <c r="D1129">
        <v>14</v>
      </c>
      <c r="E1129" t="str">
        <f>VLOOKUP(D1129,Menu!$A$2:$D$18,2,FALSE)</f>
        <v>Espresso</v>
      </c>
      <c r="F1129">
        <f>VLOOKUP(D1129,Menu!$A$2:$D$18,3,FALSE)</f>
        <v>3</v>
      </c>
      <c r="G1129">
        <f>VLOOKUP(D1129,Menu!$A$2:$D$18,4,FALSE)</f>
        <v>3</v>
      </c>
    </row>
    <row r="1130" spans="1:7">
      <c r="A1130" t="s">
        <v>12</v>
      </c>
      <c r="B1130" s="7">
        <v>0.6270833333333331</v>
      </c>
      <c r="C1130">
        <v>5433</v>
      </c>
      <c r="D1130">
        <v>7</v>
      </c>
      <c r="E1130" t="str">
        <f>VLOOKUP(D1130,Menu!$A$2:$D$18,2,FALSE)</f>
        <v>Cottage Pie</v>
      </c>
      <c r="F1130">
        <f>VLOOKUP(D1130,Menu!$A$2:$D$18,3,FALSE)</f>
        <v>16</v>
      </c>
      <c r="G1130">
        <f>VLOOKUP(D1130,Menu!$A$2:$D$18,4,FALSE)</f>
        <v>20</v>
      </c>
    </row>
    <row r="1131" spans="1:7">
      <c r="A1131" t="s">
        <v>12</v>
      </c>
      <c r="B1131" s="7">
        <v>0.6270833333333331</v>
      </c>
      <c r="C1131">
        <v>5433</v>
      </c>
      <c r="D1131">
        <v>12</v>
      </c>
      <c r="E1131" t="str">
        <f>VLOOKUP(D1131,Menu!$A$2:$D$18,2,FALSE)</f>
        <v>Red wine (1/4 bottle)</v>
      </c>
      <c r="F1131">
        <f>VLOOKUP(D1131,Menu!$A$2:$D$18,3,FALSE)</f>
        <v>4</v>
      </c>
      <c r="G1131">
        <f>VLOOKUP(D1131,Menu!$A$2:$D$18,4,FALSE)</f>
        <v>6</v>
      </c>
    </row>
    <row r="1132" spans="1:7">
      <c r="A1132" t="s">
        <v>12</v>
      </c>
      <c r="B1132" s="7">
        <v>0.62916666666666643</v>
      </c>
      <c r="C1132">
        <v>5434</v>
      </c>
      <c r="D1132">
        <v>11</v>
      </c>
      <c r="E1132" t="str">
        <f>VLOOKUP(D1132,Menu!$A$2:$D$18,2,FALSE)</f>
        <v>Bacon Butty</v>
      </c>
      <c r="F1132">
        <f>VLOOKUP(D1132,Menu!$A$2:$D$18,3,FALSE)</f>
        <v>10</v>
      </c>
      <c r="G1132">
        <f>VLOOKUP(D1132,Menu!$A$2:$D$18,4,FALSE)</f>
        <v>14</v>
      </c>
    </row>
    <row r="1133" spans="1:7">
      <c r="A1133" t="s">
        <v>12</v>
      </c>
      <c r="B1133" s="7">
        <v>0.6402777777777775</v>
      </c>
      <c r="C1133">
        <v>5435</v>
      </c>
      <c r="D1133">
        <v>11</v>
      </c>
      <c r="E1133" t="str">
        <f>VLOOKUP(D1133,Menu!$A$2:$D$18,2,FALSE)</f>
        <v>Bacon Butty</v>
      </c>
      <c r="F1133">
        <f>VLOOKUP(D1133,Menu!$A$2:$D$18,3,FALSE)</f>
        <v>10</v>
      </c>
      <c r="G1133">
        <f>VLOOKUP(D1133,Menu!$A$2:$D$18,4,FALSE)</f>
        <v>14</v>
      </c>
    </row>
    <row r="1134" spans="1:7">
      <c r="A1134" t="s">
        <v>12</v>
      </c>
      <c r="B1134" s="7">
        <v>0.65138888888888857</v>
      </c>
      <c r="C1134">
        <v>5436</v>
      </c>
      <c r="D1134">
        <v>3</v>
      </c>
      <c r="E1134" t="str">
        <f>VLOOKUP(D1134,Menu!$A$2:$D$18,2,FALSE)</f>
        <v>Soup of the day</v>
      </c>
      <c r="F1134">
        <f>VLOOKUP(D1134,Menu!$A$2:$D$18,3,FALSE)</f>
        <v>7</v>
      </c>
      <c r="G1134">
        <f>VLOOKUP(D1134,Menu!$A$2:$D$18,4,FALSE)</f>
        <v>8.5</v>
      </c>
    </row>
    <row r="1135" spans="1:7">
      <c r="A1135" t="s">
        <v>12</v>
      </c>
      <c r="B1135" s="7">
        <v>0.65138888888888857</v>
      </c>
      <c r="C1135">
        <v>5436</v>
      </c>
      <c r="D1135">
        <v>13</v>
      </c>
      <c r="E1135" t="str">
        <f>VLOOKUP(D1135,Menu!$A$2:$D$18,2,FALSE)</f>
        <v>English Breakfast tea</v>
      </c>
      <c r="F1135">
        <f>VLOOKUP(D1135,Menu!$A$2:$D$18,3,FALSE)</f>
        <v>2</v>
      </c>
      <c r="G1135">
        <f>VLOOKUP(D1135,Menu!$A$2:$D$18,4,FALSE)</f>
        <v>2</v>
      </c>
    </row>
    <row r="1136" spans="1:7">
      <c r="A1136" t="s">
        <v>12</v>
      </c>
      <c r="B1136" s="7">
        <v>0.65138888888888857</v>
      </c>
      <c r="C1136">
        <v>5436</v>
      </c>
      <c r="D1136">
        <v>7</v>
      </c>
      <c r="E1136" t="str">
        <f>VLOOKUP(D1136,Menu!$A$2:$D$18,2,FALSE)</f>
        <v>Cottage Pie</v>
      </c>
      <c r="F1136">
        <f>VLOOKUP(D1136,Menu!$A$2:$D$18,3,FALSE)</f>
        <v>16</v>
      </c>
      <c r="G1136">
        <f>VLOOKUP(D1136,Menu!$A$2:$D$18,4,FALSE)</f>
        <v>20</v>
      </c>
    </row>
    <row r="1137" spans="1:7">
      <c r="A1137" t="s">
        <v>12</v>
      </c>
      <c r="B1137" s="7">
        <v>0.66249999999999964</v>
      </c>
      <c r="C1137">
        <v>5437</v>
      </c>
      <c r="D1137">
        <v>2</v>
      </c>
      <c r="E1137" t="str">
        <f>VLOOKUP(D1137,Menu!$A$2:$D$18,2,FALSE)</f>
        <v>Risotto con Pollo</v>
      </c>
      <c r="F1137">
        <f>VLOOKUP(D1137,Menu!$A$2:$D$18,3,FALSE)</f>
        <v>16</v>
      </c>
      <c r="G1137">
        <f>VLOOKUP(D1137,Menu!$A$2:$D$18,4,FALSE)</f>
        <v>19</v>
      </c>
    </row>
    <row r="1138" spans="1:7">
      <c r="A1138" t="s">
        <v>12</v>
      </c>
      <c r="B1138" s="7">
        <v>0.66527777777777741</v>
      </c>
      <c r="C1138">
        <v>5438</v>
      </c>
      <c r="D1138">
        <v>1</v>
      </c>
      <c r="E1138" t="str">
        <f>VLOOKUP(D1138,Menu!$A$2:$D$18,2,FALSE)</f>
        <v>Spag Bog</v>
      </c>
      <c r="F1138">
        <f>VLOOKUP(D1138,Menu!$A$2:$D$18,3,FALSE)</f>
        <v>17</v>
      </c>
      <c r="G1138">
        <f>VLOOKUP(D1138,Menu!$A$2:$D$18,4,FALSE)</f>
        <v>23</v>
      </c>
    </row>
    <row r="1139" spans="1:7">
      <c r="A1139" t="s">
        <v>12</v>
      </c>
      <c r="B1139" s="7">
        <v>0.66527777777777741</v>
      </c>
      <c r="C1139">
        <v>5438</v>
      </c>
      <c r="D1139">
        <v>5</v>
      </c>
      <c r="E1139" t="str">
        <f>VLOOKUP(D1139,Menu!$A$2:$D$18,2,FALSE)</f>
        <v>Carbonara</v>
      </c>
      <c r="F1139">
        <f>VLOOKUP(D1139,Menu!$A$2:$D$18,3,FALSE)</f>
        <v>15</v>
      </c>
      <c r="G1139">
        <f>VLOOKUP(D1139,Menu!$A$2:$D$18,4,FALSE)</f>
        <v>20</v>
      </c>
    </row>
    <row r="1140" spans="1:7">
      <c r="A1140" t="s">
        <v>12</v>
      </c>
      <c r="B1140" s="7">
        <v>0.66527777777777741</v>
      </c>
      <c r="C1140">
        <v>5438</v>
      </c>
      <c r="D1140">
        <v>13</v>
      </c>
      <c r="E1140" t="str">
        <f>VLOOKUP(D1140,Menu!$A$2:$D$18,2,FALSE)</f>
        <v>English Breakfast tea</v>
      </c>
      <c r="F1140">
        <f>VLOOKUP(D1140,Menu!$A$2:$D$18,3,FALSE)</f>
        <v>2</v>
      </c>
      <c r="G1140">
        <f>VLOOKUP(D1140,Menu!$A$2:$D$18,4,FALSE)</f>
        <v>2</v>
      </c>
    </row>
    <row r="1141" spans="1:7">
      <c r="A1141" t="s">
        <v>12</v>
      </c>
      <c r="B1141" s="7">
        <v>0.67777777777777737</v>
      </c>
      <c r="C1141">
        <v>5439</v>
      </c>
      <c r="D1141">
        <v>16</v>
      </c>
      <c r="E1141" t="str">
        <f>VLOOKUP(D1141,Menu!$A$2:$D$18,2,FALSE)</f>
        <v>English Ale</v>
      </c>
      <c r="F1141">
        <f>VLOOKUP(D1141,Menu!$A$2:$D$18,3,FALSE)</f>
        <v>5</v>
      </c>
      <c r="G1141">
        <f>VLOOKUP(D1141,Menu!$A$2:$D$18,4,FALSE)</f>
        <v>7</v>
      </c>
    </row>
    <row r="1142" spans="1:7">
      <c r="A1142" t="s">
        <v>12</v>
      </c>
      <c r="B1142" s="7">
        <v>0.6979166666666663</v>
      </c>
      <c r="C1142">
        <v>5440</v>
      </c>
      <c r="D1142">
        <v>2</v>
      </c>
      <c r="E1142" t="str">
        <f>VLOOKUP(D1142,Menu!$A$2:$D$18,2,FALSE)</f>
        <v>Risotto con Pollo</v>
      </c>
      <c r="F1142">
        <f>VLOOKUP(D1142,Menu!$A$2:$D$18,3,FALSE)</f>
        <v>16</v>
      </c>
      <c r="G1142">
        <f>VLOOKUP(D1142,Menu!$A$2:$D$18,4,FALSE)</f>
        <v>19</v>
      </c>
    </row>
    <row r="1143" spans="1:7">
      <c r="A1143" t="s">
        <v>12</v>
      </c>
      <c r="B1143" s="7">
        <v>0.70347222222222183</v>
      </c>
      <c r="C1143">
        <v>5441</v>
      </c>
      <c r="D1143">
        <v>2</v>
      </c>
      <c r="E1143" t="str">
        <f>VLOOKUP(D1143,Menu!$A$2:$D$18,2,FALSE)</f>
        <v>Risotto con Pollo</v>
      </c>
      <c r="F1143">
        <f>VLOOKUP(D1143,Menu!$A$2:$D$18,3,FALSE)</f>
        <v>16</v>
      </c>
      <c r="G1143">
        <f>VLOOKUP(D1143,Menu!$A$2:$D$18,4,FALSE)</f>
        <v>19</v>
      </c>
    </row>
    <row r="1144" spans="1:7">
      <c r="A1144" t="s">
        <v>12</v>
      </c>
      <c r="B1144" s="7">
        <v>0.71249999999999958</v>
      </c>
      <c r="C1144">
        <v>5442</v>
      </c>
      <c r="D1144">
        <v>10</v>
      </c>
      <c r="E1144" t="str">
        <f>VLOOKUP(D1144,Menu!$A$2:$D$18,2,FALSE)</f>
        <v>Mushroom Wellington</v>
      </c>
      <c r="F1144">
        <f>VLOOKUP(D1144,Menu!$A$2:$D$18,3,FALSE)</f>
        <v>14</v>
      </c>
      <c r="G1144">
        <f>VLOOKUP(D1144,Menu!$A$2:$D$18,4,FALSE)</f>
        <v>19.5</v>
      </c>
    </row>
    <row r="1145" spans="1:7">
      <c r="A1145" t="s">
        <v>12</v>
      </c>
      <c r="B1145" s="7">
        <v>0.71249999999999958</v>
      </c>
      <c r="C1145">
        <v>5442</v>
      </c>
      <c r="D1145">
        <v>2</v>
      </c>
      <c r="E1145" t="str">
        <f>VLOOKUP(D1145,Menu!$A$2:$D$18,2,FALSE)</f>
        <v>Risotto con Pollo</v>
      </c>
      <c r="F1145">
        <f>VLOOKUP(D1145,Menu!$A$2:$D$18,3,FALSE)</f>
        <v>16</v>
      </c>
      <c r="G1145">
        <f>VLOOKUP(D1145,Menu!$A$2:$D$18,4,FALSE)</f>
        <v>19</v>
      </c>
    </row>
    <row r="1146" spans="1:7">
      <c r="A1146" t="s">
        <v>12</v>
      </c>
      <c r="B1146" s="7">
        <v>0.71249999999999958</v>
      </c>
      <c r="C1146">
        <v>5442</v>
      </c>
      <c r="D1146">
        <v>13</v>
      </c>
      <c r="E1146" t="str">
        <f>VLOOKUP(D1146,Menu!$A$2:$D$18,2,FALSE)</f>
        <v>English Breakfast tea</v>
      </c>
      <c r="F1146">
        <f>VLOOKUP(D1146,Menu!$A$2:$D$18,3,FALSE)</f>
        <v>2</v>
      </c>
      <c r="G1146">
        <f>VLOOKUP(D1146,Menu!$A$2:$D$18,4,FALSE)</f>
        <v>2</v>
      </c>
    </row>
    <row r="1147" spans="1:7">
      <c r="A1147" t="s">
        <v>12</v>
      </c>
      <c r="B1147" s="7">
        <v>0.71249999999999958</v>
      </c>
      <c r="C1147">
        <v>5442</v>
      </c>
      <c r="D1147">
        <v>12</v>
      </c>
      <c r="E1147" t="str">
        <f>VLOOKUP(D1147,Menu!$A$2:$D$18,2,FALSE)</f>
        <v>Red wine (1/4 bottle)</v>
      </c>
      <c r="F1147">
        <f>VLOOKUP(D1147,Menu!$A$2:$D$18,3,FALSE)</f>
        <v>4</v>
      </c>
      <c r="G1147">
        <f>VLOOKUP(D1147,Menu!$A$2:$D$18,4,FALSE)</f>
        <v>6</v>
      </c>
    </row>
    <row r="1148" spans="1:7">
      <c r="A1148" t="s">
        <v>12</v>
      </c>
      <c r="B1148" s="7">
        <v>0.71249999999999958</v>
      </c>
      <c r="C1148">
        <v>5442</v>
      </c>
      <c r="D1148">
        <v>2</v>
      </c>
      <c r="E1148" t="str">
        <f>VLOOKUP(D1148,Menu!$A$2:$D$18,2,FALSE)</f>
        <v>Risotto con Pollo</v>
      </c>
      <c r="F1148">
        <f>VLOOKUP(D1148,Menu!$A$2:$D$18,3,FALSE)</f>
        <v>16</v>
      </c>
      <c r="G1148">
        <f>VLOOKUP(D1148,Menu!$A$2:$D$18,4,FALSE)</f>
        <v>19</v>
      </c>
    </row>
    <row r="1149" spans="1:7">
      <c r="A1149" t="s">
        <v>12</v>
      </c>
      <c r="B1149" s="7">
        <v>0.71736111111111067</v>
      </c>
      <c r="C1149">
        <v>5443</v>
      </c>
      <c r="D1149">
        <v>7</v>
      </c>
      <c r="E1149" t="str">
        <f>VLOOKUP(D1149,Menu!$A$2:$D$18,2,FALSE)</f>
        <v>Cottage Pie</v>
      </c>
      <c r="F1149">
        <f>VLOOKUP(D1149,Menu!$A$2:$D$18,3,FALSE)</f>
        <v>16</v>
      </c>
      <c r="G1149">
        <f>VLOOKUP(D1149,Menu!$A$2:$D$18,4,FALSE)</f>
        <v>20</v>
      </c>
    </row>
    <row r="1150" spans="1:7">
      <c r="A1150" t="s">
        <v>12</v>
      </c>
      <c r="B1150" s="7">
        <v>0.71736111111111067</v>
      </c>
      <c r="C1150">
        <v>5443</v>
      </c>
      <c r="D1150">
        <v>5</v>
      </c>
      <c r="E1150" t="str">
        <f>VLOOKUP(D1150,Menu!$A$2:$D$18,2,FALSE)</f>
        <v>Carbonara</v>
      </c>
      <c r="F1150">
        <f>VLOOKUP(D1150,Menu!$A$2:$D$18,3,FALSE)</f>
        <v>15</v>
      </c>
      <c r="G1150">
        <f>VLOOKUP(D1150,Menu!$A$2:$D$18,4,FALSE)</f>
        <v>20</v>
      </c>
    </row>
    <row r="1151" spans="1:7">
      <c r="A1151" t="s">
        <v>12</v>
      </c>
      <c r="B1151" s="7">
        <v>0.71736111111111067</v>
      </c>
      <c r="C1151">
        <v>5443</v>
      </c>
      <c r="D1151">
        <v>5</v>
      </c>
      <c r="E1151" t="str">
        <f>VLOOKUP(D1151,Menu!$A$2:$D$18,2,FALSE)</f>
        <v>Carbonara</v>
      </c>
      <c r="F1151">
        <f>VLOOKUP(D1151,Menu!$A$2:$D$18,3,FALSE)</f>
        <v>15</v>
      </c>
      <c r="G1151">
        <f>VLOOKUP(D1151,Menu!$A$2:$D$18,4,FALSE)</f>
        <v>20</v>
      </c>
    </row>
    <row r="1152" spans="1:7">
      <c r="A1152" t="s">
        <v>12</v>
      </c>
      <c r="B1152" s="7">
        <v>0.73680555555555516</v>
      </c>
      <c r="C1152">
        <v>5444</v>
      </c>
      <c r="D1152">
        <v>13</v>
      </c>
      <c r="E1152" t="str">
        <f>VLOOKUP(D1152,Menu!$A$2:$D$18,2,FALSE)</f>
        <v>English Breakfast tea</v>
      </c>
      <c r="F1152">
        <f>VLOOKUP(D1152,Menu!$A$2:$D$18,3,FALSE)</f>
        <v>2</v>
      </c>
      <c r="G1152">
        <f>VLOOKUP(D1152,Menu!$A$2:$D$18,4,FALSE)</f>
        <v>2</v>
      </c>
    </row>
    <row r="1153" spans="1:7">
      <c r="A1153" t="s">
        <v>12</v>
      </c>
      <c r="B1153" s="7">
        <v>0.75624999999999964</v>
      </c>
      <c r="C1153">
        <v>5445</v>
      </c>
      <c r="D1153">
        <v>2</v>
      </c>
      <c r="E1153" t="str">
        <f>VLOOKUP(D1153,Menu!$A$2:$D$18,2,FALSE)</f>
        <v>Risotto con Pollo</v>
      </c>
      <c r="F1153">
        <f>VLOOKUP(D1153,Menu!$A$2:$D$18,3,FALSE)</f>
        <v>16</v>
      </c>
      <c r="G1153">
        <f>VLOOKUP(D1153,Menu!$A$2:$D$18,4,FALSE)</f>
        <v>19</v>
      </c>
    </row>
    <row r="1154" spans="1:7">
      <c r="A1154" t="s">
        <v>12</v>
      </c>
      <c r="B1154" s="7">
        <v>0.75624999999999964</v>
      </c>
      <c r="C1154">
        <v>5445</v>
      </c>
      <c r="D1154">
        <v>3</v>
      </c>
      <c r="E1154" t="str">
        <f>VLOOKUP(D1154,Menu!$A$2:$D$18,2,FALSE)</f>
        <v>Soup of the day</v>
      </c>
      <c r="F1154">
        <f>VLOOKUP(D1154,Menu!$A$2:$D$18,3,FALSE)</f>
        <v>7</v>
      </c>
      <c r="G1154">
        <f>VLOOKUP(D1154,Menu!$A$2:$D$18,4,FALSE)</f>
        <v>8.5</v>
      </c>
    </row>
    <row r="1155" spans="1:7">
      <c r="A1155" t="s">
        <v>12</v>
      </c>
      <c r="B1155" s="7">
        <v>0.75624999999999964</v>
      </c>
      <c r="C1155">
        <v>5445</v>
      </c>
      <c r="D1155">
        <v>13</v>
      </c>
      <c r="E1155" t="str">
        <f>VLOOKUP(D1155,Menu!$A$2:$D$18,2,FALSE)</f>
        <v>English Breakfast tea</v>
      </c>
      <c r="F1155">
        <f>VLOOKUP(D1155,Menu!$A$2:$D$18,3,FALSE)</f>
        <v>2</v>
      </c>
      <c r="G1155">
        <f>VLOOKUP(D1155,Menu!$A$2:$D$18,4,FALSE)</f>
        <v>2</v>
      </c>
    </row>
    <row r="1156" spans="1:7">
      <c r="A1156" t="s">
        <v>12</v>
      </c>
      <c r="B1156" s="7">
        <v>0.75624999999999964</v>
      </c>
      <c r="C1156">
        <v>5445</v>
      </c>
      <c r="D1156">
        <v>7</v>
      </c>
      <c r="E1156" t="str">
        <f>VLOOKUP(D1156,Menu!$A$2:$D$18,2,FALSE)</f>
        <v>Cottage Pie</v>
      </c>
      <c r="F1156">
        <f>VLOOKUP(D1156,Menu!$A$2:$D$18,3,FALSE)</f>
        <v>16</v>
      </c>
      <c r="G1156">
        <f>VLOOKUP(D1156,Menu!$A$2:$D$18,4,FALSE)</f>
        <v>20</v>
      </c>
    </row>
    <row r="1157" spans="1:7">
      <c r="A1157" t="s">
        <v>12</v>
      </c>
      <c r="B1157" s="7">
        <v>0.7604166666666663</v>
      </c>
      <c r="C1157">
        <v>5446</v>
      </c>
      <c r="D1157">
        <v>1</v>
      </c>
      <c r="E1157" t="str">
        <f>VLOOKUP(D1157,Menu!$A$2:$D$18,2,FALSE)</f>
        <v>Spag Bog</v>
      </c>
      <c r="F1157">
        <f>VLOOKUP(D1157,Menu!$A$2:$D$18,3,FALSE)</f>
        <v>17</v>
      </c>
      <c r="G1157">
        <f>VLOOKUP(D1157,Menu!$A$2:$D$18,4,FALSE)</f>
        <v>23</v>
      </c>
    </row>
    <row r="1158" spans="1:7">
      <c r="A1158" t="s">
        <v>12</v>
      </c>
      <c r="B1158" s="7">
        <v>0.77291666666666625</v>
      </c>
      <c r="C1158">
        <v>5447</v>
      </c>
      <c r="D1158">
        <v>10</v>
      </c>
      <c r="E1158" t="str">
        <f>VLOOKUP(D1158,Menu!$A$2:$D$18,2,FALSE)</f>
        <v>Mushroom Wellington</v>
      </c>
      <c r="F1158">
        <f>VLOOKUP(D1158,Menu!$A$2:$D$18,3,FALSE)</f>
        <v>14</v>
      </c>
      <c r="G1158">
        <f>VLOOKUP(D1158,Menu!$A$2:$D$18,4,FALSE)</f>
        <v>19.5</v>
      </c>
    </row>
    <row r="1159" spans="1:7">
      <c r="A1159" t="s">
        <v>12</v>
      </c>
      <c r="B1159" s="7">
        <v>0.77291666666666625</v>
      </c>
      <c r="C1159">
        <v>5447</v>
      </c>
      <c r="D1159">
        <v>6</v>
      </c>
      <c r="E1159" t="str">
        <f>VLOOKUP(D1159,Menu!$A$2:$D$18,2,FALSE)</f>
        <v>Bangers &amp; Mash</v>
      </c>
      <c r="F1159">
        <f>VLOOKUP(D1159,Menu!$A$2:$D$18,3,FALSE)</f>
        <v>14</v>
      </c>
      <c r="G1159">
        <f>VLOOKUP(D1159,Menu!$A$2:$D$18,4,FALSE)</f>
        <v>18</v>
      </c>
    </row>
    <row r="1160" spans="1:7">
      <c r="A1160" t="s">
        <v>12</v>
      </c>
      <c r="B1160" s="7">
        <v>0.78888888888888853</v>
      </c>
      <c r="C1160">
        <v>5448</v>
      </c>
      <c r="D1160">
        <v>6</v>
      </c>
      <c r="E1160" t="str">
        <f>VLOOKUP(D1160,Menu!$A$2:$D$18,2,FALSE)</f>
        <v>Bangers &amp; Mash</v>
      </c>
      <c r="F1160">
        <f>VLOOKUP(D1160,Menu!$A$2:$D$18,3,FALSE)</f>
        <v>14</v>
      </c>
      <c r="G1160">
        <f>VLOOKUP(D1160,Menu!$A$2:$D$18,4,FALSE)</f>
        <v>18</v>
      </c>
    </row>
    <row r="1161" spans="1:7">
      <c r="A1161" t="s">
        <v>12</v>
      </c>
      <c r="B1161" s="7">
        <v>0.79513888888888851</v>
      </c>
      <c r="C1161">
        <v>5449</v>
      </c>
      <c r="D1161">
        <v>2</v>
      </c>
      <c r="E1161" t="str">
        <f>VLOOKUP(D1161,Menu!$A$2:$D$18,2,FALSE)</f>
        <v>Risotto con Pollo</v>
      </c>
      <c r="F1161">
        <f>VLOOKUP(D1161,Menu!$A$2:$D$18,3,FALSE)</f>
        <v>16</v>
      </c>
      <c r="G1161">
        <f>VLOOKUP(D1161,Menu!$A$2:$D$18,4,FALSE)</f>
        <v>19</v>
      </c>
    </row>
    <row r="1162" spans="1:7">
      <c r="A1162" t="s">
        <v>12</v>
      </c>
      <c r="B1162" s="7">
        <v>0.80555555555555514</v>
      </c>
      <c r="C1162">
        <v>5450</v>
      </c>
      <c r="D1162">
        <v>3</v>
      </c>
      <c r="E1162" t="str">
        <f>VLOOKUP(D1162,Menu!$A$2:$D$18,2,FALSE)</f>
        <v>Soup of the day</v>
      </c>
      <c r="F1162">
        <f>VLOOKUP(D1162,Menu!$A$2:$D$18,3,FALSE)</f>
        <v>7</v>
      </c>
      <c r="G1162">
        <f>VLOOKUP(D1162,Menu!$A$2:$D$18,4,FALSE)</f>
        <v>8.5</v>
      </c>
    </row>
    <row r="1163" spans="1:7">
      <c r="A1163" t="s">
        <v>12</v>
      </c>
      <c r="B1163" s="7">
        <v>0.81041666666666623</v>
      </c>
      <c r="C1163">
        <v>5451</v>
      </c>
      <c r="D1163">
        <v>6</v>
      </c>
      <c r="E1163" t="str">
        <f>VLOOKUP(D1163,Menu!$A$2:$D$18,2,FALSE)</f>
        <v>Bangers &amp; Mash</v>
      </c>
      <c r="F1163">
        <f>VLOOKUP(D1163,Menu!$A$2:$D$18,3,FALSE)</f>
        <v>14</v>
      </c>
      <c r="G1163">
        <f>VLOOKUP(D1163,Menu!$A$2:$D$18,4,FALSE)</f>
        <v>18</v>
      </c>
    </row>
    <row r="1164" spans="1:7">
      <c r="A1164" t="s">
        <v>12</v>
      </c>
      <c r="B1164" s="7">
        <v>0.81041666666666623</v>
      </c>
      <c r="C1164">
        <v>5451</v>
      </c>
      <c r="D1164">
        <v>2</v>
      </c>
      <c r="E1164" t="str">
        <f>VLOOKUP(D1164,Menu!$A$2:$D$18,2,FALSE)</f>
        <v>Risotto con Pollo</v>
      </c>
      <c r="F1164">
        <f>VLOOKUP(D1164,Menu!$A$2:$D$18,3,FALSE)</f>
        <v>16</v>
      </c>
      <c r="G1164">
        <f>VLOOKUP(D1164,Menu!$A$2:$D$18,4,FALSE)</f>
        <v>19</v>
      </c>
    </row>
    <row r="1165" spans="1:7">
      <c r="A1165" t="s">
        <v>12</v>
      </c>
      <c r="B1165" s="7">
        <v>0.82847222222222183</v>
      </c>
      <c r="C1165">
        <v>5452</v>
      </c>
      <c r="D1165">
        <v>7</v>
      </c>
      <c r="E1165" t="str">
        <f>VLOOKUP(D1165,Menu!$A$2:$D$18,2,FALSE)</f>
        <v>Cottage Pie</v>
      </c>
      <c r="F1165">
        <f>VLOOKUP(D1165,Menu!$A$2:$D$18,3,FALSE)</f>
        <v>16</v>
      </c>
      <c r="G1165">
        <f>VLOOKUP(D1165,Menu!$A$2:$D$18,4,FALSE)</f>
        <v>20</v>
      </c>
    </row>
    <row r="1166" spans="1:7">
      <c r="A1166" t="s">
        <v>12</v>
      </c>
      <c r="B1166" s="7">
        <v>0.83263888888888848</v>
      </c>
      <c r="C1166">
        <v>5453</v>
      </c>
      <c r="D1166">
        <v>15</v>
      </c>
      <c r="E1166" t="str">
        <f>VLOOKUP(D1166,Menu!$A$2:$D$18,2,FALSE)</f>
        <v>Fizzy water</v>
      </c>
      <c r="F1166">
        <f>VLOOKUP(D1166,Menu!$A$2:$D$18,3,FALSE)</f>
        <v>1</v>
      </c>
      <c r="G1166">
        <f>VLOOKUP(D1166,Menu!$A$2:$D$18,4,FALSE)</f>
        <v>1</v>
      </c>
    </row>
    <row r="1167" spans="1:7">
      <c r="A1167" t="s">
        <v>12</v>
      </c>
      <c r="B1167" s="7">
        <v>0.83263888888888848</v>
      </c>
      <c r="C1167">
        <v>5453</v>
      </c>
      <c r="D1167">
        <v>8</v>
      </c>
      <c r="E1167" t="str">
        <f>VLOOKUP(D1167,Menu!$A$2:$D$18,2,FALSE)</f>
        <v>Fish &amp; Chips</v>
      </c>
      <c r="F1167">
        <f>VLOOKUP(D1167,Menu!$A$2:$D$18,3,FALSE)</f>
        <v>15</v>
      </c>
      <c r="G1167">
        <f>VLOOKUP(D1167,Menu!$A$2:$D$18,4,FALSE)</f>
        <v>19</v>
      </c>
    </row>
    <row r="1168" spans="1:7">
      <c r="A1168" t="s">
        <v>12</v>
      </c>
      <c r="B1168" s="7">
        <v>0.83263888888888848</v>
      </c>
      <c r="C1168">
        <v>5453</v>
      </c>
      <c r="D1168">
        <v>15</v>
      </c>
      <c r="E1168" t="str">
        <f>VLOOKUP(D1168,Menu!$A$2:$D$18,2,FALSE)</f>
        <v>Fizzy water</v>
      </c>
      <c r="F1168">
        <f>VLOOKUP(D1168,Menu!$A$2:$D$18,3,FALSE)</f>
        <v>1</v>
      </c>
      <c r="G1168">
        <f>VLOOKUP(D1168,Menu!$A$2:$D$18,4,FALSE)</f>
        <v>1</v>
      </c>
    </row>
    <row r="1169" spans="1:7">
      <c r="A1169" t="s">
        <v>12</v>
      </c>
      <c r="B1169" s="7">
        <v>0.83263888888888848</v>
      </c>
      <c r="C1169">
        <v>5453</v>
      </c>
      <c r="D1169">
        <v>6</v>
      </c>
      <c r="E1169" t="str">
        <f>VLOOKUP(D1169,Menu!$A$2:$D$18,2,FALSE)</f>
        <v>Bangers &amp; Mash</v>
      </c>
      <c r="F1169">
        <f>VLOOKUP(D1169,Menu!$A$2:$D$18,3,FALSE)</f>
        <v>14</v>
      </c>
      <c r="G1169">
        <f>VLOOKUP(D1169,Menu!$A$2:$D$18,4,FALSE)</f>
        <v>18</v>
      </c>
    </row>
    <row r="1170" spans="1:7">
      <c r="A1170" t="s">
        <v>12</v>
      </c>
      <c r="B1170" s="7">
        <v>0.83263888888888848</v>
      </c>
      <c r="C1170">
        <v>5453</v>
      </c>
      <c r="D1170">
        <v>12</v>
      </c>
      <c r="E1170" t="str">
        <f>VLOOKUP(D1170,Menu!$A$2:$D$18,2,FALSE)</f>
        <v>Red wine (1/4 bottle)</v>
      </c>
      <c r="F1170">
        <f>VLOOKUP(D1170,Menu!$A$2:$D$18,3,FALSE)</f>
        <v>4</v>
      </c>
      <c r="G1170">
        <f>VLOOKUP(D1170,Menu!$A$2:$D$18,4,FALSE)</f>
        <v>6</v>
      </c>
    </row>
    <row r="1171" spans="1:7">
      <c r="A1171" t="s">
        <v>12</v>
      </c>
      <c r="B1171" s="7">
        <v>0.83263888888888848</v>
      </c>
      <c r="C1171">
        <v>5453</v>
      </c>
      <c r="D1171">
        <v>11</v>
      </c>
      <c r="E1171" t="str">
        <f>VLOOKUP(D1171,Menu!$A$2:$D$18,2,FALSE)</f>
        <v>Bacon Butty</v>
      </c>
      <c r="F1171">
        <f>VLOOKUP(D1171,Menu!$A$2:$D$18,3,FALSE)</f>
        <v>10</v>
      </c>
      <c r="G1171">
        <f>VLOOKUP(D1171,Menu!$A$2:$D$18,4,FALSE)</f>
        <v>14</v>
      </c>
    </row>
    <row r="1172" spans="1:7">
      <c r="A1172" t="s">
        <v>12</v>
      </c>
      <c r="B1172" s="7">
        <v>0.83541666666666625</v>
      </c>
      <c r="C1172">
        <v>5454</v>
      </c>
      <c r="D1172">
        <v>16</v>
      </c>
      <c r="E1172" t="str">
        <f>VLOOKUP(D1172,Menu!$A$2:$D$18,2,FALSE)</f>
        <v>English Ale</v>
      </c>
      <c r="F1172">
        <f>VLOOKUP(D1172,Menu!$A$2:$D$18,3,FALSE)</f>
        <v>5</v>
      </c>
      <c r="G1172">
        <f>VLOOKUP(D1172,Menu!$A$2:$D$18,4,FALSE)</f>
        <v>7</v>
      </c>
    </row>
    <row r="1173" spans="1:7">
      <c r="A1173" t="s">
        <v>12</v>
      </c>
      <c r="B1173" s="7">
        <v>0.84097222222222179</v>
      </c>
      <c r="C1173">
        <v>5455</v>
      </c>
      <c r="D1173">
        <v>5</v>
      </c>
      <c r="E1173" t="str">
        <f>VLOOKUP(D1173,Menu!$A$2:$D$18,2,FALSE)</f>
        <v>Carbonara</v>
      </c>
      <c r="F1173">
        <f>VLOOKUP(D1173,Menu!$A$2:$D$18,3,FALSE)</f>
        <v>15</v>
      </c>
      <c r="G1173">
        <f>VLOOKUP(D1173,Menu!$A$2:$D$18,4,FALSE)</f>
        <v>20</v>
      </c>
    </row>
    <row r="1174" spans="1:7">
      <c r="A1174" t="s">
        <v>12</v>
      </c>
      <c r="B1174" s="7">
        <v>0.84374999999999956</v>
      </c>
      <c r="C1174">
        <v>5456</v>
      </c>
      <c r="D1174">
        <v>2</v>
      </c>
      <c r="E1174" t="str">
        <f>VLOOKUP(D1174,Menu!$A$2:$D$18,2,FALSE)</f>
        <v>Risotto con Pollo</v>
      </c>
      <c r="F1174">
        <f>VLOOKUP(D1174,Menu!$A$2:$D$18,3,FALSE)</f>
        <v>16</v>
      </c>
      <c r="G1174">
        <f>VLOOKUP(D1174,Menu!$A$2:$D$18,4,FALSE)</f>
        <v>19</v>
      </c>
    </row>
    <row r="1175" spans="1:7">
      <c r="A1175" t="s">
        <v>12</v>
      </c>
      <c r="B1175" s="7">
        <v>0.84374999999999956</v>
      </c>
      <c r="C1175">
        <v>5456</v>
      </c>
      <c r="D1175">
        <v>3</v>
      </c>
      <c r="E1175" t="str">
        <f>VLOOKUP(D1175,Menu!$A$2:$D$18,2,FALSE)</f>
        <v>Soup of the day</v>
      </c>
      <c r="F1175">
        <f>VLOOKUP(D1175,Menu!$A$2:$D$18,3,FALSE)</f>
        <v>7</v>
      </c>
      <c r="G1175">
        <f>VLOOKUP(D1175,Menu!$A$2:$D$18,4,FALSE)</f>
        <v>8.5</v>
      </c>
    </row>
    <row r="1176" spans="1:7">
      <c r="A1176" t="s">
        <v>12</v>
      </c>
      <c r="B1176" s="7">
        <v>0.85347222222222174</v>
      </c>
      <c r="C1176">
        <v>5457</v>
      </c>
      <c r="D1176">
        <v>1</v>
      </c>
      <c r="E1176" t="str">
        <f>VLOOKUP(D1176,Menu!$A$2:$D$18,2,FALSE)</f>
        <v>Spag Bog</v>
      </c>
      <c r="F1176">
        <f>VLOOKUP(D1176,Menu!$A$2:$D$18,3,FALSE)</f>
        <v>17</v>
      </c>
      <c r="G1176">
        <f>VLOOKUP(D1176,Menu!$A$2:$D$18,4,FALSE)</f>
        <v>23</v>
      </c>
    </row>
    <row r="1177" spans="1:7">
      <c r="A1177" t="s">
        <v>12</v>
      </c>
      <c r="B1177" s="7">
        <v>0.87361111111111067</v>
      </c>
      <c r="C1177">
        <v>5458</v>
      </c>
      <c r="D1177">
        <v>3</v>
      </c>
      <c r="E1177" t="str">
        <f>VLOOKUP(D1177,Menu!$A$2:$D$18,2,FALSE)</f>
        <v>Soup of the day</v>
      </c>
      <c r="F1177">
        <f>VLOOKUP(D1177,Menu!$A$2:$D$18,3,FALSE)</f>
        <v>7</v>
      </c>
      <c r="G1177">
        <f>VLOOKUP(D1177,Menu!$A$2:$D$18,4,FALSE)</f>
        <v>8.5</v>
      </c>
    </row>
    <row r="1178" spans="1:7">
      <c r="A1178" t="s">
        <v>12</v>
      </c>
      <c r="B1178" s="7">
        <v>0.87361111111111067</v>
      </c>
      <c r="C1178">
        <v>5458</v>
      </c>
      <c r="D1178">
        <v>3</v>
      </c>
      <c r="E1178" t="str">
        <f>VLOOKUP(D1178,Menu!$A$2:$D$18,2,FALSE)</f>
        <v>Soup of the day</v>
      </c>
      <c r="F1178">
        <f>VLOOKUP(D1178,Menu!$A$2:$D$18,3,FALSE)</f>
        <v>7</v>
      </c>
      <c r="G1178">
        <f>VLOOKUP(D1178,Menu!$A$2:$D$18,4,FALSE)</f>
        <v>8.5</v>
      </c>
    </row>
    <row r="1179" spans="1:7">
      <c r="A1179" t="s">
        <v>12</v>
      </c>
      <c r="B1179" s="7">
        <v>0.87361111111111067</v>
      </c>
      <c r="C1179">
        <v>5458</v>
      </c>
      <c r="D1179">
        <v>5</v>
      </c>
      <c r="E1179" t="str">
        <f>VLOOKUP(D1179,Menu!$A$2:$D$18,2,FALSE)</f>
        <v>Carbonara</v>
      </c>
      <c r="F1179">
        <f>VLOOKUP(D1179,Menu!$A$2:$D$18,3,FALSE)</f>
        <v>15</v>
      </c>
      <c r="G1179">
        <f>VLOOKUP(D1179,Menu!$A$2:$D$18,4,FALSE)</f>
        <v>20</v>
      </c>
    </row>
    <row r="1180" spans="1:7">
      <c r="A1180" t="s">
        <v>12</v>
      </c>
      <c r="B1180" s="7">
        <v>0.87361111111111067</v>
      </c>
      <c r="C1180">
        <v>5458</v>
      </c>
      <c r="D1180">
        <v>13</v>
      </c>
      <c r="E1180" t="str">
        <f>VLOOKUP(D1180,Menu!$A$2:$D$18,2,FALSE)</f>
        <v>English Breakfast tea</v>
      </c>
      <c r="F1180">
        <f>VLOOKUP(D1180,Menu!$A$2:$D$18,3,FALSE)</f>
        <v>2</v>
      </c>
      <c r="G1180">
        <f>VLOOKUP(D1180,Menu!$A$2:$D$18,4,FALSE)</f>
        <v>2</v>
      </c>
    </row>
    <row r="1181" spans="1:7">
      <c r="A1181" t="s">
        <v>12</v>
      </c>
      <c r="B1181" s="7">
        <v>0.88680555555555507</v>
      </c>
      <c r="C1181">
        <v>5459</v>
      </c>
      <c r="D1181">
        <v>1</v>
      </c>
      <c r="E1181" t="str">
        <f>VLOOKUP(D1181,Menu!$A$2:$D$18,2,FALSE)</f>
        <v>Spag Bog</v>
      </c>
      <c r="F1181">
        <f>VLOOKUP(D1181,Menu!$A$2:$D$18,3,FALSE)</f>
        <v>17</v>
      </c>
      <c r="G1181">
        <f>VLOOKUP(D1181,Menu!$A$2:$D$18,4,FALSE)</f>
        <v>23</v>
      </c>
    </row>
    <row r="1182" spans="1:7">
      <c r="A1182" t="s">
        <v>12</v>
      </c>
      <c r="B1182" s="7">
        <v>0.88680555555555507</v>
      </c>
      <c r="C1182">
        <v>5459</v>
      </c>
      <c r="D1182">
        <v>7</v>
      </c>
      <c r="E1182" t="str">
        <f>VLOOKUP(D1182,Menu!$A$2:$D$18,2,FALSE)</f>
        <v>Cottage Pie</v>
      </c>
      <c r="F1182">
        <f>VLOOKUP(D1182,Menu!$A$2:$D$18,3,FALSE)</f>
        <v>16</v>
      </c>
      <c r="G1182">
        <f>VLOOKUP(D1182,Menu!$A$2:$D$18,4,FALSE)</f>
        <v>20</v>
      </c>
    </row>
    <row r="1183" spans="1:7">
      <c r="A1183" t="s">
        <v>12</v>
      </c>
      <c r="B1183" s="7">
        <v>0.89930555555555503</v>
      </c>
      <c r="C1183">
        <v>5460</v>
      </c>
      <c r="D1183">
        <v>12</v>
      </c>
      <c r="E1183" t="str">
        <f>VLOOKUP(D1183,Menu!$A$2:$D$18,2,FALSE)</f>
        <v>Red wine (1/4 bottle)</v>
      </c>
      <c r="F1183">
        <f>VLOOKUP(D1183,Menu!$A$2:$D$18,3,FALSE)</f>
        <v>4</v>
      </c>
      <c r="G1183">
        <f>VLOOKUP(D1183,Menu!$A$2:$D$18,4,FALSE)</f>
        <v>6</v>
      </c>
    </row>
    <row r="1184" spans="1:7">
      <c r="A1184" t="s">
        <v>12</v>
      </c>
      <c r="B1184" s="7">
        <v>0.90763888888888833</v>
      </c>
      <c r="C1184">
        <v>5461</v>
      </c>
      <c r="D1184">
        <v>2</v>
      </c>
      <c r="E1184" t="str">
        <f>VLOOKUP(D1184,Menu!$A$2:$D$18,2,FALSE)</f>
        <v>Risotto con Pollo</v>
      </c>
      <c r="F1184">
        <f>VLOOKUP(D1184,Menu!$A$2:$D$18,3,FALSE)</f>
        <v>16</v>
      </c>
      <c r="G1184">
        <f>VLOOKUP(D1184,Menu!$A$2:$D$18,4,FALSE)</f>
        <v>19</v>
      </c>
    </row>
    <row r="1185" spans="1:7">
      <c r="A1185" t="s">
        <v>12</v>
      </c>
      <c r="B1185" s="7">
        <v>0.90763888888888833</v>
      </c>
      <c r="C1185">
        <v>5461</v>
      </c>
      <c r="D1185">
        <v>12</v>
      </c>
      <c r="E1185" t="str">
        <f>VLOOKUP(D1185,Menu!$A$2:$D$18,2,FALSE)</f>
        <v>Red wine (1/4 bottle)</v>
      </c>
      <c r="F1185">
        <f>VLOOKUP(D1185,Menu!$A$2:$D$18,3,FALSE)</f>
        <v>4</v>
      </c>
      <c r="G1185">
        <f>VLOOKUP(D1185,Menu!$A$2:$D$18,4,FALSE)</f>
        <v>6</v>
      </c>
    </row>
    <row r="1186" spans="1:7">
      <c r="A1186" t="s">
        <v>12</v>
      </c>
      <c r="B1186" s="7">
        <v>0.90763888888888833</v>
      </c>
      <c r="C1186">
        <v>5461</v>
      </c>
      <c r="D1186">
        <v>14</v>
      </c>
      <c r="E1186" t="str">
        <f>VLOOKUP(D1186,Menu!$A$2:$D$18,2,FALSE)</f>
        <v>Espresso</v>
      </c>
      <c r="F1186">
        <f>VLOOKUP(D1186,Menu!$A$2:$D$18,3,FALSE)</f>
        <v>3</v>
      </c>
      <c r="G1186">
        <f>VLOOKUP(D1186,Menu!$A$2:$D$18,4,FALSE)</f>
        <v>3</v>
      </c>
    </row>
    <row r="1187" spans="1:7">
      <c r="A1187" t="s">
        <v>12</v>
      </c>
      <c r="B1187" s="7">
        <v>0.90972222222222165</v>
      </c>
      <c r="C1187">
        <v>5462</v>
      </c>
      <c r="D1187">
        <v>16</v>
      </c>
      <c r="E1187" t="str">
        <f>VLOOKUP(D1187,Menu!$A$2:$D$18,2,FALSE)</f>
        <v>English Ale</v>
      </c>
      <c r="F1187">
        <f>VLOOKUP(D1187,Menu!$A$2:$D$18,3,FALSE)</f>
        <v>5</v>
      </c>
      <c r="G1187">
        <f>VLOOKUP(D1187,Menu!$A$2:$D$18,4,FALSE)</f>
        <v>7</v>
      </c>
    </row>
    <row r="1188" spans="1:7">
      <c r="A1188" t="s">
        <v>12</v>
      </c>
      <c r="B1188" s="7">
        <v>0.90972222222222165</v>
      </c>
      <c r="C1188">
        <v>5462</v>
      </c>
      <c r="D1188">
        <v>1</v>
      </c>
      <c r="E1188" t="str">
        <f>VLOOKUP(D1188,Menu!$A$2:$D$18,2,FALSE)</f>
        <v>Spag Bog</v>
      </c>
      <c r="F1188">
        <f>VLOOKUP(D1188,Menu!$A$2:$D$18,3,FALSE)</f>
        <v>17</v>
      </c>
      <c r="G1188">
        <f>VLOOKUP(D1188,Menu!$A$2:$D$18,4,FALSE)</f>
        <v>23</v>
      </c>
    </row>
    <row r="1189" spans="1:7">
      <c r="A1189" t="s">
        <v>12</v>
      </c>
      <c r="B1189" s="7">
        <v>0.90972222222222165</v>
      </c>
      <c r="C1189">
        <v>5462</v>
      </c>
      <c r="D1189">
        <v>14</v>
      </c>
      <c r="E1189" t="str">
        <f>VLOOKUP(D1189,Menu!$A$2:$D$18,2,FALSE)</f>
        <v>Espresso</v>
      </c>
      <c r="F1189">
        <f>VLOOKUP(D1189,Menu!$A$2:$D$18,3,FALSE)</f>
        <v>3</v>
      </c>
      <c r="G1189">
        <f>VLOOKUP(D1189,Menu!$A$2:$D$18,4,FALSE)</f>
        <v>3</v>
      </c>
    </row>
    <row r="1190" spans="1:7">
      <c r="A1190" t="s">
        <v>12</v>
      </c>
      <c r="B1190" s="7">
        <v>0.90972222222222165</v>
      </c>
      <c r="C1190">
        <v>5462</v>
      </c>
      <c r="D1190">
        <v>6</v>
      </c>
      <c r="E1190" t="str">
        <f>VLOOKUP(D1190,Menu!$A$2:$D$18,2,FALSE)</f>
        <v>Bangers &amp; Mash</v>
      </c>
      <c r="F1190">
        <f>VLOOKUP(D1190,Menu!$A$2:$D$18,3,FALSE)</f>
        <v>14</v>
      </c>
      <c r="G1190">
        <f>VLOOKUP(D1190,Menu!$A$2:$D$18,4,FALSE)</f>
        <v>18</v>
      </c>
    </row>
    <row r="1191" spans="1:7">
      <c r="A1191" t="s">
        <v>12</v>
      </c>
      <c r="B1191" s="7">
        <v>0.90972222222222165</v>
      </c>
      <c r="C1191">
        <v>5462</v>
      </c>
      <c r="D1191">
        <v>16</v>
      </c>
      <c r="E1191" t="str">
        <f>VLOOKUP(D1191,Menu!$A$2:$D$18,2,FALSE)</f>
        <v>English Ale</v>
      </c>
      <c r="F1191">
        <f>VLOOKUP(D1191,Menu!$A$2:$D$18,3,FALSE)</f>
        <v>5</v>
      </c>
      <c r="G1191">
        <f>VLOOKUP(D1191,Menu!$A$2:$D$18,4,FALSE)</f>
        <v>7</v>
      </c>
    </row>
    <row r="1192" spans="1:7">
      <c r="A1192" t="s">
        <v>12</v>
      </c>
      <c r="B1192" s="7">
        <v>0.90972222222222165</v>
      </c>
      <c r="C1192">
        <v>5462</v>
      </c>
      <c r="D1192">
        <v>7</v>
      </c>
      <c r="E1192" t="str">
        <f>VLOOKUP(D1192,Menu!$A$2:$D$18,2,FALSE)</f>
        <v>Cottage Pie</v>
      </c>
      <c r="F1192">
        <f>VLOOKUP(D1192,Menu!$A$2:$D$18,3,FALSE)</f>
        <v>16</v>
      </c>
      <c r="G1192">
        <f>VLOOKUP(D1192,Menu!$A$2:$D$18,4,FALSE)</f>
        <v>20</v>
      </c>
    </row>
    <row r="1193" spans="1:7">
      <c r="A1193" t="s">
        <v>12</v>
      </c>
      <c r="B1193" s="7">
        <v>0.90972222222222165</v>
      </c>
      <c r="C1193">
        <v>5462</v>
      </c>
      <c r="D1193">
        <v>3</v>
      </c>
      <c r="E1193" t="str">
        <f>VLOOKUP(D1193,Menu!$A$2:$D$18,2,FALSE)</f>
        <v>Soup of the day</v>
      </c>
      <c r="F1193">
        <f>VLOOKUP(D1193,Menu!$A$2:$D$18,3,FALSE)</f>
        <v>7</v>
      </c>
      <c r="G1193">
        <f>VLOOKUP(D1193,Menu!$A$2:$D$18,4,FALSE)</f>
        <v>8.5</v>
      </c>
    </row>
    <row r="1194" spans="1:7">
      <c r="A1194" t="s">
        <v>12</v>
      </c>
      <c r="B1194" s="7">
        <v>0.90972222222222165</v>
      </c>
      <c r="C1194">
        <v>5462</v>
      </c>
      <c r="D1194">
        <v>13</v>
      </c>
      <c r="E1194" t="str">
        <f>VLOOKUP(D1194,Menu!$A$2:$D$18,2,FALSE)</f>
        <v>English Breakfast tea</v>
      </c>
      <c r="F1194">
        <f>VLOOKUP(D1194,Menu!$A$2:$D$18,3,FALSE)</f>
        <v>2</v>
      </c>
      <c r="G1194">
        <f>VLOOKUP(D1194,Menu!$A$2:$D$18,4,FALSE)</f>
        <v>2</v>
      </c>
    </row>
    <row r="1195" spans="1:7">
      <c r="A1195" t="s">
        <v>12</v>
      </c>
      <c r="B1195" s="7">
        <v>0.90972222222222165</v>
      </c>
      <c r="C1195">
        <v>5462</v>
      </c>
      <c r="D1195">
        <v>7</v>
      </c>
      <c r="E1195" t="str">
        <f>VLOOKUP(D1195,Menu!$A$2:$D$18,2,FALSE)</f>
        <v>Cottage Pie</v>
      </c>
      <c r="F1195">
        <f>VLOOKUP(D1195,Menu!$A$2:$D$18,3,FALSE)</f>
        <v>16</v>
      </c>
      <c r="G1195">
        <f>VLOOKUP(D1195,Menu!$A$2:$D$18,4,FALSE)</f>
        <v>20</v>
      </c>
    </row>
    <row r="1196" spans="1:7">
      <c r="A1196" t="s">
        <v>12</v>
      </c>
      <c r="B1196" s="7">
        <v>0.90972222222222165</v>
      </c>
      <c r="C1196">
        <v>5462</v>
      </c>
      <c r="D1196">
        <v>10</v>
      </c>
      <c r="E1196" t="str">
        <f>VLOOKUP(D1196,Menu!$A$2:$D$18,2,FALSE)</f>
        <v>Mushroom Wellington</v>
      </c>
      <c r="F1196">
        <f>VLOOKUP(D1196,Menu!$A$2:$D$18,3,FALSE)</f>
        <v>14</v>
      </c>
      <c r="G1196">
        <f>VLOOKUP(D1196,Menu!$A$2:$D$18,4,FALSE)</f>
        <v>19.5</v>
      </c>
    </row>
    <row r="1197" spans="1:7">
      <c r="A1197" t="s">
        <v>12</v>
      </c>
      <c r="B1197" s="7">
        <v>0.92013888888888828</v>
      </c>
      <c r="C1197">
        <v>5463</v>
      </c>
      <c r="D1197">
        <v>7</v>
      </c>
      <c r="E1197" t="str">
        <f>VLOOKUP(D1197,Menu!$A$2:$D$18,2,FALSE)</f>
        <v>Cottage Pie</v>
      </c>
      <c r="F1197">
        <f>VLOOKUP(D1197,Menu!$A$2:$D$18,3,FALSE)</f>
        <v>16</v>
      </c>
      <c r="G1197">
        <f>VLOOKUP(D1197,Menu!$A$2:$D$18,4,FALSE)</f>
        <v>20</v>
      </c>
    </row>
    <row r="1198" spans="1:7">
      <c r="A1198" t="s">
        <v>12</v>
      </c>
      <c r="B1198" s="7">
        <v>0.94097222222222165</v>
      </c>
      <c r="C1198">
        <v>5464</v>
      </c>
      <c r="D1198">
        <v>5</v>
      </c>
      <c r="E1198" t="str">
        <f>VLOOKUP(D1198,Menu!$A$2:$D$18,2,FALSE)</f>
        <v>Carbonara</v>
      </c>
      <c r="F1198">
        <f>VLOOKUP(D1198,Menu!$A$2:$D$18,3,FALSE)</f>
        <v>15</v>
      </c>
      <c r="G1198">
        <f>VLOOKUP(D1198,Menu!$A$2:$D$18,4,FALSE)</f>
        <v>20</v>
      </c>
    </row>
    <row r="1199" spans="1:7">
      <c r="A1199" t="s">
        <v>12</v>
      </c>
      <c r="B1199" s="7">
        <v>0.94097222222222165</v>
      </c>
      <c r="C1199">
        <v>5464</v>
      </c>
      <c r="D1199">
        <v>10</v>
      </c>
      <c r="E1199" t="str">
        <f>VLOOKUP(D1199,Menu!$A$2:$D$18,2,FALSE)</f>
        <v>Mushroom Wellington</v>
      </c>
      <c r="F1199">
        <f>VLOOKUP(D1199,Menu!$A$2:$D$18,3,FALSE)</f>
        <v>14</v>
      </c>
      <c r="G1199">
        <f>VLOOKUP(D1199,Menu!$A$2:$D$18,4,FALSE)</f>
        <v>19.5</v>
      </c>
    </row>
    <row r="1200" spans="1:7">
      <c r="A1200" t="s">
        <v>12</v>
      </c>
      <c r="B1200" s="7">
        <v>0.94097222222222165</v>
      </c>
      <c r="C1200">
        <v>5464</v>
      </c>
      <c r="D1200">
        <v>4</v>
      </c>
      <c r="E1200" t="str">
        <f>VLOOKUP(D1200,Menu!$A$2:$D$18,2,FALSE)</f>
        <v>Ravioli</v>
      </c>
      <c r="F1200">
        <f>VLOOKUP(D1200,Menu!$A$2:$D$18,3,FALSE)</f>
        <v>14</v>
      </c>
      <c r="G1200">
        <f>VLOOKUP(D1200,Menu!$A$2:$D$18,4,FALSE)</f>
        <v>16</v>
      </c>
    </row>
    <row r="1201" spans="1:7">
      <c r="A1201" t="s">
        <v>12</v>
      </c>
      <c r="B1201" s="7">
        <v>0.94097222222222165</v>
      </c>
      <c r="C1201">
        <v>5464</v>
      </c>
      <c r="D1201">
        <v>4</v>
      </c>
      <c r="E1201" t="str">
        <f>VLOOKUP(D1201,Menu!$A$2:$D$18,2,FALSE)</f>
        <v>Ravioli</v>
      </c>
      <c r="F1201">
        <f>VLOOKUP(D1201,Menu!$A$2:$D$18,3,FALSE)</f>
        <v>14</v>
      </c>
      <c r="G1201">
        <f>VLOOKUP(D1201,Menu!$A$2:$D$18,4,FALSE)</f>
        <v>16</v>
      </c>
    </row>
    <row r="1202" spans="1:7">
      <c r="A1202" t="s">
        <v>12</v>
      </c>
      <c r="B1202" s="7">
        <v>0.94097222222222165</v>
      </c>
      <c r="C1202">
        <v>5464</v>
      </c>
      <c r="D1202">
        <v>5</v>
      </c>
      <c r="E1202" t="str">
        <f>VLOOKUP(D1202,Menu!$A$2:$D$18,2,FALSE)</f>
        <v>Carbonara</v>
      </c>
      <c r="F1202">
        <f>VLOOKUP(D1202,Menu!$A$2:$D$18,3,FALSE)</f>
        <v>15</v>
      </c>
      <c r="G1202">
        <f>VLOOKUP(D1202,Menu!$A$2:$D$18,4,FALSE)</f>
        <v>20</v>
      </c>
    </row>
    <row r="1203" spans="1:7">
      <c r="A1203" t="s">
        <v>12</v>
      </c>
      <c r="B1203" s="7">
        <v>0.94374999999999942</v>
      </c>
      <c r="C1203">
        <v>5465</v>
      </c>
      <c r="D1203">
        <v>5</v>
      </c>
      <c r="E1203" t="str">
        <f>VLOOKUP(D1203,Menu!$A$2:$D$18,2,FALSE)</f>
        <v>Carbonara</v>
      </c>
      <c r="F1203">
        <f>VLOOKUP(D1203,Menu!$A$2:$D$18,3,FALSE)</f>
        <v>15</v>
      </c>
      <c r="G1203">
        <f>VLOOKUP(D1203,Menu!$A$2:$D$18,4,FALSE)</f>
        <v>20</v>
      </c>
    </row>
    <row r="1204" spans="1:7">
      <c r="A1204" t="s">
        <v>12</v>
      </c>
      <c r="B1204" s="7">
        <v>0.95555555555555494</v>
      </c>
      <c r="C1204">
        <v>5466</v>
      </c>
      <c r="D1204">
        <v>9</v>
      </c>
      <c r="E1204" t="str">
        <f>VLOOKUP(D1204,Menu!$A$2:$D$18,2,FALSE)</f>
        <v>Chicken Tikka Masala</v>
      </c>
      <c r="F1204">
        <f>VLOOKUP(D1204,Menu!$A$2:$D$18,3,FALSE)</f>
        <v>14</v>
      </c>
      <c r="G1204">
        <f>VLOOKUP(D1204,Menu!$A$2:$D$18,4,FALSE)</f>
        <v>17</v>
      </c>
    </row>
    <row r="1205" spans="1:7">
      <c r="A1205" t="s">
        <v>13</v>
      </c>
      <c r="B1205" s="7">
        <v>0.48194444444444445</v>
      </c>
      <c r="C1205">
        <v>5467</v>
      </c>
      <c r="D1205">
        <v>8</v>
      </c>
      <c r="E1205" t="str">
        <f>VLOOKUP(D1205,Menu!$A$2:$D$18,2,FALSE)</f>
        <v>Fish &amp; Chips</v>
      </c>
      <c r="F1205">
        <f>VLOOKUP(D1205,Menu!$A$2:$D$18,3,FALSE)</f>
        <v>15</v>
      </c>
      <c r="G1205">
        <f>VLOOKUP(D1205,Menu!$A$2:$D$18,4,FALSE)</f>
        <v>19</v>
      </c>
    </row>
    <row r="1206" spans="1:7">
      <c r="A1206" t="s">
        <v>13</v>
      </c>
      <c r="B1206" s="7">
        <v>0.48194444444444445</v>
      </c>
      <c r="C1206">
        <v>5467</v>
      </c>
      <c r="D1206">
        <v>6</v>
      </c>
      <c r="E1206" t="str">
        <f>VLOOKUP(D1206,Menu!$A$2:$D$18,2,FALSE)</f>
        <v>Bangers &amp; Mash</v>
      </c>
      <c r="F1206">
        <f>VLOOKUP(D1206,Menu!$A$2:$D$18,3,FALSE)</f>
        <v>14</v>
      </c>
      <c r="G1206">
        <f>VLOOKUP(D1206,Menu!$A$2:$D$18,4,FALSE)</f>
        <v>18</v>
      </c>
    </row>
    <row r="1207" spans="1:7">
      <c r="A1207" t="s">
        <v>13</v>
      </c>
      <c r="B1207" s="7">
        <v>0.48194444444444445</v>
      </c>
      <c r="C1207">
        <v>5467</v>
      </c>
      <c r="D1207">
        <v>16</v>
      </c>
      <c r="E1207" t="str">
        <f>VLOOKUP(D1207,Menu!$A$2:$D$18,2,FALSE)</f>
        <v>English Ale</v>
      </c>
      <c r="F1207">
        <f>VLOOKUP(D1207,Menu!$A$2:$D$18,3,FALSE)</f>
        <v>5</v>
      </c>
      <c r="G1207">
        <f>VLOOKUP(D1207,Menu!$A$2:$D$18,4,FALSE)</f>
        <v>7</v>
      </c>
    </row>
    <row r="1208" spans="1:7">
      <c r="A1208" t="s">
        <v>13</v>
      </c>
      <c r="B1208" s="7">
        <v>0.48958333333333331</v>
      </c>
      <c r="C1208">
        <v>5468</v>
      </c>
      <c r="D1208">
        <v>13</v>
      </c>
      <c r="E1208" t="str">
        <f>VLOOKUP(D1208,Menu!$A$2:$D$18,2,FALSE)</f>
        <v>English Breakfast tea</v>
      </c>
      <c r="F1208">
        <f>VLOOKUP(D1208,Menu!$A$2:$D$18,3,FALSE)</f>
        <v>2</v>
      </c>
      <c r="G1208">
        <f>VLOOKUP(D1208,Menu!$A$2:$D$18,4,FALSE)</f>
        <v>2</v>
      </c>
    </row>
    <row r="1209" spans="1:7">
      <c r="A1209" t="s">
        <v>13</v>
      </c>
      <c r="B1209" s="7">
        <v>0.48958333333333331</v>
      </c>
      <c r="C1209">
        <v>5468</v>
      </c>
      <c r="D1209">
        <v>4</v>
      </c>
      <c r="E1209" t="str">
        <f>VLOOKUP(D1209,Menu!$A$2:$D$18,2,FALSE)</f>
        <v>Ravioli</v>
      </c>
      <c r="F1209">
        <f>VLOOKUP(D1209,Menu!$A$2:$D$18,3,FALSE)</f>
        <v>14</v>
      </c>
      <c r="G1209">
        <f>VLOOKUP(D1209,Menu!$A$2:$D$18,4,FALSE)</f>
        <v>16</v>
      </c>
    </row>
    <row r="1210" spans="1:7">
      <c r="A1210" t="s">
        <v>13</v>
      </c>
      <c r="B1210" s="7">
        <v>0.50694444444444442</v>
      </c>
      <c r="C1210">
        <v>5469</v>
      </c>
      <c r="D1210">
        <v>13</v>
      </c>
      <c r="E1210" t="str">
        <f>VLOOKUP(D1210,Menu!$A$2:$D$18,2,FALSE)</f>
        <v>English Breakfast tea</v>
      </c>
      <c r="F1210">
        <f>VLOOKUP(D1210,Menu!$A$2:$D$18,3,FALSE)</f>
        <v>2</v>
      </c>
      <c r="G1210">
        <f>VLOOKUP(D1210,Menu!$A$2:$D$18,4,FALSE)</f>
        <v>2</v>
      </c>
    </row>
    <row r="1211" spans="1:7">
      <c r="A1211" t="s">
        <v>13</v>
      </c>
      <c r="B1211" s="7">
        <v>0.51458333333333328</v>
      </c>
      <c r="C1211">
        <v>5470</v>
      </c>
      <c r="D1211">
        <v>15</v>
      </c>
      <c r="E1211" t="str">
        <f>VLOOKUP(D1211,Menu!$A$2:$D$18,2,FALSE)</f>
        <v>Fizzy water</v>
      </c>
      <c r="F1211">
        <f>VLOOKUP(D1211,Menu!$A$2:$D$18,3,FALSE)</f>
        <v>1</v>
      </c>
      <c r="G1211">
        <f>VLOOKUP(D1211,Menu!$A$2:$D$18,4,FALSE)</f>
        <v>1</v>
      </c>
    </row>
    <row r="1212" spans="1:7">
      <c r="A1212" t="s">
        <v>13</v>
      </c>
      <c r="B1212" s="7">
        <v>0.51458333333333328</v>
      </c>
      <c r="C1212">
        <v>5470</v>
      </c>
      <c r="D1212">
        <v>11</v>
      </c>
      <c r="E1212" t="str">
        <f>VLOOKUP(D1212,Menu!$A$2:$D$18,2,FALSE)</f>
        <v>Bacon Butty</v>
      </c>
      <c r="F1212">
        <f>VLOOKUP(D1212,Menu!$A$2:$D$18,3,FALSE)</f>
        <v>10</v>
      </c>
      <c r="G1212">
        <f>VLOOKUP(D1212,Menu!$A$2:$D$18,4,FALSE)</f>
        <v>14</v>
      </c>
    </row>
    <row r="1213" spans="1:7">
      <c r="A1213" t="s">
        <v>13</v>
      </c>
      <c r="B1213" s="7">
        <v>0.51458333333333328</v>
      </c>
      <c r="C1213">
        <v>5470</v>
      </c>
      <c r="D1213">
        <v>16</v>
      </c>
      <c r="E1213" t="str">
        <f>VLOOKUP(D1213,Menu!$A$2:$D$18,2,FALSE)</f>
        <v>English Ale</v>
      </c>
      <c r="F1213">
        <f>VLOOKUP(D1213,Menu!$A$2:$D$18,3,FALSE)</f>
        <v>5</v>
      </c>
      <c r="G1213">
        <f>VLOOKUP(D1213,Menu!$A$2:$D$18,4,FALSE)</f>
        <v>7</v>
      </c>
    </row>
    <row r="1214" spans="1:7">
      <c r="A1214" t="s">
        <v>13</v>
      </c>
      <c r="B1214" s="7">
        <v>0.51458333333333328</v>
      </c>
      <c r="C1214">
        <v>5470</v>
      </c>
      <c r="D1214">
        <v>6</v>
      </c>
      <c r="E1214" t="str">
        <f>VLOOKUP(D1214,Menu!$A$2:$D$18,2,FALSE)</f>
        <v>Bangers &amp; Mash</v>
      </c>
      <c r="F1214">
        <f>VLOOKUP(D1214,Menu!$A$2:$D$18,3,FALSE)</f>
        <v>14</v>
      </c>
      <c r="G1214">
        <f>VLOOKUP(D1214,Menu!$A$2:$D$18,4,FALSE)</f>
        <v>18</v>
      </c>
    </row>
    <row r="1215" spans="1:7">
      <c r="A1215" t="s">
        <v>13</v>
      </c>
      <c r="B1215" s="7">
        <v>0.51458333333333328</v>
      </c>
      <c r="C1215">
        <v>5470</v>
      </c>
      <c r="D1215">
        <v>9</v>
      </c>
      <c r="E1215" t="str">
        <f>VLOOKUP(D1215,Menu!$A$2:$D$18,2,FALSE)</f>
        <v>Chicken Tikka Masala</v>
      </c>
      <c r="F1215">
        <f>VLOOKUP(D1215,Menu!$A$2:$D$18,3,FALSE)</f>
        <v>14</v>
      </c>
      <c r="G1215">
        <f>VLOOKUP(D1215,Menu!$A$2:$D$18,4,FALSE)</f>
        <v>17</v>
      </c>
    </row>
    <row r="1216" spans="1:7">
      <c r="A1216" t="s">
        <v>13</v>
      </c>
      <c r="B1216" s="7">
        <v>0.51666666666666661</v>
      </c>
      <c r="C1216">
        <v>5471</v>
      </c>
      <c r="D1216">
        <v>8</v>
      </c>
      <c r="E1216" t="str">
        <f>VLOOKUP(D1216,Menu!$A$2:$D$18,2,FALSE)</f>
        <v>Fish &amp; Chips</v>
      </c>
      <c r="F1216">
        <f>VLOOKUP(D1216,Menu!$A$2:$D$18,3,FALSE)</f>
        <v>15</v>
      </c>
      <c r="G1216">
        <f>VLOOKUP(D1216,Menu!$A$2:$D$18,4,FALSE)</f>
        <v>19</v>
      </c>
    </row>
    <row r="1217" spans="1:7">
      <c r="A1217" t="s">
        <v>13</v>
      </c>
      <c r="B1217" s="7">
        <v>0.51666666666666661</v>
      </c>
      <c r="C1217">
        <v>5471</v>
      </c>
      <c r="D1217">
        <v>15</v>
      </c>
      <c r="E1217" t="str">
        <f>VLOOKUP(D1217,Menu!$A$2:$D$18,2,FALSE)</f>
        <v>Fizzy water</v>
      </c>
      <c r="F1217">
        <f>VLOOKUP(D1217,Menu!$A$2:$D$18,3,FALSE)</f>
        <v>1</v>
      </c>
      <c r="G1217">
        <f>VLOOKUP(D1217,Menu!$A$2:$D$18,4,FALSE)</f>
        <v>1</v>
      </c>
    </row>
    <row r="1218" spans="1:7">
      <c r="A1218" t="s">
        <v>13</v>
      </c>
      <c r="B1218" s="7">
        <v>0.51666666666666661</v>
      </c>
      <c r="C1218">
        <v>5471</v>
      </c>
      <c r="D1218">
        <v>5</v>
      </c>
      <c r="E1218" t="str">
        <f>VLOOKUP(D1218,Menu!$A$2:$D$18,2,FALSE)</f>
        <v>Carbonara</v>
      </c>
      <c r="F1218">
        <f>VLOOKUP(D1218,Menu!$A$2:$D$18,3,FALSE)</f>
        <v>15</v>
      </c>
      <c r="G1218">
        <f>VLOOKUP(D1218,Menu!$A$2:$D$18,4,FALSE)</f>
        <v>20</v>
      </c>
    </row>
    <row r="1219" spans="1:7">
      <c r="A1219" t="s">
        <v>13</v>
      </c>
      <c r="B1219" s="7">
        <v>0.52013888888888882</v>
      </c>
      <c r="C1219">
        <v>5472</v>
      </c>
      <c r="D1219">
        <v>1</v>
      </c>
      <c r="E1219" t="str">
        <f>VLOOKUP(D1219,Menu!$A$2:$D$18,2,FALSE)</f>
        <v>Spag Bog</v>
      </c>
      <c r="F1219">
        <f>VLOOKUP(D1219,Menu!$A$2:$D$18,3,FALSE)</f>
        <v>17</v>
      </c>
      <c r="G1219">
        <f>VLOOKUP(D1219,Menu!$A$2:$D$18,4,FALSE)</f>
        <v>23</v>
      </c>
    </row>
    <row r="1220" spans="1:7">
      <c r="A1220" t="s">
        <v>13</v>
      </c>
      <c r="B1220" s="7">
        <v>0.52013888888888882</v>
      </c>
      <c r="C1220">
        <v>5472</v>
      </c>
      <c r="D1220">
        <v>4</v>
      </c>
      <c r="E1220" t="str">
        <f>VLOOKUP(D1220,Menu!$A$2:$D$18,2,FALSE)</f>
        <v>Ravioli</v>
      </c>
      <c r="F1220">
        <f>VLOOKUP(D1220,Menu!$A$2:$D$18,3,FALSE)</f>
        <v>14</v>
      </c>
      <c r="G1220">
        <f>VLOOKUP(D1220,Menu!$A$2:$D$18,4,FALSE)</f>
        <v>16</v>
      </c>
    </row>
    <row r="1221" spans="1:7">
      <c r="A1221" t="s">
        <v>13</v>
      </c>
      <c r="B1221" s="7">
        <v>0.52013888888888882</v>
      </c>
      <c r="C1221">
        <v>5472</v>
      </c>
      <c r="D1221">
        <v>14</v>
      </c>
      <c r="E1221" t="str">
        <f>VLOOKUP(D1221,Menu!$A$2:$D$18,2,FALSE)</f>
        <v>Espresso</v>
      </c>
      <c r="F1221">
        <f>VLOOKUP(D1221,Menu!$A$2:$D$18,3,FALSE)</f>
        <v>3</v>
      </c>
      <c r="G1221">
        <f>VLOOKUP(D1221,Menu!$A$2:$D$18,4,FALSE)</f>
        <v>3</v>
      </c>
    </row>
    <row r="1222" spans="1:7">
      <c r="A1222" t="s">
        <v>13</v>
      </c>
      <c r="B1222" s="7">
        <v>0.52013888888888882</v>
      </c>
      <c r="C1222">
        <v>5472</v>
      </c>
      <c r="D1222">
        <v>3</v>
      </c>
      <c r="E1222" t="str">
        <f>VLOOKUP(D1222,Menu!$A$2:$D$18,2,FALSE)</f>
        <v>Soup of the day</v>
      </c>
      <c r="F1222">
        <f>VLOOKUP(D1222,Menu!$A$2:$D$18,3,FALSE)</f>
        <v>7</v>
      </c>
      <c r="G1222">
        <f>VLOOKUP(D1222,Menu!$A$2:$D$18,4,FALSE)</f>
        <v>8.5</v>
      </c>
    </row>
    <row r="1223" spans="1:7">
      <c r="A1223" t="s">
        <v>13</v>
      </c>
      <c r="B1223" s="7">
        <v>0.52013888888888882</v>
      </c>
      <c r="C1223">
        <v>5472</v>
      </c>
      <c r="D1223">
        <v>6</v>
      </c>
      <c r="E1223" t="str">
        <f>VLOOKUP(D1223,Menu!$A$2:$D$18,2,FALSE)</f>
        <v>Bangers &amp; Mash</v>
      </c>
      <c r="F1223">
        <f>VLOOKUP(D1223,Menu!$A$2:$D$18,3,FALSE)</f>
        <v>14</v>
      </c>
      <c r="G1223">
        <f>VLOOKUP(D1223,Menu!$A$2:$D$18,4,FALSE)</f>
        <v>18</v>
      </c>
    </row>
    <row r="1224" spans="1:7">
      <c r="A1224" t="s">
        <v>13</v>
      </c>
      <c r="B1224" s="7">
        <v>0.52013888888888882</v>
      </c>
      <c r="C1224">
        <v>5472</v>
      </c>
      <c r="D1224">
        <v>13</v>
      </c>
      <c r="E1224" t="str">
        <f>VLOOKUP(D1224,Menu!$A$2:$D$18,2,FALSE)</f>
        <v>English Breakfast tea</v>
      </c>
      <c r="F1224">
        <f>VLOOKUP(D1224,Menu!$A$2:$D$18,3,FALSE)</f>
        <v>2</v>
      </c>
      <c r="G1224">
        <f>VLOOKUP(D1224,Menu!$A$2:$D$18,4,FALSE)</f>
        <v>2</v>
      </c>
    </row>
    <row r="1225" spans="1:7">
      <c r="A1225" t="s">
        <v>13</v>
      </c>
      <c r="B1225" s="7">
        <v>0.53888888888888886</v>
      </c>
      <c r="C1225">
        <v>5473</v>
      </c>
      <c r="D1225">
        <v>8</v>
      </c>
      <c r="E1225" t="str">
        <f>VLOOKUP(D1225,Menu!$A$2:$D$18,2,FALSE)</f>
        <v>Fish &amp; Chips</v>
      </c>
      <c r="F1225">
        <f>VLOOKUP(D1225,Menu!$A$2:$D$18,3,FALSE)</f>
        <v>15</v>
      </c>
      <c r="G1225">
        <f>VLOOKUP(D1225,Menu!$A$2:$D$18,4,FALSE)</f>
        <v>19</v>
      </c>
    </row>
    <row r="1226" spans="1:7">
      <c r="A1226" t="s">
        <v>13</v>
      </c>
      <c r="B1226" s="7">
        <v>0.53888888888888886</v>
      </c>
      <c r="C1226">
        <v>5473</v>
      </c>
      <c r="D1226">
        <v>16</v>
      </c>
      <c r="E1226" t="str">
        <f>VLOOKUP(D1226,Menu!$A$2:$D$18,2,FALSE)</f>
        <v>English Ale</v>
      </c>
      <c r="F1226">
        <f>VLOOKUP(D1226,Menu!$A$2:$D$18,3,FALSE)</f>
        <v>5</v>
      </c>
      <c r="G1226">
        <f>VLOOKUP(D1226,Menu!$A$2:$D$18,4,FALSE)</f>
        <v>7</v>
      </c>
    </row>
    <row r="1227" spans="1:7">
      <c r="A1227" t="s">
        <v>13</v>
      </c>
      <c r="B1227" s="7">
        <v>0.53888888888888886</v>
      </c>
      <c r="C1227">
        <v>5473</v>
      </c>
      <c r="D1227">
        <v>15</v>
      </c>
      <c r="E1227" t="str">
        <f>VLOOKUP(D1227,Menu!$A$2:$D$18,2,FALSE)</f>
        <v>Fizzy water</v>
      </c>
      <c r="F1227">
        <f>VLOOKUP(D1227,Menu!$A$2:$D$18,3,FALSE)</f>
        <v>1</v>
      </c>
      <c r="G1227">
        <f>VLOOKUP(D1227,Menu!$A$2:$D$18,4,FALSE)</f>
        <v>1</v>
      </c>
    </row>
    <row r="1228" spans="1:7">
      <c r="A1228" t="s">
        <v>13</v>
      </c>
      <c r="B1228" s="7">
        <v>0.54861111111111105</v>
      </c>
      <c r="C1228">
        <v>5474</v>
      </c>
      <c r="D1228">
        <v>3</v>
      </c>
      <c r="E1228" t="str">
        <f>VLOOKUP(D1228,Menu!$A$2:$D$18,2,FALSE)</f>
        <v>Soup of the day</v>
      </c>
      <c r="F1228">
        <f>VLOOKUP(D1228,Menu!$A$2:$D$18,3,FALSE)</f>
        <v>7</v>
      </c>
      <c r="G1228">
        <f>VLOOKUP(D1228,Menu!$A$2:$D$18,4,FALSE)</f>
        <v>8.5</v>
      </c>
    </row>
    <row r="1229" spans="1:7">
      <c r="A1229" t="s">
        <v>13</v>
      </c>
      <c r="B1229" s="7">
        <v>0.55069444444444438</v>
      </c>
      <c r="C1229">
        <v>5475</v>
      </c>
      <c r="D1229">
        <v>4</v>
      </c>
      <c r="E1229" t="str">
        <f>VLOOKUP(D1229,Menu!$A$2:$D$18,2,FALSE)</f>
        <v>Ravioli</v>
      </c>
      <c r="F1229">
        <f>VLOOKUP(D1229,Menu!$A$2:$D$18,3,FALSE)</f>
        <v>14</v>
      </c>
      <c r="G1229">
        <f>VLOOKUP(D1229,Menu!$A$2:$D$18,4,FALSE)</f>
        <v>16</v>
      </c>
    </row>
    <row r="1230" spans="1:7">
      <c r="A1230" t="s">
        <v>13</v>
      </c>
      <c r="B1230" s="7">
        <v>0.56736111111111109</v>
      </c>
      <c r="C1230">
        <v>5476</v>
      </c>
      <c r="D1230">
        <v>2</v>
      </c>
      <c r="E1230" t="str">
        <f>VLOOKUP(D1230,Menu!$A$2:$D$18,2,FALSE)</f>
        <v>Risotto con Pollo</v>
      </c>
      <c r="F1230">
        <f>VLOOKUP(D1230,Menu!$A$2:$D$18,3,FALSE)</f>
        <v>16</v>
      </c>
      <c r="G1230">
        <f>VLOOKUP(D1230,Menu!$A$2:$D$18,4,FALSE)</f>
        <v>19</v>
      </c>
    </row>
    <row r="1231" spans="1:7">
      <c r="A1231" t="s">
        <v>13</v>
      </c>
      <c r="B1231" s="7">
        <v>0.56736111111111109</v>
      </c>
      <c r="C1231">
        <v>5476</v>
      </c>
      <c r="D1231">
        <v>1</v>
      </c>
      <c r="E1231" t="str">
        <f>VLOOKUP(D1231,Menu!$A$2:$D$18,2,FALSE)</f>
        <v>Spag Bog</v>
      </c>
      <c r="F1231">
        <f>VLOOKUP(D1231,Menu!$A$2:$D$18,3,FALSE)</f>
        <v>17</v>
      </c>
      <c r="G1231">
        <f>VLOOKUP(D1231,Menu!$A$2:$D$18,4,FALSE)</f>
        <v>23</v>
      </c>
    </row>
    <row r="1232" spans="1:7">
      <c r="A1232" t="s">
        <v>13</v>
      </c>
      <c r="B1232" s="7">
        <v>0.56736111111111109</v>
      </c>
      <c r="C1232">
        <v>5476</v>
      </c>
      <c r="D1232">
        <v>2</v>
      </c>
      <c r="E1232" t="str">
        <f>VLOOKUP(D1232,Menu!$A$2:$D$18,2,FALSE)</f>
        <v>Risotto con Pollo</v>
      </c>
      <c r="F1232">
        <f>VLOOKUP(D1232,Menu!$A$2:$D$18,3,FALSE)</f>
        <v>16</v>
      </c>
      <c r="G1232">
        <f>VLOOKUP(D1232,Menu!$A$2:$D$18,4,FALSE)</f>
        <v>19</v>
      </c>
    </row>
    <row r="1233" spans="1:7">
      <c r="A1233" t="s">
        <v>13</v>
      </c>
      <c r="B1233" s="7">
        <v>0.56736111111111109</v>
      </c>
      <c r="C1233">
        <v>5476</v>
      </c>
      <c r="D1233">
        <v>11</v>
      </c>
      <c r="E1233" t="str">
        <f>VLOOKUP(D1233,Menu!$A$2:$D$18,2,FALSE)</f>
        <v>Bacon Butty</v>
      </c>
      <c r="F1233">
        <f>VLOOKUP(D1233,Menu!$A$2:$D$18,3,FALSE)</f>
        <v>10</v>
      </c>
      <c r="G1233">
        <f>VLOOKUP(D1233,Menu!$A$2:$D$18,4,FALSE)</f>
        <v>14</v>
      </c>
    </row>
    <row r="1234" spans="1:7">
      <c r="A1234" t="s">
        <v>13</v>
      </c>
      <c r="B1234" s="7">
        <v>0.56736111111111109</v>
      </c>
      <c r="C1234">
        <v>5476</v>
      </c>
      <c r="D1234">
        <v>7</v>
      </c>
      <c r="E1234" t="str">
        <f>VLOOKUP(D1234,Menu!$A$2:$D$18,2,FALSE)</f>
        <v>Cottage Pie</v>
      </c>
      <c r="F1234">
        <f>VLOOKUP(D1234,Menu!$A$2:$D$18,3,FALSE)</f>
        <v>16</v>
      </c>
      <c r="G1234">
        <f>VLOOKUP(D1234,Menu!$A$2:$D$18,4,FALSE)</f>
        <v>20</v>
      </c>
    </row>
    <row r="1235" spans="1:7">
      <c r="A1235" t="s">
        <v>13</v>
      </c>
      <c r="B1235" s="7">
        <v>0.5854166666666667</v>
      </c>
      <c r="C1235">
        <v>5477</v>
      </c>
      <c r="D1235">
        <v>7</v>
      </c>
      <c r="E1235" t="str">
        <f>VLOOKUP(D1235,Menu!$A$2:$D$18,2,FALSE)</f>
        <v>Cottage Pie</v>
      </c>
      <c r="F1235">
        <f>VLOOKUP(D1235,Menu!$A$2:$D$18,3,FALSE)</f>
        <v>16</v>
      </c>
      <c r="G1235">
        <f>VLOOKUP(D1235,Menu!$A$2:$D$18,4,FALSE)</f>
        <v>20</v>
      </c>
    </row>
    <row r="1236" spans="1:7">
      <c r="A1236" t="s">
        <v>13</v>
      </c>
      <c r="B1236" s="7">
        <v>0.58819444444444446</v>
      </c>
      <c r="C1236">
        <v>5478</v>
      </c>
      <c r="D1236">
        <v>14</v>
      </c>
      <c r="E1236" t="str">
        <f>VLOOKUP(D1236,Menu!$A$2:$D$18,2,FALSE)</f>
        <v>Espresso</v>
      </c>
      <c r="F1236">
        <f>VLOOKUP(D1236,Menu!$A$2:$D$18,3,FALSE)</f>
        <v>3</v>
      </c>
      <c r="G1236">
        <f>VLOOKUP(D1236,Menu!$A$2:$D$18,4,FALSE)</f>
        <v>3</v>
      </c>
    </row>
    <row r="1237" spans="1:7">
      <c r="A1237" t="s">
        <v>13</v>
      </c>
      <c r="B1237" s="7">
        <v>0.58819444444444446</v>
      </c>
      <c r="C1237">
        <v>5478</v>
      </c>
      <c r="D1237">
        <v>5</v>
      </c>
      <c r="E1237" t="str">
        <f>VLOOKUP(D1237,Menu!$A$2:$D$18,2,FALSE)</f>
        <v>Carbonara</v>
      </c>
      <c r="F1237">
        <f>VLOOKUP(D1237,Menu!$A$2:$D$18,3,FALSE)</f>
        <v>15</v>
      </c>
      <c r="G1237">
        <f>VLOOKUP(D1237,Menu!$A$2:$D$18,4,FALSE)</f>
        <v>20</v>
      </c>
    </row>
    <row r="1238" spans="1:7">
      <c r="A1238" t="s">
        <v>13</v>
      </c>
      <c r="B1238" s="7">
        <v>0.58819444444444446</v>
      </c>
      <c r="C1238">
        <v>5478</v>
      </c>
      <c r="D1238">
        <v>13</v>
      </c>
      <c r="E1238" t="str">
        <f>VLOOKUP(D1238,Menu!$A$2:$D$18,2,FALSE)</f>
        <v>English Breakfast tea</v>
      </c>
      <c r="F1238">
        <f>VLOOKUP(D1238,Menu!$A$2:$D$18,3,FALSE)</f>
        <v>2</v>
      </c>
      <c r="G1238">
        <f>VLOOKUP(D1238,Menu!$A$2:$D$18,4,FALSE)</f>
        <v>2</v>
      </c>
    </row>
    <row r="1239" spans="1:7">
      <c r="A1239" t="s">
        <v>13</v>
      </c>
      <c r="B1239" s="7">
        <v>0.58819444444444446</v>
      </c>
      <c r="C1239">
        <v>5478</v>
      </c>
      <c r="D1239">
        <v>12</v>
      </c>
      <c r="E1239" t="str">
        <f>VLOOKUP(D1239,Menu!$A$2:$D$18,2,FALSE)</f>
        <v>Red wine (1/4 bottle)</v>
      </c>
      <c r="F1239">
        <f>VLOOKUP(D1239,Menu!$A$2:$D$18,3,FALSE)</f>
        <v>4</v>
      </c>
      <c r="G1239">
        <f>VLOOKUP(D1239,Menu!$A$2:$D$18,4,FALSE)</f>
        <v>6</v>
      </c>
    </row>
    <row r="1240" spans="1:7">
      <c r="A1240" t="s">
        <v>13</v>
      </c>
      <c r="B1240" s="7">
        <v>0.59444444444444444</v>
      </c>
      <c r="C1240">
        <v>5479</v>
      </c>
      <c r="D1240">
        <v>12</v>
      </c>
      <c r="E1240" t="str">
        <f>VLOOKUP(D1240,Menu!$A$2:$D$18,2,FALSE)</f>
        <v>Red wine (1/4 bottle)</v>
      </c>
      <c r="F1240">
        <f>VLOOKUP(D1240,Menu!$A$2:$D$18,3,FALSE)</f>
        <v>4</v>
      </c>
      <c r="G1240">
        <f>VLOOKUP(D1240,Menu!$A$2:$D$18,4,FALSE)</f>
        <v>6</v>
      </c>
    </row>
    <row r="1241" spans="1:7">
      <c r="A1241" t="s">
        <v>13</v>
      </c>
      <c r="B1241" s="7">
        <v>0.59444444444444444</v>
      </c>
      <c r="C1241">
        <v>5479</v>
      </c>
      <c r="D1241">
        <v>15</v>
      </c>
      <c r="E1241" t="str">
        <f>VLOOKUP(D1241,Menu!$A$2:$D$18,2,FALSE)</f>
        <v>Fizzy water</v>
      </c>
      <c r="F1241">
        <f>VLOOKUP(D1241,Menu!$A$2:$D$18,3,FALSE)</f>
        <v>1</v>
      </c>
      <c r="G1241">
        <f>VLOOKUP(D1241,Menu!$A$2:$D$18,4,FALSE)</f>
        <v>1</v>
      </c>
    </row>
    <row r="1242" spans="1:7">
      <c r="A1242" t="s">
        <v>13</v>
      </c>
      <c r="B1242" s="7">
        <v>0.59583333333333333</v>
      </c>
      <c r="C1242">
        <v>5480</v>
      </c>
      <c r="D1242">
        <v>15</v>
      </c>
      <c r="E1242" t="str">
        <f>VLOOKUP(D1242,Menu!$A$2:$D$18,2,FALSE)</f>
        <v>Fizzy water</v>
      </c>
      <c r="F1242">
        <f>VLOOKUP(D1242,Menu!$A$2:$D$18,3,FALSE)</f>
        <v>1</v>
      </c>
      <c r="G1242">
        <f>VLOOKUP(D1242,Menu!$A$2:$D$18,4,FALSE)</f>
        <v>1</v>
      </c>
    </row>
    <row r="1243" spans="1:7">
      <c r="A1243" t="s">
        <v>13</v>
      </c>
      <c r="B1243" s="7">
        <v>0.59583333333333333</v>
      </c>
      <c r="C1243">
        <v>5480</v>
      </c>
      <c r="D1243">
        <v>6</v>
      </c>
      <c r="E1243" t="str">
        <f>VLOOKUP(D1243,Menu!$A$2:$D$18,2,FALSE)</f>
        <v>Bangers &amp; Mash</v>
      </c>
      <c r="F1243">
        <f>VLOOKUP(D1243,Menu!$A$2:$D$18,3,FALSE)</f>
        <v>14</v>
      </c>
      <c r="G1243">
        <f>VLOOKUP(D1243,Menu!$A$2:$D$18,4,FALSE)</f>
        <v>18</v>
      </c>
    </row>
    <row r="1244" spans="1:7">
      <c r="A1244" t="s">
        <v>13</v>
      </c>
      <c r="B1244" s="7">
        <v>0.61388888888888893</v>
      </c>
      <c r="C1244">
        <v>5481</v>
      </c>
      <c r="D1244">
        <v>8</v>
      </c>
      <c r="E1244" t="str">
        <f>VLOOKUP(D1244,Menu!$A$2:$D$18,2,FALSE)</f>
        <v>Fish &amp; Chips</v>
      </c>
      <c r="F1244">
        <f>VLOOKUP(D1244,Menu!$A$2:$D$18,3,FALSE)</f>
        <v>15</v>
      </c>
      <c r="G1244">
        <f>VLOOKUP(D1244,Menu!$A$2:$D$18,4,FALSE)</f>
        <v>19</v>
      </c>
    </row>
    <row r="1245" spans="1:7">
      <c r="A1245" t="s">
        <v>13</v>
      </c>
      <c r="B1245" s="7">
        <v>0.62222222222222223</v>
      </c>
      <c r="C1245">
        <v>5482</v>
      </c>
      <c r="D1245">
        <v>14</v>
      </c>
      <c r="E1245" t="str">
        <f>VLOOKUP(D1245,Menu!$A$2:$D$18,2,FALSE)</f>
        <v>Espresso</v>
      </c>
      <c r="F1245">
        <f>VLOOKUP(D1245,Menu!$A$2:$D$18,3,FALSE)</f>
        <v>3</v>
      </c>
      <c r="G1245">
        <f>VLOOKUP(D1245,Menu!$A$2:$D$18,4,FALSE)</f>
        <v>3</v>
      </c>
    </row>
    <row r="1246" spans="1:7">
      <c r="A1246" t="s">
        <v>13</v>
      </c>
      <c r="B1246" s="7">
        <v>0.62847222222222221</v>
      </c>
      <c r="C1246">
        <v>5483</v>
      </c>
      <c r="D1246">
        <v>16</v>
      </c>
      <c r="E1246" t="str">
        <f>VLOOKUP(D1246,Menu!$A$2:$D$18,2,FALSE)</f>
        <v>English Ale</v>
      </c>
      <c r="F1246">
        <f>VLOOKUP(D1246,Menu!$A$2:$D$18,3,FALSE)</f>
        <v>5</v>
      </c>
      <c r="G1246">
        <f>VLOOKUP(D1246,Menu!$A$2:$D$18,4,FALSE)</f>
        <v>7</v>
      </c>
    </row>
    <row r="1247" spans="1:7">
      <c r="A1247" t="s">
        <v>13</v>
      </c>
      <c r="B1247" s="7">
        <v>0.63958333333333328</v>
      </c>
      <c r="C1247">
        <v>5484</v>
      </c>
      <c r="D1247">
        <v>14</v>
      </c>
      <c r="E1247" t="str">
        <f>VLOOKUP(D1247,Menu!$A$2:$D$18,2,FALSE)</f>
        <v>Espresso</v>
      </c>
      <c r="F1247">
        <f>VLOOKUP(D1247,Menu!$A$2:$D$18,3,FALSE)</f>
        <v>3</v>
      </c>
      <c r="G1247">
        <f>VLOOKUP(D1247,Menu!$A$2:$D$18,4,FALSE)</f>
        <v>3</v>
      </c>
    </row>
    <row r="1248" spans="1:7">
      <c r="A1248" t="s">
        <v>13</v>
      </c>
      <c r="B1248" s="7">
        <v>0.65694444444444444</v>
      </c>
      <c r="C1248">
        <v>5485</v>
      </c>
      <c r="D1248">
        <v>2</v>
      </c>
      <c r="E1248" t="str">
        <f>VLOOKUP(D1248,Menu!$A$2:$D$18,2,FALSE)</f>
        <v>Risotto con Pollo</v>
      </c>
      <c r="F1248">
        <f>VLOOKUP(D1248,Menu!$A$2:$D$18,3,FALSE)</f>
        <v>16</v>
      </c>
      <c r="G1248">
        <f>VLOOKUP(D1248,Menu!$A$2:$D$18,4,FALSE)</f>
        <v>19</v>
      </c>
    </row>
    <row r="1249" spans="1:7">
      <c r="A1249" t="s">
        <v>13</v>
      </c>
      <c r="B1249" s="7">
        <v>0.66041666666666665</v>
      </c>
      <c r="C1249">
        <v>5486</v>
      </c>
      <c r="D1249">
        <v>16</v>
      </c>
      <c r="E1249" t="str">
        <f>VLOOKUP(D1249,Menu!$A$2:$D$18,2,FALSE)</f>
        <v>English Ale</v>
      </c>
      <c r="F1249">
        <f>VLOOKUP(D1249,Menu!$A$2:$D$18,3,FALSE)</f>
        <v>5</v>
      </c>
      <c r="G1249">
        <f>VLOOKUP(D1249,Menu!$A$2:$D$18,4,FALSE)</f>
        <v>7</v>
      </c>
    </row>
    <row r="1250" spans="1:7">
      <c r="A1250" t="s">
        <v>13</v>
      </c>
      <c r="B1250" s="7">
        <v>0.67291666666666661</v>
      </c>
      <c r="C1250">
        <v>5487</v>
      </c>
      <c r="D1250">
        <v>14</v>
      </c>
      <c r="E1250" t="str">
        <f>VLOOKUP(D1250,Menu!$A$2:$D$18,2,FALSE)</f>
        <v>Espresso</v>
      </c>
      <c r="F1250">
        <f>VLOOKUP(D1250,Menu!$A$2:$D$18,3,FALSE)</f>
        <v>3</v>
      </c>
      <c r="G1250">
        <f>VLOOKUP(D1250,Menu!$A$2:$D$18,4,FALSE)</f>
        <v>3</v>
      </c>
    </row>
    <row r="1251" spans="1:7">
      <c r="A1251" t="s">
        <v>13</v>
      </c>
      <c r="B1251" s="7">
        <v>0.67291666666666661</v>
      </c>
      <c r="C1251">
        <v>5487</v>
      </c>
      <c r="D1251">
        <v>5</v>
      </c>
      <c r="E1251" t="str">
        <f>VLOOKUP(D1251,Menu!$A$2:$D$18,2,FALSE)</f>
        <v>Carbonara</v>
      </c>
      <c r="F1251">
        <f>VLOOKUP(D1251,Menu!$A$2:$D$18,3,FALSE)</f>
        <v>15</v>
      </c>
      <c r="G1251">
        <f>VLOOKUP(D1251,Menu!$A$2:$D$18,4,FALSE)</f>
        <v>20</v>
      </c>
    </row>
    <row r="1252" spans="1:7">
      <c r="A1252" t="s">
        <v>13</v>
      </c>
      <c r="B1252" s="7">
        <v>0.67291666666666661</v>
      </c>
      <c r="C1252">
        <v>5487</v>
      </c>
      <c r="D1252">
        <v>16</v>
      </c>
      <c r="E1252" t="str">
        <f>VLOOKUP(D1252,Menu!$A$2:$D$18,2,FALSE)</f>
        <v>English Ale</v>
      </c>
      <c r="F1252">
        <f>VLOOKUP(D1252,Menu!$A$2:$D$18,3,FALSE)</f>
        <v>5</v>
      </c>
      <c r="G1252">
        <f>VLOOKUP(D1252,Menu!$A$2:$D$18,4,FALSE)</f>
        <v>7</v>
      </c>
    </row>
    <row r="1253" spans="1:7">
      <c r="A1253" t="s">
        <v>13</v>
      </c>
      <c r="B1253" s="7">
        <v>0.67499999999999993</v>
      </c>
      <c r="C1253">
        <v>5488</v>
      </c>
      <c r="D1253">
        <v>14</v>
      </c>
      <c r="E1253" t="str">
        <f>VLOOKUP(D1253,Menu!$A$2:$D$18,2,FALSE)</f>
        <v>Espresso</v>
      </c>
      <c r="F1253">
        <f>VLOOKUP(D1253,Menu!$A$2:$D$18,3,FALSE)</f>
        <v>3</v>
      </c>
      <c r="G1253">
        <f>VLOOKUP(D1253,Menu!$A$2:$D$18,4,FALSE)</f>
        <v>3</v>
      </c>
    </row>
    <row r="1254" spans="1:7">
      <c r="A1254" t="s">
        <v>13</v>
      </c>
      <c r="B1254" s="7">
        <v>0.6826388888888888</v>
      </c>
      <c r="C1254">
        <v>5489</v>
      </c>
      <c r="D1254">
        <v>10</v>
      </c>
      <c r="E1254" t="str">
        <f>VLOOKUP(D1254,Menu!$A$2:$D$18,2,FALSE)</f>
        <v>Mushroom Wellington</v>
      </c>
      <c r="F1254">
        <f>VLOOKUP(D1254,Menu!$A$2:$D$18,3,FALSE)</f>
        <v>14</v>
      </c>
      <c r="G1254">
        <f>VLOOKUP(D1254,Menu!$A$2:$D$18,4,FALSE)</f>
        <v>19.5</v>
      </c>
    </row>
    <row r="1255" spans="1:7">
      <c r="A1255" t="s">
        <v>13</v>
      </c>
      <c r="B1255" s="7">
        <v>0.6826388888888888</v>
      </c>
      <c r="C1255">
        <v>5489</v>
      </c>
      <c r="D1255">
        <v>5</v>
      </c>
      <c r="E1255" t="str">
        <f>VLOOKUP(D1255,Menu!$A$2:$D$18,2,FALSE)</f>
        <v>Carbonara</v>
      </c>
      <c r="F1255">
        <f>VLOOKUP(D1255,Menu!$A$2:$D$18,3,FALSE)</f>
        <v>15</v>
      </c>
      <c r="G1255">
        <f>VLOOKUP(D1255,Menu!$A$2:$D$18,4,FALSE)</f>
        <v>20</v>
      </c>
    </row>
    <row r="1256" spans="1:7">
      <c r="A1256" t="s">
        <v>13</v>
      </c>
      <c r="B1256" s="7">
        <v>0.68402777777777768</v>
      </c>
      <c r="C1256">
        <v>5490</v>
      </c>
      <c r="D1256">
        <v>10</v>
      </c>
      <c r="E1256" t="str">
        <f>VLOOKUP(D1256,Menu!$A$2:$D$18,2,FALSE)</f>
        <v>Mushroom Wellington</v>
      </c>
      <c r="F1256">
        <f>VLOOKUP(D1256,Menu!$A$2:$D$18,3,FALSE)</f>
        <v>14</v>
      </c>
      <c r="G1256">
        <f>VLOOKUP(D1256,Menu!$A$2:$D$18,4,FALSE)</f>
        <v>19.5</v>
      </c>
    </row>
    <row r="1257" spans="1:7">
      <c r="A1257" t="s">
        <v>13</v>
      </c>
      <c r="B1257" s="7">
        <v>0.6909722222222221</v>
      </c>
      <c r="C1257">
        <v>5491</v>
      </c>
      <c r="D1257">
        <v>2</v>
      </c>
      <c r="E1257" t="str">
        <f>VLOOKUP(D1257,Menu!$A$2:$D$18,2,FALSE)</f>
        <v>Risotto con Pollo</v>
      </c>
      <c r="F1257">
        <f>VLOOKUP(D1257,Menu!$A$2:$D$18,3,FALSE)</f>
        <v>16</v>
      </c>
      <c r="G1257">
        <f>VLOOKUP(D1257,Menu!$A$2:$D$18,4,FALSE)</f>
        <v>19</v>
      </c>
    </row>
    <row r="1258" spans="1:7">
      <c r="A1258" t="s">
        <v>13</v>
      </c>
      <c r="B1258" s="7">
        <v>0.70972222222222214</v>
      </c>
      <c r="C1258">
        <v>5492</v>
      </c>
      <c r="D1258">
        <v>1</v>
      </c>
      <c r="E1258" t="str">
        <f>VLOOKUP(D1258,Menu!$A$2:$D$18,2,FALSE)</f>
        <v>Spag Bog</v>
      </c>
      <c r="F1258">
        <f>VLOOKUP(D1258,Menu!$A$2:$D$18,3,FALSE)</f>
        <v>17</v>
      </c>
      <c r="G1258">
        <f>VLOOKUP(D1258,Menu!$A$2:$D$18,4,FALSE)</f>
        <v>23</v>
      </c>
    </row>
    <row r="1259" spans="1:7">
      <c r="A1259" t="s">
        <v>13</v>
      </c>
      <c r="B1259" s="7">
        <v>0.72777777777777775</v>
      </c>
      <c r="C1259">
        <v>5493</v>
      </c>
      <c r="D1259">
        <v>8</v>
      </c>
      <c r="E1259" t="str">
        <f>VLOOKUP(D1259,Menu!$A$2:$D$18,2,FALSE)</f>
        <v>Fish &amp; Chips</v>
      </c>
      <c r="F1259">
        <f>VLOOKUP(D1259,Menu!$A$2:$D$18,3,FALSE)</f>
        <v>15</v>
      </c>
      <c r="G1259">
        <f>VLOOKUP(D1259,Menu!$A$2:$D$18,4,FALSE)</f>
        <v>19</v>
      </c>
    </row>
    <row r="1260" spans="1:7">
      <c r="A1260" t="s">
        <v>13</v>
      </c>
      <c r="B1260" s="7">
        <v>0.74513888888888891</v>
      </c>
      <c r="C1260">
        <v>5494</v>
      </c>
      <c r="D1260">
        <v>4</v>
      </c>
      <c r="E1260" t="str">
        <f>VLOOKUP(D1260,Menu!$A$2:$D$18,2,FALSE)</f>
        <v>Ravioli</v>
      </c>
      <c r="F1260">
        <f>VLOOKUP(D1260,Menu!$A$2:$D$18,3,FALSE)</f>
        <v>14</v>
      </c>
      <c r="G1260">
        <f>VLOOKUP(D1260,Menu!$A$2:$D$18,4,FALSE)</f>
        <v>16</v>
      </c>
    </row>
    <row r="1261" spans="1:7">
      <c r="A1261" t="s">
        <v>13</v>
      </c>
      <c r="B1261" s="7">
        <v>0.75902777777777775</v>
      </c>
      <c r="C1261">
        <v>5495</v>
      </c>
      <c r="D1261">
        <v>3</v>
      </c>
      <c r="E1261" t="str">
        <f>VLOOKUP(D1261,Menu!$A$2:$D$18,2,FALSE)</f>
        <v>Soup of the day</v>
      </c>
      <c r="F1261">
        <f>VLOOKUP(D1261,Menu!$A$2:$D$18,3,FALSE)</f>
        <v>7</v>
      </c>
      <c r="G1261">
        <f>VLOOKUP(D1261,Menu!$A$2:$D$18,4,FALSE)</f>
        <v>8.5</v>
      </c>
    </row>
    <row r="1262" spans="1:7">
      <c r="A1262" t="s">
        <v>13</v>
      </c>
      <c r="B1262" s="7">
        <v>0.77569444444444446</v>
      </c>
      <c r="C1262">
        <v>5496</v>
      </c>
      <c r="D1262">
        <v>1</v>
      </c>
      <c r="E1262" t="str">
        <f>VLOOKUP(D1262,Menu!$A$2:$D$18,2,FALSE)</f>
        <v>Spag Bog</v>
      </c>
      <c r="F1262">
        <f>VLOOKUP(D1262,Menu!$A$2:$D$18,3,FALSE)</f>
        <v>17</v>
      </c>
      <c r="G1262">
        <f>VLOOKUP(D1262,Menu!$A$2:$D$18,4,FALSE)</f>
        <v>23</v>
      </c>
    </row>
    <row r="1263" spans="1:7">
      <c r="A1263" t="s">
        <v>13</v>
      </c>
      <c r="B1263" s="7">
        <v>0.77569444444444446</v>
      </c>
      <c r="C1263">
        <v>5496</v>
      </c>
      <c r="D1263">
        <v>1</v>
      </c>
      <c r="E1263" t="str">
        <f>VLOOKUP(D1263,Menu!$A$2:$D$18,2,FALSE)</f>
        <v>Spag Bog</v>
      </c>
      <c r="F1263">
        <f>VLOOKUP(D1263,Menu!$A$2:$D$18,3,FALSE)</f>
        <v>17</v>
      </c>
      <c r="G1263">
        <f>VLOOKUP(D1263,Menu!$A$2:$D$18,4,FALSE)</f>
        <v>23</v>
      </c>
    </row>
    <row r="1264" spans="1:7">
      <c r="A1264" t="s">
        <v>13</v>
      </c>
      <c r="B1264" s="7">
        <v>0.79097222222222219</v>
      </c>
      <c r="C1264">
        <v>5497</v>
      </c>
      <c r="D1264">
        <v>13</v>
      </c>
      <c r="E1264" t="str">
        <f>VLOOKUP(D1264,Menu!$A$2:$D$18,2,FALSE)</f>
        <v>English Breakfast tea</v>
      </c>
      <c r="F1264">
        <f>VLOOKUP(D1264,Menu!$A$2:$D$18,3,FALSE)</f>
        <v>2</v>
      </c>
      <c r="G1264">
        <f>VLOOKUP(D1264,Menu!$A$2:$D$18,4,FALSE)</f>
        <v>2</v>
      </c>
    </row>
    <row r="1265" spans="1:7">
      <c r="A1265" t="s">
        <v>13</v>
      </c>
      <c r="B1265" s="7">
        <v>0.79097222222222219</v>
      </c>
      <c r="C1265">
        <v>5497</v>
      </c>
      <c r="D1265">
        <v>8</v>
      </c>
      <c r="E1265" t="str">
        <f>VLOOKUP(D1265,Menu!$A$2:$D$18,2,FALSE)</f>
        <v>Fish &amp; Chips</v>
      </c>
      <c r="F1265">
        <f>VLOOKUP(D1265,Menu!$A$2:$D$18,3,FALSE)</f>
        <v>15</v>
      </c>
      <c r="G1265">
        <f>VLOOKUP(D1265,Menu!$A$2:$D$18,4,FALSE)</f>
        <v>19</v>
      </c>
    </row>
    <row r="1266" spans="1:7">
      <c r="A1266" t="s">
        <v>13</v>
      </c>
      <c r="B1266" s="7">
        <v>0.79097222222222219</v>
      </c>
      <c r="C1266">
        <v>5497</v>
      </c>
      <c r="D1266">
        <v>16</v>
      </c>
      <c r="E1266" t="str">
        <f>VLOOKUP(D1266,Menu!$A$2:$D$18,2,FALSE)</f>
        <v>English Ale</v>
      </c>
      <c r="F1266">
        <f>VLOOKUP(D1266,Menu!$A$2:$D$18,3,FALSE)</f>
        <v>5</v>
      </c>
      <c r="G1266">
        <f>VLOOKUP(D1266,Menu!$A$2:$D$18,4,FALSE)</f>
        <v>7</v>
      </c>
    </row>
    <row r="1267" spans="1:7">
      <c r="A1267" t="s">
        <v>13</v>
      </c>
      <c r="B1267" s="7">
        <v>0.79097222222222219</v>
      </c>
      <c r="C1267">
        <v>5497</v>
      </c>
      <c r="D1267">
        <v>7</v>
      </c>
      <c r="E1267" t="str">
        <f>VLOOKUP(D1267,Menu!$A$2:$D$18,2,FALSE)</f>
        <v>Cottage Pie</v>
      </c>
      <c r="F1267">
        <f>VLOOKUP(D1267,Menu!$A$2:$D$18,3,FALSE)</f>
        <v>16</v>
      </c>
      <c r="G1267">
        <f>VLOOKUP(D1267,Menu!$A$2:$D$18,4,FALSE)</f>
        <v>20</v>
      </c>
    </row>
    <row r="1268" spans="1:7">
      <c r="A1268" t="s">
        <v>13</v>
      </c>
      <c r="B1268" s="7">
        <v>0.80347222222222214</v>
      </c>
      <c r="C1268">
        <v>5498</v>
      </c>
      <c r="D1268">
        <v>13</v>
      </c>
      <c r="E1268" t="str">
        <f>VLOOKUP(D1268,Menu!$A$2:$D$18,2,FALSE)</f>
        <v>English Breakfast tea</v>
      </c>
      <c r="F1268">
        <f>VLOOKUP(D1268,Menu!$A$2:$D$18,3,FALSE)</f>
        <v>2</v>
      </c>
      <c r="G1268">
        <f>VLOOKUP(D1268,Menu!$A$2:$D$18,4,FALSE)</f>
        <v>2</v>
      </c>
    </row>
    <row r="1269" spans="1:7">
      <c r="A1269" t="s">
        <v>13</v>
      </c>
      <c r="B1269" s="7">
        <v>0.80347222222222214</v>
      </c>
      <c r="C1269">
        <v>5498</v>
      </c>
      <c r="D1269">
        <v>16</v>
      </c>
      <c r="E1269" t="str">
        <f>VLOOKUP(D1269,Menu!$A$2:$D$18,2,FALSE)</f>
        <v>English Ale</v>
      </c>
      <c r="F1269">
        <f>VLOOKUP(D1269,Menu!$A$2:$D$18,3,FALSE)</f>
        <v>5</v>
      </c>
      <c r="G1269">
        <f>VLOOKUP(D1269,Menu!$A$2:$D$18,4,FALSE)</f>
        <v>7</v>
      </c>
    </row>
    <row r="1270" spans="1:7">
      <c r="A1270" t="s">
        <v>13</v>
      </c>
      <c r="B1270" s="7">
        <v>0.80347222222222214</v>
      </c>
      <c r="C1270">
        <v>5498</v>
      </c>
      <c r="D1270">
        <v>13</v>
      </c>
      <c r="E1270" t="str">
        <f>VLOOKUP(D1270,Menu!$A$2:$D$18,2,FALSE)</f>
        <v>English Breakfast tea</v>
      </c>
      <c r="F1270">
        <f>VLOOKUP(D1270,Menu!$A$2:$D$18,3,FALSE)</f>
        <v>2</v>
      </c>
      <c r="G1270">
        <f>VLOOKUP(D1270,Menu!$A$2:$D$18,4,FALSE)</f>
        <v>2</v>
      </c>
    </row>
    <row r="1271" spans="1:7">
      <c r="A1271" t="s">
        <v>13</v>
      </c>
      <c r="B1271" s="7">
        <v>0.82291666666666663</v>
      </c>
      <c r="C1271">
        <v>5499</v>
      </c>
      <c r="D1271">
        <v>8</v>
      </c>
      <c r="E1271" t="str">
        <f>VLOOKUP(D1271,Menu!$A$2:$D$18,2,FALSE)</f>
        <v>Fish &amp; Chips</v>
      </c>
      <c r="F1271">
        <f>VLOOKUP(D1271,Menu!$A$2:$D$18,3,FALSE)</f>
        <v>15</v>
      </c>
      <c r="G1271">
        <f>VLOOKUP(D1271,Menu!$A$2:$D$18,4,FALSE)</f>
        <v>19</v>
      </c>
    </row>
    <row r="1272" spans="1:7">
      <c r="A1272" t="s">
        <v>13</v>
      </c>
      <c r="B1272" s="7">
        <v>0.82291666666666663</v>
      </c>
      <c r="C1272">
        <v>5499</v>
      </c>
      <c r="D1272">
        <v>6</v>
      </c>
      <c r="E1272" t="str">
        <f>VLOOKUP(D1272,Menu!$A$2:$D$18,2,FALSE)</f>
        <v>Bangers &amp; Mash</v>
      </c>
      <c r="F1272">
        <f>VLOOKUP(D1272,Menu!$A$2:$D$18,3,FALSE)</f>
        <v>14</v>
      </c>
      <c r="G1272">
        <f>VLOOKUP(D1272,Menu!$A$2:$D$18,4,FALSE)</f>
        <v>18</v>
      </c>
    </row>
    <row r="1273" spans="1:7">
      <c r="A1273" t="s">
        <v>13</v>
      </c>
      <c r="B1273" s="7">
        <v>0.82638888888888884</v>
      </c>
      <c r="C1273">
        <v>5500</v>
      </c>
      <c r="D1273">
        <v>12</v>
      </c>
      <c r="E1273" t="str">
        <f>VLOOKUP(D1273,Menu!$A$2:$D$18,2,FALSE)</f>
        <v>Red wine (1/4 bottle)</v>
      </c>
      <c r="F1273">
        <f>VLOOKUP(D1273,Menu!$A$2:$D$18,3,FALSE)</f>
        <v>4</v>
      </c>
      <c r="G1273">
        <f>VLOOKUP(D1273,Menu!$A$2:$D$18,4,FALSE)</f>
        <v>6</v>
      </c>
    </row>
    <row r="1274" spans="1:7">
      <c r="A1274" t="s">
        <v>13</v>
      </c>
      <c r="B1274" s="7">
        <v>0.82638888888888884</v>
      </c>
      <c r="C1274">
        <v>5500</v>
      </c>
      <c r="D1274">
        <v>14</v>
      </c>
      <c r="E1274" t="str">
        <f>VLOOKUP(D1274,Menu!$A$2:$D$18,2,FALSE)</f>
        <v>Espresso</v>
      </c>
      <c r="F1274">
        <f>VLOOKUP(D1274,Menu!$A$2:$D$18,3,FALSE)</f>
        <v>3</v>
      </c>
      <c r="G1274">
        <f>VLOOKUP(D1274,Menu!$A$2:$D$18,4,FALSE)</f>
        <v>3</v>
      </c>
    </row>
    <row r="1275" spans="1:7">
      <c r="A1275" t="s">
        <v>13</v>
      </c>
      <c r="B1275" s="7">
        <v>0.84027777777777768</v>
      </c>
      <c r="C1275">
        <v>5501</v>
      </c>
      <c r="D1275">
        <v>11</v>
      </c>
      <c r="E1275" t="str">
        <f>VLOOKUP(D1275,Menu!$A$2:$D$18,2,FALSE)</f>
        <v>Bacon Butty</v>
      </c>
      <c r="F1275">
        <f>VLOOKUP(D1275,Menu!$A$2:$D$18,3,FALSE)</f>
        <v>10</v>
      </c>
      <c r="G1275">
        <f>VLOOKUP(D1275,Menu!$A$2:$D$18,4,FALSE)</f>
        <v>14</v>
      </c>
    </row>
    <row r="1276" spans="1:7">
      <c r="A1276" t="s">
        <v>13</v>
      </c>
      <c r="B1276" s="7">
        <v>0.8472222222222221</v>
      </c>
      <c r="C1276">
        <v>5502</v>
      </c>
      <c r="D1276">
        <v>9</v>
      </c>
      <c r="E1276" t="str">
        <f>VLOOKUP(D1276,Menu!$A$2:$D$18,2,FALSE)</f>
        <v>Chicken Tikka Masala</v>
      </c>
      <c r="F1276">
        <f>VLOOKUP(D1276,Menu!$A$2:$D$18,3,FALSE)</f>
        <v>14</v>
      </c>
      <c r="G1276">
        <f>VLOOKUP(D1276,Menu!$A$2:$D$18,4,FALSE)</f>
        <v>17</v>
      </c>
    </row>
    <row r="1277" spans="1:7">
      <c r="A1277" t="s">
        <v>13</v>
      </c>
      <c r="B1277" s="7">
        <v>0.8472222222222221</v>
      </c>
      <c r="C1277">
        <v>5502</v>
      </c>
      <c r="D1277">
        <v>9</v>
      </c>
      <c r="E1277" t="str">
        <f>VLOOKUP(D1277,Menu!$A$2:$D$18,2,FALSE)</f>
        <v>Chicken Tikka Masala</v>
      </c>
      <c r="F1277">
        <f>VLOOKUP(D1277,Menu!$A$2:$D$18,3,FALSE)</f>
        <v>14</v>
      </c>
      <c r="G1277">
        <f>VLOOKUP(D1277,Menu!$A$2:$D$18,4,FALSE)</f>
        <v>17</v>
      </c>
    </row>
    <row r="1278" spans="1:7">
      <c r="A1278" t="s">
        <v>13</v>
      </c>
      <c r="B1278" s="7">
        <v>0.84930555555555542</v>
      </c>
      <c r="C1278">
        <v>5503</v>
      </c>
      <c r="D1278">
        <v>1</v>
      </c>
      <c r="E1278" t="str">
        <f>VLOOKUP(D1278,Menu!$A$2:$D$18,2,FALSE)</f>
        <v>Spag Bog</v>
      </c>
      <c r="F1278">
        <f>VLOOKUP(D1278,Menu!$A$2:$D$18,3,FALSE)</f>
        <v>17</v>
      </c>
      <c r="G1278">
        <f>VLOOKUP(D1278,Menu!$A$2:$D$18,4,FALSE)</f>
        <v>23</v>
      </c>
    </row>
    <row r="1279" spans="1:7">
      <c r="A1279" t="s">
        <v>13</v>
      </c>
      <c r="B1279" s="7">
        <v>0.86527777777777759</v>
      </c>
      <c r="C1279">
        <v>5504</v>
      </c>
      <c r="D1279">
        <v>3</v>
      </c>
      <c r="E1279" t="str">
        <f>VLOOKUP(D1279,Menu!$A$2:$D$18,2,FALSE)</f>
        <v>Soup of the day</v>
      </c>
      <c r="F1279">
        <f>VLOOKUP(D1279,Menu!$A$2:$D$18,3,FALSE)</f>
        <v>7</v>
      </c>
      <c r="G1279">
        <f>VLOOKUP(D1279,Menu!$A$2:$D$18,4,FALSE)</f>
        <v>8.5</v>
      </c>
    </row>
    <row r="1280" spans="1:7">
      <c r="A1280" t="s">
        <v>13</v>
      </c>
      <c r="B1280" s="7">
        <v>0.86527777777777759</v>
      </c>
      <c r="C1280">
        <v>5504</v>
      </c>
      <c r="D1280">
        <v>11</v>
      </c>
      <c r="E1280" t="str">
        <f>VLOOKUP(D1280,Menu!$A$2:$D$18,2,FALSE)</f>
        <v>Bacon Butty</v>
      </c>
      <c r="F1280">
        <f>VLOOKUP(D1280,Menu!$A$2:$D$18,3,FALSE)</f>
        <v>10</v>
      </c>
      <c r="G1280">
        <f>VLOOKUP(D1280,Menu!$A$2:$D$18,4,FALSE)</f>
        <v>14</v>
      </c>
    </row>
    <row r="1281" spans="1:7">
      <c r="A1281" t="s">
        <v>13</v>
      </c>
      <c r="B1281" s="7">
        <v>0.86527777777777759</v>
      </c>
      <c r="C1281">
        <v>5504</v>
      </c>
      <c r="D1281">
        <v>14</v>
      </c>
      <c r="E1281" t="str">
        <f>VLOOKUP(D1281,Menu!$A$2:$D$18,2,FALSE)</f>
        <v>Espresso</v>
      </c>
      <c r="F1281">
        <f>VLOOKUP(D1281,Menu!$A$2:$D$18,3,FALSE)</f>
        <v>3</v>
      </c>
      <c r="G1281">
        <f>VLOOKUP(D1281,Menu!$A$2:$D$18,4,FALSE)</f>
        <v>3</v>
      </c>
    </row>
    <row r="1282" spans="1:7">
      <c r="A1282" t="s">
        <v>13</v>
      </c>
      <c r="B1282" s="7">
        <v>0.8770833333333331</v>
      </c>
      <c r="C1282">
        <v>5505</v>
      </c>
      <c r="D1282">
        <v>3</v>
      </c>
      <c r="E1282" t="str">
        <f>VLOOKUP(D1282,Menu!$A$2:$D$18,2,FALSE)</f>
        <v>Soup of the day</v>
      </c>
      <c r="F1282">
        <f>VLOOKUP(D1282,Menu!$A$2:$D$18,3,FALSE)</f>
        <v>7</v>
      </c>
      <c r="G1282">
        <f>VLOOKUP(D1282,Menu!$A$2:$D$18,4,FALSE)</f>
        <v>8.5</v>
      </c>
    </row>
    <row r="1283" spans="1:7">
      <c r="A1283" t="s">
        <v>13</v>
      </c>
      <c r="B1283" s="7">
        <v>0.89652777777777759</v>
      </c>
      <c r="C1283">
        <v>5506</v>
      </c>
      <c r="D1283">
        <v>7</v>
      </c>
      <c r="E1283" t="str">
        <f>VLOOKUP(D1283,Menu!$A$2:$D$18,2,FALSE)</f>
        <v>Cottage Pie</v>
      </c>
      <c r="F1283">
        <f>VLOOKUP(D1283,Menu!$A$2:$D$18,3,FALSE)</f>
        <v>16</v>
      </c>
      <c r="G1283">
        <f>VLOOKUP(D1283,Menu!$A$2:$D$18,4,FALSE)</f>
        <v>20</v>
      </c>
    </row>
    <row r="1284" spans="1:7">
      <c r="A1284" t="s">
        <v>13</v>
      </c>
      <c r="B1284" s="7">
        <v>0.89652777777777759</v>
      </c>
      <c r="C1284">
        <v>5506</v>
      </c>
      <c r="D1284">
        <v>16</v>
      </c>
      <c r="E1284" t="str">
        <f>VLOOKUP(D1284,Menu!$A$2:$D$18,2,FALSE)</f>
        <v>English Ale</v>
      </c>
      <c r="F1284">
        <f>VLOOKUP(D1284,Menu!$A$2:$D$18,3,FALSE)</f>
        <v>5</v>
      </c>
      <c r="G1284">
        <f>VLOOKUP(D1284,Menu!$A$2:$D$18,4,FALSE)</f>
        <v>7</v>
      </c>
    </row>
    <row r="1285" spans="1:7">
      <c r="A1285" t="s">
        <v>13</v>
      </c>
      <c r="B1285" s="7">
        <v>0.89652777777777759</v>
      </c>
      <c r="C1285">
        <v>5506</v>
      </c>
      <c r="D1285">
        <v>7</v>
      </c>
      <c r="E1285" t="str">
        <f>VLOOKUP(D1285,Menu!$A$2:$D$18,2,FALSE)</f>
        <v>Cottage Pie</v>
      </c>
      <c r="F1285">
        <f>VLOOKUP(D1285,Menu!$A$2:$D$18,3,FALSE)</f>
        <v>16</v>
      </c>
      <c r="G1285">
        <f>VLOOKUP(D1285,Menu!$A$2:$D$18,4,FALSE)</f>
        <v>20</v>
      </c>
    </row>
    <row r="1286" spans="1:7">
      <c r="A1286" t="s">
        <v>13</v>
      </c>
      <c r="B1286" s="7">
        <v>0.89652777777777759</v>
      </c>
      <c r="C1286">
        <v>5506</v>
      </c>
      <c r="D1286">
        <v>14</v>
      </c>
      <c r="E1286" t="str">
        <f>VLOOKUP(D1286,Menu!$A$2:$D$18,2,FALSE)</f>
        <v>Espresso</v>
      </c>
      <c r="F1286">
        <f>VLOOKUP(D1286,Menu!$A$2:$D$18,3,FALSE)</f>
        <v>3</v>
      </c>
      <c r="G1286">
        <f>VLOOKUP(D1286,Menu!$A$2:$D$18,4,FALSE)</f>
        <v>3</v>
      </c>
    </row>
    <row r="1287" spans="1:7">
      <c r="A1287" t="s">
        <v>13</v>
      </c>
      <c r="B1287" s="7">
        <v>0.89652777777777759</v>
      </c>
      <c r="C1287">
        <v>5506</v>
      </c>
      <c r="D1287">
        <v>11</v>
      </c>
      <c r="E1287" t="str">
        <f>VLOOKUP(D1287,Menu!$A$2:$D$18,2,FALSE)</f>
        <v>Bacon Butty</v>
      </c>
      <c r="F1287">
        <f>VLOOKUP(D1287,Menu!$A$2:$D$18,3,FALSE)</f>
        <v>10</v>
      </c>
      <c r="G1287">
        <f>VLOOKUP(D1287,Menu!$A$2:$D$18,4,FALSE)</f>
        <v>14</v>
      </c>
    </row>
    <row r="1288" spans="1:7">
      <c r="A1288" t="s">
        <v>13</v>
      </c>
      <c r="B1288" s="7">
        <v>0.89652777777777759</v>
      </c>
      <c r="C1288">
        <v>5506</v>
      </c>
      <c r="D1288">
        <v>9</v>
      </c>
      <c r="E1288" t="str">
        <f>VLOOKUP(D1288,Menu!$A$2:$D$18,2,FALSE)</f>
        <v>Chicken Tikka Masala</v>
      </c>
      <c r="F1288">
        <f>VLOOKUP(D1288,Menu!$A$2:$D$18,3,FALSE)</f>
        <v>14</v>
      </c>
      <c r="G1288">
        <f>VLOOKUP(D1288,Menu!$A$2:$D$18,4,FALSE)</f>
        <v>17</v>
      </c>
    </row>
    <row r="1289" spans="1:7">
      <c r="A1289" t="s">
        <v>13</v>
      </c>
      <c r="B1289" s="7">
        <v>0.89652777777777759</v>
      </c>
      <c r="C1289">
        <v>5506</v>
      </c>
      <c r="D1289">
        <v>12</v>
      </c>
      <c r="E1289" t="str">
        <f>VLOOKUP(D1289,Menu!$A$2:$D$18,2,FALSE)</f>
        <v>Red wine (1/4 bottle)</v>
      </c>
      <c r="F1289">
        <f>VLOOKUP(D1289,Menu!$A$2:$D$18,3,FALSE)</f>
        <v>4</v>
      </c>
      <c r="G1289">
        <f>VLOOKUP(D1289,Menu!$A$2:$D$18,4,FALSE)</f>
        <v>6</v>
      </c>
    </row>
    <row r="1290" spans="1:7">
      <c r="A1290" t="s">
        <v>13</v>
      </c>
      <c r="B1290" s="7">
        <v>0.89652777777777759</v>
      </c>
      <c r="C1290">
        <v>5506</v>
      </c>
      <c r="D1290">
        <v>3</v>
      </c>
      <c r="E1290" t="str">
        <f>VLOOKUP(D1290,Menu!$A$2:$D$18,2,FALSE)</f>
        <v>Soup of the day</v>
      </c>
      <c r="F1290">
        <f>VLOOKUP(D1290,Menu!$A$2:$D$18,3,FALSE)</f>
        <v>7</v>
      </c>
      <c r="G1290">
        <f>VLOOKUP(D1290,Menu!$A$2:$D$18,4,FALSE)</f>
        <v>8.5</v>
      </c>
    </row>
    <row r="1291" spans="1:7">
      <c r="A1291" t="s">
        <v>13</v>
      </c>
      <c r="B1291" s="7">
        <v>0.89652777777777759</v>
      </c>
      <c r="C1291">
        <v>5506</v>
      </c>
      <c r="D1291">
        <v>13</v>
      </c>
      <c r="E1291" t="str">
        <f>VLOOKUP(D1291,Menu!$A$2:$D$18,2,FALSE)</f>
        <v>English Breakfast tea</v>
      </c>
      <c r="F1291">
        <f>VLOOKUP(D1291,Menu!$A$2:$D$18,3,FALSE)</f>
        <v>2</v>
      </c>
      <c r="G1291">
        <f>VLOOKUP(D1291,Menu!$A$2:$D$18,4,FALSE)</f>
        <v>2</v>
      </c>
    </row>
    <row r="1292" spans="1:7">
      <c r="A1292" t="s">
        <v>13</v>
      </c>
      <c r="B1292" s="7">
        <v>0.89652777777777759</v>
      </c>
      <c r="C1292">
        <v>5506</v>
      </c>
      <c r="D1292">
        <v>5</v>
      </c>
      <c r="E1292" t="str">
        <f>VLOOKUP(D1292,Menu!$A$2:$D$18,2,FALSE)</f>
        <v>Carbonara</v>
      </c>
      <c r="F1292">
        <f>VLOOKUP(D1292,Menu!$A$2:$D$18,3,FALSE)</f>
        <v>15</v>
      </c>
      <c r="G1292">
        <f>VLOOKUP(D1292,Menu!$A$2:$D$18,4,FALSE)</f>
        <v>20</v>
      </c>
    </row>
    <row r="1293" spans="1:7">
      <c r="A1293" t="s">
        <v>13</v>
      </c>
      <c r="B1293" s="7">
        <v>0.9083333333333331</v>
      </c>
      <c r="C1293">
        <v>5507</v>
      </c>
      <c r="D1293">
        <v>9</v>
      </c>
      <c r="E1293" t="str">
        <f>VLOOKUP(D1293,Menu!$A$2:$D$18,2,FALSE)</f>
        <v>Chicken Tikka Masala</v>
      </c>
      <c r="F1293">
        <f>VLOOKUP(D1293,Menu!$A$2:$D$18,3,FALSE)</f>
        <v>14</v>
      </c>
      <c r="G1293">
        <f>VLOOKUP(D1293,Menu!$A$2:$D$18,4,FALSE)</f>
        <v>17</v>
      </c>
    </row>
    <row r="1294" spans="1:7">
      <c r="A1294" t="s">
        <v>13</v>
      </c>
      <c r="B1294" s="7">
        <v>0.9083333333333331</v>
      </c>
      <c r="C1294">
        <v>5507</v>
      </c>
      <c r="D1294">
        <v>7</v>
      </c>
      <c r="E1294" t="str">
        <f>VLOOKUP(D1294,Menu!$A$2:$D$18,2,FALSE)</f>
        <v>Cottage Pie</v>
      </c>
      <c r="F1294">
        <f>VLOOKUP(D1294,Menu!$A$2:$D$18,3,FALSE)</f>
        <v>16</v>
      </c>
      <c r="G1294">
        <f>VLOOKUP(D1294,Menu!$A$2:$D$18,4,FALSE)</f>
        <v>20</v>
      </c>
    </row>
    <row r="1295" spans="1:7">
      <c r="A1295" t="s">
        <v>13</v>
      </c>
      <c r="B1295" s="7">
        <v>0.9083333333333331</v>
      </c>
      <c r="C1295">
        <v>5507</v>
      </c>
      <c r="D1295">
        <v>9</v>
      </c>
      <c r="E1295" t="str">
        <f>VLOOKUP(D1295,Menu!$A$2:$D$18,2,FALSE)</f>
        <v>Chicken Tikka Masala</v>
      </c>
      <c r="F1295">
        <f>VLOOKUP(D1295,Menu!$A$2:$D$18,3,FALSE)</f>
        <v>14</v>
      </c>
      <c r="G1295">
        <f>VLOOKUP(D1295,Menu!$A$2:$D$18,4,FALSE)</f>
        <v>17</v>
      </c>
    </row>
    <row r="1296" spans="1:7">
      <c r="A1296" t="s">
        <v>13</v>
      </c>
      <c r="B1296" s="7">
        <v>0.9083333333333331</v>
      </c>
      <c r="C1296">
        <v>5507</v>
      </c>
      <c r="D1296">
        <v>13</v>
      </c>
      <c r="E1296" t="str">
        <f>VLOOKUP(D1296,Menu!$A$2:$D$18,2,FALSE)</f>
        <v>English Breakfast tea</v>
      </c>
      <c r="F1296">
        <f>VLOOKUP(D1296,Menu!$A$2:$D$18,3,FALSE)</f>
        <v>2</v>
      </c>
      <c r="G1296">
        <f>VLOOKUP(D1296,Menu!$A$2:$D$18,4,FALSE)</f>
        <v>2</v>
      </c>
    </row>
    <row r="1297" spans="1:7">
      <c r="A1297" t="s">
        <v>13</v>
      </c>
      <c r="B1297" s="7">
        <v>0.91666666666666641</v>
      </c>
      <c r="C1297">
        <v>5508</v>
      </c>
      <c r="D1297">
        <v>4</v>
      </c>
      <c r="E1297" t="str">
        <f>VLOOKUP(D1297,Menu!$A$2:$D$18,2,FALSE)</f>
        <v>Ravioli</v>
      </c>
      <c r="F1297">
        <f>VLOOKUP(D1297,Menu!$A$2:$D$18,3,FALSE)</f>
        <v>14</v>
      </c>
      <c r="G1297">
        <f>VLOOKUP(D1297,Menu!$A$2:$D$18,4,FALSE)</f>
        <v>16</v>
      </c>
    </row>
    <row r="1298" spans="1:7">
      <c r="A1298" t="s">
        <v>13</v>
      </c>
      <c r="B1298" s="7">
        <v>0.91666666666666641</v>
      </c>
      <c r="C1298">
        <v>5508</v>
      </c>
      <c r="D1298">
        <v>7</v>
      </c>
      <c r="E1298" t="str">
        <f>VLOOKUP(D1298,Menu!$A$2:$D$18,2,FALSE)</f>
        <v>Cottage Pie</v>
      </c>
      <c r="F1298">
        <f>VLOOKUP(D1298,Menu!$A$2:$D$18,3,FALSE)</f>
        <v>16</v>
      </c>
      <c r="G1298">
        <f>VLOOKUP(D1298,Menu!$A$2:$D$18,4,FALSE)</f>
        <v>20</v>
      </c>
    </row>
    <row r="1299" spans="1:7">
      <c r="A1299" t="s">
        <v>13</v>
      </c>
      <c r="B1299" s="7">
        <v>0.91666666666666641</v>
      </c>
      <c r="C1299">
        <v>5508</v>
      </c>
      <c r="D1299">
        <v>11</v>
      </c>
      <c r="E1299" t="str">
        <f>VLOOKUP(D1299,Menu!$A$2:$D$18,2,FALSE)</f>
        <v>Bacon Butty</v>
      </c>
      <c r="F1299">
        <f>VLOOKUP(D1299,Menu!$A$2:$D$18,3,FALSE)</f>
        <v>10</v>
      </c>
      <c r="G1299">
        <f>VLOOKUP(D1299,Menu!$A$2:$D$18,4,FALSE)</f>
        <v>14</v>
      </c>
    </row>
    <row r="1300" spans="1:7">
      <c r="A1300" t="s">
        <v>13</v>
      </c>
      <c r="B1300" s="7">
        <v>0.91666666666666641</v>
      </c>
      <c r="C1300">
        <v>5508</v>
      </c>
      <c r="D1300">
        <v>2</v>
      </c>
      <c r="E1300" t="str">
        <f>VLOOKUP(D1300,Menu!$A$2:$D$18,2,FALSE)</f>
        <v>Risotto con Pollo</v>
      </c>
      <c r="F1300">
        <f>VLOOKUP(D1300,Menu!$A$2:$D$18,3,FALSE)</f>
        <v>16</v>
      </c>
      <c r="G1300">
        <f>VLOOKUP(D1300,Menu!$A$2:$D$18,4,FALSE)</f>
        <v>19</v>
      </c>
    </row>
    <row r="1301" spans="1:7">
      <c r="A1301" t="s">
        <v>13</v>
      </c>
      <c r="B1301" s="7">
        <v>0.91666666666666641</v>
      </c>
      <c r="C1301">
        <v>5508</v>
      </c>
      <c r="D1301">
        <v>14</v>
      </c>
      <c r="E1301" t="str">
        <f>VLOOKUP(D1301,Menu!$A$2:$D$18,2,FALSE)</f>
        <v>Espresso</v>
      </c>
      <c r="F1301">
        <f>VLOOKUP(D1301,Menu!$A$2:$D$18,3,FALSE)</f>
        <v>3</v>
      </c>
      <c r="G1301">
        <f>VLOOKUP(D1301,Menu!$A$2:$D$18,4,FALSE)</f>
        <v>3</v>
      </c>
    </row>
    <row r="1302" spans="1:7">
      <c r="A1302" t="s">
        <v>13</v>
      </c>
      <c r="B1302" s="7">
        <v>0.91666666666666641</v>
      </c>
      <c r="C1302">
        <v>5508</v>
      </c>
      <c r="D1302">
        <v>7</v>
      </c>
      <c r="E1302" t="str">
        <f>VLOOKUP(D1302,Menu!$A$2:$D$18,2,FALSE)</f>
        <v>Cottage Pie</v>
      </c>
      <c r="F1302">
        <f>VLOOKUP(D1302,Menu!$A$2:$D$18,3,FALSE)</f>
        <v>16</v>
      </c>
      <c r="G1302">
        <f>VLOOKUP(D1302,Menu!$A$2:$D$18,4,FALSE)</f>
        <v>20</v>
      </c>
    </row>
    <row r="1303" spans="1:7">
      <c r="A1303" t="s">
        <v>13</v>
      </c>
      <c r="B1303" s="7">
        <v>0.92777777777777748</v>
      </c>
      <c r="C1303">
        <v>5509</v>
      </c>
      <c r="D1303">
        <v>4</v>
      </c>
      <c r="E1303" t="str">
        <f>VLOOKUP(D1303,Menu!$A$2:$D$18,2,FALSE)</f>
        <v>Ravioli</v>
      </c>
      <c r="F1303">
        <f>VLOOKUP(D1303,Menu!$A$2:$D$18,3,FALSE)</f>
        <v>14</v>
      </c>
      <c r="G1303">
        <f>VLOOKUP(D1303,Menu!$A$2:$D$18,4,FALSE)</f>
        <v>16</v>
      </c>
    </row>
    <row r="1304" spans="1:7">
      <c r="A1304" t="s">
        <v>13</v>
      </c>
      <c r="B1304" s="7">
        <v>0.92777777777777748</v>
      </c>
      <c r="C1304">
        <v>5509</v>
      </c>
      <c r="D1304">
        <v>14</v>
      </c>
      <c r="E1304" t="str">
        <f>VLOOKUP(D1304,Menu!$A$2:$D$18,2,FALSE)</f>
        <v>Espresso</v>
      </c>
      <c r="F1304">
        <f>VLOOKUP(D1304,Menu!$A$2:$D$18,3,FALSE)</f>
        <v>3</v>
      </c>
      <c r="G1304">
        <f>VLOOKUP(D1304,Menu!$A$2:$D$18,4,FALSE)</f>
        <v>3</v>
      </c>
    </row>
    <row r="1305" spans="1:7">
      <c r="A1305" t="s">
        <v>13</v>
      </c>
      <c r="B1305" s="7">
        <v>0.92777777777777748</v>
      </c>
      <c r="C1305">
        <v>5509</v>
      </c>
      <c r="D1305">
        <v>8</v>
      </c>
      <c r="E1305" t="str">
        <f>VLOOKUP(D1305,Menu!$A$2:$D$18,2,FALSE)</f>
        <v>Fish &amp; Chips</v>
      </c>
      <c r="F1305">
        <f>VLOOKUP(D1305,Menu!$A$2:$D$18,3,FALSE)</f>
        <v>15</v>
      </c>
      <c r="G1305">
        <f>VLOOKUP(D1305,Menu!$A$2:$D$18,4,FALSE)</f>
        <v>19</v>
      </c>
    </row>
    <row r="1306" spans="1:7">
      <c r="A1306" t="s">
        <v>13</v>
      </c>
      <c r="B1306" s="7">
        <v>0.9347222222222219</v>
      </c>
      <c r="C1306">
        <v>5510</v>
      </c>
      <c r="D1306">
        <v>14</v>
      </c>
      <c r="E1306" t="str">
        <f>VLOOKUP(D1306,Menu!$A$2:$D$18,2,FALSE)</f>
        <v>Espresso</v>
      </c>
      <c r="F1306">
        <f>VLOOKUP(D1306,Menu!$A$2:$D$18,3,FALSE)</f>
        <v>3</v>
      </c>
      <c r="G1306">
        <f>VLOOKUP(D1306,Menu!$A$2:$D$18,4,FALSE)</f>
        <v>3</v>
      </c>
    </row>
    <row r="1307" spans="1:7">
      <c r="A1307" t="s">
        <v>13</v>
      </c>
      <c r="B1307" s="7">
        <v>0.9347222222222219</v>
      </c>
      <c r="C1307">
        <v>5510</v>
      </c>
      <c r="D1307">
        <v>6</v>
      </c>
      <c r="E1307" t="str">
        <f>VLOOKUP(D1307,Menu!$A$2:$D$18,2,FALSE)</f>
        <v>Bangers &amp; Mash</v>
      </c>
      <c r="F1307">
        <f>VLOOKUP(D1307,Menu!$A$2:$D$18,3,FALSE)</f>
        <v>14</v>
      </c>
      <c r="G1307">
        <f>VLOOKUP(D1307,Menu!$A$2:$D$18,4,FALSE)</f>
        <v>18</v>
      </c>
    </row>
    <row r="1308" spans="1:7">
      <c r="A1308" t="s">
        <v>13</v>
      </c>
      <c r="B1308" s="7">
        <v>0.94166666666666632</v>
      </c>
      <c r="C1308">
        <v>5511</v>
      </c>
      <c r="D1308">
        <v>7</v>
      </c>
      <c r="E1308" t="str">
        <f>VLOOKUP(D1308,Menu!$A$2:$D$18,2,FALSE)</f>
        <v>Cottage Pie</v>
      </c>
      <c r="F1308">
        <f>VLOOKUP(D1308,Menu!$A$2:$D$18,3,FALSE)</f>
        <v>16</v>
      </c>
      <c r="G1308">
        <f>VLOOKUP(D1308,Menu!$A$2:$D$18,4,FALSE)</f>
        <v>20</v>
      </c>
    </row>
    <row r="1309" spans="1:7">
      <c r="A1309" t="s">
        <v>13</v>
      </c>
      <c r="B1309" s="7">
        <v>0.94166666666666632</v>
      </c>
      <c r="C1309">
        <v>5511</v>
      </c>
      <c r="D1309">
        <v>16</v>
      </c>
      <c r="E1309" t="str">
        <f>VLOOKUP(D1309,Menu!$A$2:$D$18,2,FALSE)</f>
        <v>English Ale</v>
      </c>
      <c r="F1309">
        <f>VLOOKUP(D1309,Menu!$A$2:$D$18,3,FALSE)</f>
        <v>5</v>
      </c>
      <c r="G1309">
        <f>VLOOKUP(D1309,Menu!$A$2:$D$18,4,FALSE)</f>
        <v>7</v>
      </c>
    </row>
    <row r="1310" spans="1:7">
      <c r="A1310" t="s">
        <v>13</v>
      </c>
      <c r="B1310" s="7">
        <v>0.94166666666666632</v>
      </c>
      <c r="C1310">
        <v>5511</v>
      </c>
      <c r="D1310">
        <v>9</v>
      </c>
      <c r="E1310" t="str">
        <f>VLOOKUP(D1310,Menu!$A$2:$D$18,2,FALSE)</f>
        <v>Chicken Tikka Masala</v>
      </c>
      <c r="F1310">
        <f>VLOOKUP(D1310,Menu!$A$2:$D$18,3,FALSE)</f>
        <v>14</v>
      </c>
      <c r="G1310">
        <f>VLOOKUP(D1310,Menu!$A$2:$D$18,4,FALSE)</f>
        <v>17</v>
      </c>
    </row>
    <row r="1311" spans="1:7">
      <c r="A1311" t="s">
        <v>13</v>
      </c>
      <c r="B1311" s="7">
        <v>0.94166666666666632</v>
      </c>
      <c r="C1311">
        <v>5511</v>
      </c>
      <c r="D1311">
        <v>1</v>
      </c>
      <c r="E1311" t="str">
        <f>VLOOKUP(D1311,Menu!$A$2:$D$18,2,FALSE)</f>
        <v>Spag Bog</v>
      </c>
      <c r="F1311">
        <f>VLOOKUP(D1311,Menu!$A$2:$D$18,3,FALSE)</f>
        <v>17</v>
      </c>
      <c r="G1311">
        <f>VLOOKUP(D1311,Menu!$A$2:$D$18,4,FALSE)</f>
        <v>23</v>
      </c>
    </row>
    <row r="1312" spans="1:7">
      <c r="A1312" t="s">
        <v>13</v>
      </c>
      <c r="B1312" s="7">
        <v>0.95486111111111072</v>
      </c>
      <c r="C1312">
        <v>5512</v>
      </c>
      <c r="D1312">
        <v>6</v>
      </c>
      <c r="E1312" t="str">
        <f>VLOOKUP(D1312,Menu!$A$2:$D$18,2,FALSE)</f>
        <v>Bangers &amp; Mash</v>
      </c>
      <c r="F1312">
        <f>VLOOKUP(D1312,Menu!$A$2:$D$18,3,FALSE)</f>
        <v>14</v>
      </c>
      <c r="G1312">
        <f>VLOOKUP(D1312,Menu!$A$2:$D$18,4,FALSE)</f>
        <v>18</v>
      </c>
    </row>
    <row r="1313" spans="1:7">
      <c r="A1313" t="s">
        <v>14</v>
      </c>
      <c r="B1313" s="7">
        <v>0.46249999999999997</v>
      </c>
      <c r="C1313">
        <v>5513</v>
      </c>
      <c r="D1313">
        <v>1</v>
      </c>
      <c r="E1313" t="str">
        <f>VLOOKUP(D1313,Menu!$A$2:$D$18,2,FALSE)</f>
        <v>Spag Bog</v>
      </c>
      <c r="F1313">
        <f>VLOOKUP(D1313,Menu!$A$2:$D$18,3,FALSE)</f>
        <v>17</v>
      </c>
      <c r="G1313">
        <f>VLOOKUP(D1313,Menu!$A$2:$D$18,4,FALSE)</f>
        <v>23</v>
      </c>
    </row>
    <row r="1314" spans="1:7">
      <c r="A1314" t="s">
        <v>14</v>
      </c>
      <c r="B1314" s="7">
        <v>0.47777777777777775</v>
      </c>
      <c r="C1314">
        <v>5514</v>
      </c>
      <c r="D1314">
        <v>4</v>
      </c>
      <c r="E1314" t="str">
        <f>VLOOKUP(D1314,Menu!$A$2:$D$18,2,FALSE)</f>
        <v>Ravioli</v>
      </c>
      <c r="F1314">
        <f>VLOOKUP(D1314,Menu!$A$2:$D$18,3,FALSE)</f>
        <v>14</v>
      </c>
      <c r="G1314">
        <f>VLOOKUP(D1314,Menu!$A$2:$D$18,4,FALSE)</f>
        <v>16</v>
      </c>
    </row>
    <row r="1315" spans="1:7">
      <c r="A1315" t="s">
        <v>14</v>
      </c>
      <c r="B1315" s="7">
        <v>0.49722222222222218</v>
      </c>
      <c r="C1315">
        <v>5515</v>
      </c>
      <c r="D1315">
        <v>8</v>
      </c>
      <c r="E1315" t="str">
        <f>VLOOKUP(D1315,Menu!$A$2:$D$18,2,FALSE)</f>
        <v>Fish &amp; Chips</v>
      </c>
      <c r="F1315">
        <f>VLOOKUP(D1315,Menu!$A$2:$D$18,3,FALSE)</f>
        <v>15</v>
      </c>
      <c r="G1315">
        <f>VLOOKUP(D1315,Menu!$A$2:$D$18,4,FALSE)</f>
        <v>19</v>
      </c>
    </row>
    <row r="1316" spans="1:7">
      <c r="A1316" t="s">
        <v>14</v>
      </c>
      <c r="B1316" s="7">
        <v>0.51597222222222217</v>
      </c>
      <c r="C1316">
        <v>5516</v>
      </c>
      <c r="D1316">
        <v>1</v>
      </c>
      <c r="E1316" t="str">
        <f>VLOOKUP(D1316,Menu!$A$2:$D$18,2,FALSE)</f>
        <v>Spag Bog</v>
      </c>
      <c r="F1316">
        <f>VLOOKUP(D1316,Menu!$A$2:$D$18,3,FALSE)</f>
        <v>17</v>
      </c>
      <c r="G1316">
        <f>VLOOKUP(D1316,Menu!$A$2:$D$18,4,FALSE)</f>
        <v>23</v>
      </c>
    </row>
    <row r="1317" spans="1:7">
      <c r="A1317" t="s">
        <v>14</v>
      </c>
      <c r="B1317" s="7">
        <v>0.51597222222222217</v>
      </c>
      <c r="C1317">
        <v>5516</v>
      </c>
      <c r="D1317">
        <v>8</v>
      </c>
      <c r="E1317" t="str">
        <f>VLOOKUP(D1317,Menu!$A$2:$D$18,2,FALSE)</f>
        <v>Fish &amp; Chips</v>
      </c>
      <c r="F1317">
        <f>VLOOKUP(D1317,Menu!$A$2:$D$18,3,FALSE)</f>
        <v>15</v>
      </c>
      <c r="G1317">
        <f>VLOOKUP(D1317,Menu!$A$2:$D$18,4,FALSE)</f>
        <v>19</v>
      </c>
    </row>
    <row r="1318" spans="1:7">
      <c r="A1318" t="s">
        <v>14</v>
      </c>
      <c r="B1318" s="7">
        <v>0.51597222222222217</v>
      </c>
      <c r="C1318">
        <v>5516</v>
      </c>
      <c r="D1318">
        <v>16</v>
      </c>
      <c r="E1318" t="str">
        <f>VLOOKUP(D1318,Menu!$A$2:$D$18,2,FALSE)</f>
        <v>English Ale</v>
      </c>
      <c r="F1318">
        <f>VLOOKUP(D1318,Menu!$A$2:$D$18,3,FALSE)</f>
        <v>5</v>
      </c>
      <c r="G1318">
        <f>VLOOKUP(D1318,Menu!$A$2:$D$18,4,FALSE)</f>
        <v>7</v>
      </c>
    </row>
    <row r="1319" spans="1:7">
      <c r="A1319" t="s">
        <v>14</v>
      </c>
      <c r="B1319" s="7">
        <v>0.51597222222222217</v>
      </c>
      <c r="C1319">
        <v>5516</v>
      </c>
      <c r="D1319">
        <v>8</v>
      </c>
      <c r="E1319" t="str">
        <f>VLOOKUP(D1319,Menu!$A$2:$D$18,2,FALSE)</f>
        <v>Fish &amp; Chips</v>
      </c>
      <c r="F1319">
        <f>VLOOKUP(D1319,Menu!$A$2:$D$18,3,FALSE)</f>
        <v>15</v>
      </c>
      <c r="G1319">
        <f>VLOOKUP(D1319,Menu!$A$2:$D$18,4,FALSE)</f>
        <v>19</v>
      </c>
    </row>
    <row r="1320" spans="1:7">
      <c r="A1320" t="s">
        <v>14</v>
      </c>
      <c r="B1320" s="7">
        <v>0.51597222222222217</v>
      </c>
      <c r="C1320">
        <v>5516</v>
      </c>
      <c r="D1320">
        <v>10</v>
      </c>
      <c r="E1320" t="str">
        <f>VLOOKUP(D1320,Menu!$A$2:$D$18,2,FALSE)</f>
        <v>Mushroom Wellington</v>
      </c>
      <c r="F1320">
        <f>VLOOKUP(D1320,Menu!$A$2:$D$18,3,FALSE)</f>
        <v>14</v>
      </c>
      <c r="G1320">
        <f>VLOOKUP(D1320,Menu!$A$2:$D$18,4,FALSE)</f>
        <v>19.5</v>
      </c>
    </row>
    <row r="1321" spans="1:7">
      <c r="A1321" t="s">
        <v>14</v>
      </c>
      <c r="B1321" s="7">
        <v>0.51597222222222217</v>
      </c>
      <c r="C1321">
        <v>5516</v>
      </c>
      <c r="D1321">
        <v>11</v>
      </c>
      <c r="E1321" t="str">
        <f>VLOOKUP(D1321,Menu!$A$2:$D$18,2,FALSE)</f>
        <v>Bacon Butty</v>
      </c>
      <c r="F1321">
        <f>VLOOKUP(D1321,Menu!$A$2:$D$18,3,FALSE)</f>
        <v>10</v>
      </c>
      <c r="G1321">
        <f>VLOOKUP(D1321,Menu!$A$2:$D$18,4,FALSE)</f>
        <v>14</v>
      </c>
    </row>
    <row r="1322" spans="1:7">
      <c r="A1322" t="s">
        <v>14</v>
      </c>
      <c r="B1322" s="7">
        <v>0.51597222222222217</v>
      </c>
      <c r="C1322">
        <v>5516</v>
      </c>
      <c r="D1322">
        <v>1</v>
      </c>
      <c r="E1322" t="str">
        <f>VLOOKUP(D1322,Menu!$A$2:$D$18,2,FALSE)</f>
        <v>Spag Bog</v>
      </c>
      <c r="F1322">
        <f>VLOOKUP(D1322,Menu!$A$2:$D$18,3,FALSE)</f>
        <v>17</v>
      </c>
      <c r="G1322">
        <f>VLOOKUP(D1322,Menu!$A$2:$D$18,4,FALSE)</f>
        <v>23</v>
      </c>
    </row>
    <row r="1323" spans="1:7">
      <c r="A1323" t="s">
        <v>14</v>
      </c>
      <c r="B1323" s="7">
        <v>0.51597222222222217</v>
      </c>
      <c r="C1323">
        <v>5516</v>
      </c>
      <c r="D1323">
        <v>3</v>
      </c>
      <c r="E1323" t="str">
        <f>VLOOKUP(D1323,Menu!$A$2:$D$18,2,FALSE)</f>
        <v>Soup of the day</v>
      </c>
      <c r="F1323">
        <f>VLOOKUP(D1323,Menu!$A$2:$D$18,3,FALSE)</f>
        <v>7</v>
      </c>
      <c r="G1323">
        <f>VLOOKUP(D1323,Menu!$A$2:$D$18,4,FALSE)</f>
        <v>8.5</v>
      </c>
    </row>
    <row r="1324" spans="1:7">
      <c r="A1324" t="s">
        <v>14</v>
      </c>
      <c r="B1324" s="7">
        <v>0.52361111111111103</v>
      </c>
      <c r="C1324">
        <v>5517</v>
      </c>
      <c r="D1324">
        <v>11</v>
      </c>
      <c r="E1324" t="str">
        <f>VLOOKUP(D1324,Menu!$A$2:$D$18,2,FALSE)</f>
        <v>Bacon Butty</v>
      </c>
      <c r="F1324">
        <f>VLOOKUP(D1324,Menu!$A$2:$D$18,3,FALSE)</f>
        <v>10</v>
      </c>
      <c r="G1324">
        <f>VLOOKUP(D1324,Menu!$A$2:$D$18,4,FALSE)</f>
        <v>14</v>
      </c>
    </row>
    <row r="1325" spans="1:7">
      <c r="A1325" t="s">
        <v>14</v>
      </c>
      <c r="B1325" s="7">
        <v>0.52361111111111103</v>
      </c>
      <c r="C1325">
        <v>5517</v>
      </c>
      <c r="D1325">
        <v>10</v>
      </c>
      <c r="E1325" t="str">
        <f>VLOOKUP(D1325,Menu!$A$2:$D$18,2,FALSE)</f>
        <v>Mushroom Wellington</v>
      </c>
      <c r="F1325">
        <f>VLOOKUP(D1325,Menu!$A$2:$D$18,3,FALSE)</f>
        <v>14</v>
      </c>
      <c r="G1325">
        <f>VLOOKUP(D1325,Menu!$A$2:$D$18,4,FALSE)</f>
        <v>19.5</v>
      </c>
    </row>
    <row r="1326" spans="1:7">
      <c r="A1326" t="s">
        <v>14</v>
      </c>
      <c r="B1326" s="7">
        <v>0.53888888888888875</v>
      </c>
      <c r="C1326">
        <v>5518</v>
      </c>
      <c r="D1326">
        <v>15</v>
      </c>
      <c r="E1326" t="str">
        <f>VLOOKUP(D1326,Menu!$A$2:$D$18,2,FALSE)</f>
        <v>Fizzy water</v>
      </c>
      <c r="F1326">
        <f>VLOOKUP(D1326,Menu!$A$2:$D$18,3,FALSE)</f>
        <v>1</v>
      </c>
      <c r="G1326">
        <f>VLOOKUP(D1326,Menu!$A$2:$D$18,4,FALSE)</f>
        <v>1</v>
      </c>
    </row>
    <row r="1327" spans="1:7">
      <c r="A1327" t="s">
        <v>14</v>
      </c>
      <c r="B1327" s="7">
        <v>0.53888888888888875</v>
      </c>
      <c r="C1327">
        <v>5518</v>
      </c>
      <c r="D1327">
        <v>3</v>
      </c>
      <c r="E1327" t="str">
        <f>VLOOKUP(D1327,Menu!$A$2:$D$18,2,FALSE)</f>
        <v>Soup of the day</v>
      </c>
      <c r="F1327">
        <f>VLOOKUP(D1327,Menu!$A$2:$D$18,3,FALSE)</f>
        <v>7</v>
      </c>
      <c r="G1327">
        <f>VLOOKUP(D1327,Menu!$A$2:$D$18,4,FALSE)</f>
        <v>8.5</v>
      </c>
    </row>
    <row r="1328" spans="1:7">
      <c r="A1328" t="s">
        <v>14</v>
      </c>
      <c r="B1328" s="7">
        <v>0.53888888888888875</v>
      </c>
      <c r="C1328">
        <v>5518</v>
      </c>
      <c r="D1328">
        <v>15</v>
      </c>
      <c r="E1328" t="str">
        <f>VLOOKUP(D1328,Menu!$A$2:$D$18,2,FALSE)</f>
        <v>Fizzy water</v>
      </c>
      <c r="F1328">
        <f>VLOOKUP(D1328,Menu!$A$2:$D$18,3,FALSE)</f>
        <v>1</v>
      </c>
      <c r="G1328">
        <f>VLOOKUP(D1328,Menu!$A$2:$D$18,4,FALSE)</f>
        <v>1</v>
      </c>
    </row>
    <row r="1329" spans="1:7">
      <c r="A1329" t="s">
        <v>14</v>
      </c>
      <c r="B1329" s="7">
        <v>0.53888888888888875</v>
      </c>
      <c r="C1329">
        <v>5518</v>
      </c>
      <c r="D1329">
        <v>9</v>
      </c>
      <c r="E1329" t="str">
        <f>VLOOKUP(D1329,Menu!$A$2:$D$18,2,FALSE)</f>
        <v>Chicken Tikka Masala</v>
      </c>
      <c r="F1329">
        <f>VLOOKUP(D1329,Menu!$A$2:$D$18,3,FALSE)</f>
        <v>14</v>
      </c>
      <c r="G1329">
        <f>VLOOKUP(D1329,Menu!$A$2:$D$18,4,FALSE)</f>
        <v>17</v>
      </c>
    </row>
    <row r="1330" spans="1:7">
      <c r="A1330" t="s">
        <v>14</v>
      </c>
      <c r="B1330" s="7">
        <v>0.54930555555555538</v>
      </c>
      <c r="C1330">
        <v>5519</v>
      </c>
      <c r="D1330">
        <v>12</v>
      </c>
      <c r="E1330" t="str">
        <f>VLOOKUP(D1330,Menu!$A$2:$D$18,2,FALSE)</f>
        <v>Red wine (1/4 bottle)</v>
      </c>
      <c r="F1330">
        <f>VLOOKUP(D1330,Menu!$A$2:$D$18,3,FALSE)</f>
        <v>4</v>
      </c>
      <c r="G1330">
        <f>VLOOKUP(D1330,Menu!$A$2:$D$18,4,FALSE)</f>
        <v>6</v>
      </c>
    </row>
    <row r="1331" spans="1:7">
      <c r="A1331" t="s">
        <v>14</v>
      </c>
      <c r="B1331" s="7">
        <v>0.54930555555555538</v>
      </c>
      <c r="C1331">
        <v>5519</v>
      </c>
      <c r="D1331">
        <v>14</v>
      </c>
      <c r="E1331" t="str">
        <f>VLOOKUP(D1331,Menu!$A$2:$D$18,2,FALSE)</f>
        <v>Espresso</v>
      </c>
      <c r="F1331">
        <f>VLOOKUP(D1331,Menu!$A$2:$D$18,3,FALSE)</f>
        <v>3</v>
      </c>
      <c r="G1331">
        <f>VLOOKUP(D1331,Menu!$A$2:$D$18,4,FALSE)</f>
        <v>3</v>
      </c>
    </row>
    <row r="1332" spans="1:7">
      <c r="A1332" t="s">
        <v>14</v>
      </c>
      <c r="B1332" s="7">
        <v>0.54930555555555538</v>
      </c>
      <c r="C1332">
        <v>5519</v>
      </c>
      <c r="D1332">
        <v>11</v>
      </c>
      <c r="E1332" t="str">
        <f>VLOOKUP(D1332,Menu!$A$2:$D$18,2,FALSE)</f>
        <v>Bacon Butty</v>
      </c>
      <c r="F1332">
        <f>VLOOKUP(D1332,Menu!$A$2:$D$18,3,FALSE)</f>
        <v>10</v>
      </c>
      <c r="G1332">
        <f>VLOOKUP(D1332,Menu!$A$2:$D$18,4,FALSE)</f>
        <v>14</v>
      </c>
    </row>
    <row r="1333" spans="1:7">
      <c r="A1333" t="s">
        <v>14</v>
      </c>
      <c r="B1333" s="7">
        <v>0.54930555555555538</v>
      </c>
      <c r="C1333">
        <v>5519</v>
      </c>
      <c r="D1333">
        <v>2</v>
      </c>
      <c r="E1333" t="str">
        <f>VLOOKUP(D1333,Menu!$A$2:$D$18,2,FALSE)</f>
        <v>Risotto con Pollo</v>
      </c>
      <c r="F1333">
        <f>VLOOKUP(D1333,Menu!$A$2:$D$18,3,FALSE)</f>
        <v>16</v>
      </c>
      <c r="G1333">
        <f>VLOOKUP(D1333,Menu!$A$2:$D$18,4,FALSE)</f>
        <v>19</v>
      </c>
    </row>
    <row r="1334" spans="1:7">
      <c r="A1334" t="s">
        <v>14</v>
      </c>
      <c r="B1334" s="7">
        <v>0.55972222222222201</v>
      </c>
      <c r="C1334">
        <v>5520</v>
      </c>
      <c r="D1334">
        <v>4</v>
      </c>
      <c r="E1334" t="str">
        <f>VLOOKUP(D1334,Menu!$A$2:$D$18,2,FALSE)</f>
        <v>Ravioli</v>
      </c>
      <c r="F1334">
        <f>VLOOKUP(D1334,Menu!$A$2:$D$18,3,FALSE)</f>
        <v>14</v>
      </c>
      <c r="G1334">
        <f>VLOOKUP(D1334,Menu!$A$2:$D$18,4,FALSE)</f>
        <v>16</v>
      </c>
    </row>
    <row r="1335" spans="1:7">
      <c r="A1335" t="s">
        <v>14</v>
      </c>
      <c r="B1335" s="7">
        <v>0.55972222222222201</v>
      </c>
      <c r="C1335">
        <v>5520</v>
      </c>
      <c r="D1335">
        <v>16</v>
      </c>
      <c r="E1335" t="str">
        <f>VLOOKUP(D1335,Menu!$A$2:$D$18,2,FALSE)</f>
        <v>English Ale</v>
      </c>
      <c r="F1335">
        <f>VLOOKUP(D1335,Menu!$A$2:$D$18,3,FALSE)</f>
        <v>5</v>
      </c>
      <c r="G1335">
        <f>VLOOKUP(D1335,Menu!$A$2:$D$18,4,FALSE)</f>
        <v>7</v>
      </c>
    </row>
    <row r="1336" spans="1:7">
      <c r="A1336" t="s">
        <v>14</v>
      </c>
      <c r="B1336" s="7">
        <v>0.55972222222222201</v>
      </c>
      <c r="C1336">
        <v>5520</v>
      </c>
      <c r="D1336">
        <v>15</v>
      </c>
      <c r="E1336" t="str">
        <f>VLOOKUP(D1336,Menu!$A$2:$D$18,2,FALSE)</f>
        <v>Fizzy water</v>
      </c>
      <c r="F1336">
        <f>VLOOKUP(D1336,Menu!$A$2:$D$18,3,FALSE)</f>
        <v>1</v>
      </c>
      <c r="G1336">
        <f>VLOOKUP(D1336,Menu!$A$2:$D$18,4,FALSE)</f>
        <v>1</v>
      </c>
    </row>
    <row r="1337" spans="1:7">
      <c r="A1337" t="s">
        <v>14</v>
      </c>
      <c r="B1337" s="7">
        <v>0.57013888888888864</v>
      </c>
      <c r="C1337">
        <v>5521</v>
      </c>
      <c r="D1337">
        <v>2</v>
      </c>
      <c r="E1337" t="str">
        <f>VLOOKUP(D1337,Menu!$A$2:$D$18,2,FALSE)</f>
        <v>Risotto con Pollo</v>
      </c>
      <c r="F1337">
        <f>VLOOKUP(D1337,Menu!$A$2:$D$18,3,FALSE)</f>
        <v>16</v>
      </c>
      <c r="G1337">
        <f>VLOOKUP(D1337,Menu!$A$2:$D$18,4,FALSE)</f>
        <v>19</v>
      </c>
    </row>
    <row r="1338" spans="1:7">
      <c r="A1338" t="s">
        <v>14</v>
      </c>
      <c r="B1338" s="7">
        <v>0.5826388888888886</v>
      </c>
      <c r="C1338">
        <v>5522</v>
      </c>
      <c r="D1338">
        <v>15</v>
      </c>
      <c r="E1338" t="str">
        <f>VLOOKUP(D1338,Menu!$A$2:$D$18,2,FALSE)</f>
        <v>Fizzy water</v>
      </c>
      <c r="F1338">
        <f>VLOOKUP(D1338,Menu!$A$2:$D$18,3,FALSE)</f>
        <v>1</v>
      </c>
      <c r="G1338">
        <f>VLOOKUP(D1338,Menu!$A$2:$D$18,4,FALSE)</f>
        <v>1</v>
      </c>
    </row>
    <row r="1339" spans="1:7">
      <c r="A1339" t="s">
        <v>14</v>
      </c>
      <c r="B1339" s="7">
        <v>0.5826388888888886</v>
      </c>
      <c r="C1339">
        <v>5522</v>
      </c>
      <c r="D1339">
        <v>15</v>
      </c>
      <c r="E1339" t="str">
        <f>VLOOKUP(D1339,Menu!$A$2:$D$18,2,FALSE)</f>
        <v>Fizzy water</v>
      </c>
      <c r="F1339">
        <f>VLOOKUP(D1339,Menu!$A$2:$D$18,3,FALSE)</f>
        <v>1</v>
      </c>
      <c r="G1339">
        <f>VLOOKUP(D1339,Menu!$A$2:$D$18,4,FALSE)</f>
        <v>1</v>
      </c>
    </row>
    <row r="1340" spans="1:7">
      <c r="A1340" t="s">
        <v>14</v>
      </c>
      <c r="B1340" s="7">
        <v>0.5826388888888886</v>
      </c>
      <c r="C1340">
        <v>5522</v>
      </c>
      <c r="D1340">
        <v>16</v>
      </c>
      <c r="E1340" t="str">
        <f>VLOOKUP(D1340,Menu!$A$2:$D$18,2,FALSE)</f>
        <v>English Ale</v>
      </c>
      <c r="F1340">
        <f>VLOOKUP(D1340,Menu!$A$2:$D$18,3,FALSE)</f>
        <v>5</v>
      </c>
      <c r="G1340">
        <f>VLOOKUP(D1340,Menu!$A$2:$D$18,4,FALSE)</f>
        <v>7</v>
      </c>
    </row>
    <row r="1341" spans="1:7">
      <c r="A1341" t="s">
        <v>14</v>
      </c>
      <c r="B1341" s="7">
        <v>0.5826388888888886</v>
      </c>
      <c r="C1341">
        <v>5522</v>
      </c>
      <c r="D1341">
        <v>8</v>
      </c>
      <c r="E1341" t="str">
        <f>VLOOKUP(D1341,Menu!$A$2:$D$18,2,FALSE)</f>
        <v>Fish &amp; Chips</v>
      </c>
      <c r="F1341">
        <f>VLOOKUP(D1341,Menu!$A$2:$D$18,3,FALSE)</f>
        <v>15</v>
      </c>
      <c r="G1341">
        <f>VLOOKUP(D1341,Menu!$A$2:$D$18,4,FALSE)</f>
        <v>19</v>
      </c>
    </row>
    <row r="1342" spans="1:7">
      <c r="A1342" t="s">
        <v>14</v>
      </c>
      <c r="B1342" s="7">
        <v>0.5826388888888886</v>
      </c>
      <c r="C1342">
        <v>5522</v>
      </c>
      <c r="D1342">
        <v>3</v>
      </c>
      <c r="E1342" t="str">
        <f>VLOOKUP(D1342,Menu!$A$2:$D$18,2,FALSE)</f>
        <v>Soup of the day</v>
      </c>
      <c r="F1342">
        <f>VLOOKUP(D1342,Menu!$A$2:$D$18,3,FALSE)</f>
        <v>7</v>
      </c>
      <c r="G1342">
        <f>VLOOKUP(D1342,Menu!$A$2:$D$18,4,FALSE)</f>
        <v>8.5</v>
      </c>
    </row>
    <row r="1343" spans="1:7">
      <c r="A1343" t="s">
        <v>14</v>
      </c>
      <c r="B1343" s="7">
        <v>0.5826388888888886</v>
      </c>
      <c r="C1343">
        <v>5522</v>
      </c>
      <c r="D1343">
        <v>3</v>
      </c>
      <c r="E1343" t="str">
        <f>VLOOKUP(D1343,Menu!$A$2:$D$18,2,FALSE)</f>
        <v>Soup of the day</v>
      </c>
      <c r="F1343">
        <f>VLOOKUP(D1343,Menu!$A$2:$D$18,3,FALSE)</f>
        <v>7</v>
      </c>
      <c r="G1343">
        <f>VLOOKUP(D1343,Menu!$A$2:$D$18,4,FALSE)</f>
        <v>8.5</v>
      </c>
    </row>
    <row r="1344" spans="1:7">
      <c r="A1344" t="s">
        <v>14</v>
      </c>
      <c r="B1344" s="7">
        <v>0.58402777777777748</v>
      </c>
      <c r="C1344">
        <v>5523</v>
      </c>
      <c r="D1344">
        <v>14</v>
      </c>
      <c r="E1344" t="str">
        <f>VLOOKUP(D1344,Menu!$A$2:$D$18,2,FALSE)</f>
        <v>Espresso</v>
      </c>
      <c r="F1344">
        <f>VLOOKUP(D1344,Menu!$A$2:$D$18,3,FALSE)</f>
        <v>3</v>
      </c>
      <c r="G1344">
        <f>VLOOKUP(D1344,Menu!$A$2:$D$18,4,FALSE)</f>
        <v>3</v>
      </c>
    </row>
    <row r="1345" spans="1:7">
      <c r="A1345" t="s">
        <v>14</v>
      </c>
      <c r="B1345" s="7">
        <v>0.58402777777777748</v>
      </c>
      <c r="C1345">
        <v>5523</v>
      </c>
      <c r="D1345">
        <v>6</v>
      </c>
      <c r="E1345" t="str">
        <f>VLOOKUP(D1345,Menu!$A$2:$D$18,2,FALSE)</f>
        <v>Bangers &amp; Mash</v>
      </c>
      <c r="F1345">
        <f>VLOOKUP(D1345,Menu!$A$2:$D$18,3,FALSE)</f>
        <v>14</v>
      </c>
      <c r="G1345">
        <f>VLOOKUP(D1345,Menu!$A$2:$D$18,4,FALSE)</f>
        <v>18</v>
      </c>
    </row>
    <row r="1346" spans="1:7">
      <c r="A1346" t="s">
        <v>14</v>
      </c>
      <c r="B1346" s="7">
        <v>0.59791666666666632</v>
      </c>
      <c r="C1346">
        <v>5524</v>
      </c>
      <c r="D1346">
        <v>3</v>
      </c>
      <c r="E1346" t="str">
        <f>VLOOKUP(D1346,Menu!$A$2:$D$18,2,FALSE)</f>
        <v>Soup of the day</v>
      </c>
      <c r="F1346">
        <f>VLOOKUP(D1346,Menu!$A$2:$D$18,3,FALSE)</f>
        <v>7</v>
      </c>
      <c r="G1346">
        <f>VLOOKUP(D1346,Menu!$A$2:$D$18,4,FALSE)</f>
        <v>8.5</v>
      </c>
    </row>
    <row r="1347" spans="1:7">
      <c r="A1347" t="s">
        <v>14</v>
      </c>
      <c r="B1347" s="7">
        <v>0.61180555555555516</v>
      </c>
      <c r="C1347">
        <v>5525</v>
      </c>
      <c r="D1347">
        <v>2</v>
      </c>
      <c r="E1347" t="str">
        <f>VLOOKUP(D1347,Menu!$A$2:$D$18,2,FALSE)</f>
        <v>Risotto con Pollo</v>
      </c>
      <c r="F1347">
        <f>VLOOKUP(D1347,Menu!$A$2:$D$18,3,FALSE)</f>
        <v>16</v>
      </c>
      <c r="G1347">
        <f>VLOOKUP(D1347,Menu!$A$2:$D$18,4,FALSE)</f>
        <v>19</v>
      </c>
    </row>
    <row r="1348" spans="1:7">
      <c r="A1348" t="s">
        <v>14</v>
      </c>
      <c r="B1348" s="7">
        <v>0.62291666666666623</v>
      </c>
      <c r="C1348">
        <v>5526</v>
      </c>
      <c r="D1348">
        <v>16</v>
      </c>
      <c r="E1348" t="str">
        <f>VLOOKUP(D1348,Menu!$A$2:$D$18,2,FALSE)</f>
        <v>English Ale</v>
      </c>
      <c r="F1348">
        <f>VLOOKUP(D1348,Menu!$A$2:$D$18,3,FALSE)</f>
        <v>5</v>
      </c>
      <c r="G1348">
        <f>VLOOKUP(D1348,Menu!$A$2:$D$18,4,FALSE)</f>
        <v>7</v>
      </c>
    </row>
    <row r="1349" spans="1:7">
      <c r="A1349" t="s">
        <v>14</v>
      </c>
      <c r="B1349" s="7">
        <v>0.62291666666666623</v>
      </c>
      <c r="C1349">
        <v>5526</v>
      </c>
      <c r="D1349">
        <v>15</v>
      </c>
      <c r="E1349" t="str">
        <f>VLOOKUP(D1349,Menu!$A$2:$D$18,2,FALSE)</f>
        <v>Fizzy water</v>
      </c>
      <c r="F1349">
        <f>VLOOKUP(D1349,Menu!$A$2:$D$18,3,FALSE)</f>
        <v>1</v>
      </c>
      <c r="G1349">
        <f>VLOOKUP(D1349,Menu!$A$2:$D$18,4,FALSE)</f>
        <v>1</v>
      </c>
    </row>
    <row r="1350" spans="1:7">
      <c r="A1350" t="s">
        <v>14</v>
      </c>
      <c r="B1350" s="7">
        <v>0.62777777777777732</v>
      </c>
      <c r="C1350">
        <v>5527</v>
      </c>
      <c r="D1350">
        <v>12</v>
      </c>
      <c r="E1350" t="str">
        <f>VLOOKUP(D1350,Menu!$A$2:$D$18,2,FALSE)</f>
        <v>Red wine (1/4 bottle)</v>
      </c>
      <c r="F1350">
        <f>VLOOKUP(D1350,Menu!$A$2:$D$18,3,FALSE)</f>
        <v>4</v>
      </c>
      <c r="G1350">
        <f>VLOOKUP(D1350,Menu!$A$2:$D$18,4,FALSE)</f>
        <v>6</v>
      </c>
    </row>
    <row r="1351" spans="1:7">
      <c r="A1351" t="s">
        <v>14</v>
      </c>
      <c r="B1351" s="7">
        <v>0.64791666666666625</v>
      </c>
      <c r="C1351">
        <v>5528</v>
      </c>
      <c r="D1351">
        <v>7</v>
      </c>
      <c r="E1351" t="str">
        <f>VLOOKUP(D1351,Menu!$A$2:$D$18,2,FALSE)</f>
        <v>Cottage Pie</v>
      </c>
      <c r="F1351">
        <f>VLOOKUP(D1351,Menu!$A$2:$D$18,3,FALSE)</f>
        <v>16</v>
      </c>
      <c r="G1351">
        <f>VLOOKUP(D1351,Menu!$A$2:$D$18,4,FALSE)</f>
        <v>20</v>
      </c>
    </row>
    <row r="1352" spans="1:7">
      <c r="A1352" t="s">
        <v>14</v>
      </c>
      <c r="B1352" s="7">
        <v>0.64791666666666625</v>
      </c>
      <c r="C1352">
        <v>5528</v>
      </c>
      <c r="D1352">
        <v>15</v>
      </c>
      <c r="E1352" t="str">
        <f>VLOOKUP(D1352,Menu!$A$2:$D$18,2,FALSE)</f>
        <v>Fizzy water</v>
      </c>
      <c r="F1352">
        <f>VLOOKUP(D1352,Menu!$A$2:$D$18,3,FALSE)</f>
        <v>1</v>
      </c>
      <c r="G1352">
        <f>VLOOKUP(D1352,Menu!$A$2:$D$18,4,FALSE)</f>
        <v>1</v>
      </c>
    </row>
    <row r="1353" spans="1:7">
      <c r="A1353" t="s">
        <v>14</v>
      </c>
      <c r="B1353" s="7">
        <v>0.65833333333333288</v>
      </c>
      <c r="C1353">
        <v>5529</v>
      </c>
      <c r="D1353">
        <v>1</v>
      </c>
      <c r="E1353" t="str">
        <f>VLOOKUP(D1353,Menu!$A$2:$D$18,2,FALSE)</f>
        <v>Spag Bog</v>
      </c>
      <c r="F1353">
        <f>VLOOKUP(D1353,Menu!$A$2:$D$18,3,FALSE)</f>
        <v>17</v>
      </c>
      <c r="G1353">
        <f>VLOOKUP(D1353,Menu!$A$2:$D$18,4,FALSE)</f>
        <v>23</v>
      </c>
    </row>
    <row r="1354" spans="1:7">
      <c r="A1354" t="s">
        <v>14</v>
      </c>
      <c r="B1354" s="7">
        <v>0.65833333333333288</v>
      </c>
      <c r="C1354">
        <v>5529</v>
      </c>
      <c r="D1354">
        <v>15</v>
      </c>
      <c r="E1354" t="str">
        <f>VLOOKUP(D1354,Menu!$A$2:$D$18,2,FALSE)</f>
        <v>Fizzy water</v>
      </c>
      <c r="F1354">
        <f>VLOOKUP(D1354,Menu!$A$2:$D$18,3,FALSE)</f>
        <v>1</v>
      </c>
      <c r="G1354">
        <f>VLOOKUP(D1354,Menu!$A$2:$D$18,4,FALSE)</f>
        <v>1</v>
      </c>
    </row>
    <row r="1355" spans="1:7">
      <c r="A1355" t="s">
        <v>14</v>
      </c>
      <c r="B1355" s="7">
        <v>0.65833333333333288</v>
      </c>
      <c r="C1355">
        <v>5529</v>
      </c>
      <c r="D1355">
        <v>10</v>
      </c>
      <c r="E1355" t="str">
        <f>VLOOKUP(D1355,Menu!$A$2:$D$18,2,FALSE)</f>
        <v>Mushroom Wellington</v>
      </c>
      <c r="F1355">
        <f>VLOOKUP(D1355,Menu!$A$2:$D$18,3,FALSE)</f>
        <v>14</v>
      </c>
      <c r="G1355">
        <f>VLOOKUP(D1355,Menu!$A$2:$D$18,4,FALSE)</f>
        <v>19.5</v>
      </c>
    </row>
    <row r="1356" spans="1:7">
      <c r="A1356" t="s">
        <v>14</v>
      </c>
      <c r="B1356" s="7">
        <v>0.66041666666666621</v>
      </c>
      <c r="C1356">
        <v>5530</v>
      </c>
      <c r="D1356">
        <v>2</v>
      </c>
      <c r="E1356" t="str">
        <f>VLOOKUP(D1356,Menu!$A$2:$D$18,2,FALSE)</f>
        <v>Risotto con Pollo</v>
      </c>
      <c r="F1356">
        <f>VLOOKUP(D1356,Menu!$A$2:$D$18,3,FALSE)</f>
        <v>16</v>
      </c>
      <c r="G1356">
        <f>VLOOKUP(D1356,Menu!$A$2:$D$18,4,FALSE)</f>
        <v>19</v>
      </c>
    </row>
    <row r="1357" spans="1:7">
      <c r="A1357" t="s">
        <v>14</v>
      </c>
      <c r="B1357" s="7">
        <v>0.66736111111111063</v>
      </c>
      <c r="C1357">
        <v>5531</v>
      </c>
      <c r="D1357">
        <v>7</v>
      </c>
      <c r="E1357" t="str">
        <f>VLOOKUP(D1357,Menu!$A$2:$D$18,2,FALSE)</f>
        <v>Cottage Pie</v>
      </c>
      <c r="F1357">
        <f>VLOOKUP(D1357,Menu!$A$2:$D$18,3,FALSE)</f>
        <v>16</v>
      </c>
      <c r="G1357">
        <f>VLOOKUP(D1357,Menu!$A$2:$D$18,4,FALSE)</f>
        <v>20</v>
      </c>
    </row>
    <row r="1358" spans="1:7">
      <c r="A1358" t="s">
        <v>14</v>
      </c>
      <c r="B1358" s="7">
        <v>0.66736111111111063</v>
      </c>
      <c r="C1358">
        <v>5531</v>
      </c>
      <c r="D1358">
        <v>13</v>
      </c>
      <c r="E1358" t="str">
        <f>VLOOKUP(D1358,Menu!$A$2:$D$18,2,FALSE)</f>
        <v>English Breakfast tea</v>
      </c>
      <c r="F1358">
        <f>VLOOKUP(D1358,Menu!$A$2:$D$18,3,FALSE)</f>
        <v>2</v>
      </c>
      <c r="G1358">
        <f>VLOOKUP(D1358,Menu!$A$2:$D$18,4,FALSE)</f>
        <v>2</v>
      </c>
    </row>
    <row r="1359" spans="1:7">
      <c r="A1359" t="s">
        <v>14</v>
      </c>
      <c r="B1359" s="7">
        <v>0.67638888888888837</v>
      </c>
      <c r="C1359">
        <v>5532</v>
      </c>
      <c r="D1359">
        <v>7</v>
      </c>
      <c r="E1359" t="str">
        <f>VLOOKUP(D1359,Menu!$A$2:$D$18,2,FALSE)</f>
        <v>Cottage Pie</v>
      </c>
      <c r="F1359">
        <f>VLOOKUP(D1359,Menu!$A$2:$D$18,3,FALSE)</f>
        <v>16</v>
      </c>
      <c r="G1359">
        <f>VLOOKUP(D1359,Menu!$A$2:$D$18,4,FALSE)</f>
        <v>20</v>
      </c>
    </row>
    <row r="1360" spans="1:7">
      <c r="A1360" t="s">
        <v>14</v>
      </c>
      <c r="B1360" s="7">
        <v>0.68194444444444391</v>
      </c>
      <c r="C1360">
        <v>5533</v>
      </c>
      <c r="D1360">
        <v>4</v>
      </c>
      <c r="E1360" t="str">
        <f>VLOOKUP(D1360,Menu!$A$2:$D$18,2,FALSE)</f>
        <v>Ravioli</v>
      </c>
      <c r="F1360">
        <f>VLOOKUP(D1360,Menu!$A$2:$D$18,3,FALSE)</f>
        <v>14</v>
      </c>
      <c r="G1360">
        <f>VLOOKUP(D1360,Menu!$A$2:$D$18,4,FALSE)</f>
        <v>16</v>
      </c>
    </row>
    <row r="1361" spans="1:7">
      <c r="A1361" t="s">
        <v>14</v>
      </c>
      <c r="B1361" s="7">
        <v>0.68472222222222168</v>
      </c>
      <c r="C1361">
        <v>5534</v>
      </c>
      <c r="D1361">
        <v>4</v>
      </c>
      <c r="E1361" t="str">
        <f>VLOOKUP(D1361,Menu!$A$2:$D$18,2,FALSE)</f>
        <v>Ravioli</v>
      </c>
      <c r="F1361">
        <f>VLOOKUP(D1361,Menu!$A$2:$D$18,3,FALSE)</f>
        <v>14</v>
      </c>
      <c r="G1361">
        <f>VLOOKUP(D1361,Menu!$A$2:$D$18,4,FALSE)</f>
        <v>16</v>
      </c>
    </row>
    <row r="1362" spans="1:7">
      <c r="A1362" t="s">
        <v>14</v>
      </c>
      <c r="B1362" s="7">
        <v>0.68472222222222168</v>
      </c>
      <c r="C1362">
        <v>5534</v>
      </c>
      <c r="D1362">
        <v>1</v>
      </c>
      <c r="E1362" t="str">
        <f>VLOOKUP(D1362,Menu!$A$2:$D$18,2,FALSE)</f>
        <v>Spag Bog</v>
      </c>
      <c r="F1362">
        <f>VLOOKUP(D1362,Menu!$A$2:$D$18,3,FALSE)</f>
        <v>17</v>
      </c>
      <c r="G1362">
        <f>VLOOKUP(D1362,Menu!$A$2:$D$18,4,FALSE)</f>
        <v>23</v>
      </c>
    </row>
    <row r="1363" spans="1:7">
      <c r="A1363" t="s">
        <v>14</v>
      </c>
      <c r="B1363" s="7">
        <v>0.70486111111111061</v>
      </c>
      <c r="C1363">
        <v>5535</v>
      </c>
      <c r="D1363">
        <v>1</v>
      </c>
      <c r="E1363" t="str">
        <f>VLOOKUP(D1363,Menu!$A$2:$D$18,2,FALSE)</f>
        <v>Spag Bog</v>
      </c>
      <c r="F1363">
        <f>VLOOKUP(D1363,Menu!$A$2:$D$18,3,FALSE)</f>
        <v>17</v>
      </c>
      <c r="G1363">
        <f>VLOOKUP(D1363,Menu!$A$2:$D$18,4,FALSE)</f>
        <v>23</v>
      </c>
    </row>
    <row r="1364" spans="1:7">
      <c r="A1364" t="s">
        <v>14</v>
      </c>
      <c r="B1364" s="7">
        <v>0.71388888888888835</v>
      </c>
      <c r="C1364">
        <v>5536</v>
      </c>
      <c r="D1364">
        <v>16</v>
      </c>
      <c r="E1364" t="str">
        <f>VLOOKUP(D1364,Menu!$A$2:$D$18,2,FALSE)</f>
        <v>English Ale</v>
      </c>
      <c r="F1364">
        <f>VLOOKUP(D1364,Menu!$A$2:$D$18,3,FALSE)</f>
        <v>5</v>
      </c>
      <c r="G1364">
        <f>VLOOKUP(D1364,Menu!$A$2:$D$18,4,FALSE)</f>
        <v>7</v>
      </c>
    </row>
    <row r="1365" spans="1:7">
      <c r="A1365" t="s">
        <v>14</v>
      </c>
      <c r="B1365" s="7">
        <v>0.72986111111111063</v>
      </c>
      <c r="C1365">
        <v>5537</v>
      </c>
      <c r="D1365">
        <v>9</v>
      </c>
      <c r="E1365" t="str">
        <f>VLOOKUP(D1365,Menu!$A$2:$D$18,2,FALSE)</f>
        <v>Chicken Tikka Masala</v>
      </c>
      <c r="F1365">
        <f>VLOOKUP(D1365,Menu!$A$2:$D$18,3,FALSE)</f>
        <v>14</v>
      </c>
      <c r="G1365">
        <f>VLOOKUP(D1365,Menu!$A$2:$D$18,4,FALSE)</f>
        <v>17</v>
      </c>
    </row>
    <row r="1366" spans="1:7">
      <c r="A1366" t="s">
        <v>14</v>
      </c>
      <c r="B1366" s="7">
        <v>0.73472222222222172</v>
      </c>
      <c r="C1366">
        <v>5538</v>
      </c>
      <c r="D1366">
        <v>14</v>
      </c>
      <c r="E1366" t="str">
        <f>VLOOKUP(D1366,Menu!$A$2:$D$18,2,FALSE)</f>
        <v>Espresso</v>
      </c>
      <c r="F1366">
        <f>VLOOKUP(D1366,Menu!$A$2:$D$18,3,FALSE)</f>
        <v>3</v>
      </c>
      <c r="G1366">
        <f>VLOOKUP(D1366,Menu!$A$2:$D$18,4,FALSE)</f>
        <v>3</v>
      </c>
    </row>
    <row r="1367" spans="1:7">
      <c r="A1367" t="s">
        <v>14</v>
      </c>
      <c r="B1367" s="7">
        <v>0.74444444444444391</v>
      </c>
      <c r="C1367">
        <v>5539</v>
      </c>
      <c r="D1367">
        <v>14</v>
      </c>
      <c r="E1367" t="str">
        <f>VLOOKUP(D1367,Menu!$A$2:$D$18,2,FALSE)</f>
        <v>Espresso</v>
      </c>
      <c r="F1367">
        <f>VLOOKUP(D1367,Menu!$A$2:$D$18,3,FALSE)</f>
        <v>3</v>
      </c>
      <c r="G1367">
        <f>VLOOKUP(D1367,Menu!$A$2:$D$18,4,FALSE)</f>
        <v>3</v>
      </c>
    </row>
    <row r="1368" spans="1:7">
      <c r="A1368" t="s">
        <v>14</v>
      </c>
      <c r="B1368" s="7">
        <v>0.74444444444444391</v>
      </c>
      <c r="C1368">
        <v>5539</v>
      </c>
      <c r="D1368">
        <v>4</v>
      </c>
      <c r="E1368" t="str">
        <f>VLOOKUP(D1368,Menu!$A$2:$D$18,2,FALSE)</f>
        <v>Ravioli</v>
      </c>
      <c r="F1368">
        <f>VLOOKUP(D1368,Menu!$A$2:$D$18,3,FALSE)</f>
        <v>14</v>
      </c>
      <c r="G1368">
        <f>VLOOKUP(D1368,Menu!$A$2:$D$18,4,FALSE)</f>
        <v>16</v>
      </c>
    </row>
    <row r="1369" spans="1:7">
      <c r="A1369" t="s">
        <v>14</v>
      </c>
      <c r="B1369" s="7">
        <v>0.74444444444444391</v>
      </c>
      <c r="C1369">
        <v>5539</v>
      </c>
      <c r="D1369">
        <v>10</v>
      </c>
      <c r="E1369" t="str">
        <f>VLOOKUP(D1369,Menu!$A$2:$D$18,2,FALSE)</f>
        <v>Mushroom Wellington</v>
      </c>
      <c r="F1369">
        <f>VLOOKUP(D1369,Menu!$A$2:$D$18,3,FALSE)</f>
        <v>14</v>
      </c>
      <c r="G1369">
        <f>VLOOKUP(D1369,Menu!$A$2:$D$18,4,FALSE)</f>
        <v>19.5</v>
      </c>
    </row>
    <row r="1370" spans="1:7">
      <c r="A1370" t="s">
        <v>14</v>
      </c>
      <c r="B1370" s="7">
        <v>0.74444444444444391</v>
      </c>
      <c r="C1370">
        <v>5539</v>
      </c>
      <c r="D1370">
        <v>11</v>
      </c>
      <c r="E1370" t="str">
        <f>VLOOKUP(D1370,Menu!$A$2:$D$18,2,FALSE)</f>
        <v>Bacon Butty</v>
      </c>
      <c r="F1370">
        <f>VLOOKUP(D1370,Menu!$A$2:$D$18,3,FALSE)</f>
        <v>10</v>
      </c>
      <c r="G1370">
        <f>VLOOKUP(D1370,Menu!$A$2:$D$18,4,FALSE)</f>
        <v>14</v>
      </c>
    </row>
    <row r="1371" spans="1:7">
      <c r="A1371" t="s">
        <v>14</v>
      </c>
      <c r="B1371" s="7">
        <v>0.76111111111111063</v>
      </c>
      <c r="C1371">
        <v>5540</v>
      </c>
      <c r="D1371">
        <v>6</v>
      </c>
      <c r="E1371" t="str">
        <f>VLOOKUP(D1371,Menu!$A$2:$D$18,2,FALSE)</f>
        <v>Bangers &amp; Mash</v>
      </c>
      <c r="F1371">
        <f>VLOOKUP(D1371,Menu!$A$2:$D$18,3,FALSE)</f>
        <v>14</v>
      </c>
      <c r="G1371">
        <f>VLOOKUP(D1371,Menu!$A$2:$D$18,4,FALSE)</f>
        <v>18</v>
      </c>
    </row>
    <row r="1372" spans="1:7">
      <c r="A1372" t="s">
        <v>14</v>
      </c>
      <c r="B1372" s="7">
        <v>0.76111111111111063</v>
      </c>
      <c r="C1372">
        <v>5540</v>
      </c>
      <c r="D1372">
        <v>14</v>
      </c>
      <c r="E1372" t="str">
        <f>VLOOKUP(D1372,Menu!$A$2:$D$18,2,FALSE)</f>
        <v>Espresso</v>
      </c>
      <c r="F1372">
        <f>VLOOKUP(D1372,Menu!$A$2:$D$18,3,FALSE)</f>
        <v>3</v>
      </c>
      <c r="G1372">
        <f>VLOOKUP(D1372,Menu!$A$2:$D$18,4,FALSE)</f>
        <v>3</v>
      </c>
    </row>
    <row r="1373" spans="1:7">
      <c r="A1373" t="s">
        <v>14</v>
      </c>
      <c r="B1373" s="7">
        <v>0.76111111111111063</v>
      </c>
      <c r="C1373">
        <v>5540</v>
      </c>
      <c r="D1373">
        <v>4</v>
      </c>
      <c r="E1373" t="str">
        <f>VLOOKUP(D1373,Menu!$A$2:$D$18,2,FALSE)</f>
        <v>Ravioli</v>
      </c>
      <c r="F1373">
        <f>VLOOKUP(D1373,Menu!$A$2:$D$18,3,FALSE)</f>
        <v>14</v>
      </c>
      <c r="G1373">
        <f>VLOOKUP(D1373,Menu!$A$2:$D$18,4,FALSE)</f>
        <v>16</v>
      </c>
    </row>
    <row r="1374" spans="1:7">
      <c r="A1374" t="s">
        <v>14</v>
      </c>
      <c r="B1374" s="7">
        <v>0.76111111111111063</v>
      </c>
      <c r="C1374">
        <v>5540</v>
      </c>
      <c r="D1374">
        <v>13</v>
      </c>
      <c r="E1374" t="str">
        <f>VLOOKUP(D1374,Menu!$A$2:$D$18,2,FALSE)</f>
        <v>English Breakfast tea</v>
      </c>
      <c r="F1374">
        <f>VLOOKUP(D1374,Menu!$A$2:$D$18,3,FALSE)</f>
        <v>2</v>
      </c>
      <c r="G1374">
        <f>VLOOKUP(D1374,Menu!$A$2:$D$18,4,FALSE)</f>
        <v>2</v>
      </c>
    </row>
    <row r="1375" spans="1:7">
      <c r="A1375" t="s">
        <v>14</v>
      </c>
      <c r="B1375" s="7">
        <v>0.76597222222222172</v>
      </c>
      <c r="C1375">
        <v>5541</v>
      </c>
      <c r="D1375">
        <v>12</v>
      </c>
      <c r="E1375" t="str">
        <f>VLOOKUP(D1375,Menu!$A$2:$D$18,2,FALSE)</f>
        <v>Red wine (1/4 bottle)</v>
      </c>
      <c r="F1375">
        <f>VLOOKUP(D1375,Menu!$A$2:$D$18,3,FALSE)</f>
        <v>4</v>
      </c>
      <c r="G1375">
        <f>VLOOKUP(D1375,Menu!$A$2:$D$18,4,FALSE)</f>
        <v>6</v>
      </c>
    </row>
    <row r="1376" spans="1:7">
      <c r="A1376" t="s">
        <v>14</v>
      </c>
      <c r="B1376" s="7">
        <v>0.76805555555555505</v>
      </c>
      <c r="C1376">
        <v>5542</v>
      </c>
      <c r="D1376">
        <v>7</v>
      </c>
      <c r="E1376" t="str">
        <f>VLOOKUP(D1376,Menu!$A$2:$D$18,2,FALSE)</f>
        <v>Cottage Pie</v>
      </c>
      <c r="F1376">
        <f>VLOOKUP(D1376,Menu!$A$2:$D$18,3,FALSE)</f>
        <v>16</v>
      </c>
      <c r="G1376">
        <f>VLOOKUP(D1376,Menu!$A$2:$D$18,4,FALSE)</f>
        <v>20</v>
      </c>
    </row>
    <row r="1377" spans="1:7">
      <c r="A1377" t="s">
        <v>14</v>
      </c>
      <c r="B1377" s="7">
        <v>0.76805555555555505</v>
      </c>
      <c r="C1377">
        <v>5542</v>
      </c>
      <c r="D1377">
        <v>3</v>
      </c>
      <c r="E1377" t="str">
        <f>VLOOKUP(D1377,Menu!$A$2:$D$18,2,FALSE)</f>
        <v>Soup of the day</v>
      </c>
      <c r="F1377">
        <f>VLOOKUP(D1377,Menu!$A$2:$D$18,3,FALSE)</f>
        <v>7</v>
      </c>
      <c r="G1377">
        <f>VLOOKUP(D1377,Menu!$A$2:$D$18,4,FALSE)</f>
        <v>8.5</v>
      </c>
    </row>
    <row r="1378" spans="1:7">
      <c r="A1378" t="s">
        <v>14</v>
      </c>
      <c r="B1378" s="7">
        <v>0.77152777777777726</v>
      </c>
      <c r="C1378">
        <v>5543</v>
      </c>
      <c r="D1378">
        <v>4</v>
      </c>
      <c r="E1378" t="str">
        <f>VLOOKUP(D1378,Menu!$A$2:$D$18,2,FALSE)</f>
        <v>Ravioli</v>
      </c>
      <c r="F1378">
        <f>VLOOKUP(D1378,Menu!$A$2:$D$18,3,FALSE)</f>
        <v>14</v>
      </c>
      <c r="G1378">
        <f>VLOOKUP(D1378,Menu!$A$2:$D$18,4,FALSE)</f>
        <v>16</v>
      </c>
    </row>
    <row r="1379" spans="1:7">
      <c r="A1379" t="s">
        <v>14</v>
      </c>
      <c r="B1379" s="7">
        <v>0.77152777777777726</v>
      </c>
      <c r="C1379">
        <v>5543</v>
      </c>
      <c r="D1379">
        <v>8</v>
      </c>
      <c r="E1379" t="str">
        <f>VLOOKUP(D1379,Menu!$A$2:$D$18,2,FALSE)</f>
        <v>Fish &amp; Chips</v>
      </c>
      <c r="F1379">
        <f>VLOOKUP(D1379,Menu!$A$2:$D$18,3,FALSE)</f>
        <v>15</v>
      </c>
      <c r="G1379">
        <f>VLOOKUP(D1379,Menu!$A$2:$D$18,4,FALSE)</f>
        <v>19</v>
      </c>
    </row>
    <row r="1380" spans="1:7">
      <c r="A1380" t="s">
        <v>14</v>
      </c>
      <c r="B1380" s="7">
        <v>0.78819444444444398</v>
      </c>
      <c r="C1380">
        <v>5544</v>
      </c>
      <c r="D1380">
        <v>8</v>
      </c>
      <c r="E1380" t="str">
        <f>VLOOKUP(D1380,Menu!$A$2:$D$18,2,FALSE)</f>
        <v>Fish &amp; Chips</v>
      </c>
      <c r="F1380">
        <f>VLOOKUP(D1380,Menu!$A$2:$D$18,3,FALSE)</f>
        <v>15</v>
      </c>
      <c r="G1380">
        <f>VLOOKUP(D1380,Menu!$A$2:$D$18,4,FALSE)</f>
        <v>19</v>
      </c>
    </row>
    <row r="1381" spans="1:7">
      <c r="A1381" t="s">
        <v>14</v>
      </c>
      <c r="B1381" s="7">
        <v>0.78958333333333286</v>
      </c>
      <c r="C1381">
        <v>5545</v>
      </c>
      <c r="D1381">
        <v>6</v>
      </c>
      <c r="E1381" t="str">
        <f>VLOOKUP(D1381,Menu!$A$2:$D$18,2,FALSE)</f>
        <v>Bangers &amp; Mash</v>
      </c>
      <c r="F1381">
        <f>VLOOKUP(D1381,Menu!$A$2:$D$18,3,FALSE)</f>
        <v>14</v>
      </c>
      <c r="G1381">
        <f>VLOOKUP(D1381,Menu!$A$2:$D$18,4,FALSE)</f>
        <v>18</v>
      </c>
    </row>
    <row r="1382" spans="1:7">
      <c r="A1382" t="s">
        <v>14</v>
      </c>
      <c r="B1382" s="7">
        <v>0.78958333333333286</v>
      </c>
      <c r="C1382">
        <v>5545</v>
      </c>
      <c r="D1382">
        <v>14</v>
      </c>
      <c r="E1382" t="str">
        <f>VLOOKUP(D1382,Menu!$A$2:$D$18,2,FALSE)</f>
        <v>Espresso</v>
      </c>
      <c r="F1382">
        <f>VLOOKUP(D1382,Menu!$A$2:$D$18,3,FALSE)</f>
        <v>3</v>
      </c>
      <c r="G1382">
        <f>VLOOKUP(D1382,Menu!$A$2:$D$18,4,FALSE)</f>
        <v>3</v>
      </c>
    </row>
    <row r="1383" spans="1:7">
      <c r="A1383" t="s">
        <v>14</v>
      </c>
      <c r="B1383" s="7">
        <v>0.79999999999999949</v>
      </c>
      <c r="C1383">
        <v>5546</v>
      </c>
      <c r="D1383">
        <v>7</v>
      </c>
      <c r="E1383" t="str">
        <f>VLOOKUP(D1383,Menu!$A$2:$D$18,2,FALSE)</f>
        <v>Cottage Pie</v>
      </c>
      <c r="F1383">
        <f>VLOOKUP(D1383,Menu!$A$2:$D$18,3,FALSE)</f>
        <v>16</v>
      </c>
      <c r="G1383">
        <f>VLOOKUP(D1383,Menu!$A$2:$D$18,4,FALSE)</f>
        <v>20</v>
      </c>
    </row>
    <row r="1384" spans="1:7">
      <c r="A1384" t="s">
        <v>14</v>
      </c>
      <c r="B1384" s="7">
        <v>0.81666666666666621</v>
      </c>
      <c r="C1384">
        <v>5547</v>
      </c>
      <c r="D1384">
        <v>8</v>
      </c>
      <c r="E1384" t="str">
        <f>VLOOKUP(D1384,Menu!$A$2:$D$18,2,FALSE)</f>
        <v>Fish &amp; Chips</v>
      </c>
      <c r="F1384">
        <f>VLOOKUP(D1384,Menu!$A$2:$D$18,3,FALSE)</f>
        <v>15</v>
      </c>
      <c r="G1384">
        <f>VLOOKUP(D1384,Menu!$A$2:$D$18,4,FALSE)</f>
        <v>19</v>
      </c>
    </row>
    <row r="1385" spans="1:7">
      <c r="A1385" t="s">
        <v>14</v>
      </c>
      <c r="B1385" s="7">
        <v>0.81666666666666621</v>
      </c>
      <c r="C1385">
        <v>5547</v>
      </c>
      <c r="D1385">
        <v>11</v>
      </c>
      <c r="E1385" t="str">
        <f>VLOOKUP(D1385,Menu!$A$2:$D$18,2,FALSE)</f>
        <v>Bacon Butty</v>
      </c>
      <c r="F1385">
        <f>VLOOKUP(D1385,Menu!$A$2:$D$18,3,FALSE)</f>
        <v>10</v>
      </c>
      <c r="G1385">
        <f>VLOOKUP(D1385,Menu!$A$2:$D$18,4,FALSE)</f>
        <v>14</v>
      </c>
    </row>
    <row r="1386" spans="1:7">
      <c r="A1386" t="s">
        <v>14</v>
      </c>
      <c r="B1386" s="7">
        <v>0.81666666666666621</v>
      </c>
      <c r="C1386">
        <v>5547</v>
      </c>
      <c r="D1386">
        <v>10</v>
      </c>
      <c r="E1386" t="str">
        <f>VLOOKUP(D1386,Menu!$A$2:$D$18,2,FALSE)</f>
        <v>Mushroom Wellington</v>
      </c>
      <c r="F1386">
        <f>VLOOKUP(D1386,Menu!$A$2:$D$18,3,FALSE)</f>
        <v>14</v>
      </c>
      <c r="G1386">
        <f>VLOOKUP(D1386,Menu!$A$2:$D$18,4,FALSE)</f>
        <v>19.5</v>
      </c>
    </row>
    <row r="1387" spans="1:7">
      <c r="A1387" t="s">
        <v>14</v>
      </c>
      <c r="B1387" s="7">
        <v>0.81666666666666621</v>
      </c>
      <c r="C1387">
        <v>5547</v>
      </c>
      <c r="D1387">
        <v>4</v>
      </c>
      <c r="E1387" t="str">
        <f>VLOOKUP(D1387,Menu!$A$2:$D$18,2,FALSE)</f>
        <v>Ravioli</v>
      </c>
      <c r="F1387">
        <f>VLOOKUP(D1387,Menu!$A$2:$D$18,3,FALSE)</f>
        <v>14</v>
      </c>
      <c r="G1387">
        <f>VLOOKUP(D1387,Menu!$A$2:$D$18,4,FALSE)</f>
        <v>16</v>
      </c>
    </row>
    <row r="1388" spans="1:7">
      <c r="A1388" t="s">
        <v>14</v>
      </c>
      <c r="B1388" s="7">
        <v>0.82499999999999951</v>
      </c>
      <c r="C1388">
        <v>5548</v>
      </c>
      <c r="D1388">
        <v>3</v>
      </c>
      <c r="E1388" t="str">
        <f>VLOOKUP(D1388,Menu!$A$2:$D$18,2,FALSE)</f>
        <v>Soup of the day</v>
      </c>
      <c r="F1388">
        <f>VLOOKUP(D1388,Menu!$A$2:$D$18,3,FALSE)</f>
        <v>7</v>
      </c>
      <c r="G1388">
        <f>VLOOKUP(D1388,Menu!$A$2:$D$18,4,FALSE)</f>
        <v>8.5</v>
      </c>
    </row>
    <row r="1389" spans="1:7">
      <c r="A1389" t="s">
        <v>14</v>
      </c>
      <c r="B1389" s="7">
        <v>0.82499999999999951</v>
      </c>
      <c r="C1389">
        <v>5548</v>
      </c>
      <c r="D1389">
        <v>1</v>
      </c>
      <c r="E1389" t="str">
        <f>VLOOKUP(D1389,Menu!$A$2:$D$18,2,FALSE)</f>
        <v>Spag Bog</v>
      </c>
      <c r="F1389">
        <f>VLOOKUP(D1389,Menu!$A$2:$D$18,3,FALSE)</f>
        <v>17</v>
      </c>
      <c r="G1389">
        <f>VLOOKUP(D1389,Menu!$A$2:$D$18,4,FALSE)</f>
        <v>23</v>
      </c>
    </row>
    <row r="1390" spans="1:7">
      <c r="A1390" t="s">
        <v>14</v>
      </c>
      <c r="B1390" s="7">
        <v>0.82499999999999951</v>
      </c>
      <c r="C1390">
        <v>5548</v>
      </c>
      <c r="D1390">
        <v>2</v>
      </c>
      <c r="E1390" t="str">
        <f>VLOOKUP(D1390,Menu!$A$2:$D$18,2,FALSE)</f>
        <v>Risotto con Pollo</v>
      </c>
      <c r="F1390">
        <f>VLOOKUP(D1390,Menu!$A$2:$D$18,3,FALSE)</f>
        <v>16</v>
      </c>
      <c r="G1390">
        <f>VLOOKUP(D1390,Menu!$A$2:$D$18,4,FALSE)</f>
        <v>19</v>
      </c>
    </row>
    <row r="1391" spans="1:7">
      <c r="A1391" t="s">
        <v>14</v>
      </c>
      <c r="B1391" s="7">
        <v>0.83263888888888837</v>
      </c>
      <c r="C1391">
        <v>5549</v>
      </c>
      <c r="D1391">
        <v>6</v>
      </c>
      <c r="E1391" t="str">
        <f>VLOOKUP(D1391,Menu!$A$2:$D$18,2,FALSE)</f>
        <v>Bangers &amp; Mash</v>
      </c>
      <c r="F1391">
        <f>VLOOKUP(D1391,Menu!$A$2:$D$18,3,FALSE)</f>
        <v>14</v>
      </c>
      <c r="G1391">
        <f>VLOOKUP(D1391,Menu!$A$2:$D$18,4,FALSE)</f>
        <v>18</v>
      </c>
    </row>
    <row r="1392" spans="1:7">
      <c r="A1392" t="s">
        <v>14</v>
      </c>
      <c r="B1392" s="7">
        <v>0.83263888888888837</v>
      </c>
      <c r="C1392">
        <v>5549</v>
      </c>
      <c r="D1392">
        <v>6</v>
      </c>
      <c r="E1392" t="str">
        <f>VLOOKUP(D1392,Menu!$A$2:$D$18,2,FALSE)</f>
        <v>Bangers &amp; Mash</v>
      </c>
      <c r="F1392">
        <f>VLOOKUP(D1392,Menu!$A$2:$D$18,3,FALSE)</f>
        <v>14</v>
      </c>
      <c r="G1392">
        <f>VLOOKUP(D1392,Menu!$A$2:$D$18,4,FALSE)</f>
        <v>18</v>
      </c>
    </row>
    <row r="1393" spans="1:7">
      <c r="A1393" t="s">
        <v>14</v>
      </c>
      <c r="B1393" s="7">
        <v>0.83819444444444391</v>
      </c>
      <c r="C1393">
        <v>5550</v>
      </c>
      <c r="D1393">
        <v>8</v>
      </c>
      <c r="E1393" t="str">
        <f>VLOOKUP(D1393,Menu!$A$2:$D$18,2,FALSE)</f>
        <v>Fish &amp; Chips</v>
      </c>
      <c r="F1393">
        <f>VLOOKUP(D1393,Menu!$A$2:$D$18,3,FALSE)</f>
        <v>15</v>
      </c>
      <c r="G1393">
        <f>VLOOKUP(D1393,Menu!$A$2:$D$18,4,FALSE)</f>
        <v>19</v>
      </c>
    </row>
    <row r="1394" spans="1:7">
      <c r="A1394" t="s">
        <v>14</v>
      </c>
      <c r="B1394" s="7">
        <v>0.84861111111111054</v>
      </c>
      <c r="C1394">
        <v>5551</v>
      </c>
      <c r="D1394">
        <v>12</v>
      </c>
      <c r="E1394" t="str">
        <f>VLOOKUP(D1394,Menu!$A$2:$D$18,2,FALSE)</f>
        <v>Red wine (1/4 bottle)</v>
      </c>
      <c r="F1394">
        <f>VLOOKUP(D1394,Menu!$A$2:$D$18,3,FALSE)</f>
        <v>4</v>
      </c>
      <c r="G1394">
        <f>VLOOKUP(D1394,Menu!$A$2:$D$18,4,FALSE)</f>
        <v>6</v>
      </c>
    </row>
    <row r="1395" spans="1:7">
      <c r="A1395" t="s">
        <v>14</v>
      </c>
      <c r="B1395" s="7">
        <v>0.84861111111111054</v>
      </c>
      <c r="C1395">
        <v>5551</v>
      </c>
      <c r="D1395">
        <v>14</v>
      </c>
      <c r="E1395" t="str">
        <f>VLOOKUP(D1395,Menu!$A$2:$D$18,2,FALSE)</f>
        <v>Espresso</v>
      </c>
      <c r="F1395">
        <f>VLOOKUP(D1395,Menu!$A$2:$D$18,3,FALSE)</f>
        <v>3</v>
      </c>
      <c r="G1395">
        <f>VLOOKUP(D1395,Menu!$A$2:$D$18,4,FALSE)</f>
        <v>3</v>
      </c>
    </row>
    <row r="1396" spans="1:7">
      <c r="A1396" t="s">
        <v>14</v>
      </c>
      <c r="B1396" s="7">
        <v>0.84861111111111054</v>
      </c>
      <c r="C1396">
        <v>5551</v>
      </c>
      <c r="D1396">
        <v>16</v>
      </c>
      <c r="E1396" t="str">
        <f>VLOOKUP(D1396,Menu!$A$2:$D$18,2,FALSE)</f>
        <v>English Ale</v>
      </c>
      <c r="F1396">
        <f>VLOOKUP(D1396,Menu!$A$2:$D$18,3,FALSE)</f>
        <v>5</v>
      </c>
      <c r="G1396">
        <f>VLOOKUP(D1396,Menu!$A$2:$D$18,4,FALSE)</f>
        <v>7</v>
      </c>
    </row>
    <row r="1397" spans="1:7">
      <c r="A1397" t="s">
        <v>14</v>
      </c>
      <c r="B1397" s="7">
        <v>0.84861111111111054</v>
      </c>
      <c r="C1397">
        <v>5551</v>
      </c>
      <c r="D1397">
        <v>14</v>
      </c>
      <c r="E1397" t="str">
        <f>VLOOKUP(D1397,Menu!$A$2:$D$18,2,FALSE)</f>
        <v>Espresso</v>
      </c>
      <c r="F1397">
        <f>VLOOKUP(D1397,Menu!$A$2:$D$18,3,FALSE)</f>
        <v>3</v>
      </c>
      <c r="G1397">
        <f>VLOOKUP(D1397,Menu!$A$2:$D$18,4,FALSE)</f>
        <v>3</v>
      </c>
    </row>
    <row r="1398" spans="1:7">
      <c r="A1398" t="s">
        <v>14</v>
      </c>
      <c r="B1398" s="7">
        <v>0.84861111111111054</v>
      </c>
      <c r="C1398">
        <v>5551</v>
      </c>
      <c r="D1398">
        <v>7</v>
      </c>
      <c r="E1398" t="str">
        <f>VLOOKUP(D1398,Menu!$A$2:$D$18,2,FALSE)</f>
        <v>Cottage Pie</v>
      </c>
      <c r="F1398">
        <f>VLOOKUP(D1398,Menu!$A$2:$D$18,3,FALSE)</f>
        <v>16</v>
      </c>
      <c r="G1398">
        <f>VLOOKUP(D1398,Menu!$A$2:$D$18,4,FALSE)</f>
        <v>20</v>
      </c>
    </row>
    <row r="1399" spans="1:7">
      <c r="A1399" t="s">
        <v>14</v>
      </c>
      <c r="B1399" s="7">
        <v>0.85763888888888828</v>
      </c>
      <c r="C1399">
        <v>5552</v>
      </c>
      <c r="D1399">
        <v>10</v>
      </c>
      <c r="E1399" t="str">
        <f>VLOOKUP(D1399,Menu!$A$2:$D$18,2,FALSE)</f>
        <v>Mushroom Wellington</v>
      </c>
      <c r="F1399">
        <f>VLOOKUP(D1399,Menu!$A$2:$D$18,3,FALSE)</f>
        <v>14</v>
      </c>
      <c r="G1399">
        <f>VLOOKUP(D1399,Menu!$A$2:$D$18,4,FALSE)</f>
        <v>19.5</v>
      </c>
    </row>
    <row r="1400" spans="1:7">
      <c r="A1400" t="s">
        <v>14</v>
      </c>
      <c r="B1400" s="7">
        <v>0.85763888888888828</v>
      </c>
      <c r="C1400">
        <v>5552</v>
      </c>
      <c r="D1400">
        <v>11</v>
      </c>
      <c r="E1400" t="str">
        <f>VLOOKUP(D1400,Menu!$A$2:$D$18,2,FALSE)</f>
        <v>Bacon Butty</v>
      </c>
      <c r="F1400">
        <f>VLOOKUP(D1400,Menu!$A$2:$D$18,3,FALSE)</f>
        <v>10</v>
      </c>
      <c r="G1400">
        <f>VLOOKUP(D1400,Menu!$A$2:$D$18,4,FALSE)</f>
        <v>14</v>
      </c>
    </row>
    <row r="1401" spans="1:7">
      <c r="A1401" t="s">
        <v>14</v>
      </c>
      <c r="B1401" s="7">
        <v>0.85763888888888828</v>
      </c>
      <c r="C1401">
        <v>5552</v>
      </c>
      <c r="D1401">
        <v>13</v>
      </c>
      <c r="E1401" t="str">
        <f>VLOOKUP(D1401,Menu!$A$2:$D$18,2,FALSE)</f>
        <v>English Breakfast tea</v>
      </c>
      <c r="F1401">
        <f>VLOOKUP(D1401,Menu!$A$2:$D$18,3,FALSE)</f>
        <v>2</v>
      </c>
      <c r="G1401">
        <f>VLOOKUP(D1401,Menu!$A$2:$D$18,4,FALSE)</f>
        <v>2</v>
      </c>
    </row>
    <row r="1402" spans="1:7">
      <c r="A1402" t="s">
        <v>14</v>
      </c>
      <c r="B1402" s="7">
        <v>0.85763888888888828</v>
      </c>
      <c r="C1402">
        <v>5552</v>
      </c>
      <c r="D1402">
        <v>7</v>
      </c>
      <c r="E1402" t="str">
        <f>VLOOKUP(D1402,Menu!$A$2:$D$18,2,FALSE)</f>
        <v>Cottage Pie</v>
      </c>
      <c r="F1402">
        <f>VLOOKUP(D1402,Menu!$A$2:$D$18,3,FALSE)</f>
        <v>16</v>
      </c>
      <c r="G1402">
        <f>VLOOKUP(D1402,Menu!$A$2:$D$18,4,FALSE)</f>
        <v>20</v>
      </c>
    </row>
    <row r="1403" spans="1:7">
      <c r="A1403" t="s">
        <v>14</v>
      </c>
      <c r="B1403" s="7">
        <v>0.85763888888888828</v>
      </c>
      <c r="C1403">
        <v>5552</v>
      </c>
      <c r="D1403">
        <v>7</v>
      </c>
      <c r="E1403" t="str">
        <f>VLOOKUP(D1403,Menu!$A$2:$D$18,2,FALSE)</f>
        <v>Cottage Pie</v>
      </c>
      <c r="F1403">
        <f>VLOOKUP(D1403,Menu!$A$2:$D$18,3,FALSE)</f>
        <v>16</v>
      </c>
      <c r="G1403">
        <f>VLOOKUP(D1403,Menu!$A$2:$D$18,4,FALSE)</f>
        <v>20</v>
      </c>
    </row>
    <row r="1404" spans="1:7">
      <c r="A1404" t="s">
        <v>14</v>
      </c>
      <c r="B1404" s="7">
        <v>0.85763888888888828</v>
      </c>
      <c r="C1404">
        <v>5552</v>
      </c>
      <c r="D1404">
        <v>13</v>
      </c>
      <c r="E1404" t="str">
        <f>VLOOKUP(D1404,Menu!$A$2:$D$18,2,FALSE)</f>
        <v>English Breakfast tea</v>
      </c>
      <c r="F1404">
        <f>VLOOKUP(D1404,Menu!$A$2:$D$18,3,FALSE)</f>
        <v>2</v>
      </c>
      <c r="G1404">
        <f>VLOOKUP(D1404,Menu!$A$2:$D$18,4,FALSE)</f>
        <v>2</v>
      </c>
    </row>
    <row r="1405" spans="1:7">
      <c r="A1405" t="s">
        <v>14</v>
      </c>
      <c r="B1405" s="7">
        <v>0.87638888888888833</v>
      </c>
      <c r="C1405">
        <v>5553</v>
      </c>
      <c r="D1405">
        <v>10</v>
      </c>
      <c r="E1405" t="str">
        <f>VLOOKUP(D1405,Menu!$A$2:$D$18,2,FALSE)</f>
        <v>Mushroom Wellington</v>
      </c>
      <c r="F1405">
        <f>VLOOKUP(D1405,Menu!$A$2:$D$18,3,FALSE)</f>
        <v>14</v>
      </c>
      <c r="G1405">
        <f>VLOOKUP(D1405,Menu!$A$2:$D$18,4,FALSE)</f>
        <v>19.5</v>
      </c>
    </row>
    <row r="1406" spans="1:7">
      <c r="A1406" t="s">
        <v>14</v>
      </c>
      <c r="B1406" s="7">
        <v>0.88402777777777719</v>
      </c>
      <c r="C1406">
        <v>5554</v>
      </c>
      <c r="D1406">
        <v>5</v>
      </c>
      <c r="E1406" t="str">
        <f>VLOOKUP(D1406,Menu!$A$2:$D$18,2,FALSE)</f>
        <v>Carbonara</v>
      </c>
      <c r="F1406">
        <f>VLOOKUP(D1406,Menu!$A$2:$D$18,3,FALSE)</f>
        <v>15</v>
      </c>
      <c r="G1406">
        <f>VLOOKUP(D1406,Menu!$A$2:$D$18,4,FALSE)</f>
        <v>20</v>
      </c>
    </row>
    <row r="1407" spans="1:7">
      <c r="A1407" t="s">
        <v>14</v>
      </c>
      <c r="B1407" s="7">
        <v>0.89930555555555491</v>
      </c>
      <c r="C1407">
        <v>5555</v>
      </c>
      <c r="D1407">
        <v>8</v>
      </c>
      <c r="E1407" t="str">
        <f>VLOOKUP(D1407,Menu!$A$2:$D$18,2,FALSE)</f>
        <v>Fish &amp; Chips</v>
      </c>
      <c r="F1407">
        <f>VLOOKUP(D1407,Menu!$A$2:$D$18,3,FALSE)</f>
        <v>15</v>
      </c>
      <c r="G1407">
        <f>VLOOKUP(D1407,Menu!$A$2:$D$18,4,FALSE)</f>
        <v>19</v>
      </c>
    </row>
    <row r="1408" spans="1:7">
      <c r="A1408" t="s">
        <v>14</v>
      </c>
      <c r="B1408" s="7">
        <v>0.9187499999999994</v>
      </c>
      <c r="C1408">
        <v>5556</v>
      </c>
      <c r="D1408">
        <v>10</v>
      </c>
      <c r="E1408" t="str">
        <f>VLOOKUP(D1408,Menu!$A$2:$D$18,2,FALSE)</f>
        <v>Mushroom Wellington</v>
      </c>
      <c r="F1408">
        <f>VLOOKUP(D1408,Menu!$A$2:$D$18,3,FALSE)</f>
        <v>14</v>
      </c>
      <c r="G1408">
        <f>VLOOKUP(D1408,Menu!$A$2:$D$18,4,FALSE)</f>
        <v>19.5</v>
      </c>
    </row>
    <row r="1409" spans="1:7">
      <c r="A1409" t="s">
        <v>14</v>
      </c>
      <c r="B1409" s="7">
        <v>0.93888888888888833</v>
      </c>
      <c r="C1409">
        <v>5557</v>
      </c>
      <c r="D1409">
        <v>14</v>
      </c>
      <c r="E1409" t="str">
        <f>VLOOKUP(D1409,Menu!$A$2:$D$18,2,FALSE)</f>
        <v>Espresso</v>
      </c>
      <c r="F1409">
        <f>VLOOKUP(D1409,Menu!$A$2:$D$18,3,FALSE)</f>
        <v>3</v>
      </c>
      <c r="G1409">
        <f>VLOOKUP(D1409,Menu!$A$2:$D$18,4,FALSE)</f>
        <v>3</v>
      </c>
    </row>
    <row r="1410" spans="1:7">
      <c r="A1410" t="s">
        <v>14</v>
      </c>
      <c r="B1410" s="7">
        <v>0.93888888888888833</v>
      </c>
      <c r="C1410">
        <v>5557</v>
      </c>
      <c r="D1410">
        <v>10</v>
      </c>
      <c r="E1410" t="str">
        <f>VLOOKUP(D1410,Menu!$A$2:$D$18,2,FALSE)</f>
        <v>Mushroom Wellington</v>
      </c>
      <c r="F1410">
        <f>VLOOKUP(D1410,Menu!$A$2:$D$18,3,FALSE)</f>
        <v>14</v>
      </c>
      <c r="G1410">
        <f>VLOOKUP(D1410,Menu!$A$2:$D$18,4,FALSE)</f>
        <v>19.5</v>
      </c>
    </row>
    <row r="1411" spans="1:7">
      <c r="A1411" t="s">
        <v>14</v>
      </c>
      <c r="B1411" s="7">
        <v>0.95208333333333273</v>
      </c>
      <c r="C1411">
        <v>5558</v>
      </c>
      <c r="D1411">
        <v>5</v>
      </c>
      <c r="E1411" t="str">
        <f>VLOOKUP(D1411,Menu!$A$2:$D$18,2,FALSE)</f>
        <v>Carbonara</v>
      </c>
      <c r="F1411">
        <f>VLOOKUP(D1411,Menu!$A$2:$D$18,3,FALSE)</f>
        <v>15</v>
      </c>
      <c r="G1411">
        <f>VLOOKUP(D1411,Menu!$A$2:$D$18,4,FALSE)</f>
        <v>20</v>
      </c>
    </row>
    <row r="1412" spans="1:7">
      <c r="A1412" t="s">
        <v>14</v>
      </c>
      <c r="B1412" s="7">
        <v>0.95208333333333273</v>
      </c>
      <c r="C1412">
        <v>5558</v>
      </c>
      <c r="D1412">
        <v>15</v>
      </c>
      <c r="E1412" t="str">
        <f>VLOOKUP(D1412,Menu!$A$2:$D$18,2,FALSE)</f>
        <v>Fizzy water</v>
      </c>
      <c r="F1412">
        <f>VLOOKUP(D1412,Menu!$A$2:$D$18,3,FALSE)</f>
        <v>1</v>
      </c>
      <c r="G1412">
        <f>VLOOKUP(D1412,Menu!$A$2:$D$18,4,FALSE)</f>
        <v>1</v>
      </c>
    </row>
    <row r="1413" spans="1:7">
      <c r="A1413" t="s">
        <v>14</v>
      </c>
      <c r="B1413" s="7">
        <v>0.95208333333333273</v>
      </c>
      <c r="C1413">
        <v>5558</v>
      </c>
      <c r="D1413">
        <v>14</v>
      </c>
      <c r="E1413" t="str">
        <f>VLOOKUP(D1413,Menu!$A$2:$D$18,2,FALSE)</f>
        <v>Espresso</v>
      </c>
      <c r="F1413">
        <f>VLOOKUP(D1413,Menu!$A$2:$D$18,3,FALSE)</f>
        <v>3</v>
      </c>
      <c r="G1413">
        <f>VLOOKUP(D1413,Menu!$A$2:$D$18,4,FALSE)</f>
        <v>3</v>
      </c>
    </row>
    <row r="1414" spans="1:7">
      <c r="A1414" t="s">
        <v>14</v>
      </c>
      <c r="B1414" s="7">
        <v>0.95208333333333273</v>
      </c>
      <c r="C1414">
        <v>5558</v>
      </c>
      <c r="D1414">
        <v>16</v>
      </c>
      <c r="E1414" t="str">
        <f>VLOOKUP(D1414,Menu!$A$2:$D$18,2,FALSE)</f>
        <v>English Ale</v>
      </c>
      <c r="F1414">
        <f>VLOOKUP(D1414,Menu!$A$2:$D$18,3,FALSE)</f>
        <v>5</v>
      </c>
      <c r="G1414">
        <f>VLOOKUP(D1414,Menu!$A$2:$D$18,4,FALSE)</f>
        <v>7</v>
      </c>
    </row>
    <row r="1415" spans="1:7">
      <c r="A1415" t="s">
        <v>14</v>
      </c>
      <c r="B1415" s="7">
        <v>0.95208333333333273</v>
      </c>
      <c r="C1415">
        <v>5558</v>
      </c>
      <c r="D1415">
        <v>16</v>
      </c>
      <c r="E1415" t="str">
        <f>VLOOKUP(D1415,Menu!$A$2:$D$18,2,FALSE)</f>
        <v>English Ale</v>
      </c>
      <c r="F1415">
        <f>VLOOKUP(D1415,Menu!$A$2:$D$18,3,FALSE)</f>
        <v>5</v>
      </c>
      <c r="G1415">
        <f>VLOOKUP(D1415,Menu!$A$2:$D$18,4,FALSE)</f>
        <v>7</v>
      </c>
    </row>
    <row r="1416" spans="1:7">
      <c r="A1416" t="s">
        <v>15</v>
      </c>
      <c r="B1416" s="7">
        <v>0.46319444444444446</v>
      </c>
      <c r="C1416">
        <v>5559</v>
      </c>
      <c r="D1416">
        <v>6</v>
      </c>
      <c r="E1416" t="str">
        <f>VLOOKUP(D1416,Menu!$A$2:$D$18,2,FALSE)</f>
        <v>Bangers &amp; Mash</v>
      </c>
      <c r="F1416">
        <f>VLOOKUP(D1416,Menu!$A$2:$D$18,3,FALSE)</f>
        <v>14</v>
      </c>
      <c r="G1416">
        <f>VLOOKUP(D1416,Menu!$A$2:$D$18,4,FALSE)</f>
        <v>18</v>
      </c>
    </row>
    <row r="1417" spans="1:7">
      <c r="A1417" t="s">
        <v>15</v>
      </c>
      <c r="B1417" s="7">
        <v>0.46319444444444446</v>
      </c>
      <c r="C1417">
        <v>5559</v>
      </c>
      <c r="D1417">
        <v>11</v>
      </c>
      <c r="E1417" t="str">
        <f>VLOOKUP(D1417,Menu!$A$2:$D$18,2,FALSE)</f>
        <v>Bacon Butty</v>
      </c>
      <c r="F1417">
        <f>VLOOKUP(D1417,Menu!$A$2:$D$18,3,FALSE)</f>
        <v>10</v>
      </c>
      <c r="G1417">
        <f>VLOOKUP(D1417,Menu!$A$2:$D$18,4,FALSE)</f>
        <v>14</v>
      </c>
    </row>
    <row r="1418" spans="1:7">
      <c r="A1418" t="s">
        <v>15</v>
      </c>
      <c r="B1418" s="7">
        <v>0.46319444444444446</v>
      </c>
      <c r="C1418">
        <v>5559</v>
      </c>
      <c r="D1418">
        <v>2</v>
      </c>
      <c r="E1418" t="str">
        <f>VLOOKUP(D1418,Menu!$A$2:$D$18,2,FALSE)</f>
        <v>Risotto con Pollo</v>
      </c>
      <c r="F1418">
        <f>VLOOKUP(D1418,Menu!$A$2:$D$18,3,FALSE)</f>
        <v>16</v>
      </c>
      <c r="G1418">
        <f>VLOOKUP(D1418,Menu!$A$2:$D$18,4,FALSE)</f>
        <v>19</v>
      </c>
    </row>
    <row r="1419" spans="1:7">
      <c r="A1419" t="s">
        <v>15</v>
      </c>
      <c r="B1419" s="7">
        <v>0.46319444444444446</v>
      </c>
      <c r="C1419">
        <v>5559</v>
      </c>
      <c r="D1419">
        <v>14</v>
      </c>
      <c r="E1419" t="str">
        <f>VLOOKUP(D1419,Menu!$A$2:$D$18,2,FALSE)</f>
        <v>Espresso</v>
      </c>
      <c r="F1419">
        <f>VLOOKUP(D1419,Menu!$A$2:$D$18,3,FALSE)</f>
        <v>3</v>
      </c>
      <c r="G1419">
        <f>VLOOKUP(D1419,Menu!$A$2:$D$18,4,FALSE)</f>
        <v>3</v>
      </c>
    </row>
    <row r="1420" spans="1:7">
      <c r="A1420" t="s">
        <v>15</v>
      </c>
      <c r="B1420" s="7">
        <v>0.46319444444444446</v>
      </c>
      <c r="C1420">
        <v>5559</v>
      </c>
      <c r="D1420">
        <v>15</v>
      </c>
      <c r="E1420" t="str">
        <f>VLOOKUP(D1420,Menu!$A$2:$D$18,2,FALSE)</f>
        <v>Fizzy water</v>
      </c>
      <c r="F1420">
        <f>VLOOKUP(D1420,Menu!$A$2:$D$18,3,FALSE)</f>
        <v>1</v>
      </c>
      <c r="G1420">
        <f>VLOOKUP(D1420,Menu!$A$2:$D$18,4,FALSE)</f>
        <v>1</v>
      </c>
    </row>
    <row r="1421" spans="1:7">
      <c r="A1421" t="s">
        <v>15</v>
      </c>
      <c r="B1421" s="7">
        <v>0.46319444444444446</v>
      </c>
      <c r="C1421">
        <v>5559</v>
      </c>
      <c r="D1421">
        <v>13</v>
      </c>
      <c r="E1421" t="str">
        <f>VLOOKUP(D1421,Menu!$A$2:$D$18,2,FALSE)</f>
        <v>English Breakfast tea</v>
      </c>
      <c r="F1421">
        <f>VLOOKUP(D1421,Menu!$A$2:$D$18,3,FALSE)</f>
        <v>2</v>
      </c>
      <c r="G1421">
        <f>VLOOKUP(D1421,Menu!$A$2:$D$18,4,FALSE)</f>
        <v>2</v>
      </c>
    </row>
    <row r="1422" spans="1:7">
      <c r="A1422" t="s">
        <v>15</v>
      </c>
      <c r="B1422" s="7">
        <v>0.46319444444444446</v>
      </c>
      <c r="C1422">
        <v>5559</v>
      </c>
      <c r="D1422">
        <v>8</v>
      </c>
      <c r="E1422" t="str">
        <f>VLOOKUP(D1422,Menu!$A$2:$D$18,2,FALSE)</f>
        <v>Fish &amp; Chips</v>
      </c>
      <c r="F1422">
        <f>VLOOKUP(D1422,Menu!$A$2:$D$18,3,FALSE)</f>
        <v>15</v>
      </c>
      <c r="G1422">
        <f>VLOOKUP(D1422,Menu!$A$2:$D$18,4,FALSE)</f>
        <v>19</v>
      </c>
    </row>
    <row r="1423" spans="1:7">
      <c r="A1423" t="s">
        <v>15</v>
      </c>
      <c r="B1423" s="7">
        <v>0.46319444444444446</v>
      </c>
      <c r="C1423">
        <v>5559</v>
      </c>
      <c r="D1423">
        <v>1</v>
      </c>
      <c r="E1423" t="str">
        <f>VLOOKUP(D1423,Menu!$A$2:$D$18,2,FALSE)</f>
        <v>Spag Bog</v>
      </c>
      <c r="F1423">
        <f>VLOOKUP(D1423,Menu!$A$2:$D$18,3,FALSE)</f>
        <v>17</v>
      </c>
      <c r="G1423">
        <f>VLOOKUP(D1423,Menu!$A$2:$D$18,4,FALSE)</f>
        <v>23</v>
      </c>
    </row>
    <row r="1424" spans="1:7">
      <c r="A1424" t="s">
        <v>15</v>
      </c>
      <c r="B1424" s="7">
        <v>0.47916666666666669</v>
      </c>
      <c r="C1424">
        <v>5560</v>
      </c>
      <c r="D1424">
        <v>3</v>
      </c>
      <c r="E1424" t="str">
        <f>VLOOKUP(D1424,Menu!$A$2:$D$18,2,FALSE)</f>
        <v>Soup of the day</v>
      </c>
      <c r="F1424">
        <f>VLOOKUP(D1424,Menu!$A$2:$D$18,3,FALSE)</f>
        <v>7</v>
      </c>
      <c r="G1424">
        <f>VLOOKUP(D1424,Menu!$A$2:$D$18,4,FALSE)</f>
        <v>8.5</v>
      </c>
    </row>
    <row r="1425" spans="1:7">
      <c r="A1425" t="s">
        <v>15</v>
      </c>
      <c r="B1425" s="7">
        <v>0.47916666666666669</v>
      </c>
      <c r="C1425">
        <v>5560</v>
      </c>
      <c r="D1425">
        <v>4</v>
      </c>
      <c r="E1425" t="str">
        <f>VLOOKUP(D1425,Menu!$A$2:$D$18,2,FALSE)</f>
        <v>Ravioli</v>
      </c>
      <c r="F1425">
        <f>VLOOKUP(D1425,Menu!$A$2:$D$18,3,FALSE)</f>
        <v>14</v>
      </c>
      <c r="G1425">
        <f>VLOOKUP(D1425,Menu!$A$2:$D$18,4,FALSE)</f>
        <v>16</v>
      </c>
    </row>
    <row r="1426" spans="1:7">
      <c r="A1426" t="s">
        <v>15</v>
      </c>
      <c r="B1426" s="7">
        <v>0.49027777777777781</v>
      </c>
      <c r="C1426">
        <v>5561</v>
      </c>
      <c r="D1426">
        <v>3</v>
      </c>
      <c r="E1426" t="str">
        <f>VLOOKUP(D1426,Menu!$A$2:$D$18,2,FALSE)</f>
        <v>Soup of the day</v>
      </c>
      <c r="F1426">
        <f>VLOOKUP(D1426,Menu!$A$2:$D$18,3,FALSE)</f>
        <v>7</v>
      </c>
      <c r="G1426">
        <f>VLOOKUP(D1426,Menu!$A$2:$D$18,4,FALSE)</f>
        <v>8.5</v>
      </c>
    </row>
    <row r="1427" spans="1:7">
      <c r="A1427" t="s">
        <v>15</v>
      </c>
      <c r="B1427" s="7">
        <v>0.49027777777777781</v>
      </c>
      <c r="C1427">
        <v>5561</v>
      </c>
      <c r="D1427">
        <v>4</v>
      </c>
      <c r="E1427" t="str">
        <f>VLOOKUP(D1427,Menu!$A$2:$D$18,2,FALSE)</f>
        <v>Ravioli</v>
      </c>
      <c r="F1427">
        <f>VLOOKUP(D1427,Menu!$A$2:$D$18,3,FALSE)</f>
        <v>14</v>
      </c>
      <c r="G1427">
        <f>VLOOKUP(D1427,Menu!$A$2:$D$18,4,FALSE)</f>
        <v>16</v>
      </c>
    </row>
    <row r="1428" spans="1:7">
      <c r="A1428" t="s">
        <v>15</v>
      </c>
      <c r="B1428" s="7">
        <v>0.49027777777777781</v>
      </c>
      <c r="C1428">
        <v>5561</v>
      </c>
      <c r="D1428">
        <v>11</v>
      </c>
      <c r="E1428" t="str">
        <f>VLOOKUP(D1428,Menu!$A$2:$D$18,2,FALSE)</f>
        <v>Bacon Butty</v>
      </c>
      <c r="F1428">
        <f>VLOOKUP(D1428,Menu!$A$2:$D$18,3,FALSE)</f>
        <v>10</v>
      </c>
      <c r="G1428">
        <f>VLOOKUP(D1428,Menu!$A$2:$D$18,4,FALSE)</f>
        <v>14</v>
      </c>
    </row>
    <row r="1429" spans="1:7">
      <c r="A1429" t="s">
        <v>15</v>
      </c>
      <c r="B1429" s="7">
        <v>0.50763888888888897</v>
      </c>
      <c r="C1429">
        <v>5562</v>
      </c>
      <c r="D1429">
        <v>3</v>
      </c>
      <c r="E1429" t="str">
        <f>VLOOKUP(D1429,Menu!$A$2:$D$18,2,FALSE)</f>
        <v>Soup of the day</v>
      </c>
      <c r="F1429">
        <f>VLOOKUP(D1429,Menu!$A$2:$D$18,3,FALSE)</f>
        <v>7</v>
      </c>
      <c r="G1429">
        <f>VLOOKUP(D1429,Menu!$A$2:$D$18,4,FALSE)</f>
        <v>8.5</v>
      </c>
    </row>
    <row r="1430" spans="1:7">
      <c r="A1430" t="s">
        <v>15</v>
      </c>
      <c r="B1430" s="7">
        <v>0.50763888888888897</v>
      </c>
      <c r="C1430">
        <v>5562</v>
      </c>
      <c r="D1430">
        <v>7</v>
      </c>
      <c r="E1430" t="str">
        <f>VLOOKUP(D1430,Menu!$A$2:$D$18,2,FALSE)</f>
        <v>Cottage Pie</v>
      </c>
      <c r="F1430">
        <f>VLOOKUP(D1430,Menu!$A$2:$D$18,3,FALSE)</f>
        <v>16</v>
      </c>
      <c r="G1430">
        <f>VLOOKUP(D1430,Menu!$A$2:$D$18,4,FALSE)</f>
        <v>20</v>
      </c>
    </row>
    <row r="1431" spans="1:7">
      <c r="A1431" t="s">
        <v>15</v>
      </c>
      <c r="B1431" s="7">
        <v>0.50763888888888897</v>
      </c>
      <c r="C1431">
        <v>5562</v>
      </c>
      <c r="D1431">
        <v>16</v>
      </c>
      <c r="E1431" t="str">
        <f>VLOOKUP(D1431,Menu!$A$2:$D$18,2,FALSE)</f>
        <v>English Ale</v>
      </c>
      <c r="F1431">
        <f>VLOOKUP(D1431,Menu!$A$2:$D$18,3,FALSE)</f>
        <v>5</v>
      </c>
      <c r="G1431">
        <f>VLOOKUP(D1431,Menu!$A$2:$D$18,4,FALSE)</f>
        <v>7</v>
      </c>
    </row>
    <row r="1432" spans="1:7">
      <c r="A1432" t="s">
        <v>15</v>
      </c>
      <c r="B1432" s="7">
        <v>0.52222222222222225</v>
      </c>
      <c r="C1432">
        <v>5563</v>
      </c>
      <c r="D1432">
        <v>8</v>
      </c>
      <c r="E1432" t="str">
        <f>VLOOKUP(D1432,Menu!$A$2:$D$18,2,FALSE)</f>
        <v>Fish &amp; Chips</v>
      </c>
      <c r="F1432">
        <f>VLOOKUP(D1432,Menu!$A$2:$D$18,3,FALSE)</f>
        <v>15</v>
      </c>
      <c r="G1432">
        <f>VLOOKUP(D1432,Menu!$A$2:$D$18,4,FALSE)</f>
        <v>19</v>
      </c>
    </row>
    <row r="1433" spans="1:7">
      <c r="A1433" t="s">
        <v>15</v>
      </c>
      <c r="B1433" s="7">
        <v>0.52222222222222225</v>
      </c>
      <c r="C1433">
        <v>5563</v>
      </c>
      <c r="D1433">
        <v>9</v>
      </c>
      <c r="E1433" t="str">
        <f>VLOOKUP(D1433,Menu!$A$2:$D$18,2,FALSE)</f>
        <v>Chicken Tikka Masala</v>
      </c>
      <c r="F1433">
        <f>VLOOKUP(D1433,Menu!$A$2:$D$18,3,FALSE)</f>
        <v>14</v>
      </c>
      <c r="G1433">
        <f>VLOOKUP(D1433,Menu!$A$2:$D$18,4,FALSE)</f>
        <v>17</v>
      </c>
    </row>
    <row r="1434" spans="1:7">
      <c r="A1434" t="s">
        <v>15</v>
      </c>
      <c r="B1434" s="7">
        <v>0.54027777777777786</v>
      </c>
      <c r="C1434">
        <v>5564</v>
      </c>
      <c r="D1434">
        <v>4</v>
      </c>
      <c r="E1434" t="str">
        <f>VLOOKUP(D1434,Menu!$A$2:$D$18,2,FALSE)</f>
        <v>Ravioli</v>
      </c>
      <c r="F1434">
        <f>VLOOKUP(D1434,Menu!$A$2:$D$18,3,FALSE)</f>
        <v>14</v>
      </c>
      <c r="G1434">
        <f>VLOOKUP(D1434,Menu!$A$2:$D$18,4,FALSE)</f>
        <v>16</v>
      </c>
    </row>
    <row r="1435" spans="1:7">
      <c r="A1435" t="s">
        <v>15</v>
      </c>
      <c r="B1435" s="7">
        <v>0.54027777777777786</v>
      </c>
      <c r="C1435">
        <v>5564</v>
      </c>
      <c r="D1435">
        <v>3</v>
      </c>
      <c r="E1435" t="str">
        <f>VLOOKUP(D1435,Menu!$A$2:$D$18,2,FALSE)</f>
        <v>Soup of the day</v>
      </c>
      <c r="F1435">
        <f>VLOOKUP(D1435,Menu!$A$2:$D$18,3,FALSE)</f>
        <v>7</v>
      </c>
      <c r="G1435">
        <f>VLOOKUP(D1435,Menu!$A$2:$D$18,4,FALSE)</f>
        <v>8.5</v>
      </c>
    </row>
    <row r="1436" spans="1:7">
      <c r="A1436" t="s">
        <v>15</v>
      </c>
      <c r="B1436" s="7">
        <v>0.54027777777777786</v>
      </c>
      <c r="C1436">
        <v>5564</v>
      </c>
      <c r="D1436">
        <v>2</v>
      </c>
      <c r="E1436" t="str">
        <f>VLOOKUP(D1436,Menu!$A$2:$D$18,2,FALSE)</f>
        <v>Risotto con Pollo</v>
      </c>
      <c r="F1436">
        <f>VLOOKUP(D1436,Menu!$A$2:$D$18,3,FALSE)</f>
        <v>16</v>
      </c>
      <c r="G1436">
        <f>VLOOKUP(D1436,Menu!$A$2:$D$18,4,FALSE)</f>
        <v>19</v>
      </c>
    </row>
    <row r="1437" spans="1:7">
      <c r="A1437" t="s">
        <v>15</v>
      </c>
      <c r="B1437" s="7">
        <v>0.55347222222222225</v>
      </c>
      <c r="C1437">
        <v>5565</v>
      </c>
      <c r="D1437">
        <v>15</v>
      </c>
      <c r="E1437" t="str">
        <f>VLOOKUP(D1437,Menu!$A$2:$D$18,2,FALSE)</f>
        <v>Fizzy water</v>
      </c>
      <c r="F1437">
        <f>VLOOKUP(D1437,Menu!$A$2:$D$18,3,FALSE)</f>
        <v>1</v>
      </c>
      <c r="G1437">
        <f>VLOOKUP(D1437,Menu!$A$2:$D$18,4,FALSE)</f>
        <v>1</v>
      </c>
    </row>
    <row r="1438" spans="1:7">
      <c r="A1438" t="s">
        <v>15</v>
      </c>
      <c r="B1438" s="7">
        <v>0.55347222222222225</v>
      </c>
      <c r="C1438">
        <v>5565</v>
      </c>
      <c r="D1438">
        <v>7</v>
      </c>
      <c r="E1438" t="str">
        <f>VLOOKUP(D1438,Menu!$A$2:$D$18,2,FALSE)</f>
        <v>Cottage Pie</v>
      </c>
      <c r="F1438">
        <f>VLOOKUP(D1438,Menu!$A$2:$D$18,3,FALSE)</f>
        <v>16</v>
      </c>
      <c r="G1438">
        <f>VLOOKUP(D1438,Menu!$A$2:$D$18,4,FALSE)</f>
        <v>20</v>
      </c>
    </row>
    <row r="1439" spans="1:7">
      <c r="A1439" t="s">
        <v>15</v>
      </c>
      <c r="B1439" s="7">
        <v>0.55347222222222225</v>
      </c>
      <c r="C1439">
        <v>5565</v>
      </c>
      <c r="D1439">
        <v>9</v>
      </c>
      <c r="E1439" t="str">
        <f>VLOOKUP(D1439,Menu!$A$2:$D$18,2,FALSE)</f>
        <v>Chicken Tikka Masala</v>
      </c>
      <c r="F1439">
        <f>VLOOKUP(D1439,Menu!$A$2:$D$18,3,FALSE)</f>
        <v>14</v>
      </c>
      <c r="G1439">
        <f>VLOOKUP(D1439,Menu!$A$2:$D$18,4,FALSE)</f>
        <v>17</v>
      </c>
    </row>
    <row r="1440" spans="1:7">
      <c r="A1440" t="s">
        <v>15</v>
      </c>
      <c r="B1440" s="7">
        <v>0.55486111111111114</v>
      </c>
      <c r="C1440">
        <v>5566</v>
      </c>
      <c r="D1440">
        <v>11</v>
      </c>
      <c r="E1440" t="str">
        <f>VLOOKUP(D1440,Menu!$A$2:$D$18,2,FALSE)</f>
        <v>Bacon Butty</v>
      </c>
      <c r="F1440">
        <f>VLOOKUP(D1440,Menu!$A$2:$D$18,3,FALSE)</f>
        <v>10</v>
      </c>
      <c r="G1440">
        <f>VLOOKUP(D1440,Menu!$A$2:$D$18,4,FALSE)</f>
        <v>14</v>
      </c>
    </row>
    <row r="1441" spans="1:7">
      <c r="A1441" t="s">
        <v>15</v>
      </c>
      <c r="B1441" s="7">
        <v>0.55486111111111114</v>
      </c>
      <c r="C1441">
        <v>5566</v>
      </c>
      <c r="D1441">
        <v>7</v>
      </c>
      <c r="E1441" t="str">
        <f>VLOOKUP(D1441,Menu!$A$2:$D$18,2,FALSE)</f>
        <v>Cottage Pie</v>
      </c>
      <c r="F1441">
        <f>VLOOKUP(D1441,Menu!$A$2:$D$18,3,FALSE)</f>
        <v>16</v>
      </c>
      <c r="G1441">
        <f>VLOOKUP(D1441,Menu!$A$2:$D$18,4,FALSE)</f>
        <v>20</v>
      </c>
    </row>
    <row r="1442" spans="1:7">
      <c r="A1442" t="s">
        <v>15</v>
      </c>
      <c r="B1442" s="7">
        <v>0.55902777777777779</v>
      </c>
      <c r="C1442">
        <v>5567</v>
      </c>
      <c r="D1442">
        <v>16</v>
      </c>
      <c r="E1442" t="str">
        <f>VLOOKUP(D1442,Menu!$A$2:$D$18,2,FALSE)</f>
        <v>English Ale</v>
      </c>
      <c r="F1442">
        <f>VLOOKUP(D1442,Menu!$A$2:$D$18,3,FALSE)</f>
        <v>5</v>
      </c>
      <c r="G1442">
        <f>VLOOKUP(D1442,Menu!$A$2:$D$18,4,FALSE)</f>
        <v>7</v>
      </c>
    </row>
    <row r="1443" spans="1:7">
      <c r="A1443" t="s">
        <v>15</v>
      </c>
      <c r="B1443" s="7">
        <v>0.5708333333333333</v>
      </c>
      <c r="C1443">
        <v>5568</v>
      </c>
      <c r="D1443">
        <v>10</v>
      </c>
      <c r="E1443" t="str">
        <f>VLOOKUP(D1443,Menu!$A$2:$D$18,2,FALSE)</f>
        <v>Mushroom Wellington</v>
      </c>
      <c r="F1443">
        <f>VLOOKUP(D1443,Menu!$A$2:$D$18,3,FALSE)</f>
        <v>14</v>
      </c>
      <c r="G1443">
        <f>VLOOKUP(D1443,Menu!$A$2:$D$18,4,FALSE)</f>
        <v>19.5</v>
      </c>
    </row>
    <row r="1444" spans="1:7">
      <c r="A1444" t="s">
        <v>15</v>
      </c>
      <c r="B1444" s="7">
        <v>0.57222222222222219</v>
      </c>
      <c r="C1444">
        <v>5569</v>
      </c>
      <c r="D1444">
        <v>13</v>
      </c>
      <c r="E1444" t="str">
        <f>VLOOKUP(D1444,Menu!$A$2:$D$18,2,FALSE)</f>
        <v>English Breakfast tea</v>
      </c>
      <c r="F1444">
        <f>VLOOKUP(D1444,Menu!$A$2:$D$18,3,FALSE)</f>
        <v>2</v>
      </c>
      <c r="G1444">
        <f>VLOOKUP(D1444,Menu!$A$2:$D$18,4,FALSE)</f>
        <v>2</v>
      </c>
    </row>
    <row r="1445" spans="1:7">
      <c r="A1445" t="s">
        <v>15</v>
      </c>
      <c r="B1445" s="7">
        <v>0.57222222222222219</v>
      </c>
      <c r="C1445">
        <v>5569</v>
      </c>
      <c r="D1445">
        <v>13</v>
      </c>
      <c r="E1445" t="str">
        <f>VLOOKUP(D1445,Menu!$A$2:$D$18,2,FALSE)</f>
        <v>English Breakfast tea</v>
      </c>
      <c r="F1445">
        <f>VLOOKUP(D1445,Menu!$A$2:$D$18,3,FALSE)</f>
        <v>2</v>
      </c>
      <c r="G1445">
        <f>VLOOKUP(D1445,Menu!$A$2:$D$18,4,FALSE)</f>
        <v>2</v>
      </c>
    </row>
    <row r="1446" spans="1:7">
      <c r="A1446" t="s">
        <v>15</v>
      </c>
      <c r="B1446" s="7">
        <v>0.57222222222222219</v>
      </c>
      <c r="C1446">
        <v>5569</v>
      </c>
      <c r="D1446">
        <v>3</v>
      </c>
      <c r="E1446" t="str">
        <f>VLOOKUP(D1446,Menu!$A$2:$D$18,2,FALSE)</f>
        <v>Soup of the day</v>
      </c>
      <c r="F1446">
        <f>VLOOKUP(D1446,Menu!$A$2:$D$18,3,FALSE)</f>
        <v>7</v>
      </c>
      <c r="G1446">
        <f>VLOOKUP(D1446,Menu!$A$2:$D$18,4,FALSE)</f>
        <v>8.5</v>
      </c>
    </row>
    <row r="1447" spans="1:7">
      <c r="A1447" t="s">
        <v>15</v>
      </c>
      <c r="B1447" s="7">
        <v>0.57222222222222219</v>
      </c>
      <c r="C1447">
        <v>5569</v>
      </c>
      <c r="D1447">
        <v>7</v>
      </c>
      <c r="E1447" t="str">
        <f>VLOOKUP(D1447,Menu!$A$2:$D$18,2,FALSE)</f>
        <v>Cottage Pie</v>
      </c>
      <c r="F1447">
        <f>VLOOKUP(D1447,Menu!$A$2:$D$18,3,FALSE)</f>
        <v>16</v>
      </c>
      <c r="G1447">
        <f>VLOOKUP(D1447,Menu!$A$2:$D$18,4,FALSE)</f>
        <v>20</v>
      </c>
    </row>
    <row r="1448" spans="1:7">
      <c r="A1448" t="s">
        <v>15</v>
      </c>
      <c r="B1448" s="7">
        <v>0.57291666666666663</v>
      </c>
      <c r="C1448">
        <v>5570</v>
      </c>
      <c r="D1448">
        <v>6</v>
      </c>
      <c r="E1448" t="str">
        <f>VLOOKUP(D1448,Menu!$A$2:$D$18,2,FALSE)</f>
        <v>Bangers &amp; Mash</v>
      </c>
      <c r="F1448">
        <f>VLOOKUP(D1448,Menu!$A$2:$D$18,3,FALSE)</f>
        <v>14</v>
      </c>
      <c r="G1448">
        <f>VLOOKUP(D1448,Menu!$A$2:$D$18,4,FALSE)</f>
        <v>18</v>
      </c>
    </row>
    <row r="1449" spans="1:7">
      <c r="A1449" t="s">
        <v>15</v>
      </c>
      <c r="B1449" s="7">
        <v>0.57291666666666663</v>
      </c>
      <c r="C1449">
        <v>5570</v>
      </c>
      <c r="D1449">
        <v>12</v>
      </c>
      <c r="E1449" t="str">
        <f>VLOOKUP(D1449,Menu!$A$2:$D$18,2,FALSE)</f>
        <v>Red wine (1/4 bottle)</v>
      </c>
      <c r="F1449">
        <f>VLOOKUP(D1449,Menu!$A$2:$D$18,3,FALSE)</f>
        <v>4</v>
      </c>
      <c r="G1449">
        <f>VLOOKUP(D1449,Menu!$A$2:$D$18,4,FALSE)</f>
        <v>6</v>
      </c>
    </row>
    <row r="1450" spans="1:7">
      <c r="A1450" t="s">
        <v>15</v>
      </c>
      <c r="B1450" s="7">
        <v>0.57291666666666663</v>
      </c>
      <c r="C1450">
        <v>5570</v>
      </c>
      <c r="D1450">
        <v>9</v>
      </c>
      <c r="E1450" t="str">
        <f>VLOOKUP(D1450,Menu!$A$2:$D$18,2,FALSE)</f>
        <v>Chicken Tikka Masala</v>
      </c>
      <c r="F1450">
        <f>VLOOKUP(D1450,Menu!$A$2:$D$18,3,FALSE)</f>
        <v>14</v>
      </c>
      <c r="G1450">
        <f>VLOOKUP(D1450,Menu!$A$2:$D$18,4,FALSE)</f>
        <v>17</v>
      </c>
    </row>
    <row r="1451" spans="1:7">
      <c r="A1451" t="s">
        <v>15</v>
      </c>
      <c r="B1451" s="7">
        <v>0.59305555555555556</v>
      </c>
      <c r="C1451">
        <v>5571</v>
      </c>
      <c r="D1451">
        <v>5</v>
      </c>
      <c r="E1451" t="str">
        <f>VLOOKUP(D1451,Menu!$A$2:$D$18,2,FALSE)</f>
        <v>Carbonara</v>
      </c>
      <c r="F1451">
        <f>VLOOKUP(D1451,Menu!$A$2:$D$18,3,FALSE)</f>
        <v>15</v>
      </c>
      <c r="G1451">
        <f>VLOOKUP(D1451,Menu!$A$2:$D$18,4,FALSE)</f>
        <v>20</v>
      </c>
    </row>
    <row r="1452" spans="1:7">
      <c r="A1452" t="s">
        <v>15</v>
      </c>
      <c r="B1452" s="7">
        <v>0.59305555555555556</v>
      </c>
      <c r="C1452">
        <v>5571</v>
      </c>
      <c r="D1452">
        <v>3</v>
      </c>
      <c r="E1452" t="str">
        <f>VLOOKUP(D1452,Menu!$A$2:$D$18,2,FALSE)</f>
        <v>Soup of the day</v>
      </c>
      <c r="F1452">
        <f>VLOOKUP(D1452,Menu!$A$2:$D$18,3,FALSE)</f>
        <v>7</v>
      </c>
      <c r="G1452">
        <f>VLOOKUP(D1452,Menu!$A$2:$D$18,4,FALSE)</f>
        <v>8.5</v>
      </c>
    </row>
    <row r="1453" spans="1:7">
      <c r="A1453" t="s">
        <v>15</v>
      </c>
      <c r="B1453" s="7">
        <v>0.59305555555555556</v>
      </c>
      <c r="C1453">
        <v>5571</v>
      </c>
      <c r="D1453">
        <v>4</v>
      </c>
      <c r="E1453" t="str">
        <f>VLOOKUP(D1453,Menu!$A$2:$D$18,2,FALSE)</f>
        <v>Ravioli</v>
      </c>
      <c r="F1453">
        <f>VLOOKUP(D1453,Menu!$A$2:$D$18,3,FALSE)</f>
        <v>14</v>
      </c>
      <c r="G1453">
        <f>VLOOKUP(D1453,Menu!$A$2:$D$18,4,FALSE)</f>
        <v>16</v>
      </c>
    </row>
    <row r="1454" spans="1:7">
      <c r="A1454" t="s">
        <v>15</v>
      </c>
      <c r="B1454" s="7">
        <v>0.59305555555555556</v>
      </c>
      <c r="C1454">
        <v>5571</v>
      </c>
      <c r="D1454">
        <v>6</v>
      </c>
      <c r="E1454" t="str">
        <f>VLOOKUP(D1454,Menu!$A$2:$D$18,2,FALSE)</f>
        <v>Bangers &amp; Mash</v>
      </c>
      <c r="F1454">
        <f>VLOOKUP(D1454,Menu!$A$2:$D$18,3,FALSE)</f>
        <v>14</v>
      </c>
      <c r="G1454">
        <f>VLOOKUP(D1454,Menu!$A$2:$D$18,4,FALSE)</f>
        <v>18</v>
      </c>
    </row>
    <row r="1455" spans="1:7">
      <c r="A1455" t="s">
        <v>15</v>
      </c>
      <c r="B1455" s="7">
        <v>0.59305555555555556</v>
      </c>
      <c r="C1455">
        <v>5571</v>
      </c>
      <c r="D1455">
        <v>7</v>
      </c>
      <c r="E1455" t="str">
        <f>VLOOKUP(D1455,Menu!$A$2:$D$18,2,FALSE)</f>
        <v>Cottage Pie</v>
      </c>
      <c r="F1455">
        <f>VLOOKUP(D1455,Menu!$A$2:$D$18,3,FALSE)</f>
        <v>16</v>
      </c>
      <c r="G1455">
        <f>VLOOKUP(D1455,Menu!$A$2:$D$18,4,FALSE)</f>
        <v>20</v>
      </c>
    </row>
    <row r="1456" spans="1:7">
      <c r="A1456" t="s">
        <v>15</v>
      </c>
      <c r="B1456" s="7">
        <v>0.60902777777777772</v>
      </c>
      <c r="C1456">
        <v>5572</v>
      </c>
      <c r="D1456">
        <v>12</v>
      </c>
      <c r="E1456" t="str">
        <f>VLOOKUP(D1456,Menu!$A$2:$D$18,2,FALSE)</f>
        <v>Red wine (1/4 bottle)</v>
      </c>
      <c r="F1456">
        <f>VLOOKUP(D1456,Menu!$A$2:$D$18,3,FALSE)</f>
        <v>4</v>
      </c>
      <c r="G1456">
        <f>VLOOKUP(D1456,Menu!$A$2:$D$18,4,FALSE)</f>
        <v>6</v>
      </c>
    </row>
    <row r="1457" spans="1:7">
      <c r="A1457" t="s">
        <v>15</v>
      </c>
      <c r="B1457" s="7">
        <v>0.61388888888888882</v>
      </c>
      <c r="C1457">
        <v>5573</v>
      </c>
      <c r="D1457">
        <v>10</v>
      </c>
      <c r="E1457" t="str">
        <f>VLOOKUP(D1457,Menu!$A$2:$D$18,2,FALSE)</f>
        <v>Mushroom Wellington</v>
      </c>
      <c r="F1457">
        <f>VLOOKUP(D1457,Menu!$A$2:$D$18,3,FALSE)</f>
        <v>14</v>
      </c>
      <c r="G1457">
        <f>VLOOKUP(D1457,Menu!$A$2:$D$18,4,FALSE)</f>
        <v>19.5</v>
      </c>
    </row>
    <row r="1458" spans="1:7">
      <c r="A1458" t="s">
        <v>15</v>
      </c>
      <c r="B1458" s="7">
        <v>0.61388888888888882</v>
      </c>
      <c r="C1458">
        <v>5573</v>
      </c>
      <c r="D1458">
        <v>14</v>
      </c>
      <c r="E1458" t="str">
        <f>VLOOKUP(D1458,Menu!$A$2:$D$18,2,FALSE)</f>
        <v>Espresso</v>
      </c>
      <c r="F1458">
        <f>VLOOKUP(D1458,Menu!$A$2:$D$18,3,FALSE)</f>
        <v>3</v>
      </c>
      <c r="G1458">
        <f>VLOOKUP(D1458,Menu!$A$2:$D$18,4,FALSE)</f>
        <v>3</v>
      </c>
    </row>
    <row r="1459" spans="1:7">
      <c r="A1459" t="s">
        <v>15</v>
      </c>
      <c r="B1459" s="7">
        <v>0.62083333333333324</v>
      </c>
      <c r="C1459">
        <v>5574</v>
      </c>
      <c r="D1459">
        <v>13</v>
      </c>
      <c r="E1459" t="str">
        <f>VLOOKUP(D1459,Menu!$A$2:$D$18,2,FALSE)</f>
        <v>English Breakfast tea</v>
      </c>
      <c r="F1459">
        <f>VLOOKUP(D1459,Menu!$A$2:$D$18,3,FALSE)</f>
        <v>2</v>
      </c>
      <c r="G1459">
        <f>VLOOKUP(D1459,Menu!$A$2:$D$18,4,FALSE)</f>
        <v>2</v>
      </c>
    </row>
    <row r="1460" spans="1:7">
      <c r="A1460" t="s">
        <v>15</v>
      </c>
      <c r="B1460" s="7">
        <v>0.62083333333333324</v>
      </c>
      <c r="C1460">
        <v>5574</v>
      </c>
      <c r="D1460">
        <v>15</v>
      </c>
      <c r="E1460" t="str">
        <f>VLOOKUP(D1460,Menu!$A$2:$D$18,2,FALSE)</f>
        <v>Fizzy water</v>
      </c>
      <c r="F1460">
        <f>VLOOKUP(D1460,Menu!$A$2:$D$18,3,FALSE)</f>
        <v>1</v>
      </c>
      <c r="G1460">
        <f>VLOOKUP(D1460,Menu!$A$2:$D$18,4,FALSE)</f>
        <v>1</v>
      </c>
    </row>
    <row r="1461" spans="1:7">
      <c r="A1461" t="s">
        <v>15</v>
      </c>
      <c r="B1461" s="7">
        <v>0.63541666666666652</v>
      </c>
      <c r="C1461">
        <v>5575</v>
      </c>
      <c r="D1461">
        <v>14</v>
      </c>
      <c r="E1461" t="str">
        <f>VLOOKUP(D1461,Menu!$A$2:$D$18,2,FALSE)</f>
        <v>Espresso</v>
      </c>
      <c r="F1461">
        <f>VLOOKUP(D1461,Menu!$A$2:$D$18,3,FALSE)</f>
        <v>3</v>
      </c>
      <c r="G1461">
        <f>VLOOKUP(D1461,Menu!$A$2:$D$18,4,FALSE)</f>
        <v>3</v>
      </c>
    </row>
    <row r="1462" spans="1:7">
      <c r="A1462" t="s">
        <v>15</v>
      </c>
      <c r="B1462" s="7">
        <v>0.63541666666666652</v>
      </c>
      <c r="C1462">
        <v>5575</v>
      </c>
      <c r="D1462">
        <v>1</v>
      </c>
      <c r="E1462" t="str">
        <f>VLOOKUP(D1462,Menu!$A$2:$D$18,2,FALSE)</f>
        <v>Spag Bog</v>
      </c>
      <c r="F1462">
        <f>VLOOKUP(D1462,Menu!$A$2:$D$18,3,FALSE)</f>
        <v>17</v>
      </c>
      <c r="G1462">
        <f>VLOOKUP(D1462,Menu!$A$2:$D$18,4,FALSE)</f>
        <v>23</v>
      </c>
    </row>
    <row r="1463" spans="1:7">
      <c r="A1463" t="s">
        <v>15</v>
      </c>
      <c r="B1463" s="7">
        <v>0.63541666666666652</v>
      </c>
      <c r="C1463">
        <v>5575</v>
      </c>
      <c r="D1463">
        <v>8</v>
      </c>
      <c r="E1463" t="str">
        <f>VLOOKUP(D1463,Menu!$A$2:$D$18,2,FALSE)</f>
        <v>Fish &amp; Chips</v>
      </c>
      <c r="F1463">
        <f>VLOOKUP(D1463,Menu!$A$2:$D$18,3,FALSE)</f>
        <v>15</v>
      </c>
      <c r="G1463">
        <f>VLOOKUP(D1463,Menu!$A$2:$D$18,4,FALSE)</f>
        <v>19</v>
      </c>
    </row>
    <row r="1464" spans="1:7">
      <c r="A1464" t="s">
        <v>15</v>
      </c>
      <c r="B1464" s="7">
        <v>0.64444444444444426</v>
      </c>
      <c r="C1464">
        <v>5576</v>
      </c>
      <c r="D1464">
        <v>14</v>
      </c>
      <c r="E1464" t="str">
        <f>VLOOKUP(D1464,Menu!$A$2:$D$18,2,FALSE)</f>
        <v>Espresso</v>
      </c>
      <c r="F1464">
        <f>VLOOKUP(D1464,Menu!$A$2:$D$18,3,FALSE)</f>
        <v>3</v>
      </c>
      <c r="G1464">
        <f>VLOOKUP(D1464,Menu!$A$2:$D$18,4,FALSE)</f>
        <v>3</v>
      </c>
    </row>
    <row r="1465" spans="1:7">
      <c r="A1465" t="s">
        <v>15</v>
      </c>
      <c r="B1465" s="7">
        <v>0.64444444444444426</v>
      </c>
      <c r="C1465">
        <v>5576</v>
      </c>
      <c r="D1465">
        <v>13</v>
      </c>
      <c r="E1465" t="str">
        <f>VLOOKUP(D1465,Menu!$A$2:$D$18,2,FALSE)</f>
        <v>English Breakfast tea</v>
      </c>
      <c r="F1465">
        <f>VLOOKUP(D1465,Menu!$A$2:$D$18,3,FALSE)</f>
        <v>2</v>
      </c>
      <c r="G1465">
        <f>VLOOKUP(D1465,Menu!$A$2:$D$18,4,FALSE)</f>
        <v>2</v>
      </c>
    </row>
    <row r="1466" spans="1:7">
      <c r="A1466" t="s">
        <v>15</v>
      </c>
      <c r="B1466" s="7">
        <v>0.66249999999999987</v>
      </c>
      <c r="C1466">
        <v>5577</v>
      </c>
      <c r="D1466">
        <v>3</v>
      </c>
      <c r="E1466" t="str">
        <f>VLOOKUP(D1466,Menu!$A$2:$D$18,2,FALSE)</f>
        <v>Soup of the day</v>
      </c>
      <c r="F1466">
        <f>VLOOKUP(D1466,Menu!$A$2:$D$18,3,FALSE)</f>
        <v>7</v>
      </c>
      <c r="G1466">
        <f>VLOOKUP(D1466,Menu!$A$2:$D$18,4,FALSE)</f>
        <v>8.5</v>
      </c>
    </row>
    <row r="1467" spans="1:7">
      <c r="A1467" t="s">
        <v>15</v>
      </c>
      <c r="B1467" s="7">
        <v>0.66249999999999987</v>
      </c>
      <c r="C1467">
        <v>5577</v>
      </c>
      <c r="D1467">
        <v>10</v>
      </c>
      <c r="E1467" t="str">
        <f>VLOOKUP(D1467,Menu!$A$2:$D$18,2,FALSE)</f>
        <v>Mushroom Wellington</v>
      </c>
      <c r="F1467">
        <f>VLOOKUP(D1467,Menu!$A$2:$D$18,3,FALSE)</f>
        <v>14</v>
      </c>
      <c r="G1467">
        <f>VLOOKUP(D1467,Menu!$A$2:$D$18,4,FALSE)</f>
        <v>19.5</v>
      </c>
    </row>
    <row r="1468" spans="1:7">
      <c r="A1468" t="s">
        <v>15</v>
      </c>
      <c r="B1468" s="7">
        <v>0.6680555555555554</v>
      </c>
      <c r="C1468">
        <v>5578</v>
      </c>
      <c r="D1468">
        <v>15</v>
      </c>
      <c r="E1468" t="str">
        <f>VLOOKUP(D1468,Menu!$A$2:$D$18,2,FALSE)</f>
        <v>Fizzy water</v>
      </c>
      <c r="F1468">
        <f>VLOOKUP(D1468,Menu!$A$2:$D$18,3,FALSE)</f>
        <v>1</v>
      </c>
      <c r="G1468">
        <f>VLOOKUP(D1468,Menu!$A$2:$D$18,4,FALSE)</f>
        <v>1</v>
      </c>
    </row>
    <row r="1469" spans="1:7">
      <c r="A1469" t="s">
        <v>15</v>
      </c>
      <c r="B1469" s="7">
        <v>0.6680555555555554</v>
      </c>
      <c r="C1469">
        <v>5578</v>
      </c>
      <c r="D1469">
        <v>11</v>
      </c>
      <c r="E1469" t="str">
        <f>VLOOKUP(D1469,Menu!$A$2:$D$18,2,FALSE)</f>
        <v>Bacon Butty</v>
      </c>
      <c r="F1469">
        <f>VLOOKUP(D1469,Menu!$A$2:$D$18,3,FALSE)</f>
        <v>10</v>
      </c>
      <c r="G1469">
        <f>VLOOKUP(D1469,Menu!$A$2:$D$18,4,FALSE)</f>
        <v>14</v>
      </c>
    </row>
    <row r="1470" spans="1:7">
      <c r="A1470" t="s">
        <v>15</v>
      </c>
      <c r="B1470" s="7">
        <v>0.6680555555555554</v>
      </c>
      <c r="C1470">
        <v>5578</v>
      </c>
      <c r="D1470">
        <v>4</v>
      </c>
      <c r="E1470" t="str">
        <f>VLOOKUP(D1470,Menu!$A$2:$D$18,2,FALSE)</f>
        <v>Ravioli</v>
      </c>
      <c r="F1470">
        <f>VLOOKUP(D1470,Menu!$A$2:$D$18,3,FALSE)</f>
        <v>14</v>
      </c>
      <c r="G1470">
        <f>VLOOKUP(D1470,Menu!$A$2:$D$18,4,FALSE)</f>
        <v>16</v>
      </c>
    </row>
    <row r="1471" spans="1:7">
      <c r="A1471" t="s">
        <v>15</v>
      </c>
      <c r="B1471" s="7">
        <v>0.68680555555555545</v>
      </c>
      <c r="C1471">
        <v>5579</v>
      </c>
      <c r="D1471">
        <v>6</v>
      </c>
      <c r="E1471" t="str">
        <f>VLOOKUP(D1471,Menu!$A$2:$D$18,2,FALSE)</f>
        <v>Bangers &amp; Mash</v>
      </c>
      <c r="F1471">
        <f>VLOOKUP(D1471,Menu!$A$2:$D$18,3,FALSE)</f>
        <v>14</v>
      </c>
      <c r="G1471">
        <f>VLOOKUP(D1471,Menu!$A$2:$D$18,4,FALSE)</f>
        <v>18</v>
      </c>
    </row>
    <row r="1472" spans="1:7">
      <c r="A1472" t="s">
        <v>15</v>
      </c>
      <c r="B1472" s="7">
        <v>0.69374999999999987</v>
      </c>
      <c r="C1472">
        <v>5580</v>
      </c>
      <c r="D1472">
        <v>2</v>
      </c>
      <c r="E1472" t="str">
        <f>VLOOKUP(D1472,Menu!$A$2:$D$18,2,FALSE)</f>
        <v>Risotto con Pollo</v>
      </c>
      <c r="F1472">
        <f>VLOOKUP(D1472,Menu!$A$2:$D$18,3,FALSE)</f>
        <v>16</v>
      </c>
      <c r="G1472">
        <f>VLOOKUP(D1472,Menu!$A$2:$D$18,4,FALSE)</f>
        <v>19</v>
      </c>
    </row>
    <row r="1473" spans="1:7">
      <c r="A1473" t="s">
        <v>15</v>
      </c>
      <c r="B1473" s="7">
        <v>0.69374999999999987</v>
      </c>
      <c r="C1473">
        <v>5580</v>
      </c>
      <c r="D1473">
        <v>16</v>
      </c>
      <c r="E1473" t="str">
        <f>VLOOKUP(D1473,Menu!$A$2:$D$18,2,FALSE)</f>
        <v>English Ale</v>
      </c>
      <c r="F1473">
        <f>VLOOKUP(D1473,Menu!$A$2:$D$18,3,FALSE)</f>
        <v>5</v>
      </c>
      <c r="G1473">
        <f>VLOOKUP(D1473,Menu!$A$2:$D$18,4,FALSE)</f>
        <v>7</v>
      </c>
    </row>
    <row r="1474" spans="1:7">
      <c r="A1474" t="s">
        <v>15</v>
      </c>
      <c r="B1474" s="7">
        <v>0.69374999999999987</v>
      </c>
      <c r="C1474">
        <v>5580</v>
      </c>
      <c r="D1474">
        <v>14</v>
      </c>
      <c r="E1474" t="str">
        <f>VLOOKUP(D1474,Menu!$A$2:$D$18,2,FALSE)</f>
        <v>Espresso</v>
      </c>
      <c r="F1474">
        <f>VLOOKUP(D1474,Menu!$A$2:$D$18,3,FALSE)</f>
        <v>3</v>
      </c>
      <c r="G1474">
        <f>VLOOKUP(D1474,Menu!$A$2:$D$18,4,FALSE)</f>
        <v>3</v>
      </c>
    </row>
    <row r="1475" spans="1:7">
      <c r="A1475" t="s">
        <v>15</v>
      </c>
      <c r="B1475" s="7">
        <v>0.71249999999999991</v>
      </c>
      <c r="C1475">
        <v>5581</v>
      </c>
      <c r="D1475">
        <v>15</v>
      </c>
      <c r="E1475" t="str">
        <f>VLOOKUP(D1475,Menu!$A$2:$D$18,2,FALSE)</f>
        <v>Fizzy water</v>
      </c>
      <c r="F1475">
        <f>VLOOKUP(D1475,Menu!$A$2:$D$18,3,FALSE)</f>
        <v>1</v>
      </c>
      <c r="G1475">
        <f>VLOOKUP(D1475,Menu!$A$2:$D$18,4,FALSE)</f>
        <v>1</v>
      </c>
    </row>
    <row r="1476" spans="1:7">
      <c r="A1476" t="s">
        <v>15</v>
      </c>
      <c r="B1476" s="7">
        <v>0.72361111111111098</v>
      </c>
      <c r="C1476">
        <v>5582</v>
      </c>
      <c r="D1476">
        <v>5</v>
      </c>
      <c r="E1476" t="str">
        <f>VLOOKUP(D1476,Menu!$A$2:$D$18,2,FALSE)</f>
        <v>Carbonara</v>
      </c>
      <c r="F1476">
        <f>VLOOKUP(D1476,Menu!$A$2:$D$18,3,FALSE)</f>
        <v>15</v>
      </c>
      <c r="G1476">
        <f>VLOOKUP(D1476,Menu!$A$2:$D$18,4,FALSE)</f>
        <v>20</v>
      </c>
    </row>
    <row r="1477" spans="1:7">
      <c r="A1477" t="s">
        <v>15</v>
      </c>
      <c r="B1477" s="7">
        <v>0.72361111111111098</v>
      </c>
      <c r="C1477">
        <v>5582</v>
      </c>
      <c r="D1477">
        <v>8</v>
      </c>
      <c r="E1477" t="str">
        <f>VLOOKUP(D1477,Menu!$A$2:$D$18,2,FALSE)</f>
        <v>Fish &amp; Chips</v>
      </c>
      <c r="F1477">
        <f>VLOOKUP(D1477,Menu!$A$2:$D$18,3,FALSE)</f>
        <v>15</v>
      </c>
      <c r="G1477">
        <f>VLOOKUP(D1477,Menu!$A$2:$D$18,4,FALSE)</f>
        <v>19</v>
      </c>
    </row>
    <row r="1478" spans="1:7">
      <c r="A1478" t="s">
        <v>15</v>
      </c>
      <c r="B1478" s="7">
        <v>0.74166666666666659</v>
      </c>
      <c r="C1478">
        <v>5583</v>
      </c>
      <c r="D1478">
        <v>4</v>
      </c>
      <c r="E1478" t="str">
        <f>VLOOKUP(D1478,Menu!$A$2:$D$18,2,FALSE)</f>
        <v>Ravioli</v>
      </c>
      <c r="F1478">
        <f>VLOOKUP(D1478,Menu!$A$2:$D$18,3,FALSE)</f>
        <v>14</v>
      </c>
      <c r="G1478">
        <f>VLOOKUP(D1478,Menu!$A$2:$D$18,4,FALSE)</f>
        <v>16</v>
      </c>
    </row>
    <row r="1479" spans="1:7">
      <c r="A1479" t="s">
        <v>15</v>
      </c>
      <c r="B1479" s="7">
        <v>0.74166666666666659</v>
      </c>
      <c r="C1479">
        <v>5583</v>
      </c>
      <c r="D1479">
        <v>14</v>
      </c>
      <c r="E1479" t="str">
        <f>VLOOKUP(D1479,Menu!$A$2:$D$18,2,FALSE)</f>
        <v>Espresso</v>
      </c>
      <c r="F1479">
        <f>VLOOKUP(D1479,Menu!$A$2:$D$18,3,FALSE)</f>
        <v>3</v>
      </c>
      <c r="G1479">
        <f>VLOOKUP(D1479,Menu!$A$2:$D$18,4,FALSE)</f>
        <v>3</v>
      </c>
    </row>
    <row r="1480" spans="1:7">
      <c r="A1480" t="s">
        <v>15</v>
      </c>
      <c r="B1480" s="7">
        <v>0.75208333333333321</v>
      </c>
      <c r="C1480">
        <v>5584</v>
      </c>
      <c r="D1480">
        <v>7</v>
      </c>
      <c r="E1480" t="str">
        <f>VLOOKUP(D1480,Menu!$A$2:$D$18,2,FALSE)</f>
        <v>Cottage Pie</v>
      </c>
      <c r="F1480">
        <f>VLOOKUP(D1480,Menu!$A$2:$D$18,3,FALSE)</f>
        <v>16</v>
      </c>
      <c r="G1480">
        <f>VLOOKUP(D1480,Menu!$A$2:$D$18,4,FALSE)</f>
        <v>20</v>
      </c>
    </row>
    <row r="1481" spans="1:7">
      <c r="A1481" t="s">
        <v>15</v>
      </c>
      <c r="B1481" s="7">
        <v>0.76597222222222205</v>
      </c>
      <c r="C1481">
        <v>5585</v>
      </c>
      <c r="D1481">
        <v>7</v>
      </c>
      <c r="E1481" t="str">
        <f>VLOOKUP(D1481,Menu!$A$2:$D$18,2,FALSE)</f>
        <v>Cottage Pie</v>
      </c>
      <c r="F1481">
        <f>VLOOKUP(D1481,Menu!$A$2:$D$18,3,FALSE)</f>
        <v>16</v>
      </c>
      <c r="G1481">
        <f>VLOOKUP(D1481,Menu!$A$2:$D$18,4,FALSE)</f>
        <v>20</v>
      </c>
    </row>
    <row r="1482" spans="1:7">
      <c r="A1482" t="s">
        <v>15</v>
      </c>
      <c r="B1482" s="7">
        <v>0.77222222222222203</v>
      </c>
      <c r="C1482">
        <v>5586</v>
      </c>
      <c r="D1482">
        <v>10</v>
      </c>
      <c r="E1482" t="str">
        <f>VLOOKUP(D1482,Menu!$A$2:$D$18,2,FALSE)</f>
        <v>Mushroom Wellington</v>
      </c>
      <c r="F1482">
        <f>VLOOKUP(D1482,Menu!$A$2:$D$18,3,FALSE)</f>
        <v>14</v>
      </c>
      <c r="G1482">
        <f>VLOOKUP(D1482,Menu!$A$2:$D$18,4,FALSE)</f>
        <v>19.5</v>
      </c>
    </row>
    <row r="1483" spans="1:7">
      <c r="A1483" t="s">
        <v>15</v>
      </c>
      <c r="B1483" s="7">
        <v>0.77708333333333313</v>
      </c>
      <c r="C1483">
        <v>5587</v>
      </c>
      <c r="D1483">
        <v>3</v>
      </c>
      <c r="E1483" t="str">
        <f>VLOOKUP(D1483,Menu!$A$2:$D$18,2,FALSE)</f>
        <v>Soup of the day</v>
      </c>
      <c r="F1483">
        <f>VLOOKUP(D1483,Menu!$A$2:$D$18,3,FALSE)</f>
        <v>7</v>
      </c>
      <c r="G1483">
        <f>VLOOKUP(D1483,Menu!$A$2:$D$18,4,FALSE)</f>
        <v>8.5</v>
      </c>
    </row>
    <row r="1484" spans="1:7">
      <c r="A1484" t="s">
        <v>15</v>
      </c>
      <c r="B1484" s="7">
        <v>0.77708333333333313</v>
      </c>
      <c r="C1484">
        <v>5587</v>
      </c>
      <c r="D1484">
        <v>3</v>
      </c>
      <c r="E1484" t="str">
        <f>VLOOKUP(D1484,Menu!$A$2:$D$18,2,FALSE)</f>
        <v>Soup of the day</v>
      </c>
      <c r="F1484">
        <f>VLOOKUP(D1484,Menu!$A$2:$D$18,3,FALSE)</f>
        <v>7</v>
      </c>
      <c r="G1484">
        <f>VLOOKUP(D1484,Menu!$A$2:$D$18,4,FALSE)</f>
        <v>8.5</v>
      </c>
    </row>
    <row r="1485" spans="1:7">
      <c r="A1485" t="s">
        <v>15</v>
      </c>
      <c r="B1485" s="7">
        <v>0.77708333333333313</v>
      </c>
      <c r="C1485">
        <v>5587</v>
      </c>
      <c r="D1485">
        <v>7</v>
      </c>
      <c r="E1485" t="str">
        <f>VLOOKUP(D1485,Menu!$A$2:$D$18,2,FALSE)</f>
        <v>Cottage Pie</v>
      </c>
      <c r="F1485">
        <f>VLOOKUP(D1485,Menu!$A$2:$D$18,3,FALSE)</f>
        <v>16</v>
      </c>
      <c r="G1485">
        <f>VLOOKUP(D1485,Menu!$A$2:$D$18,4,FALSE)</f>
        <v>20</v>
      </c>
    </row>
    <row r="1486" spans="1:7">
      <c r="A1486" t="s">
        <v>15</v>
      </c>
      <c r="B1486" s="7">
        <v>0.79652777777777761</v>
      </c>
      <c r="C1486">
        <v>5588</v>
      </c>
      <c r="D1486">
        <v>6</v>
      </c>
      <c r="E1486" t="str">
        <f>VLOOKUP(D1486,Menu!$A$2:$D$18,2,FALSE)</f>
        <v>Bangers &amp; Mash</v>
      </c>
      <c r="F1486">
        <f>VLOOKUP(D1486,Menu!$A$2:$D$18,3,FALSE)</f>
        <v>14</v>
      </c>
      <c r="G1486">
        <f>VLOOKUP(D1486,Menu!$A$2:$D$18,4,FALSE)</f>
        <v>18</v>
      </c>
    </row>
    <row r="1487" spans="1:7">
      <c r="A1487" t="s">
        <v>15</v>
      </c>
      <c r="B1487" s="7">
        <v>0.79652777777777761</v>
      </c>
      <c r="C1487">
        <v>5588</v>
      </c>
      <c r="D1487">
        <v>3</v>
      </c>
      <c r="E1487" t="str">
        <f>VLOOKUP(D1487,Menu!$A$2:$D$18,2,FALSE)</f>
        <v>Soup of the day</v>
      </c>
      <c r="F1487">
        <f>VLOOKUP(D1487,Menu!$A$2:$D$18,3,FALSE)</f>
        <v>7</v>
      </c>
      <c r="G1487">
        <f>VLOOKUP(D1487,Menu!$A$2:$D$18,4,FALSE)</f>
        <v>8.5</v>
      </c>
    </row>
    <row r="1488" spans="1:7">
      <c r="A1488" t="s">
        <v>15</v>
      </c>
      <c r="B1488" s="7">
        <v>0.81388888888888877</v>
      </c>
      <c r="C1488">
        <v>5589</v>
      </c>
      <c r="D1488">
        <v>2</v>
      </c>
      <c r="E1488" t="str">
        <f>VLOOKUP(D1488,Menu!$A$2:$D$18,2,FALSE)</f>
        <v>Risotto con Pollo</v>
      </c>
      <c r="F1488">
        <f>VLOOKUP(D1488,Menu!$A$2:$D$18,3,FALSE)</f>
        <v>16</v>
      </c>
      <c r="G1488">
        <f>VLOOKUP(D1488,Menu!$A$2:$D$18,4,FALSE)</f>
        <v>19</v>
      </c>
    </row>
    <row r="1489" spans="1:7">
      <c r="A1489" t="s">
        <v>15</v>
      </c>
      <c r="B1489" s="7">
        <v>0.81388888888888877</v>
      </c>
      <c r="C1489">
        <v>5589</v>
      </c>
      <c r="D1489">
        <v>7</v>
      </c>
      <c r="E1489" t="str">
        <f>VLOOKUP(D1489,Menu!$A$2:$D$18,2,FALSE)</f>
        <v>Cottage Pie</v>
      </c>
      <c r="F1489">
        <f>VLOOKUP(D1489,Menu!$A$2:$D$18,3,FALSE)</f>
        <v>16</v>
      </c>
      <c r="G1489">
        <f>VLOOKUP(D1489,Menu!$A$2:$D$18,4,FALSE)</f>
        <v>20</v>
      </c>
    </row>
    <row r="1490" spans="1:7">
      <c r="A1490" t="s">
        <v>15</v>
      </c>
      <c r="B1490" s="7">
        <v>0.81388888888888877</v>
      </c>
      <c r="C1490">
        <v>5589</v>
      </c>
      <c r="D1490">
        <v>1</v>
      </c>
      <c r="E1490" t="str">
        <f>VLOOKUP(D1490,Menu!$A$2:$D$18,2,FALSE)</f>
        <v>Spag Bog</v>
      </c>
      <c r="F1490">
        <f>VLOOKUP(D1490,Menu!$A$2:$D$18,3,FALSE)</f>
        <v>17</v>
      </c>
      <c r="G1490">
        <f>VLOOKUP(D1490,Menu!$A$2:$D$18,4,FALSE)</f>
        <v>23</v>
      </c>
    </row>
    <row r="1491" spans="1:7">
      <c r="A1491" t="s">
        <v>15</v>
      </c>
      <c r="B1491" s="7">
        <v>0.81388888888888877</v>
      </c>
      <c r="C1491">
        <v>5589</v>
      </c>
      <c r="D1491">
        <v>11</v>
      </c>
      <c r="E1491" t="str">
        <f>VLOOKUP(D1491,Menu!$A$2:$D$18,2,FALSE)</f>
        <v>Bacon Butty</v>
      </c>
      <c r="F1491">
        <f>VLOOKUP(D1491,Menu!$A$2:$D$18,3,FALSE)</f>
        <v>10</v>
      </c>
      <c r="G1491">
        <f>VLOOKUP(D1491,Menu!$A$2:$D$18,4,FALSE)</f>
        <v>14</v>
      </c>
    </row>
    <row r="1492" spans="1:7">
      <c r="A1492" t="s">
        <v>15</v>
      </c>
      <c r="B1492" s="7">
        <v>0.81736111111111098</v>
      </c>
      <c r="C1492">
        <v>5590</v>
      </c>
      <c r="D1492">
        <v>15</v>
      </c>
      <c r="E1492" t="str">
        <f>VLOOKUP(D1492,Menu!$A$2:$D$18,2,FALSE)</f>
        <v>Fizzy water</v>
      </c>
      <c r="F1492">
        <f>VLOOKUP(D1492,Menu!$A$2:$D$18,3,FALSE)</f>
        <v>1</v>
      </c>
      <c r="G1492">
        <f>VLOOKUP(D1492,Menu!$A$2:$D$18,4,FALSE)</f>
        <v>1</v>
      </c>
    </row>
    <row r="1493" spans="1:7">
      <c r="A1493" t="s">
        <v>15</v>
      </c>
      <c r="B1493" s="7">
        <v>0.81736111111111098</v>
      </c>
      <c r="C1493">
        <v>5590</v>
      </c>
      <c r="D1493">
        <v>15</v>
      </c>
      <c r="E1493" t="str">
        <f>VLOOKUP(D1493,Menu!$A$2:$D$18,2,FALSE)</f>
        <v>Fizzy water</v>
      </c>
      <c r="F1493">
        <f>VLOOKUP(D1493,Menu!$A$2:$D$18,3,FALSE)</f>
        <v>1</v>
      </c>
      <c r="G1493">
        <f>VLOOKUP(D1493,Menu!$A$2:$D$18,4,FALSE)</f>
        <v>1</v>
      </c>
    </row>
    <row r="1494" spans="1:7">
      <c r="A1494" t="s">
        <v>15</v>
      </c>
      <c r="B1494" s="7">
        <v>0.83124999999999982</v>
      </c>
      <c r="C1494">
        <v>5591</v>
      </c>
      <c r="D1494">
        <v>9</v>
      </c>
      <c r="E1494" t="str">
        <f>VLOOKUP(D1494,Menu!$A$2:$D$18,2,FALSE)</f>
        <v>Chicken Tikka Masala</v>
      </c>
      <c r="F1494">
        <f>VLOOKUP(D1494,Menu!$A$2:$D$18,3,FALSE)</f>
        <v>14</v>
      </c>
      <c r="G1494">
        <f>VLOOKUP(D1494,Menu!$A$2:$D$18,4,FALSE)</f>
        <v>17</v>
      </c>
    </row>
    <row r="1495" spans="1:7">
      <c r="A1495" t="s">
        <v>15</v>
      </c>
      <c r="B1495" s="7">
        <v>0.85138888888888875</v>
      </c>
      <c r="C1495">
        <v>5592</v>
      </c>
      <c r="D1495">
        <v>4</v>
      </c>
      <c r="E1495" t="str">
        <f>VLOOKUP(D1495,Menu!$A$2:$D$18,2,FALSE)</f>
        <v>Ravioli</v>
      </c>
      <c r="F1495">
        <f>VLOOKUP(D1495,Menu!$A$2:$D$18,3,FALSE)</f>
        <v>14</v>
      </c>
      <c r="G1495">
        <f>VLOOKUP(D1495,Menu!$A$2:$D$18,4,FALSE)</f>
        <v>16</v>
      </c>
    </row>
    <row r="1496" spans="1:7">
      <c r="A1496" t="s">
        <v>15</v>
      </c>
      <c r="B1496" s="7">
        <v>0.85763888888888873</v>
      </c>
      <c r="C1496">
        <v>5593</v>
      </c>
      <c r="D1496">
        <v>2</v>
      </c>
      <c r="E1496" t="str">
        <f>VLOOKUP(D1496,Menu!$A$2:$D$18,2,FALSE)</f>
        <v>Risotto con Pollo</v>
      </c>
      <c r="F1496">
        <f>VLOOKUP(D1496,Menu!$A$2:$D$18,3,FALSE)</f>
        <v>16</v>
      </c>
      <c r="G1496">
        <f>VLOOKUP(D1496,Menu!$A$2:$D$18,4,FALSE)</f>
        <v>19</v>
      </c>
    </row>
    <row r="1497" spans="1:7">
      <c r="A1497" t="s">
        <v>15</v>
      </c>
      <c r="B1497" s="7">
        <v>0.86111111111111094</v>
      </c>
      <c r="C1497">
        <v>5594</v>
      </c>
      <c r="D1497">
        <v>4</v>
      </c>
      <c r="E1497" t="str">
        <f>VLOOKUP(D1497,Menu!$A$2:$D$18,2,FALSE)</f>
        <v>Ravioli</v>
      </c>
      <c r="F1497">
        <f>VLOOKUP(D1497,Menu!$A$2:$D$18,3,FALSE)</f>
        <v>14</v>
      </c>
      <c r="G1497">
        <f>VLOOKUP(D1497,Menu!$A$2:$D$18,4,FALSE)</f>
        <v>16</v>
      </c>
    </row>
    <row r="1498" spans="1:7">
      <c r="A1498" t="s">
        <v>15</v>
      </c>
      <c r="B1498" s="7">
        <v>0.86111111111111094</v>
      </c>
      <c r="C1498">
        <v>5594</v>
      </c>
      <c r="D1498">
        <v>7</v>
      </c>
      <c r="E1498" t="str">
        <f>VLOOKUP(D1498,Menu!$A$2:$D$18,2,FALSE)</f>
        <v>Cottage Pie</v>
      </c>
      <c r="F1498">
        <f>VLOOKUP(D1498,Menu!$A$2:$D$18,3,FALSE)</f>
        <v>16</v>
      </c>
      <c r="G1498">
        <f>VLOOKUP(D1498,Menu!$A$2:$D$18,4,FALSE)</f>
        <v>20</v>
      </c>
    </row>
    <row r="1499" spans="1:7">
      <c r="A1499" t="s">
        <v>15</v>
      </c>
      <c r="B1499" s="7">
        <v>0.86666666666666647</v>
      </c>
      <c r="C1499">
        <v>5595</v>
      </c>
      <c r="D1499">
        <v>3</v>
      </c>
      <c r="E1499" t="str">
        <f>VLOOKUP(D1499,Menu!$A$2:$D$18,2,FALSE)</f>
        <v>Soup of the day</v>
      </c>
      <c r="F1499">
        <f>VLOOKUP(D1499,Menu!$A$2:$D$18,3,FALSE)</f>
        <v>7</v>
      </c>
      <c r="G1499">
        <f>VLOOKUP(D1499,Menu!$A$2:$D$18,4,FALSE)</f>
        <v>8.5</v>
      </c>
    </row>
    <row r="1500" spans="1:7">
      <c r="A1500" t="s">
        <v>15</v>
      </c>
      <c r="B1500" s="7">
        <v>0.87222222222222201</v>
      </c>
      <c r="C1500">
        <v>5596</v>
      </c>
      <c r="D1500">
        <v>11</v>
      </c>
      <c r="E1500" t="str">
        <f>VLOOKUP(D1500,Menu!$A$2:$D$18,2,FALSE)</f>
        <v>Bacon Butty</v>
      </c>
      <c r="F1500">
        <f>VLOOKUP(D1500,Menu!$A$2:$D$18,3,FALSE)</f>
        <v>10</v>
      </c>
      <c r="G1500">
        <f>VLOOKUP(D1500,Menu!$A$2:$D$18,4,FALSE)</f>
        <v>14</v>
      </c>
    </row>
    <row r="1501" spans="1:7">
      <c r="A1501" t="s">
        <v>15</v>
      </c>
      <c r="B1501" s="7">
        <v>0.87222222222222201</v>
      </c>
      <c r="C1501">
        <v>5596</v>
      </c>
      <c r="D1501">
        <v>5</v>
      </c>
      <c r="E1501" t="str">
        <f>VLOOKUP(D1501,Menu!$A$2:$D$18,2,FALSE)</f>
        <v>Carbonara</v>
      </c>
      <c r="F1501">
        <f>VLOOKUP(D1501,Menu!$A$2:$D$18,3,FALSE)</f>
        <v>15</v>
      </c>
      <c r="G1501">
        <f>VLOOKUP(D1501,Menu!$A$2:$D$18,4,FALSE)</f>
        <v>20</v>
      </c>
    </row>
    <row r="1502" spans="1:7">
      <c r="A1502" t="s">
        <v>15</v>
      </c>
      <c r="B1502" s="7">
        <v>0.87222222222222201</v>
      </c>
      <c r="C1502">
        <v>5596</v>
      </c>
      <c r="D1502">
        <v>10</v>
      </c>
      <c r="E1502" t="str">
        <f>VLOOKUP(D1502,Menu!$A$2:$D$18,2,FALSE)</f>
        <v>Mushroom Wellington</v>
      </c>
      <c r="F1502">
        <f>VLOOKUP(D1502,Menu!$A$2:$D$18,3,FALSE)</f>
        <v>14</v>
      </c>
      <c r="G1502">
        <f>VLOOKUP(D1502,Menu!$A$2:$D$18,4,FALSE)</f>
        <v>19.5</v>
      </c>
    </row>
    <row r="1503" spans="1:7">
      <c r="A1503" t="s">
        <v>15</v>
      </c>
      <c r="B1503" s="7">
        <v>0.87222222222222201</v>
      </c>
      <c r="C1503">
        <v>5596</v>
      </c>
      <c r="D1503">
        <v>4</v>
      </c>
      <c r="E1503" t="str">
        <f>VLOOKUP(D1503,Menu!$A$2:$D$18,2,FALSE)</f>
        <v>Ravioli</v>
      </c>
      <c r="F1503">
        <f>VLOOKUP(D1503,Menu!$A$2:$D$18,3,FALSE)</f>
        <v>14</v>
      </c>
      <c r="G1503">
        <f>VLOOKUP(D1503,Menu!$A$2:$D$18,4,FALSE)</f>
        <v>16</v>
      </c>
    </row>
    <row r="1504" spans="1:7">
      <c r="A1504" t="s">
        <v>15</v>
      </c>
      <c r="B1504" s="7">
        <v>0.8819444444444442</v>
      </c>
      <c r="C1504">
        <v>5597</v>
      </c>
      <c r="D1504">
        <v>12</v>
      </c>
      <c r="E1504" t="str">
        <f>VLOOKUP(D1504,Menu!$A$2:$D$18,2,FALSE)</f>
        <v>Red wine (1/4 bottle)</v>
      </c>
      <c r="F1504">
        <f>VLOOKUP(D1504,Menu!$A$2:$D$18,3,FALSE)</f>
        <v>4</v>
      </c>
      <c r="G1504">
        <f>VLOOKUP(D1504,Menu!$A$2:$D$18,4,FALSE)</f>
        <v>6</v>
      </c>
    </row>
    <row r="1505" spans="1:7">
      <c r="A1505" t="s">
        <v>15</v>
      </c>
      <c r="B1505" s="7">
        <v>0.88263888888888864</v>
      </c>
      <c r="C1505">
        <v>5598</v>
      </c>
      <c r="D1505">
        <v>7</v>
      </c>
      <c r="E1505" t="str">
        <f>VLOOKUP(D1505,Menu!$A$2:$D$18,2,FALSE)</f>
        <v>Cottage Pie</v>
      </c>
      <c r="F1505">
        <f>VLOOKUP(D1505,Menu!$A$2:$D$18,3,FALSE)</f>
        <v>16</v>
      </c>
      <c r="G1505">
        <f>VLOOKUP(D1505,Menu!$A$2:$D$18,4,FALSE)</f>
        <v>20</v>
      </c>
    </row>
    <row r="1506" spans="1:7">
      <c r="A1506" t="s">
        <v>15</v>
      </c>
      <c r="B1506" s="7">
        <v>0.88263888888888864</v>
      </c>
      <c r="C1506">
        <v>5598</v>
      </c>
      <c r="D1506">
        <v>7</v>
      </c>
      <c r="E1506" t="str">
        <f>VLOOKUP(D1506,Menu!$A$2:$D$18,2,FALSE)</f>
        <v>Cottage Pie</v>
      </c>
      <c r="F1506">
        <f>VLOOKUP(D1506,Menu!$A$2:$D$18,3,FALSE)</f>
        <v>16</v>
      </c>
      <c r="G1506">
        <f>VLOOKUP(D1506,Menu!$A$2:$D$18,4,FALSE)</f>
        <v>20</v>
      </c>
    </row>
    <row r="1507" spans="1:7">
      <c r="A1507" t="s">
        <v>15</v>
      </c>
      <c r="B1507" s="7">
        <v>0.88333333333333308</v>
      </c>
      <c r="C1507">
        <v>5599</v>
      </c>
      <c r="D1507">
        <v>3</v>
      </c>
      <c r="E1507" t="str">
        <f>VLOOKUP(D1507,Menu!$A$2:$D$18,2,FALSE)</f>
        <v>Soup of the day</v>
      </c>
      <c r="F1507">
        <f>VLOOKUP(D1507,Menu!$A$2:$D$18,3,FALSE)</f>
        <v>7</v>
      </c>
      <c r="G1507">
        <f>VLOOKUP(D1507,Menu!$A$2:$D$18,4,FALSE)</f>
        <v>8.5</v>
      </c>
    </row>
    <row r="1508" spans="1:7">
      <c r="A1508" t="s">
        <v>15</v>
      </c>
      <c r="B1508" s="7">
        <v>0.89097222222222194</v>
      </c>
      <c r="C1508">
        <v>5600</v>
      </c>
      <c r="D1508">
        <v>4</v>
      </c>
      <c r="E1508" t="str">
        <f>VLOOKUP(D1508,Menu!$A$2:$D$18,2,FALSE)</f>
        <v>Ravioli</v>
      </c>
      <c r="F1508">
        <f>VLOOKUP(D1508,Menu!$A$2:$D$18,3,FALSE)</f>
        <v>14</v>
      </c>
      <c r="G1508">
        <f>VLOOKUP(D1508,Menu!$A$2:$D$18,4,FALSE)</f>
        <v>16</v>
      </c>
    </row>
    <row r="1509" spans="1:7">
      <c r="A1509" t="s">
        <v>15</v>
      </c>
      <c r="B1509" s="7">
        <v>0.89097222222222194</v>
      </c>
      <c r="C1509">
        <v>5600</v>
      </c>
      <c r="D1509">
        <v>13</v>
      </c>
      <c r="E1509" t="str">
        <f>VLOOKUP(D1509,Menu!$A$2:$D$18,2,FALSE)</f>
        <v>English Breakfast tea</v>
      </c>
      <c r="F1509">
        <f>VLOOKUP(D1509,Menu!$A$2:$D$18,3,FALSE)</f>
        <v>2</v>
      </c>
      <c r="G1509">
        <f>VLOOKUP(D1509,Menu!$A$2:$D$18,4,FALSE)</f>
        <v>2</v>
      </c>
    </row>
    <row r="1510" spans="1:7">
      <c r="A1510" t="s">
        <v>15</v>
      </c>
      <c r="B1510" s="7">
        <v>0.90972222222222199</v>
      </c>
      <c r="C1510">
        <v>5601</v>
      </c>
      <c r="D1510">
        <v>2</v>
      </c>
      <c r="E1510" t="str">
        <f>VLOOKUP(D1510,Menu!$A$2:$D$18,2,FALSE)</f>
        <v>Risotto con Pollo</v>
      </c>
      <c r="F1510">
        <f>VLOOKUP(D1510,Menu!$A$2:$D$18,3,FALSE)</f>
        <v>16</v>
      </c>
      <c r="G1510">
        <f>VLOOKUP(D1510,Menu!$A$2:$D$18,4,FALSE)</f>
        <v>19</v>
      </c>
    </row>
    <row r="1511" spans="1:7">
      <c r="A1511" t="s">
        <v>15</v>
      </c>
      <c r="B1511" s="7">
        <v>0.91388888888888864</v>
      </c>
      <c r="C1511">
        <v>5602</v>
      </c>
      <c r="D1511">
        <v>14</v>
      </c>
      <c r="E1511" t="str">
        <f>VLOOKUP(D1511,Menu!$A$2:$D$18,2,FALSE)</f>
        <v>Espresso</v>
      </c>
      <c r="F1511">
        <f>VLOOKUP(D1511,Menu!$A$2:$D$18,3,FALSE)</f>
        <v>3</v>
      </c>
      <c r="G1511">
        <f>VLOOKUP(D1511,Menu!$A$2:$D$18,4,FALSE)</f>
        <v>3</v>
      </c>
    </row>
    <row r="1512" spans="1:7">
      <c r="A1512" t="s">
        <v>15</v>
      </c>
      <c r="B1512" s="7">
        <v>0.91388888888888864</v>
      </c>
      <c r="C1512">
        <v>5602</v>
      </c>
      <c r="D1512">
        <v>9</v>
      </c>
      <c r="E1512" t="str">
        <f>VLOOKUP(D1512,Menu!$A$2:$D$18,2,FALSE)</f>
        <v>Chicken Tikka Masala</v>
      </c>
      <c r="F1512">
        <f>VLOOKUP(D1512,Menu!$A$2:$D$18,3,FALSE)</f>
        <v>14</v>
      </c>
      <c r="G1512">
        <f>VLOOKUP(D1512,Menu!$A$2:$D$18,4,FALSE)</f>
        <v>17</v>
      </c>
    </row>
    <row r="1513" spans="1:7">
      <c r="A1513" t="s">
        <v>15</v>
      </c>
      <c r="B1513" s="7">
        <v>0.93333333333333313</v>
      </c>
      <c r="C1513">
        <v>5603</v>
      </c>
      <c r="D1513">
        <v>15</v>
      </c>
      <c r="E1513" t="str">
        <f>VLOOKUP(D1513,Menu!$A$2:$D$18,2,FALSE)</f>
        <v>Fizzy water</v>
      </c>
      <c r="F1513">
        <f>VLOOKUP(D1513,Menu!$A$2:$D$18,3,FALSE)</f>
        <v>1</v>
      </c>
      <c r="G1513">
        <f>VLOOKUP(D1513,Menu!$A$2:$D$18,4,FALSE)</f>
        <v>1</v>
      </c>
    </row>
    <row r="1514" spans="1:7">
      <c r="A1514" t="s">
        <v>15</v>
      </c>
      <c r="B1514" s="7">
        <v>0.94374999999999976</v>
      </c>
      <c r="C1514">
        <v>5604</v>
      </c>
      <c r="D1514">
        <v>7</v>
      </c>
      <c r="E1514" t="str">
        <f>VLOOKUP(D1514,Menu!$A$2:$D$18,2,FALSE)</f>
        <v>Cottage Pie</v>
      </c>
      <c r="F1514">
        <f>VLOOKUP(D1514,Menu!$A$2:$D$18,3,FALSE)</f>
        <v>16</v>
      </c>
      <c r="G1514">
        <f>VLOOKUP(D1514,Menu!$A$2:$D$18,4,FALSE)</f>
        <v>20</v>
      </c>
    </row>
    <row r="1515" spans="1:7">
      <c r="A1515" t="s">
        <v>15</v>
      </c>
      <c r="B1515" s="7">
        <v>0.94374999999999976</v>
      </c>
      <c r="C1515">
        <v>5604</v>
      </c>
      <c r="D1515">
        <v>9</v>
      </c>
      <c r="E1515" t="str">
        <f>VLOOKUP(D1515,Menu!$A$2:$D$18,2,FALSE)</f>
        <v>Chicken Tikka Masala</v>
      </c>
      <c r="F1515">
        <f>VLOOKUP(D1515,Menu!$A$2:$D$18,3,FALSE)</f>
        <v>14</v>
      </c>
      <c r="G1515">
        <f>VLOOKUP(D1515,Menu!$A$2:$D$18,4,FALSE)</f>
        <v>17</v>
      </c>
    </row>
    <row r="1516" spans="1:7">
      <c r="A1516" t="s">
        <v>15</v>
      </c>
      <c r="B1516" s="7">
        <v>0.95902777777777748</v>
      </c>
      <c r="C1516">
        <v>5605</v>
      </c>
      <c r="D1516">
        <v>7</v>
      </c>
      <c r="E1516" t="str">
        <f>VLOOKUP(D1516,Menu!$A$2:$D$18,2,FALSE)</f>
        <v>Cottage Pie</v>
      </c>
      <c r="F1516">
        <f>VLOOKUP(D1516,Menu!$A$2:$D$18,3,FALSE)</f>
        <v>16</v>
      </c>
      <c r="G1516">
        <f>VLOOKUP(D1516,Menu!$A$2:$D$18,4,FALSE)</f>
        <v>20</v>
      </c>
    </row>
    <row r="1517" spans="1:7">
      <c r="A1517" t="s">
        <v>16</v>
      </c>
      <c r="B1517" s="7">
        <v>0.4680555555555555</v>
      </c>
      <c r="C1517">
        <v>5606</v>
      </c>
      <c r="D1517">
        <v>6</v>
      </c>
      <c r="E1517" t="str">
        <f>VLOOKUP(D1517,Menu!$A$2:$D$18,2,FALSE)</f>
        <v>Bangers &amp; Mash</v>
      </c>
      <c r="F1517">
        <f>VLOOKUP(D1517,Menu!$A$2:$D$18,3,FALSE)</f>
        <v>14</v>
      </c>
      <c r="G1517">
        <f>VLOOKUP(D1517,Menu!$A$2:$D$18,4,FALSE)</f>
        <v>18</v>
      </c>
    </row>
    <row r="1518" spans="1:7">
      <c r="A1518" t="s">
        <v>16</v>
      </c>
      <c r="B1518" s="7">
        <v>0.4680555555555555</v>
      </c>
      <c r="C1518">
        <v>5606</v>
      </c>
      <c r="D1518">
        <v>13</v>
      </c>
      <c r="E1518" t="str">
        <f>VLOOKUP(D1518,Menu!$A$2:$D$18,2,FALSE)</f>
        <v>English Breakfast tea</v>
      </c>
      <c r="F1518">
        <f>VLOOKUP(D1518,Menu!$A$2:$D$18,3,FALSE)</f>
        <v>2</v>
      </c>
      <c r="G1518">
        <f>VLOOKUP(D1518,Menu!$A$2:$D$18,4,FALSE)</f>
        <v>2</v>
      </c>
    </row>
    <row r="1519" spans="1:7">
      <c r="A1519" t="s">
        <v>16</v>
      </c>
      <c r="B1519" s="7">
        <v>0.4680555555555555</v>
      </c>
      <c r="C1519">
        <v>5606</v>
      </c>
      <c r="D1519">
        <v>10</v>
      </c>
      <c r="E1519" t="str">
        <f>VLOOKUP(D1519,Menu!$A$2:$D$18,2,FALSE)</f>
        <v>Mushroom Wellington</v>
      </c>
      <c r="F1519">
        <f>VLOOKUP(D1519,Menu!$A$2:$D$18,3,FALSE)</f>
        <v>14</v>
      </c>
      <c r="G1519">
        <f>VLOOKUP(D1519,Menu!$A$2:$D$18,4,FALSE)</f>
        <v>19.5</v>
      </c>
    </row>
    <row r="1520" spans="1:7">
      <c r="A1520" t="s">
        <v>16</v>
      </c>
      <c r="B1520" s="7">
        <v>0.4680555555555555</v>
      </c>
      <c r="C1520">
        <v>5606</v>
      </c>
      <c r="D1520">
        <v>8</v>
      </c>
      <c r="E1520" t="str">
        <f>VLOOKUP(D1520,Menu!$A$2:$D$18,2,FALSE)</f>
        <v>Fish &amp; Chips</v>
      </c>
      <c r="F1520">
        <f>VLOOKUP(D1520,Menu!$A$2:$D$18,3,FALSE)</f>
        <v>15</v>
      </c>
      <c r="G1520">
        <f>VLOOKUP(D1520,Menu!$A$2:$D$18,4,FALSE)</f>
        <v>19</v>
      </c>
    </row>
    <row r="1521" spans="1:7">
      <c r="A1521" t="s">
        <v>16</v>
      </c>
      <c r="B1521" s="7">
        <v>0.4680555555555555</v>
      </c>
      <c r="C1521">
        <v>5606</v>
      </c>
      <c r="D1521">
        <v>2</v>
      </c>
      <c r="E1521" t="str">
        <f>VLOOKUP(D1521,Menu!$A$2:$D$18,2,FALSE)</f>
        <v>Risotto con Pollo</v>
      </c>
      <c r="F1521">
        <f>VLOOKUP(D1521,Menu!$A$2:$D$18,3,FALSE)</f>
        <v>16</v>
      </c>
      <c r="G1521">
        <f>VLOOKUP(D1521,Menu!$A$2:$D$18,4,FALSE)</f>
        <v>19</v>
      </c>
    </row>
    <row r="1522" spans="1:7">
      <c r="A1522" t="s">
        <v>16</v>
      </c>
      <c r="B1522" s="7">
        <v>0.4680555555555555</v>
      </c>
      <c r="C1522">
        <v>5606</v>
      </c>
      <c r="D1522">
        <v>8</v>
      </c>
      <c r="E1522" t="str">
        <f>VLOOKUP(D1522,Menu!$A$2:$D$18,2,FALSE)</f>
        <v>Fish &amp; Chips</v>
      </c>
      <c r="F1522">
        <f>VLOOKUP(D1522,Menu!$A$2:$D$18,3,FALSE)</f>
        <v>15</v>
      </c>
      <c r="G1522">
        <f>VLOOKUP(D1522,Menu!$A$2:$D$18,4,FALSE)</f>
        <v>19</v>
      </c>
    </row>
    <row r="1523" spans="1:7">
      <c r="A1523" t="s">
        <v>16</v>
      </c>
      <c r="B1523" s="7">
        <v>0.48680555555555549</v>
      </c>
      <c r="C1523">
        <v>5607</v>
      </c>
      <c r="D1523">
        <v>11</v>
      </c>
      <c r="E1523" t="str">
        <f>VLOOKUP(D1523,Menu!$A$2:$D$18,2,FALSE)</f>
        <v>Bacon Butty</v>
      </c>
      <c r="F1523">
        <f>VLOOKUP(D1523,Menu!$A$2:$D$18,3,FALSE)</f>
        <v>10</v>
      </c>
      <c r="G1523">
        <f>VLOOKUP(D1523,Menu!$A$2:$D$18,4,FALSE)</f>
        <v>14</v>
      </c>
    </row>
    <row r="1524" spans="1:7">
      <c r="A1524" t="s">
        <v>16</v>
      </c>
      <c r="B1524" s="7">
        <v>0.50138888888888877</v>
      </c>
      <c r="C1524">
        <v>5608</v>
      </c>
      <c r="D1524">
        <v>13</v>
      </c>
      <c r="E1524" t="str">
        <f>VLOOKUP(D1524,Menu!$A$2:$D$18,2,FALSE)</f>
        <v>English Breakfast tea</v>
      </c>
      <c r="F1524">
        <f>VLOOKUP(D1524,Menu!$A$2:$D$18,3,FALSE)</f>
        <v>2</v>
      </c>
      <c r="G1524">
        <f>VLOOKUP(D1524,Menu!$A$2:$D$18,4,FALSE)</f>
        <v>2</v>
      </c>
    </row>
    <row r="1525" spans="1:7">
      <c r="A1525" t="s">
        <v>16</v>
      </c>
      <c r="B1525" s="7">
        <v>0.50486111111111098</v>
      </c>
      <c r="C1525">
        <v>5609</v>
      </c>
      <c r="D1525">
        <v>8</v>
      </c>
      <c r="E1525" t="str">
        <f>VLOOKUP(D1525,Menu!$A$2:$D$18,2,FALSE)</f>
        <v>Fish &amp; Chips</v>
      </c>
      <c r="F1525">
        <f>VLOOKUP(D1525,Menu!$A$2:$D$18,3,FALSE)</f>
        <v>15</v>
      </c>
      <c r="G1525">
        <f>VLOOKUP(D1525,Menu!$A$2:$D$18,4,FALSE)</f>
        <v>19</v>
      </c>
    </row>
    <row r="1526" spans="1:7">
      <c r="A1526" t="s">
        <v>16</v>
      </c>
      <c r="B1526" s="7">
        <v>0.52222222222222214</v>
      </c>
      <c r="C1526">
        <v>5610</v>
      </c>
      <c r="D1526">
        <v>2</v>
      </c>
      <c r="E1526" t="str">
        <f>VLOOKUP(D1526,Menu!$A$2:$D$18,2,FALSE)</f>
        <v>Risotto con Pollo</v>
      </c>
      <c r="F1526">
        <f>VLOOKUP(D1526,Menu!$A$2:$D$18,3,FALSE)</f>
        <v>16</v>
      </c>
      <c r="G1526">
        <f>VLOOKUP(D1526,Menu!$A$2:$D$18,4,FALSE)</f>
        <v>19</v>
      </c>
    </row>
    <row r="1527" spans="1:7">
      <c r="A1527" t="s">
        <v>16</v>
      </c>
      <c r="B1527" s="7">
        <v>0.52222222222222214</v>
      </c>
      <c r="C1527">
        <v>5610</v>
      </c>
      <c r="D1527">
        <v>8</v>
      </c>
      <c r="E1527" t="str">
        <f>VLOOKUP(D1527,Menu!$A$2:$D$18,2,FALSE)</f>
        <v>Fish &amp; Chips</v>
      </c>
      <c r="F1527">
        <f>VLOOKUP(D1527,Menu!$A$2:$D$18,3,FALSE)</f>
        <v>15</v>
      </c>
      <c r="G1527">
        <f>VLOOKUP(D1527,Menu!$A$2:$D$18,4,FALSE)</f>
        <v>19</v>
      </c>
    </row>
    <row r="1528" spans="1:7">
      <c r="A1528" t="s">
        <v>16</v>
      </c>
      <c r="B1528" s="7">
        <v>0.52222222222222214</v>
      </c>
      <c r="C1528">
        <v>5610</v>
      </c>
      <c r="D1528">
        <v>3</v>
      </c>
      <c r="E1528" t="str">
        <f>VLOOKUP(D1528,Menu!$A$2:$D$18,2,FALSE)</f>
        <v>Soup of the day</v>
      </c>
      <c r="F1528">
        <f>VLOOKUP(D1528,Menu!$A$2:$D$18,3,FALSE)</f>
        <v>7</v>
      </c>
      <c r="G1528">
        <f>VLOOKUP(D1528,Menu!$A$2:$D$18,4,FALSE)</f>
        <v>8.5</v>
      </c>
    </row>
    <row r="1529" spans="1:7">
      <c r="A1529" t="s">
        <v>16</v>
      </c>
      <c r="B1529" s="7">
        <v>0.52222222222222214</v>
      </c>
      <c r="C1529">
        <v>5610</v>
      </c>
      <c r="D1529">
        <v>7</v>
      </c>
      <c r="E1529" t="str">
        <f>VLOOKUP(D1529,Menu!$A$2:$D$18,2,FALSE)</f>
        <v>Cottage Pie</v>
      </c>
      <c r="F1529">
        <f>VLOOKUP(D1529,Menu!$A$2:$D$18,3,FALSE)</f>
        <v>16</v>
      </c>
      <c r="G1529">
        <f>VLOOKUP(D1529,Menu!$A$2:$D$18,4,FALSE)</f>
        <v>20</v>
      </c>
    </row>
    <row r="1530" spans="1:7">
      <c r="A1530" t="s">
        <v>16</v>
      </c>
      <c r="B1530" s="7">
        <v>0.52222222222222214</v>
      </c>
      <c r="C1530">
        <v>5610</v>
      </c>
      <c r="D1530">
        <v>9</v>
      </c>
      <c r="E1530" t="str">
        <f>VLOOKUP(D1530,Menu!$A$2:$D$18,2,FALSE)</f>
        <v>Chicken Tikka Masala</v>
      </c>
      <c r="F1530">
        <f>VLOOKUP(D1530,Menu!$A$2:$D$18,3,FALSE)</f>
        <v>14</v>
      </c>
      <c r="G1530">
        <f>VLOOKUP(D1530,Menu!$A$2:$D$18,4,FALSE)</f>
        <v>17</v>
      </c>
    </row>
    <row r="1531" spans="1:7">
      <c r="A1531" t="s">
        <v>16</v>
      </c>
      <c r="B1531" s="7">
        <v>0.53541666666666654</v>
      </c>
      <c r="C1531">
        <v>5611</v>
      </c>
      <c r="D1531">
        <v>13</v>
      </c>
      <c r="E1531" t="str">
        <f>VLOOKUP(D1531,Menu!$A$2:$D$18,2,FALSE)</f>
        <v>English Breakfast tea</v>
      </c>
      <c r="F1531">
        <f>VLOOKUP(D1531,Menu!$A$2:$D$18,3,FALSE)</f>
        <v>2</v>
      </c>
      <c r="G1531">
        <f>VLOOKUP(D1531,Menu!$A$2:$D$18,4,FALSE)</f>
        <v>2</v>
      </c>
    </row>
    <row r="1532" spans="1:7">
      <c r="A1532" t="s">
        <v>16</v>
      </c>
      <c r="B1532" s="7">
        <v>0.5527777777777777</v>
      </c>
      <c r="C1532">
        <v>5612</v>
      </c>
      <c r="D1532">
        <v>10</v>
      </c>
      <c r="E1532" t="str">
        <f>VLOOKUP(D1532,Menu!$A$2:$D$18,2,FALSE)</f>
        <v>Mushroom Wellington</v>
      </c>
      <c r="F1532">
        <f>VLOOKUP(D1532,Menu!$A$2:$D$18,3,FALSE)</f>
        <v>14</v>
      </c>
      <c r="G1532">
        <f>VLOOKUP(D1532,Menu!$A$2:$D$18,4,FALSE)</f>
        <v>19.5</v>
      </c>
    </row>
    <row r="1533" spans="1:7">
      <c r="A1533" t="s">
        <v>16</v>
      </c>
      <c r="B1533" s="7">
        <v>0.5527777777777777</v>
      </c>
      <c r="C1533">
        <v>5612</v>
      </c>
      <c r="D1533">
        <v>10</v>
      </c>
      <c r="E1533" t="str">
        <f>VLOOKUP(D1533,Menu!$A$2:$D$18,2,FALSE)</f>
        <v>Mushroom Wellington</v>
      </c>
      <c r="F1533">
        <f>VLOOKUP(D1533,Menu!$A$2:$D$18,3,FALSE)</f>
        <v>14</v>
      </c>
      <c r="G1533">
        <f>VLOOKUP(D1533,Menu!$A$2:$D$18,4,FALSE)</f>
        <v>19.5</v>
      </c>
    </row>
    <row r="1534" spans="1:7">
      <c r="A1534" t="s">
        <v>16</v>
      </c>
      <c r="B1534" s="7">
        <v>0.56736111111111098</v>
      </c>
      <c r="C1534">
        <v>5613</v>
      </c>
      <c r="D1534">
        <v>10</v>
      </c>
      <c r="E1534" t="str">
        <f>VLOOKUP(D1534,Menu!$A$2:$D$18,2,FALSE)</f>
        <v>Mushroom Wellington</v>
      </c>
      <c r="F1534">
        <f>VLOOKUP(D1534,Menu!$A$2:$D$18,3,FALSE)</f>
        <v>14</v>
      </c>
      <c r="G1534">
        <f>VLOOKUP(D1534,Menu!$A$2:$D$18,4,FALSE)</f>
        <v>19.5</v>
      </c>
    </row>
    <row r="1535" spans="1:7">
      <c r="A1535" t="s">
        <v>16</v>
      </c>
      <c r="B1535" s="7">
        <v>0.56736111111111098</v>
      </c>
      <c r="C1535">
        <v>5613</v>
      </c>
      <c r="D1535">
        <v>14</v>
      </c>
      <c r="E1535" t="str">
        <f>VLOOKUP(D1535,Menu!$A$2:$D$18,2,FALSE)</f>
        <v>Espresso</v>
      </c>
      <c r="F1535">
        <f>VLOOKUP(D1535,Menu!$A$2:$D$18,3,FALSE)</f>
        <v>3</v>
      </c>
      <c r="G1535">
        <f>VLOOKUP(D1535,Menu!$A$2:$D$18,4,FALSE)</f>
        <v>3</v>
      </c>
    </row>
    <row r="1536" spans="1:7">
      <c r="A1536" t="s">
        <v>16</v>
      </c>
      <c r="B1536" s="7">
        <v>0.57847222222222205</v>
      </c>
      <c r="C1536">
        <v>5614</v>
      </c>
      <c r="D1536">
        <v>7</v>
      </c>
      <c r="E1536" t="str">
        <f>VLOOKUP(D1536,Menu!$A$2:$D$18,2,FALSE)</f>
        <v>Cottage Pie</v>
      </c>
      <c r="F1536">
        <f>VLOOKUP(D1536,Menu!$A$2:$D$18,3,FALSE)</f>
        <v>16</v>
      </c>
      <c r="G1536">
        <f>VLOOKUP(D1536,Menu!$A$2:$D$18,4,FALSE)</f>
        <v>20</v>
      </c>
    </row>
    <row r="1537" spans="1:7">
      <c r="A1537" t="s">
        <v>16</v>
      </c>
      <c r="B1537" s="7">
        <v>0.57847222222222205</v>
      </c>
      <c r="C1537">
        <v>5614</v>
      </c>
      <c r="D1537">
        <v>2</v>
      </c>
      <c r="E1537" t="str">
        <f>VLOOKUP(D1537,Menu!$A$2:$D$18,2,FALSE)</f>
        <v>Risotto con Pollo</v>
      </c>
      <c r="F1537">
        <f>VLOOKUP(D1537,Menu!$A$2:$D$18,3,FALSE)</f>
        <v>16</v>
      </c>
      <c r="G1537">
        <f>VLOOKUP(D1537,Menu!$A$2:$D$18,4,FALSE)</f>
        <v>19</v>
      </c>
    </row>
    <row r="1538" spans="1:7">
      <c r="A1538" t="s">
        <v>16</v>
      </c>
      <c r="B1538" s="7">
        <v>0.58402777777777759</v>
      </c>
      <c r="C1538">
        <v>5615</v>
      </c>
      <c r="D1538">
        <v>2</v>
      </c>
      <c r="E1538" t="str">
        <f>VLOOKUP(D1538,Menu!$A$2:$D$18,2,FALSE)</f>
        <v>Risotto con Pollo</v>
      </c>
      <c r="F1538">
        <f>VLOOKUP(D1538,Menu!$A$2:$D$18,3,FALSE)</f>
        <v>16</v>
      </c>
      <c r="G1538">
        <f>VLOOKUP(D1538,Menu!$A$2:$D$18,4,FALSE)</f>
        <v>19</v>
      </c>
    </row>
    <row r="1539" spans="1:7">
      <c r="A1539" t="s">
        <v>16</v>
      </c>
      <c r="B1539" s="7">
        <v>0.58402777777777759</v>
      </c>
      <c r="C1539">
        <v>5615</v>
      </c>
      <c r="D1539">
        <v>14</v>
      </c>
      <c r="E1539" t="str">
        <f>VLOOKUP(D1539,Menu!$A$2:$D$18,2,FALSE)</f>
        <v>Espresso</v>
      </c>
      <c r="F1539">
        <f>VLOOKUP(D1539,Menu!$A$2:$D$18,3,FALSE)</f>
        <v>3</v>
      </c>
      <c r="G1539">
        <f>VLOOKUP(D1539,Menu!$A$2:$D$18,4,FALSE)</f>
        <v>3</v>
      </c>
    </row>
    <row r="1540" spans="1:7">
      <c r="A1540" t="s">
        <v>16</v>
      </c>
      <c r="B1540" s="7">
        <v>0.59166666666666645</v>
      </c>
      <c r="C1540">
        <v>5616</v>
      </c>
      <c r="D1540">
        <v>9</v>
      </c>
      <c r="E1540" t="str">
        <f>VLOOKUP(D1540,Menu!$A$2:$D$18,2,FALSE)</f>
        <v>Chicken Tikka Masala</v>
      </c>
      <c r="F1540">
        <f>VLOOKUP(D1540,Menu!$A$2:$D$18,3,FALSE)</f>
        <v>14</v>
      </c>
      <c r="G1540">
        <f>VLOOKUP(D1540,Menu!$A$2:$D$18,4,FALSE)</f>
        <v>17</v>
      </c>
    </row>
    <row r="1541" spans="1:7">
      <c r="A1541" t="s">
        <v>16</v>
      </c>
      <c r="B1541" s="7">
        <v>0.59166666666666645</v>
      </c>
      <c r="C1541">
        <v>5616</v>
      </c>
      <c r="D1541">
        <v>5</v>
      </c>
      <c r="E1541" t="str">
        <f>VLOOKUP(D1541,Menu!$A$2:$D$18,2,FALSE)</f>
        <v>Carbonara</v>
      </c>
      <c r="F1541">
        <f>VLOOKUP(D1541,Menu!$A$2:$D$18,3,FALSE)</f>
        <v>15</v>
      </c>
      <c r="G1541">
        <f>VLOOKUP(D1541,Menu!$A$2:$D$18,4,FALSE)</f>
        <v>20</v>
      </c>
    </row>
    <row r="1542" spans="1:7">
      <c r="A1542" t="s">
        <v>16</v>
      </c>
      <c r="B1542" s="7">
        <v>0.60972222222222205</v>
      </c>
      <c r="C1542">
        <v>5617</v>
      </c>
      <c r="D1542">
        <v>8</v>
      </c>
      <c r="E1542" t="str">
        <f>VLOOKUP(D1542,Menu!$A$2:$D$18,2,FALSE)</f>
        <v>Fish &amp; Chips</v>
      </c>
      <c r="F1542">
        <f>VLOOKUP(D1542,Menu!$A$2:$D$18,3,FALSE)</f>
        <v>15</v>
      </c>
      <c r="G1542">
        <f>VLOOKUP(D1542,Menu!$A$2:$D$18,4,FALSE)</f>
        <v>19</v>
      </c>
    </row>
    <row r="1543" spans="1:7">
      <c r="A1543" t="s">
        <v>16</v>
      </c>
      <c r="B1543" s="7">
        <v>0.63055555555555542</v>
      </c>
      <c r="C1543">
        <v>5618</v>
      </c>
      <c r="D1543">
        <v>1</v>
      </c>
      <c r="E1543" t="str">
        <f>VLOOKUP(D1543,Menu!$A$2:$D$18,2,FALSE)</f>
        <v>Spag Bog</v>
      </c>
      <c r="F1543">
        <f>VLOOKUP(D1543,Menu!$A$2:$D$18,3,FALSE)</f>
        <v>17</v>
      </c>
      <c r="G1543">
        <f>VLOOKUP(D1543,Menu!$A$2:$D$18,4,FALSE)</f>
        <v>23</v>
      </c>
    </row>
    <row r="1544" spans="1:7">
      <c r="A1544" t="s">
        <v>16</v>
      </c>
      <c r="B1544" s="7">
        <v>0.6368055555555554</v>
      </c>
      <c r="C1544">
        <v>5619</v>
      </c>
      <c r="D1544">
        <v>10</v>
      </c>
      <c r="E1544" t="str">
        <f>VLOOKUP(D1544,Menu!$A$2:$D$18,2,FALSE)</f>
        <v>Mushroom Wellington</v>
      </c>
      <c r="F1544">
        <f>VLOOKUP(D1544,Menu!$A$2:$D$18,3,FALSE)</f>
        <v>14</v>
      </c>
      <c r="G1544">
        <f>VLOOKUP(D1544,Menu!$A$2:$D$18,4,FALSE)</f>
        <v>19.5</v>
      </c>
    </row>
    <row r="1545" spans="1:7">
      <c r="A1545" t="s">
        <v>16</v>
      </c>
      <c r="B1545" s="7">
        <v>0.64097222222222205</v>
      </c>
      <c r="C1545">
        <v>5620</v>
      </c>
      <c r="D1545">
        <v>4</v>
      </c>
      <c r="E1545" t="str">
        <f>VLOOKUP(D1545,Menu!$A$2:$D$18,2,FALSE)</f>
        <v>Ravioli</v>
      </c>
      <c r="F1545">
        <f>VLOOKUP(D1545,Menu!$A$2:$D$18,3,FALSE)</f>
        <v>14</v>
      </c>
      <c r="G1545">
        <f>VLOOKUP(D1545,Menu!$A$2:$D$18,4,FALSE)</f>
        <v>16</v>
      </c>
    </row>
    <row r="1546" spans="1:7">
      <c r="A1546" t="s">
        <v>16</v>
      </c>
      <c r="B1546" s="7">
        <v>0.65347222222222201</v>
      </c>
      <c r="C1546">
        <v>5621</v>
      </c>
      <c r="D1546">
        <v>6</v>
      </c>
      <c r="E1546" t="str">
        <f>VLOOKUP(D1546,Menu!$A$2:$D$18,2,FALSE)</f>
        <v>Bangers &amp; Mash</v>
      </c>
      <c r="F1546">
        <f>VLOOKUP(D1546,Menu!$A$2:$D$18,3,FALSE)</f>
        <v>14</v>
      </c>
      <c r="G1546">
        <f>VLOOKUP(D1546,Menu!$A$2:$D$18,4,FALSE)</f>
        <v>18</v>
      </c>
    </row>
    <row r="1547" spans="1:7">
      <c r="A1547" t="s">
        <v>16</v>
      </c>
      <c r="B1547" s="7">
        <v>0.66388888888888864</v>
      </c>
      <c r="C1547">
        <v>5622</v>
      </c>
      <c r="D1547">
        <v>6</v>
      </c>
      <c r="E1547" t="str">
        <f>VLOOKUP(D1547,Menu!$A$2:$D$18,2,FALSE)</f>
        <v>Bangers &amp; Mash</v>
      </c>
      <c r="F1547">
        <f>VLOOKUP(D1547,Menu!$A$2:$D$18,3,FALSE)</f>
        <v>14</v>
      </c>
      <c r="G1547">
        <f>VLOOKUP(D1547,Menu!$A$2:$D$18,4,FALSE)</f>
        <v>18</v>
      </c>
    </row>
    <row r="1548" spans="1:7">
      <c r="A1548" t="s">
        <v>16</v>
      </c>
      <c r="B1548" s="7">
        <v>0.68472222222222201</v>
      </c>
      <c r="C1548">
        <v>5623</v>
      </c>
      <c r="D1548">
        <v>8</v>
      </c>
      <c r="E1548" t="str">
        <f>VLOOKUP(D1548,Menu!$A$2:$D$18,2,FALSE)</f>
        <v>Fish &amp; Chips</v>
      </c>
      <c r="F1548">
        <f>VLOOKUP(D1548,Menu!$A$2:$D$18,3,FALSE)</f>
        <v>15</v>
      </c>
      <c r="G1548">
        <f>VLOOKUP(D1548,Menu!$A$2:$D$18,4,FALSE)</f>
        <v>19</v>
      </c>
    </row>
    <row r="1549" spans="1:7">
      <c r="A1549" t="s">
        <v>16</v>
      </c>
      <c r="B1549" s="7">
        <v>0.68472222222222201</v>
      </c>
      <c r="C1549">
        <v>5623</v>
      </c>
      <c r="D1549">
        <v>6</v>
      </c>
      <c r="E1549" t="str">
        <f>VLOOKUP(D1549,Menu!$A$2:$D$18,2,FALSE)</f>
        <v>Bangers &amp; Mash</v>
      </c>
      <c r="F1549">
        <f>VLOOKUP(D1549,Menu!$A$2:$D$18,3,FALSE)</f>
        <v>14</v>
      </c>
      <c r="G1549">
        <f>VLOOKUP(D1549,Menu!$A$2:$D$18,4,FALSE)</f>
        <v>18</v>
      </c>
    </row>
    <row r="1550" spans="1:7">
      <c r="A1550" t="s">
        <v>16</v>
      </c>
      <c r="B1550" s="7">
        <v>0.68472222222222201</v>
      </c>
      <c r="C1550">
        <v>5623</v>
      </c>
      <c r="D1550">
        <v>16</v>
      </c>
      <c r="E1550" t="str">
        <f>VLOOKUP(D1550,Menu!$A$2:$D$18,2,FALSE)</f>
        <v>English Ale</v>
      </c>
      <c r="F1550">
        <f>VLOOKUP(D1550,Menu!$A$2:$D$18,3,FALSE)</f>
        <v>5</v>
      </c>
      <c r="G1550">
        <f>VLOOKUP(D1550,Menu!$A$2:$D$18,4,FALSE)</f>
        <v>7</v>
      </c>
    </row>
    <row r="1551" spans="1:7">
      <c r="A1551" t="s">
        <v>16</v>
      </c>
      <c r="B1551" s="7">
        <v>0.68472222222222201</v>
      </c>
      <c r="C1551">
        <v>5623</v>
      </c>
      <c r="D1551">
        <v>14</v>
      </c>
      <c r="E1551" t="str">
        <f>VLOOKUP(D1551,Menu!$A$2:$D$18,2,FALSE)</f>
        <v>Espresso</v>
      </c>
      <c r="F1551">
        <f>VLOOKUP(D1551,Menu!$A$2:$D$18,3,FALSE)</f>
        <v>3</v>
      </c>
      <c r="G1551">
        <f>VLOOKUP(D1551,Menu!$A$2:$D$18,4,FALSE)</f>
        <v>3</v>
      </c>
    </row>
    <row r="1552" spans="1:7">
      <c r="A1552" t="s">
        <v>16</v>
      </c>
      <c r="B1552" s="7">
        <v>0.69305555555555531</v>
      </c>
      <c r="C1552">
        <v>5624</v>
      </c>
      <c r="D1552">
        <v>13</v>
      </c>
      <c r="E1552" t="str">
        <f>VLOOKUP(D1552,Menu!$A$2:$D$18,2,FALSE)</f>
        <v>English Breakfast tea</v>
      </c>
      <c r="F1552">
        <f>VLOOKUP(D1552,Menu!$A$2:$D$18,3,FALSE)</f>
        <v>2</v>
      </c>
      <c r="G1552">
        <f>VLOOKUP(D1552,Menu!$A$2:$D$18,4,FALSE)</f>
        <v>2</v>
      </c>
    </row>
    <row r="1553" spans="1:7">
      <c r="A1553" t="s">
        <v>16</v>
      </c>
      <c r="B1553" s="7">
        <v>0.69305555555555531</v>
      </c>
      <c r="C1553">
        <v>5624</v>
      </c>
      <c r="D1553">
        <v>11</v>
      </c>
      <c r="E1553" t="str">
        <f>VLOOKUP(D1553,Menu!$A$2:$D$18,2,FALSE)</f>
        <v>Bacon Butty</v>
      </c>
      <c r="F1553">
        <f>VLOOKUP(D1553,Menu!$A$2:$D$18,3,FALSE)</f>
        <v>10</v>
      </c>
      <c r="G1553">
        <f>VLOOKUP(D1553,Menu!$A$2:$D$18,4,FALSE)</f>
        <v>14</v>
      </c>
    </row>
    <row r="1554" spans="1:7">
      <c r="A1554" t="s">
        <v>16</v>
      </c>
      <c r="B1554" s="7">
        <v>0.70694444444444415</v>
      </c>
      <c r="C1554">
        <v>5625</v>
      </c>
      <c r="D1554">
        <v>7</v>
      </c>
      <c r="E1554" t="str">
        <f>VLOOKUP(D1554,Menu!$A$2:$D$18,2,FALSE)</f>
        <v>Cottage Pie</v>
      </c>
      <c r="F1554">
        <f>VLOOKUP(D1554,Menu!$A$2:$D$18,3,FALSE)</f>
        <v>16</v>
      </c>
      <c r="G1554">
        <f>VLOOKUP(D1554,Menu!$A$2:$D$18,4,FALSE)</f>
        <v>20</v>
      </c>
    </row>
    <row r="1555" spans="1:7">
      <c r="A1555" t="s">
        <v>16</v>
      </c>
      <c r="B1555" s="7">
        <v>0.70694444444444415</v>
      </c>
      <c r="C1555">
        <v>5625</v>
      </c>
      <c r="D1555">
        <v>7</v>
      </c>
      <c r="E1555" t="str">
        <f>VLOOKUP(D1555,Menu!$A$2:$D$18,2,FALSE)</f>
        <v>Cottage Pie</v>
      </c>
      <c r="F1555">
        <f>VLOOKUP(D1555,Menu!$A$2:$D$18,3,FALSE)</f>
        <v>16</v>
      </c>
      <c r="G1555">
        <f>VLOOKUP(D1555,Menu!$A$2:$D$18,4,FALSE)</f>
        <v>20</v>
      </c>
    </row>
    <row r="1556" spans="1:7">
      <c r="A1556" t="s">
        <v>16</v>
      </c>
      <c r="B1556" s="7">
        <v>0.70694444444444415</v>
      </c>
      <c r="C1556">
        <v>5625</v>
      </c>
      <c r="D1556">
        <v>13</v>
      </c>
      <c r="E1556" t="str">
        <f>VLOOKUP(D1556,Menu!$A$2:$D$18,2,FALSE)</f>
        <v>English Breakfast tea</v>
      </c>
      <c r="F1556">
        <f>VLOOKUP(D1556,Menu!$A$2:$D$18,3,FALSE)</f>
        <v>2</v>
      </c>
      <c r="G1556">
        <f>VLOOKUP(D1556,Menu!$A$2:$D$18,4,FALSE)</f>
        <v>2</v>
      </c>
    </row>
    <row r="1557" spans="1:7">
      <c r="A1557" t="s">
        <v>16</v>
      </c>
      <c r="B1557" s="7">
        <v>0.70694444444444415</v>
      </c>
      <c r="C1557">
        <v>5625</v>
      </c>
      <c r="D1557">
        <v>1</v>
      </c>
      <c r="E1557" t="str">
        <f>VLOOKUP(D1557,Menu!$A$2:$D$18,2,FALSE)</f>
        <v>Spag Bog</v>
      </c>
      <c r="F1557">
        <f>VLOOKUP(D1557,Menu!$A$2:$D$18,3,FALSE)</f>
        <v>17</v>
      </c>
      <c r="G1557">
        <f>VLOOKUP(D1557,Menu!$A$2:$D$18,4,FALSE)</f>
        <v>23</v>
      </c>
    </row>
    <row r="1558" spans="1:7">
      <c r="A1558" t="s">
        <v>16</v>
      </c>
      <c r="B1558" s="7">
        <v>0.70694444444444415</v>
      </c>
      <c r="C1558">
        <v>5625</v>
      </c>
      <c r="D1558">
        <v>9</v>
      </c>
      <c r="E1558" t="str">
        <f>VLOOKUP(D1558,Menu!$A$2:$D$18,2,FALSE)</f>
        <v>Chicken Tikka Masala</v>
      </c>
      <c r="F1558">
        <f>VLOOKUP(D1558,Menu!$A$2:$D$18,3,FALSE)</f>
        <v>14</v>
      </c>
      <c r="G1558">
        <f>VLOOKUP(D1558,Menu!$A$2:$D$18,4,FALSE)</f>
        <v>17</v>
      </c>
    </row>
    <row r="1559" spans="1:7">
      <c r="A1559" t="s">
        <v>16</v>
      </c>
      <c r="B1559" s="7">
        <v>0.70694444444444415</v>
      </c>
      <c r="C1559">
        <v>5625</v>
      </c>
      <c r="D1559">
        <v>9</v>
      </c>
      <c r="E1559" t="str">
        <f>VLOOKUP(D1559,Menu!$A$2:$D$18,2,FALSE)</f>
        <v>Chicken Tikka Masala</v>
      </c>
      <c r="F1559">
        <f>VLOOKUP(D1559,Menu!$A$2:$D$18,3,FALSE)</f>
        <v>14</v>
      </c>
      <c r="G1559">
        <f>VLOOKUP(D1559,Menu!$A$2:$D$18,4,FALSE)</f>
        <v>17</v>
      </c>
    </row>
    <row r="1560" spans="1:7">
      <c r="A1560" t="s">
        <v>16</v>
      </c>
      <c r="B1560" s="7">
        <v>0.70694444444444415</v>
      </c>
      <c r="C1560">
        <v>5625</v>
      </c>
      <c r="D1560">
        <v>14</v>
      </c>
      <c r="E1560" t="str">
        <f>VLOOKUP(D1560,Menu!$A$2:$D$18,2,FALSE)</f>
        <v>Espresso</v>
      </c>
      <c r="F1560">
        <f>VLOOKUP(D1560,Menu!$A$2:$D$18,3,FALSE)</f>
        <v>3</v>
      </c>
      <c r="G1560">
        <f>VLOOKUP(D1560,Menu!$A$2:$D$18,4,FALSE)</f>
        <v>3</v>
      </c>
    </row>
    <row r="1561" spans="1:7">
      <c r="A1561" t="s">
        <v>16</v>
      </c>
      <c r="B1561" s="7">
        <v>0.70694444444444415</v>
      </c>
      <c r="C1561">
        <v>5625</v>
      </c>
      <c r="D1561">
        <v>4</v>
      </c>
      <c r="E1561" t="str">
        <f>VLOOKUP(D1561,Menu!$A$2:$D$18,2,FALSE)</f>
        <v>Ravioli</v>
      </c>
      <c r="F1561">
        <f>VLOOKUP(D1561,Menu!$A$2:$D$18,3,FALSE)</f>
        <v>14</v>
      </c>
      <c r="G1561">
        <f>VLOOKUP(D1561,Menu!$A$2:$D$18,4,FALSE)</f>
        <v>16</v>
      </c>
    </row>
    <row r="1562" spans="1:7">
      <c r="A1562" t="s">
        <v>16</v>
      </c>
      <c r="B1562" s="7">
        <v>0.72291666666666643</v>
      </c>
      <c r="C1562">
        <v>5626</v>
      </c>
      <c r="D1562">
        <v>7</v>
      </c>
      <c r="E1562" t="str">
        <f>VLOOKUP(D1562,Menu!$A$2:$D$18,2,FALSE)</f>
        <v>Cottage Pie</v>
      </c>
      <c r="F1562">
        <f>VLOOKUP(D1562,Menu!$A$2:$D$18,3,FALSE)</f>
        <v>16</v>
      </c>
      <c r="G1562">
        <f>VLOOKUP(D1562,Menu!$A$2:$D$18,4,FALSE)</f>
        <v>20</v>
      </c>
    </row>
    <row r="1563" spans="1:7">
      <c r="A1563" t="s">
        <v>16</v>
      </c>
      <c r="B1563" s="7">
        <v>0.72291666666666643</v>
      </c>
      <c r="C1563">
        <v>5626</v>
      </c>
      <c r="D1563">
        <v>15</v>
      </c>
      <c r="E1563" t="str">
        <f>VLOOKUP(D1563,Menu!$A$2:$D$18,2,FALSE)</f>
        <v>Fizzy water</v>
      </c>
      <c r="F1563">
        <f>VLOOKUP(D1563,Menu!$A$2:$D$18,3,FALSE)</f>
        <v>1</v>
      </c>
      <c r="G1563">
        <f>VLOOKUP(D1563,Menu!$A$2:$D$18,4,FALSE)</f>
        <v>1</v>
      </c>
    </row>
    <row r="1564" spans="1:7">
      <c r="A1564" t="s">
        <v>16</v>
      </c>
      <c r="B1564" s="7">
        <v>0.72916666666666641</v>
      </c>
      <c r="C1564">
        <v>5627</v>
      </c>
      <c r="D1564">
        <v>2</v>
      </c>
      <c r="E1564" t="str">
        <f>VLOOKUP(D1564,Menu!$A$2:$D$18,2,FALSE)</f>
        <v>Risotto con Pollo</v>
      </c>
      <c r="F1564">
        <f>VLOOKUP(D1564,Menu!$A$2:$D$18,3,FALSE)</f>
        <v>16</v>
      </c>
      <c r="G1564">
        <f>VLOOKUP(D1564,Menu!$A$2:$D$18,4,FALSE)</f>
        <v>19</v>
      </c>
    </row>
    <row r="1565" spans="1:7">
      <c r="A1565" t="s">
        <v>16</v>
      </c>
      <c r="B1565" s="7">
        <v>0.73263888888888862</v>
      </c>
      <c r="C1565">
        <v>5628</v>
      </c>
      <c r="D1565">
        <v>13</v>
      </c>
      <c r="E1565" t="str">
        <f>VLOOKUP(D1565,Menu!$A$2:$D$18,2,FALSE)</f>
        <v>English Breakfast tea</v>
      </c>
      <c r="F1565">
        <f>VLOOKUP(D1565,Menu!$A$2:$D$18,3,FALSE)</f>
        <v>2</v>
      </c>
      <c r="G1565">
        <f>VLOOKUP(D1565,Menu!$A$2:$D$18,4,FALSE)</f>
        <v>2</v>
      </c>
    </row>
    <row r="1566" spans="1:7">
      <c r="A1566" t="s">
        <v>16</v>
      </c>
      <c r="B1566" s="7">
        <v>0.73263888888888862</v>
      </c>
      <c r="C1566">
        <v>5628</v>
      </c>
      <c r="D1566">
        <v>8</v>
      </c>
      <c r="E1566" t="str">
        <f>VLOOKUP(D1566,Menu!$A$2:$D$18,2,FALSE)</f>
        <v>Fish &amp; Chips</v>
      </c>
      <c r="F1566">
        <f>VLOOKUP(D1566,Menu!$A$2:$D$18,3,FALSE)</f>
        <v>15</v>
      </c>
      <c r="G1566">
        <f>VLOOKUP(D1566,Menu!$A$2:$D$18,4,FALSE)</f>
        <v>19</v>
      </c>
    </row>
    <row r="1567" spans="1:7">
      <c r="A1567" t="s">
        <v>16</v>
      </c>
      <c r="B1567" s="7">
        <v>0.73263888888888862</v>
      </c>
      <c r="C1567">
        <v>5628</v>
      </c>
      <c r="D1567">
        <v>9</v>
      </c>
      <c r="E1567" t="str">
        <f>VLOOKUP(D1567,Menu!$A$2:$D$18,2,FALSE)</f>
        <v>Chicken Tikka Masala</v>
      </c>
      <c r="F1567">
        <f>VLOOKUP(D1567,Menu!$A$2:$D$18,3,FALSE)</f>
        <v>14</v>
      </c>
      <c r="G1567">
        <f>VLOOKUP(D1567,Menu!$A$2:$D$18,4,FALSE)</f>
        <v>17</v>
      </c>
    </row>
    <row r="1568" spans="1:7">
      <c r="A1568" t="s">
        <v>16</v>
      </c>
      <c r="B1568" s="7">
        <v>0.73263888888888862</v>
      </c>
      <c r="C1568">
        <v>5628</v>
      </c>
      <c r="D1568">
        <v>6</v>
      </c>
      <c r="E1568" t="str">
        <f>VLOOKUP(D1568,Menu!$A$2:$D$18,2,FALSE)</f>
        <v>Bangers &amp; Mash</v>
      </c>
      <c r="F1568">
        <f>VLOOKUP(D1568,Menu!$A$2:$D$18,3,FALSE)</f>
        <v>14</v>
      </c>
      <c r="G1568">
        <f>VLOOKUP(D1568,Menu!$A$2:$D$18,4,FALSE)</f>
        <v>18</v>
      </c>
    </row>
    <row r="1569" spans="1:7">
      <c r="A1569" t="s">
        <v>16</v>
      </c>
      <c r="B1569" s="7">
        <v>0.73263888888888862</v>
      </c>
      <c r="C1569">
        <v>5628</v>
      </c>
      <c r="D1569">
        <v>5</v>
      </c>
      <c r="E1569" t="str">
        <f>VLOOKUP(D1569,Menu!$A$2:$D$18,2,FALSE)</f>
        <v>Carbonara</v>
      </c>
      <c r="F1569">
        <f>VLOOKUP(D1569,Menu!$A$2:$D$18,3,FALSE)</f>
        <v>15</v>
      </c>
      <c r="G1569">
        <f>VLOOKUP(D1569,Menu!$A$2:$D$18,4,FALSE)</f>
        <v>20</v>
      </c>
    </row>
    <row r="1570" spans="1:7">
      <c r="A1570" t="s">
        <v>16</v>
      </c>
      <c r="B1570" s="7">
        <v>0.73263888888888862</v>
      </c>
      <c r="C1570">
        <v>5628</v>
      </c>
      <c r="D1570">
        <v>13</v>
      </c>
      <c r="E1570" t="str">
        <f>VLOOKUP(D1570,Menu!$A$2:$D$18,2,FALSE)</f>
        <v>English Breakfast tea</v>
      </c>
      <c r="F1570">
        <f>VLOOKUP(D1570,Menu!$A$2:$D$18,3,FALSE)</f>
        <v>2</v>
      </c>
      <c r="G1570">
        <f>VLOOKUP(D1570,Menu!$A$2:$D$18,4,FALSE)</f>
        <v>2</v>
      </c>
    </row>
    <row r="1571" spans="1:7">
      <c r="A1571" t="s">
        <v>16</v>
      </c>
      <c r="B1571" s="7">
        <v>0.73263888888888862</v>
      </c>
      <c r="C1571">
        <v>5628</v>
      </c>
      <c r="D1571">
        <v>15</v>
      </c>
      <c r="E1571" t="str">
        <f>VLOOKUP(D1571,Menu!$A$2:$D$18,2,FALSE)</f>
        <v>Fizzy water</v>
      </c>
      <c r="F1571">
        <f>VLOOKUP(D1571,Menu!$A$2:$D$18,3,FALSE)</f>
        <v>1</v>
      </c>
      <c r="G1571">
        <f>VLOOKUP(D1571,Menu!$A$2:$D$18,4,FALSE)</f>
        <v>1</v>
      </c>
    </row>
    <row r="1572" spans="1:7">
      <c r="A1572" t="s">
        <v>16</v>
      </c>
      <c r="B1572" s="7">
        <v>0.73819444444444415</v>
      </c>
      <c r="C1572">
        <v>5629</v>
      </c>
      <c r="D1572">
        <v>11</v>
      </c>
      <c r="E1572" t="str">
        <f>VLOOKUP(D1572,Menu!$A$2:$D$18,2,FALSE)</f>
        <v>Bacon Butty</v>
      </c>
      <c r="F1572">
        <f>VLOOKUP(D1572,Menu!$A$2:$D$18,3,FALSE)</f>
        <v>10</v>
      </c>
      <c r="G1572">
        <f>VLOOKUP(D1572,Menu!$A$2:$D$18,4,FALSE)</f>
        <v>14</v>
      </c>
    </row>
    <row r="1573" spans="1:7">
      <c r="A1573" t="s">
        <v>16</v>
      </c>
      <c r="B1573" s="7">
        <v>0.73819444444444415</v>
      </c>
      <c r="C1573">
        <v>5629</v>
      </c>
      <c r="D1573">
        <v>11</v>
      </c>
      <c r="E1573" t="str">
        <f>VLOOKUP(D1573,Menu!$A$2:$D$18,2,FALSE)</f>
        <v>Bacon Butty</v>
      </c>
      <c r="F1573">
        <f>VLOOKUP(D1573,Menu!$A$2:$D$18,3,FALSE)</f>
        <v>10</v>
      </c>
      <c r="G1573">
        <f>VLOOKUP(D1573,Menu!$A$2:$D$18,4,FALSE)</f>
        <v>14</v>
      </c>
    </row>
    <row r="1574" spans="1:7">
      <c r="A1574" t="s">
        <v>16</v>
      </c>
      <c r="B1574" s="7">
        <v>0.75763888888888864</v>
      </c>
      <c r="C1574">
        <v>5630</v>
      </c>
      <c r="D1574">
        <v>13</v>
      </c>
      <c r="E1574" t="str">
        <f>VLOOKUP(D1574,Menu!$A$2:$D$18,2,FALSE)</f>
        <v>English Breakfast tea</v>
      </c>
      <c r="F1574">
        <f>VLOOKUP(D1574,Menu!$A$2:$D$18,3,FALSE)</f>
        <v>2</v>
      </c>
      <c r="G1574">
        <f>VLOOKUP(D1574,Menu!$A$2:$D$18,4,FALSE)</f>
        <v>2</v>
      </c>
    </row>
    <row r="1575" spans="1:7">
      <c r="A1575" t="s">
        <v>16</v>
      </c>
      <c r="B1575" s="7">
        <v>0.76180555555555529</v>
      </c>
      <c r="C1575">
        <v>5631</v>
      </c>
      <c r="D1575">
        <v>12</v>
      </c>
      <c r="E1575" t="str">
        <f>VLOOKUP(D1575,Menu!$A$2:$D$18,2,FALSE)</f>
        <v>Red wine (1/4 bottle)</v>
      </c>
      <c r="F1575">
        <f>VLOOKUP(D1575,Menu!$A$2:$D$18,3,FALSE)</f>
        <v>4</v>
      </c>
      <c r="G1575">
        <f>VLOOKUP(D1575,Menu!$A$2:$D$18,4,FALSE)</f>
        <v>6</v>
      </c>
    </row>
    <row r="1576" spans="1:7">
      <c r="A1576" t="s">
        <v>16</v>
      </c>
      <c r="B1576" s="7">
        <v>0.76180555555555529</v>
      </c>
      <c r="C1576">
        <v>5631</v>
      </c>
      <c r="D1576">
        <v>5</v>
      </c>
      <c r="E1576" t="str">
        <f>VLOOKUP(D1576,Menu!$A$2:$D$18,2,FALSE)</f>
        <v>Carbonara</v>
      </c>
      <c r="F1576">
        <f>VLOOKUP(D1576,Menu!$A$2:$D$18,3,FALSE)</f>
        <v>15</v>
      </c>
      <c r="G1576">
        <f>VLOOKUP(D1576,Menu!$A$2:$D$18,4,FALSE)</f>
        <v>20</v>
      </c>
    </row>
    <row r="1577" spans="1:7">
      <c r="A1577" t="s">
        <v>16</v>
      </c>
      <c r="B1577" s="7">
        <v>0.76180555555555529</v>
      </c>
      <c r="C1577">
        <v>5631</v>
      </c>
      <c r="D1577">
        <v>6</v>
      </c>
      <c r="E1577" t="str">
        <f>VLOOKUP(D1577,Menu!$A$2:$D$18,2,FALSE)</f>
        <v>Bangers &amp; Mash</v>
      </c>
      <c r="F1577">
        <f>VLOOKUP(D1577,Menu!$A$2:$D$18,3,FALSE)</f>
        <v>14</v>
      </c>
      <c r="G1577">
        <f>VLOOKUP(D1577,Menu!$A$2:$D$18,4,FALSE)</f>
        <v>18</v>
      </c>
    </row>
    <row r="1578" spans="1:7">
      <c r="A1578" t="s">
        <v>16</v>
      </c>
      <c r="B1578" s="7">
        <v>0.76180555555555529</v>
      </c>
      <c r="C1578">
        <v>5631</v>
      </c>
      <c r="D1578">
        <v>7</v>
      </c>
      <c r="E1578" t="str">
        <f>VLOOKUP(D1578,Menu!$A$2:$D$18,2,FALSE)</f>
        <v>Cottage Pie</v>
      </c>
      <c r="F1578">
        <f>VLOOKUP(D1578,Menu!$A$2:$D$18,3,FALSE)</f>
        <v>16</v>
      </c>
      <c r="G1578">
        <f>VLOOKUP(D1578,Menu!$A$2:$D$18,4,FALSE)</f>
        <v>20</v>
      </c>
    </row>
    <row r="1579" spans="1:7">
      <c r="A1579" t="s">
        <v>16</v>
      </c>
      <c r="B1579" s="7">
        <v>0.76180555555555529</v>
      </c>
      <c r="C1579">
        <v>5631</v>
      </c>
      <c r="D1579">
        <v>4</v>
      </c>
      <c r="E1579" t="str">
        <f>VLOOKUP(D1579,Menu!$A$2:$D$18,2,FALSE)</f>
        <v>Ravioli</v>
      </c>
      <c r="F1579">
        <f>VLOOKUP(D1579,Menu!$A$2:$D$18,3,FALSE)</f>
        <v>14</v>
      </c>
      <c r="G1579">
        <f>VLOOKUP(D1579,Menu!$A$2:$D$18,4,FALSE)</f>
        <v>16</v>
      </c>
    </row>
    <row r="1580" spans="1:7">
      <c r="A1580" t="s">
        <v>16</v>
      </c>
      <c r="B1580" s="7">
        <v>0.76180555555555529</v>
      </c>
      <c r="C1580">
        <v>5631</v>
      </c>
      <c r="D1580">
        <v>13</v>
      </c>
      <c r="E1580" t="str">
        <f>VLOOKUP(D1580,Menu!$A$2:$D$18,2,FALSE)</f>
        <v>English Breakfast tea</v>
      </c>
      <c r="F1580">
        <f>VLOOKUP(D1580,Menu!$A$2:$D$18,3,FALSE)</f>
        <v>2</v>
      </c>
      <c r="G1580">
        <f>VLOOKUP(D1580,Menu!$A$2:$D$18,4,FALSE)</f>
        <v>2</v>
      </c>
    </row>
    <row r="1581" spans="1:7">
      <c r="A1581" t="s">
        <v>16</v>
      </c>
      <c r="B1581" s="7">
        <v>0.76180555555555529</v>
      </c>
      <c r="C1581">
        <v>5631</v>
      </c>
      <c r="D1581">
        <v>15</v>
      </c>
      <c r="E1581" t="str">
        <f>VLOOKUP(D1581,Menu!$A$2:$D$18,2,FALSE)</f>
        <v>Fizzy water</v>
      </c>
      <c r="F1581">
        <f>VLOOKUP(D1581,Menu!$A$2:$D$18,3,FALSE)</f>
        <v>1</v>
      </c>
      <c r="G1581">
        <f>VLOOKUP(D1581,Menu!$A$2:$D$18,4,FALSE)</f>
        <v>1</v>
      </c>
    </row>
    <row r="1582" spans="1:7">
      <c r="A1582" t="s">
        <v>16</v>
      </c>
      <c r="B1582" s="7">
        <v>0.76249999999999973</v>
      </c>
      <c r="C1582">
        <v>5632</v>
      </c>
      <c r="D1582">
        <v>14</v>
      </c>
      <c r="E1582" t="str">
        <f>VLOOKUP(D1582,Menu!$A$2:$D$18,2,FALSE)</f>
        <v>Espresso</v>
      </c>
      <c r="F1582">
        <f>VLOOKUP(D1582,Menu!$A$2:$D$18,3,FALSE)</f>
        <v>3</v>
      </c>
      <c r="G1582">
        <f>VLOOKUP(D1582,Menu!$A$2:$D$18,4,FALSE)</f>
        <v>3</v>
      </c>
    </row>
    <row r="1583" spans="1:7">
      <c r="A1583" t="s">
        <v>16</v>
      </c>
      <c r="B1583" s="7">
        <v>0.78263888888888866</v>
      </c>
      <c r="C1583">
        <v>5633</v>
      </c>
      <c r="D1583">
        <v>12</v>
      </c>
      <c r="E1583" t="str">
        <f>VLOOKUP(D1583,Menu!$A$2:$D$18,2,FALSE)</f>
        <v>Red wine (1/4 bottle)</v>
      </c>
      <c r="F1583">
        <f>VLOOKUP(D1583,Menu!$A$2:$D$18,3,FALSE)</f>
        <v>4</v>
      </c>
      <c r="G1583">
        <f>VLOOKUP(D1583,Menu!$A$2:$D$18,4,FALSE)</f>
        <v>6</v>
      </c>
    </row>
    <row r="1584" spans="1:7">
      <c r="A1584" t="s">
        <v>16</v>
      </c>
      <c r="B1584" s="7">
        <v>0.78263888888888866</v>
      </c>
      <c r="C1584">
        <v>5633</v>
      </c>
      <c r="D1584">
        <v>6</v>
      </c>
      <c r="E1584" t="str">
        <f>VLOOKUP(D1584,Menu!$A$2:$D$18,2,FALSE)</f>
        <v>Bangers &amp; Mash</v>
      </c>
      <c r="F1584">
        <f>VLOOKUP(D1584,Menu!$A$2:$D$18,3,FALSE)</f>
        <v>14</v>
      </c>
      <c r="G1584">
        <f>VLOOKUP(D1584,Menu!$A$2:$D$18,4,FALSE)</f>
        <v>18</v>
      </c>
    </row>
    <row r="1585" spans="1:7">
      <c r="A1585" t="s">
        <v>16</v>
      </c>
      <c r="B1585" s="7">
        <v>0.80277777777777759</v>
      </c>
      <c r="C1585">
        <v>5634</v>
      </c>
      <c r="D1585">
        <v>2</v>
      </c>
      <c r="E1585" t="str">
        <f>VLOOKUP(D1585,Menu!$A$2:$D$18,2,FALSE)</f>
        <v>Risotto con Pollo</v>
      </c>
      <c r="F1585">
        <f>VLOOKUP(D1585,Menu!$A$2:$D$18,3,FALSE)</f>
        <v>16</v>
      </c>
      <c r="G1585">
        <f>VLOOKUP(D1585,Menu!$A$2:$D$18,4,FALSE)</f>
        <v>19</v>
      </c>
    </row>
    <row r="1586" spans="1:7">
      <c r="A1586" t="s">
        <v>16</v>
      </c>
      <c r="B1586" s="7">
        <v>0.80277777777777759</v>
      </c>
      <c r="C1586">
        <v>5634</v>
      </c>
      <c r="D1586">
        <v>15</v>
      </c>
      <c r="E1586" t="str">
        <f>VLOOKUP(D1586,Menu!$A$2:$D$18,2,FALSE)</f>
        <v>Fizzy water</v>
      </c>
      <c r="F1586">
        <f>VLOOKUP(D1586,Menu!$A$2:$D$18,3,FALSE)</f>
        <v>1</v>
      </c>
      <c r="G1586">
        <f>VLOOKUP(D1586,Menu!$A$2:$D$18,4,FALSE)</f>
        <v>1</v>
      </c>
    </row>
    <row r="1587" spans="1:7">
      <c r="A1587" t="s">
        <v>16</v>
      </c>
      <c r="B1587" s="7">
        <v>0.80277777777777759</v>
      </c>
      <c r="C1587">
        <v>5634</v>
      </c>
      <c r="D1587">
        <v>8</v>
      </c>
      <c r="E1587" t="str">
        <f>VLOOKUP(D1587,Menu!$A$2:$D$18,2,FALSE)</f>
        <v>Fish &amp; Chips</v>
      </c>
      <c r="F1587">
        <f>VLOOKUP(D1587,Menu!$A$2:$D$18,3,FALSE)</f>
        <v>15</v>
      </c>
      <c r="G1587">
        <f>VLOOKUP(D1587,Menu!$A$2:$D$18,4,FALSE)</f>
        <v>19</v>
      </c>
    </row>
    <row r="1588" spans="1:7">
      <c r="A1588" t="s">
        <v>16</v>
      </c>
      <c r="B1588" s="7">
        <v>0.80277777777777759</v>
      </c>
      <c r="C1588">
        <v>5634</v>
      </c>
      <c r="D1588">
        <v>4</v>
      </c>
      <c r="E1588" t="str">
        <f>VLOOKUP(D1588,Menu!$A$2:$D$18,2,FALSE)</f>
        <v>Ravioli</v>
      </c>
      <c r="F1588">
        <f>VLOOKUP(D1588,Menu!$A$2:$D$18,3,FALSE)</f>
        <v>14</v>
      </c>
      <c r="G1588">
        <f>VLOOKUP(D1588,Menu!$A$2:$D$18,4,FALSE)</f>
        <v>16</v>
      </c>
    </row>
    <row r="1589" spans="1:7">
      <c r="A1589" t="s">
        <v>16</v>
      </c>
      <c r="B1589" s="7">
        <v>0.80277777777777759</v>
      </c>
      <c r="C1589">
        <v>5634</v>
      </c>
      <c r="D1589">
        <v>7</v>
      </c>
      <c r="E1589" t="str">
        <f>VLOOKUP(D1589,Menu!$A$2:$D$18,2,FALSE)</f>
        <v>Cottage Pie</v>
      </c>
      <c r="F1589">
        <f>VLOOKUP(D1589,Menu!$A$2:$D$18,3,FALSE)</f>
        <v>16</v>
      </c>
      <c r="G1589">
        <f>VLOOKUP(D1589,Menu!$A$2:$D$18,4,FALSE)</f>
        <v>20</v>
      </c>
    </row>
    <row r="1590" spans="1:7">
      <c r="A1590" t="s">
        <v>16</v>
      </c>
      <c r="B1590" s="7">
        <v>0.8145833333333331</v>
      </c>
      <c r="C1590">
        <v>5635</v>
      </c>
      <c r="D1590">
        <v>12</v>
      </c>
      <c r="E1590" t="str">
        <f>VLOOKUP(D1590,Menu!$A$2:$D$18,2,FALSE)</f>
        <v>Red wine (1/4 bottle)</v>
      </c>
      <c r="F1590">
        <f>VLOOKUP(D1590,Menu!$A$2:$D$18,3,FALSE)</f>
        <v>4</v>
      </c>
      <c r="G1590">
        <f>VLOOKUP(D1590,Menu!$A$2:$D$18,4,FALSE)</f>
        <v>6</v>
      </c>
    </row>
    <row r="1591" spans="1:7">
      <c r="A1591" t="s">
        <v>16</v>
      </c>
      <c r="B1591" s="7">
        <v>0.83194444444444426</v>
      </c>
      <c r="C1591">
        <v>5636</v>
      </c>
      <c r="D1591">
        <v>2</v>
      </c>
      <c r="E1591" t="str">
        <f>VLOOKUP(D1591,Menu!$A$2:$D$18,2,FALSE)</f>
        <v>Risotto con Pollo</v>
      </c>
      <c r="F1591">
        <f>VLOOKUP(D1591,Menu!$A$2:$D$18,3,FALSE)</f>
        <v>16</v>
      </c>
      <c r="G1591">
        <f>VLOOKUP(D1591,Menu!$A$2:$D$18,4,FALSE)</f>
        <v>19</v>
      </c>
    </row>
    <row r="1592" spans="1:7">
      <c r="A1592" t="s">
        <v>16</v>
      </c>
      <c r="B1592" s="7">
        <v>0.83194444444444426</v>
      </c>
      <c r="C1592">
        <v>5636</v>
      </c>
      <c r="D1592">
        <v>11</v>
      </c>
      <c r="E1592" t="str">
        <f>VLOOKUP(D1592,Menu!$A$2:$D$18,2,FALSE)</f>
        <v>Bacon Butty</v>
      </c>
      <c r="F1592">
        <f>VLOOKUP(D1592,Menu!$A$2:$D$18,3,FALSE)</f>
        <v>10</v>
      </c>
      <c r="G1592">
        <f>VLOOKUP(D1592,Menu!$A$2:$D$18,4,FALSE)</f>
        <v>14</v>
      </c>
    </row>
    <row r="1593" spans="1:7">
      <c r="A1593" t="s">
        <v>16</v>
      </c>
      <c r="B1593" s="7">
        <v>0.83194444444444426</v>
      </c>
      <c r="C1593">
        <v>5636</v>
      </c>
      <c r="D1593">
        <v>2</v>
      </c>
      <c r="E1593" t="str">
        <f>VLOOKUP(D1593,Menu!$A$2:$D$18,2,FALSE)</f>
        <v>Risotto con Pollo</v>
      </c>
      <c r="F1593">
        <f>VLOOKUP(D1593,Menu!$A$2:$D$18,3,FALSE)</f>
        <v>16</v>
      </c>
      <c r="G1593">
        <f>VLOOKUP(D1593,Menu!$A$2:$D$18,4,FALSE)</f>
        <v>19</v>
      </c>
    </row>
    <row r="1594" spans="1:7">
      <c r="A1594" t="s">
        <v>16</v>
      </c>
      <c r="B1594" s="7">
        <v>0.83194444444444426</v>
      </c>
      <c r="C1594">
        <v>5636</v>
      </c>
      <c r="D1594">
        <v>10</v>
      </c>
      <c r="E1594" t="str">
        <f>VLOOKUP(D1594,Menu!$A$2:$D$18,2,FALSE)</f>
        <v>Mushroom Wellington</v>
      </c>
      <c r="F1594">
        <f>VLOOKUP(D1594,Menu!$A$2:$D$18,3,FALSE)</f>
        <v>14</v>
      </c>
      <c r="G1594">
        <f>VLOOKUP(D1594,Menu!$A$2:$D$18,4,FALSE)</f>
        <v>19.5</v>
      </c>
    </row>
    <row r="1595" spans="1:7">
      <c r="A1595" t="s">
        <v>16</v>
      </c>
      <c r="B1595" s="7">
        <v>0.83194444444444426</v>
      </c>
      <c r="C1595">
        <v>5636</v>
      </c>
      <c r="D1595">
        <v>13</v>
      </c>
      <c r="E1595" t="str">
        <f>VLOOKUP(D1595,Menu!$A$2:$D$18,2,FALSE)</f>
        <v>English Breakfast tea</v>
      </c>
      <c r="F1595">
        <f>VLOOKUP(D1595,Menu!$A$2:$D$18,3,FALSE)</f>
        <v>2</v>
      </c>
      <c r="G1595">
        <f>VLOOKUP(D1595,Menu!$A$2:$D$18,4,FALSE)</f>
        <v>2</v>
      </c>
    </row>
    <row r="1596" spans="1:7">
      <c r="A1596" t="s">
        <v>16</v>
      </c>
      <c r="B1596" s="7">
        <v>0.83194444444444426</v>
      </c>
      <c r="C1596">
        <v>5636</v>
      </c>
      <c r="D1596">
        <v>10</v>
      </c>
      <c r="E1596" t="str">
        <f>VLOOKUP(D1596,Menu!$A$2:$D$18,2,FALSE)</f>
        <v>Mushroom Wellington</v>
      </c>
      <c r="F1596">
        <f>VLOOKUP(D1596,Menu!$A$2:$D$18,3,FALSE)</f>
        <v>14</v>
      </c>
      <c r="G1596">
        <f>VLOOKUP(D1596,Menu!$A$2:$D$18,4,FALSE)</f>
        <v>19.5</v>
      </c>
    </row>
    <row r="1597" spans="1:7">
      <c r="A1597" t="s">
        <v>16</v>
      </c>
      <c r="B1597" s="7">
        <v>0.83194444444444426</v>
      </c>
      <c r="C1597">
        <v>5636</v>
      </c>
      <c r="D1597">
        <v>3</v>
      </c>
      <c r="E1597" t="str">
        <f>VLOOKUP(D1597,Menu!$A$2:$D$18,2,FALSE)</f>
        <v>Soup of the day</v>
      </c>
      <c r="F1597">
        <f>VLOOKUP(D1597,Menu!$A$2:$D$18,3,FALSE)</f>
        <v>7</v>
      </c>
      <c r="G1597">
        <f>VLOOKUP(D1597,Menu!$A$2:$D$18,4,FALSE)</f>
        <v>8.5</v>
      </c>
    </row>
    <row r="1598" spans="1:7">
      <c r="A1598" t="s">
        <v>16</v>
      </c>
      <c r="B1598" s="7">
        <v>0.83194444444444426</v>
      </c>
      <c r="C1598">
        <v>5636</v>
      </c>
      <c r="D1598">
        <v>7</v>
      </c>
      <c r="E1598" t="str">
        <f>VLOOKUP(D1598,Menu!$A$2:$D$18,2,FALSE)</f>
        <v>Cottage Pie</v>
      </c>
      <c r="F1598">
        <f>VLOOKUP(D1598,Menu!$A$2:$D$18,3,FALSE)</f>
        <v>16</v>
      </c>
      <c r="G1598">
        <f>VLOOKUP(D1598,Menu!$A$2:$D$18,4,FALSE)</f>
        <v>20</v>
      </c>
    </row>
    <row r="1599" spans="1:7">
      <c r="A1599" t="s">
        <v>16</v>
      </c>
      <c r="B1599" s="7">
        <v>0.83472222222222203</v>
      </c>
      <c r="C1599">
        <v>5637</v>
      </c>
      <c r="D1599">
        <v>4</v>
      </c>
      <c r="E1599" t="str">
        <f>VLOOKUP(D1599,Menu!$A$2:$D$18,2,FALSE)</f>
        <v>Ravioli</v>
      </c>
      <c r="F1599">
        <f>VLOOKUP(D1599,Menu!$A$2:$D$18,3,FALSE)</f>
        <v>14</v>
      </c>
      <c r="G1599">
        <f>VLOOKUP(D1599,Menu!$A$2:$D$18,4,FALSE)</f>
        <v>16</v>
      </c>
    </row>
    <row r="1600" spans="1:7">
      <c r="A1600" t="s">
        <v>16</v>
      </c>
      <c r="B1600" s="7">
        <v>0.83472222222222203</v>
      </c>
      <c r="C1600">
        <v>5637</v>
      </c>
      <c r="D1600">
        <v>7</v>
      </c>
      <c r="E1600" t="str">
        <f>VLOOKUP(D1600,Menu!$A$2:$D$18,2,FALSE)</f>
        <v>Cottage Pie</v>
      </c>
      <c r="F1600">
        <f>VLOOKUP(D1600,Menu!$A$2:$D$18,3,FALSE)</f>
        <v>16</v>
      </c>
      <c r="G1600">
        <f>VLOOKUP(D1600,Menu!$A$2:$D$18,4,FALSE)</f>
        <v>20</v>
      </c>
    </row>
    <row r="1601" spans="1:7">
      <c r="A1601" t="s">
        <v>16</v>
      </c>
      <c r="B1601" s="7">
        <v>0.84513888888888866</v>
      </c>
      <c r="C1601">
        <v>5638</v>
      </c>
      <c r="D1601">
        <v>9</v>
      </c>
      <c r="E1601" t="str">
        <f>VLOOKUP(D1601,Menu!$A$2:$D$18,2,FALSE)</f>
        <v>Chicken Tikka Masala</v>
      </c>
      <c r="F1601">
        <f>VLOOKUP(D1601,Menu!$A$2:$D$18,3,FALSE)</f>
        <v>14</v>
      </c>
      <c r="G1601">
        <f>VLOOKUP(D1601,Menu!$A$2:$D$18,4,FALSE)</f>
        <v>17</v>
      </c>
    </row>
    <row r="1602" spans="1:7">
      <c r="A1602" t="s">
        <v>16</v>
      </c>
      <c r="B1602" s="7">
        <v>0.84513888888888866</v>
      </c>
      <c r="C1602">
        <v>5638</v>
      </c>
      <c r="D1602">
        <v>9</v>
      </c>
      <c r="E1602" t="str">
        <f>VLOOKUP(D1602,Menu!$A$2:$D$18,2,FALSE)</f>
        <v>Chicken Tikka Masala</v>
      </c>
      <c r="F1602">
        <f>VLOOKUP(D1602,Menu!$A$2:$D$18,3,FALSE)</f>
        <v>14</v>
      </c>
      <c r="G1602">
        <f>VLOOKUP(D1602,Menu!$A$2:$D$18,4,FALSE)</f>
        <v>17</v>
      </c>
    </row>
    <row r="1603" spans="1:7">
      <c r="A1603" t="s">
        <v>16</v>
      </c>
      <c r="B1603" s="7">
        <v>0.85138888888888864</v>
      </c>
      <c r="C1603">
        <v>5639</v>
      </c>
      <c r="D1603">
        <v>9</v>
      </c>
      <c r="E1603" t="str">
        <f>VLOOKUP(D1603,Menu!$A$2:$D$18,2,FALSE)</f>
        <v>Chicken Tikka Masala</v>
      </c>
      <c r="F1603">
        <f>VLOOKUP(D1603,Menu!$A$2:$D$18,3,FALSE)</f>
        <v>14</v>
      </c>
      <c r="G1603">
        <f>VLOOKUP(D1603,Menu!$A$2:$D$18,4,FALSE)</f>
        <v>17</v>
      </c>
    </row>
    <row r="1604" spans="1:7">
      <c r="A1604" t="s">
        <v>16</v>
      </c>
      <c r="B1604" s="7">
        <v>0.85138888888888864</v>
      </c>
      <c r="C1604">
        <v>5639</v>
      </c>
      <c r="D1604">
        <v>5</v>
      </c>
      <c r="E1604" t="str">
        <f>VLOOKUP(D1604,Menu!$A$2:$D$18,2,FALSE)</f>
        <v>Carbonara</v>
      </c>
      <c r="F1604">
        <f>VLOOKUP(D1604,Menu!$A$2:$D$18,3,FALSE)</f>
        <v>15</v>
      </c>
      <c r="G1604">
        <f>VLOOKUP(D1604,Menu!$A$2:$D$18,4,FALSE)</f>
        <v>20</v>
      </c>
    </row>
    <row r="1605" spans="1:7">
      <c r="A1605" t="s">
        <v>16</v>
      </c>
      <c r="B1605" s="7">
        <v>0.85138888888888864</v>
      </c>
      <c r="C1605">
        <v>5639</v>
      </c>
      <c r="D1605">
        <v>4</v>
      </c>
      <c r="E1605" t="str">
        <f>VLOOKUP(D1605,Menu!$A$2:$D$18,2,FALSE)</f>
        <v>Ravioli</v>
      </c>
      <c r="F1605">
        <f>VLOOKUP(D1605,Menu!$A$2:$D$18,3,FALSE)</f>
        <v>14</v>
      </c>
      <c r="G1605">
        <f>VLOOKUP(D1605,Menu!$A$2:$D$18,4,FALSE)</f>
        <v>16</v>
      </c>
    </row>
    <row r="1606" spans="1:7">
      <c r="A1606" t="s">
        <v>16</v>
      </c>
      <c r="B1606" s="7">
        <v>0.86944444444444424</v>
      </c>
      <c r="C1606">
        <v>5640</v>
      </c>
      <c r="D1606">
        <v>6</v>
      </c>
      <c r="E1606" t="str">
        <f>VLOOKUP(D1606,Menu!$A$2:$D$18,2,FALSE)</f>
        <v>Bangers &amp; Mash</v>
      </c>
      <c r="F1606">
        <f>VLOOKUP(D1606,Menu!$A$2:$D$18,3,FALSE)</f>
        <v>14</v>
      </c>
      <c r="G1606">
        <f>VLOOKUP(D1606,Menu!$A$2:$D$18,4,FALSE)</f>
        <v>18</v>
      </c>
    </row>
    <row r="1607" spans="1:7">
      <c r="A1607" t="s">
        <v>16</v>
      </c>
      <c r="B1607" s="7">
        <v>0.86944444444444424</v>
      </c>
      <c r="C1607">
        <v>5640</v>
      </c>
      <c r="D1607">
        <v>5</v>
      </c>
      <c r="E1607" t="str">
        <f>VLOOKUP(D1607,Menu!$A$2:$D$18,2,FALSE)</f>
        <v>Carbonara</v>
      </c>
      <c r="F1607">
        <f>VLOOKUP(D1607,Menu!$A$2:$D$18,3,FALSE)</f>
        <v>15</v>
      </c>
      <c r="G1607">
        <f>VLOOKUP(D1607,Menu!$A$2:$D$18,4,FALSE)</f>
        <v>20</v>
      </c>
    </row>
    <row r="1608" spans="1:7">
      <c r="A1608" t="s">
        <v>16</v>
      </c>
      <c r="B1608" s="7">
        <v>0.87083333333333313</v>
      </c>
      <c r="C1608">
        <v>5641</v>
      </c>
      <c r="D1608">
        <v>10</v>
      </c>
      <c r="E1608" t="str">
        <f>VLOOKUP(D1608,Menu!$A$2:$D$18,2,FALSE)</f>
        <v>Mushroom Wellington</v>
      </c>
      <c r="F1608">
        <f>VLOOKUP(D1608,Menu!$A$2:$D$18,3,FALSE)</f>
        <v>14</v>
      </c>
      <c r="G1608">
        <f>VLOOKUP(D1608,Menu!$A$2:$D$18,4,FALSE)</f>
        <v>19.5</v>
      </c>
    </row>
    <row r="1609" spans="1:7">
      <c r="A1609" t="s">
        <v>16</v>
      </c>
      <c r="B1609" s="7">
        <v>0.88819444444444429</v>
      </c>
      <c r="C1609">
        <v>5642</v>
      </c>
      <c r="D1609">
        <v>1</v>
      </c>
      <c r="E1609" t="str">
        <f>VLOOKUP(D1609,Menu!$A$2:$D$18,2,FALSE)</f>
        <v>Spag Bog</v>
      </c>
      <c r="F1609">
        <f>VLOOKUP(D1609,Menu!$A$2:$D$18,3,FALSE)</f>
        <v>17</v>
      </c>
      <c r="G1609">
        <f>VLOOKUP(D1609,Menu!$A$2:$D$18,4,FALSE)</f>
        <v>23</v>
      </c>
    </row>
    <row r="1610" spans="1:7">
      <c r="A1610" t="s">
        <v>16</v>
      </c>
      <c r="B1610" s="7">
        <v>0.88819444444444429</v>
      </c>
      <c r="C1610">
        <v>5642</v>
      </c>
      <c r="D1610">
        <v>11</v>
      </c>
      <c r="E1610" t="str">
        <f>VLOOKUP(D1610,Menu!$A$2:$D$18,2,FALSE)</f>
        <v>Bacon Butty</v>
      </c>
      <c r="F1610">
        <f>VLOOKUP(D1610,Menu!$A$2:$D$18,3,FALSE)</f>
        <v>10</v>
      </c>
      <c r="G1610">
        <f>VLOOKUP(D1610,Menu!$A$2:$D$18,4,FALSE)</f>
        <v>14</v>
      </c>
    </row>
    <row r="1611" spans="1:7">
      <c r="A1611" t="s">
        <v>16</v>
      </c>
      <c r="B1611" s="7">
        <v>0.88819444444444429</v>
      </c>
      <c r="C1611">
        <v>5642</v>
      </c>
      <c r="D1611">
        <v>16</v>
      </c>
      <c r="E1611" t="str">
        <f>VLOOKUP(D1611,Menu!$A$2:$D$18,2,FALSE)</f>
        <v>English Ale</v>
      </c>
      <c r="F1611">
        <f>VLOOKUP(D1611,Menu!$A$2:$D$18,3,FALSE)</f>
        <v>5</v>
      </c>
      <c r="G1611">
        <f>VLOOKUP(D1611,Menu!$A$2:$D$18,4,FALSE)</f>
        <v>7</v>
      </c>
    </row>
    <row r="1612" spans="1:7">
      <c r="A1612" t="s">
        <v>16</v>
      </c>
      <c r="B1612" s="7">
        <v>0.88819444444444429</v>
      </c>
      <c r="C1612">
        <v>5642</v>
      </c>
      <c r="D1612">
        <v>3</v>
      </c>
      <c r="E1612" t="str">
        <f>VLOOKUP(D1612,Menu!$A$2:$D$18,2,FALSE)</f>
        <v>Soup of the day</v>
      </c>
      <c r="F1612">
        <f>VLOOKUP(D1612,Menu!$A$2:$D$18,3,FALSE)</f>
        <v>7</v>
      </c>
      <c r="G1612">
        <f>VLOOKUP(D1612,Menu!$A$2:$D$18,4,FALSE)</f>
        <v>8.5</v>
      </c>
    </row>
    <row r="1613" spans="1:7">
      <c r="A1613" t="s">
        <v>16</v>
      </c>
      <c r="B1613" s="7">
        <v>0.89791666666666647</v>
      </c>
      <c r="C1613">
        <v>5643</v>
      </c>
      <c r="D1613">
        <v>6</v>
      </c>
      <c r="E1613" t="str">
        <f>VLOOKUP(D1613,Menu!$A$2:$D$18,2,FALSE)</f>
        <v>Bangers &amp; Mash</v>
      </c>
      <c r="F1613">
        <f>VLOOKUP(D1613,Menu!$A$2:$D$18,3,FALSE)</f>
        <v>14</v>
      </c>
      <c r="G1613">
        <f>VLOOKUP(D1613,Menu!$A$2:$D$18,4,FALSE)</f>
        <v>18</v>
      </c>
    </row>
    <row r="1614" spans="1:7">
      <c r="A1614" t="s">
        <v>16</v>
      </c>
      <c r="B1614" s="7">
        <v>0.91180555555555531</v>
      </c>
      <c r="C1614">
        <v>5644</v>
      </c>
      <c r="D1614">
        <v>2</v>
      </c>
      <c r="E1614" t="str">
        <f>VLOOKUP(D1614,Menu!$A$2:$D$18,2,FALSE)</f>
        <v>Risotto con Pollo</v>
      </c>
      <c r="F1614">
        <f>VLOOKUP(D1614,Menu!$A$2:$D$18,3,FALSE)</f>
        <v>16</v>
      </c>
      <c r="G1614">
        <f>VLOOKUP(D1614,Menu!$A$2:$D$18,4,FALSE)</f>
        <v>19</v>
      </c>
    </row>
    <row r="1615" spans="1:7">
      <c r="A1615" t="s">
        <v>16</v>
      </c>
      <c r="B1615" s="7">
        <v>0.91180555555555531</v>
      </c>
      <c r="C1615">
        <v>5644</v>
      </c>
      <c r="D1615">
        <v>15</v>
      </c>
      <c r="E1615" t="str">
        <f>VLOOKUP(D1615,Menu!$A$2:$D$18,2,FALSE)</f>
        <v>Fizzy water</v>
      </c>
      <c r="F1615">
        <f>VLOOKUP(D1615,Menu!$A$2:$D$18,3,FALSE)</f>
        <v>1</v>
      </c>
      <c r="G1615">
        <f>VLOOKUP(D1615,Menu!$A$2:$D$18,4,FALSE)</f>
        <v>1</v>
      </c>
    </row>
    <row r="1616" spans="1:7">
      <c r="A1616" t="s">
        <v>16</v>
      </c>
      <c r="B1616" s="7">
        <v>0.91180555555555531</v>
      </c>
      <c r="C1616">
        <v>5644</v>
      </c>
      <c r="D1616">
        <v>13</v>
      </c>
      <c r="E1616" t="str">
        <f>VLOOKUP(D1616,Menu!$A$2:$D$18,2,FALSE)</f>
        <v>English Breakfast tea</v>
      </c>
      <c r="F1616">
        <f>VLOOKUP(D1616,Menu!$A$2:$D$18,3,FALSE)</f>
        <v>2</v>
      </c>
      <c r="G1616">
        <f>VLOOKUP(D1616,Menu!$A$2:$D$18,4,FALSE)</f>
        <v>2</v>
      </c>
    </row>
    <row r="1617" spans="1:7">
      <c r="A1617" t="s">
        <v>16</v>
      </c>
      <c r="B1617" s="7">
        <v>0.91180555555555531</v>
      </c>
      <c r="C1617">
        <v>5644</v>
      </c>
      <c r="D1617">
        <v>12</v>
      </c>
      <c r="E1617" t="str">
        <f>VLOOKUP(D1617,Menu!$A$2:$D$18,2,FALSE)</f>
        <v>Red wine (1/4 bottle)</v>
      </c>
      <c r="F1617">
        <f>VLOOKUP(D1617,Menu!$A$2:$D$18,3,FALSE)</f>
        <v>4</v>
      </c>
      <c r="G1617">
        <f>VLOOKUP(D1617,Menu!$A$2:$D$18,4,FALSE)</f>
        <v>6</v>
      </c>
    </row>
    <row r="1618" spans="1:7">
      <c r="A1618" t="s">
        <v>16</v>
      </c>
      <c r="B1618" s="7">
        <v>0.91180555555555531</v>
      </c>
      <c r="C1618">
        <v>5644</v>
      </c>
      <c r="D1618">
        <v>9</v>
      </c>
      <c r="E1618" t="str">
        <f>VLOOKUP(D1618,Menu!$A$2:$D$18,2,FALSE)</f>
        <v>Chicken Tikka Masala</v>
      </c>
      <c r="F1618">
        <f>VLOOKUP(D1618,Menu!$A$2:$D$18,3,FALSE)</f>
        <v>14</v>
      </c>
      <c r="G1618">
        <f>VLOOKUP(D1618,Menu!$A$2:$D$18,4,FALSE)</f>
        <v>17</v>
      </c>
    </row>
    <row r="1619" spans="1:7">
      <c r="A1619" t="s">
        <v>16</v>
      </c>
      <c r="B1619" s="7">
        <v>0.91805555555555529</v>
      </c>
      <c r="C1619">
        <v>5645</v>
      </c>
      <c r="D1619">
        <v>11</v>
      </c>
      <c r="E1619" t="str">
        <f>VLOOKUP(D1619,Menu!$A$2:$D$18,2,FALSE)</f>
        <v>Bacon Butty</v>
      </c>
      <c r="F1619">
        <f>VLOOKUP(D1619,Menu!$A$2:$D$18,3,FALSE)</f>
        <v>10</v>
      </c>
      <c r="G1619">
        <f>VLOOKUP(D1619,Menu!$A$2:$D$18,4,FALSE)</f>
        <v>14</v>
      </c>
    </row>
    <row r="1620" spans="1:7">
      <c r="A1620" t="s">
        <v>16</v>
      </c>
      <c r="B1620" s="7">
        <v>0.92222222222222194</v>
      </c>
      <c r="C1620">
        <v>5646</v>
      </c>
      <c r="D1620">
        <v>14</v>
      </c>
      <c r="E1620" t="str">
        <f>VLOOKUP(D1620,Menu!$A$2:$D$18,2,FALSE)</f>
        <v>Espresso</v>
      </c>
      <c r="F1620">
        <f>VLOOKUP(D1620,Menu!$A$2:$D$18,3,FALSE)</f>
        <v>3</v>
      </c>
      <c r="G1620">
        <f>VLOOKUP(D1620,Menu!$A$2:$D$18,4,FALSE)</f>
        <v>3</v>
      </c>
    </row>
    <row r="1621" spans="1:7">
      <c r="A1621" t="s">
        <v>16</v>
      </c>
      <c r="B1621" s="7">
        <v>0.92777777777777748</v>
      </c>
      <c r="C1621">
        <v>5647</v>
      </c>
      <c r="D1621">
        <v>15</v>
      </c>
      <c r="E1621" t="str">
        <f>VLOOKUP(D1621,Menu!$A$2:$D$18,2,FALSE)</f>
        <v>Fizzy water</v>
      </c>
      <c r="F1621">
        <f>VLOOKUP(D1621,Menu!$A$2:$D$18,3,FALSE)</f>
        <v>1</v>
      </c>
      <c r="G1621">
        <f>VLOOKUP(D1621,Menu!$A$2:$D$18,4,FALSE)</f>
        <v>1</v>
      </c>
    </row>
    <row r="1622" spans="1:7">
      <c r="A1622" t="s">
        <v>16</v>
      </c>
      <c r="B1622" s="7">
        <v>0.92777777777777748</v>
      </c>
      <c r="C1622">
        <v>5647</v>
      </c>
      <c r="D1622">
        <v>16</v>
      </c>
      <c r="E1622" t="str">
        <f>VLOOKUP(D1622,Menu!$A$2:$D$18,2,FALSE)</f>
        <v>English Ale</v>
      </c>
      <c r="F1622">
        <f>VLOOKUP(D1622,Menu!$A$2:$D$18,3,FALSE)</f>
        <v>5</v>
      </c>
      <c r="G1622">
        <f>VLOOKUP(D1622,Menu!$A$2:$D$18,4,FALSE)</f>
        <v>7</v>
      </c>
    </row>
    <row r="1623" spans="1:7">
      <c r="A1623" t="s">
        <v>16</v>
      </c>
      <c r="B1623" s="7">
        <v>0.92777777777777748</v>
      </c>
      <c r="C1623">
        <v>5647</v>
      </c>
      <c r="D1623">
        <v>10</v>
      </c>
      <c r="E1623" t="str">
        <f>VLOOKUP(D1623,Menu!$A$2:$D$18,2,FALSE)</f>
        <v>Mushroom Wellington</v>
      </c>
      <c r="F1623">
        <f>VLOOKUP(D1623,Menu!$A$2:$D$18,3,FALSE)</f>
        <v>14</v>
      </c>
      <c r="G1623">
        <f>VLOOKUP(D1623,Menu!$A$2:$D$18,4,FALSE)</f>
        <v>19.5</v>
      </c>
    </row>
    <row r="1624" spans="1:7">
      <c r="A1624" t="s">
        <v>16</v>
      </c>
      <c r="B1624" s="7">
        <v>0.93124999999999969</v>
      </c>
      <c r="C1624">
        <v>5648</v>
      </c>
      <c r="D1624">
        <v>6</v>
      </c>
      <c r="E1624" t="str">
        <f>VLOOKUP(D1624,Menu!$A$2:$D$18,2,FALSE)</f>
        <v>Bangers &amp; Mash</v>
      </c>
      <c r="F1624">
        <f>VLOOKUP(D1624,Menu!$A$2:$D$18,3,FALSE)</f>
        <v>14</v>
      </c>
      <c r="G1624">
        <f>VLOOKUP(D1624,Menu!$A$2:$D$18,4,FALSE)</f>
        <v>18</v>
      </c>
    </row>
    <row r="1625" spans="1:7">
      <c r="A1625" t="s">
        <v>16</v>
      </c>
      <c r="B1625" s="7">
        <v>0.93124999999999969</v>
      </c>
      <c r="C1625">
        <v>5648</v>
      </c>
      <c r="D1625">
        <v>16</v>
      </c>
      <c r="E1625" t="str">
        <f>VLOOKUP(D1625,Menu!$A$2:$D$18,2,FALSE)</f>
        <v>English Ale</v>
      </c>
      <c r="F1625">
        <f>VLOOKUP(D1625,Menu!$A$2:$D$18,3,FALSE)</f>
        <v>5</v>
      </c>
      <c r="G1625">
        <f>VLOOKUP(D1625,Menu!$A$2:$D$18,4,FALSE)</f>
        <v>7</v>
      </c>
    </row>
    <row r="1626" spans="1:7">
      <c r="A1626" t="s">
        <v>16</v>
      </c>
      <c r="B1626" s="7">
        <v>0.93124999999999969</v>
      </c>
      <c r="C1626">
        <v>5648</v>
      </c>
      <c r="D1626">
        <v>5</v>
      </c>
      <c r="E1626" t="str">
        <f>VLOOKUP(D1626,Menu!$A$2:$D$18,2,FALSE)</f>
        <v>Carbonara</v>
      </c>
      <c r="F1626">
        <f>VLOOKUP(D1626,Menu!$A$2:$D$18,3,FALSE)</f>
        <v>15</v>
      </c>
      <c r="G1626">
        <f>VLOOKUP(D1626,Menu!$A$2:$D$18,4,FALSE)</f>
        <v>20</v>
      </c>
    </row>
    <row r="1627" spans="1:7">
      <c r="A1627" t="s">
        <v>16</v>
      </c>
      <c r="B1627" s="7">
        <v>0.94097222222222188</v>
      </c>
      <c r="C1627">
        <v>5649</v>
      </c>
      <c r="D1627">
        <v>2</v>
      </c>
      <c r="E1627" t="str">
        <f>VLOOKUP(D1627,Menu!$A$2:$D$18,2,FALSE)</f>
        <v>Risotto con Pollo</v>
      </c>
      <c r="F1627">
        <f>VLOOKUP(D1627,Menu!$A$2:$D$18,3,FALSE)</f>
        <v>16</v>
      </c>
      <c r="G1627">
        <f>VLOOKUP(D1627,Menu!$A$2:$D$18,4,FALSE)</f>
        <v>19</v>
      </c>
    </row>
    <row r="1628" spans="1:7">
      <c r="A1628" t="s">
        <v>16</v>
      </c>
      <c r="B1628" s="7">
        <v>0.94097222222222188</v>
      </c>
      <c r="C1628">
        <v>5649</v>
      </c>
      <c r="D1628">
        <v>7</v>
      </c>
      <c r="E1628" t="str">
        <f>VLOOKUP(D1628,Menu!$A$2:$D$18,2,FALSE)</f>
        <v>Cottage Pie</v>
      </c>
      <c r="F1628">
        <f>VLOOKUP(D1628,Menu!$A$2:$D$18,3,FALSE)</f>
        <v>16</v>
      </c>
      <c r="G1628">
        <f>VLOOKUP(D1628,Menu!$A$2:$D$18,4,FALSE)</f>
        <v>20</v>
      </c>
    </row>
    <row r="1629" spans="1:7">
      <c r="A1629" t="s">
        <v>16</v>
      </c>
      <c r="B1629" s="7">
        <v>0.94097222222222188</v>
      </c>
      <c r="C1629">
        <v>5649</v>
      </c>
      <c r="D1629">
        <v>5</v>
      </c>
      <c r="E1629" t="str">
        <f>VLOOKUP(D1629,Menu!$A$2:$D$18,2,FALSE)</f>
        <v>Carbonara</v>
      </c>
      <c r="F1629">
        <f>VLOOKUP(D1629,Menu!$A$2:$D$18,3,FALSE)</f>
        <v>15</v>
      </c>
      <c r="G1629">
        <f>VLOOKUP(D1629,Menu!$A$2:$D$18,4,FALSE)</f>
        <v>20</v>
      </c>
    </row>
    <row r="1630" spans="1:7">
      <c r="A1630" t="s">
        <v>16</v>
      </c>
      <c r="B1630" s="7">
        <v>0.94097222222222188</v>
      </c>
      <c r="C1630">
        <v>5649</v>
      </c>
      <c r="D1630">
        <v>9</v>
      </c>
      <c r="E1630" t="str">
        <f>VLOOKUP(D1630,Menu!$A$2:$D$18,2,FALSE)</f>
        <v>Chicken Tikka Masala</v>
      </c>
      <c r="F1630">
        <f>VLOOKUP(D1630,Menu!$A$2:$D$18,3,FALSE)</f>
        <v>14</v>
      </c>
      <c r="G1630">
        <f>VLOOKUP(D1630,Menu!$A$2:$D$18,4,FALSE)</f>
        <v>17</v>
      </c>
    </row>
    <row r="1631" spans="1:7">
      <c r="A1631" t="s">
        <v>16</v>
      </c>
      <c r="B1631" s="7">
        <v>0.94583333333333297</v>
      </c>
      <c r="C1631">
        <v>5650</v>
      </c>
      <c r="D1631">
        <v>8</v>
      </c>
      <c r="E1631" t="str">
        <f>VLOOKUP(D1631,Menu!$A$2:$D$18,2,FALSE)</f>
        <v>Fish &amp; Chips</v>
      </c>
      <c r="F1631">
        <f>VLOOKUP(D1631,Menu!$A$2:$D$18,3,FALSE)</f>
        <v>15</v>
      </c>
      <c r="G1631">
        <f>VLOOKUP(D1631,Menu!$A$2:$D$18,4,FALSE)</f>
        <v>19</v>
      </c>
    </row>
    <row r="1632" spans="1:7">
      <c r="A1632" t="s">
        <v>16</v>
      </c>
      <c r="B1632" s="7">
        <v>0.94583333333333297</v>
      </c>
      <c r="C1632">
        <v>5650</v>
      </c>
      <c r="D1632">
        <v>14</v>
      </c>
      <c r="E1632" t="str">
        <f>VLOOKUP(D1632,Menu!$A$2:$D$18,2,FALSE)</f>
        <v>Espresso</v>
      </c>
      <c r="F1632">
        <f>VLOOKUP(D1632,Menu!$A$2:$D$18,3,FALSE)</f>
        <v>3</v>
      </c>
      <c r="G1632">
        <f>VLOOKUP(D1632,Menu!$A$2:$D$18,4,FALSE)</f>
        <v>3</v>
      </c>
    </row>
    <row r="1633" spans="1:7">
      <c r="A1633" t="s">
        <v>16</v>
      </c>
      <c r="B1633" s="7">
        <v>0.94583333333333297</v>
      </c>
      <c r="C1633">
        <v>5650</v>
      </c>
      <c r="D1633">
        <v>1</v>
      </c>
      <c r="E1633" t="str">
        <f>VLOOKUP(D1633,Menu!$A$2:$D$18,2,FALSE)</f>
        <v>Spag Bog</v>
      </c>
      <c r="F1633">
        <f>VLOOKUP(D1633,Menu!$A$2:$D$18,3,FALSE)</f>
        <v>17</v>
      </c>
      <c r="G1633">
        <f>VLOOKUP(D1633,Menu!$A$2:$D$18,4,FALSE)</f>
        <v>23</v>
      </c>
    </row>
    <row r="1634" spans="1:7">
      <c r="A1634" t="s">
        <v>16</v>
      </c>
      <c r="B1634" s="7">
        <v>0.95972222222222181</v>
      </c>
      <c r="C1634">
        <v>5651</v>
      </c>
      <c r="D1634">
        <v>5</v>
      </c>
      <c r="E1634" t="str">
        <f>VLOOKUP(D1634,Menu!$A$2:$D$18,2,FALSE)</f>
        <v>Carbonara</v>
      </c>
      <c r="F1634">
        <f>VLOOKUP(D1634,Menu!$A$2:$D$18,3,FALSE)</f>
        <v>15</v>
      </c>
      <c r="G1634">
        <f>VLOOKUP(D1634,Menu!$A$2:$D$18,4,FALSE)</f>
        <v>20</v>
      </c>
    </row>
    <row r="1635" spans="1:7">
      <c r="A1635" t="s">
        <v>16</v>
      </c>
      <c r="B1635" s="7">
        <v>0.95972222222222181</v>
      </c>
      <c r="C1635">
        <v>5651</v>
      </c>
      <c r="D1635">
        <v>12</v>
      </c>
      <c r="E1635" t="str">
        <f>VLOOKUP(D1635,Menu!$A$2:$D$18,2,FALSE)</f>
        <v>Red wine (1/4 bottle)</v>
      </c>
      <c r="F1635">
        <f>VLOOKUP(D1635,Menu!$A$2:$D$18,3,FALSE)</f>
        <v>4</v>
      </c>
      <c r="G1635">
        <f>VLOOKUP(D1635,Menu!$A$2:$D$18,4,FALSE)</f>
        <v>6</v>
      </c>
    </row>
    <row r="1636" spans="1:7">
      <c r="A1636" t="s">
        <v>17</v>
      </c>
      <c r="B1636" s="7">
        <v>0.46736111111111112</v>
      </c>
      <c r="C1636">
        <v>5652</v>
      </c>
      <c r="D1636">
        <v>14</v>
      </c>
      <c r="E1636" t="str">
        <f>VLOOKUP(D1636,Menu!$A$2:$D$18,2,FALSE)</f>
        <v>Espresso</v>
      </c>
      <c r="F1636">
        <f>VLOOKUP(D1636,Menu!$A$2:$D$18,3,FALSE)</f>
        <v>3</v>
      </c>
      <c r="G1636">
        <f>VLOOKUP(D1636,Menu!$A$2:$D$18,4,FALSE)</f>
        <v>3</v>
      </c>
    </row>
    <row r="1637" spans="1:7">
      <c r="A1637" t="s">
        <v>17</v>
      </c>
      <c r="B1637" s="7">
        <v>0.46736111111111112</v>
      </c>
      <c r="C1637">
        <v>5652</v>
      </c>
      <c r="D1637">
        <v>1</v>
      </c>
      <c r="E1637" t="str">
        <f>VLOOKUP(D1637,Menu!$A$2:$D$18,2,FALSE)</f>
        <v>Spag Bog</v>
      </c>
      <c r="F1637">
        <f>VLOOKUP(D1637,Menu!$A$2:$D$18,3,FALSE)</f>
        <v>17</v>
      </c>
      <c r="G1637">
        <f>VLOOKUP(D1637,Menu!$A$2:$D$18,4,FALSE)</f>
        <v>23</v>
      </c>
    </row>
    <row r="1638" spans="1:7">
      <c r="A1638" t="s">
        <v>17</v>
      </c>
      <c r="B1638" s="7">
        <v>0.46736111111111112</v>
      </c>
      <c r="C1638">
        <v>5652</v>
      </c>
      <c r="D1638">
        <v>13</v>
      </c>
      <c r="E1638" t="str">
        <f>VLOOKUP(D1638,Menu!$A$2:$D$18,2,FALSE)</f>
        <v>English Breakfast tea</v>
      </c>
      <c r="F1638">
        <f>VLOOKUP(D1638,Menu!$A$2:$D$18,3,FALSE)</f>
        <v>2</v>
      </c>
      <c r="G1638">
        <f>VLOOKUP(D1638,Menu!$A$2:$D$18,4,FALSE)</f>
        <v>2</v>
      </c>
    </row>
    <row r="1639" spans="1:7">
      <c r="A1639" t="s">
        <v>17</v>
      </c>
      <c r="B1639" s="7">
        <v>0.48194444444444445</v>
      </c>
      <c r="C1639">
        <v>5653</v>
      </c>
      <c r="D1639">
        <v>7</v>
      </c>
      <c r="E1639" t="str">
        <f>VLOOKUP(D1639,Menu!$A$2:$D$18,2,FALSE)</f>
        <v>Cottage Pie</v>
      </c>
      <c r="F1639">
        <f>VLOOKUP(D1639,Menu!$A$2:$D$18,3,FALSE)</f>
        <v>16</v>
      </c>
      <c r="G1639">
        <f>VLOOKUP(D1639,Menu!$A$2:$D$18,4,FALSE)</f>
        <v>20</v>
      </c>
    </row>
    <row r="1640" spans="1:7">
      <c r="A1640" t="s">
        <v>17</v>
      </c>
      <c r="B1640" s="7">
        <v>0.48194444444444445</v>
      </c>
      <c r="C1640">
        <v>5653</v>
      </c>
      <c r="D1640">
        <v>5</v>
      </c>
      <c r="E1640" t="str">
        <f>VLOOKUP(D1640,Menu!$A$2:$D$18,2,FALSE)</f>
        <v>Carbonara</v>
      </c>
      <c r="F1640">
        <f>VLOOKUP(D1640,Menu!$A$2:$D$18,3,FALSE)</f>
        <v>15</v>
      </c>
      <c r="G1640">
        <f>VLOOKUP(D1640,Menu!$A$2:$D$18,4,FALSE)</f>
        <v>20</v>
      </c>
    </row>
    <row r="1641" spans="1:7">
      <c r="A1641" t="s">
        <v>17</v>
      </c>
      <c r="B1641" s="7">
        <v>0.48194444444444445</v>
      </c>
      <c r="C1641">
        <v>5653</v>
      </c>
      <c r="D1641">
        <v>4</v>
      </c>
      <c r="E1641" t="str">
        <f>VLOOKUP(D1641,Menu!$A$2:$D$18,2,FALSE)</f>
        <v>Ravioli</v>
      </c>
      <c r="F1641">
        <f>VLOOKUP(D1641,Menu!$A$2:$D$18,3,FALSE)</f>
        <v>14</v>
      </c>
      <c r="G1641">
        <f>VLOOKUP(D1641,Menu!$A$2:$D$18,4,FALSE)</f>
        <v>16</v>
      </c>
    </row>
    <row r="1642" spans="1:7">
      <c r="A1642" t="s">
        <v>17</v>
      </c>
      <c r="B1642" s="7">
        <v>0.48194444444444445</v>
      </c>
      <c r="C1642">
        <v>5653</v>
      </c>
      <c r="D1642">
        <v>6</v>
      </c>
      <c r="E1642" t="str">
        <f>VLOOKUP(D1642,Menu!$A$2:$D$18,2,FALSE)</f>
        <v>Bangers &amp; Mash</v>
      </c>
      <c r="F1642">
        <f>VLOOKUP(D1642,Menu!$A$2:$D$18,3,FALSE)</f>
        <v>14</v>
      </c>
      <c r="G1642">
        <f>VLOOKUP(D1642,Menu!$A$2:$D$18,4,FALSE)</f>
        <v>18</v>
      </c>
    </row>
    <row r="1643" spans="1:7">
      <c r="A1643" t="s">
        <v>17</v>
      </c>
      <c r="B1643" s="7">
        <v>0.48194444444444445</v>
      </c>
      <c r="C1643">
        <v>5653</v>
      </c>
      <c r="D1643">
        <v>9</v>
      </c>
      <c r="E1643" t="str">
        <f>VLOOKUP(D1643,Menu!$A$2:$D$18,2,FALSE)</f>
        <v>Chicken Tikka Masala</v>
      </c>
      <c r="F1643">
        <f>VLOOKUP(D1643,Menu!$A$2:$D$18,3,FALSE)</f>
        <v>14</v>
      </c>
      <c r="G1643">
        <f>VLOOKUP(D1643,Menu!$A$2:$D$18,4,FALSE)</f>
        <v>17</v>
      </c>
    </row>
    <row r="1644" spans="1:7">
      <c r="A1644" t="s">
        <v>17</v>
      </c>
      <c r="B1644" s="7">
        <v>0.48194444444444445</v>
      </c>
      <c r="C1644">
        <v>5653</v>
      </c>
      <c r="D1644">
        <v>8</v>
      </c>
      <c r="E1644" t="str">
        <f>VLOOKUP(D1644,Menu!$A$2:$D$18,2,FALSE)</f>
        <v>Fish &amp; Chips</v>
      </c>
      <c r="F1644">
        <f>VLOOKUP(D1644,Menu!$A$2:$D$18,3,FALSE)</f>
        <v>15</v>
      </c>
      <c r="G1644">
        <f>VLOOKUP(D1644,Menu!$A$2:$D$18,4,FALSE)</f>
        <v>19</v>
      </c>
    </row>
    <row r="1645" spans="1:7">
      <c r="A1645" t="s">
        <v>17</v>
      </c>
      <c r="B1645" s="7">
        <v>0.48194444444444445</v>
      </c>
      <c r="C1645">
        <v>5653</v>
      </c>
      <c r="D1645">
        <v>10</v>
      </c>
      <c r="E1645" t="str">
        <f>VLOOKUP(D1645,Menu!$A$2:$D$18,2,FALSE)</f>
        <v>Mushroom Wellington</v>
      </c>
      <c r="F1645">
        <f>VLOOKUP(D1645,Menu!$A$2:$D$18,3,FALSE)</f>
        <v>14</v>
      </c>
      <c r="G1645">
        <f>VLOOKUP(D1645,Menu!$A$2:$D$18,4,FALSE)</f>
        <v>19.5</v>
      </c>
    </row>
    <row r="1646" spans="1:7">
      <c r="A1646" t="s">
        <v>17</v>
      </c>
      <c r="B1646" s="7">
        <v>0.48194444444444445</v>
      </c>
      <c r="C1646">
        <v>5653</v>
      </c>
      <c r="D1646">
        <v>10</v>
      </c>
      <c r="E1646" t="str">
        <f>VLOOKUP(D1646,Menu!$A$2:$D$18,2,FALSE)</f>
        <v>Mushroom Wellington</v>
      </c>
      <c r="F1646">
        <f>VLOOKUP(D1646,Menu!$A$2:$D$18,3,FALSE)</f>
        <v>14</v>
      </c>
      <c r="G1646">
        <f>VLOOKUP(D1646,Menu!$A$2:$D$18,4,FALSE)</f>
        <v>19.5</v>
      </c>
    </row>
    <row r="1647" spans="1:7">
      <c r="A1647" t="s">
        <v>17</v>
      </c>
      <c r="B1647" s="7">
        <v>0.48472222222222222</v>
      </c>
      <c r="C1647">
        <v>5654</v>
      </c>
      <c r="D1647">
        <v>14</v>
      </c>
      <c r="E1647" t="str">
        <f>VLOOKUP(D1647,Menu!$A$2:$D$18,2,FALSE)</f>
        <v>Espresso</v>
      </c>
      <c r="F1647">
        <f>VLOOKUP(D1647,Menu!$A$2:$D$18,3,FALSE)</f>
        <v>3</v>
      </c>
      <c r="G1647">
        <f>VLOOKUP(D1647,Menu!$A$2:$D$18,4,FALSE)</f>
        <v>3</v>
      </c>
    </row>
    <row r="1648" spans="1:7">
      <c r="A1648" t="s">
        <v>17</v>
      </c>
      <c r="B1648" s="7">
        <v>0.48472222222222222</v>
      </c>
      <c r="C1648">
        <v>5654</v>
      </c>
      <c r="D1648">
        <v>11</v>
      </c>
      <c r="E1648" t="str">
        <f>VLOOKUP(D1648,Menu!$A$2:$D$18,2,FALSE)</f>
        <v>Bacon Butty</v>
      </c>
      <c r="F1648">
        <f>VLOOKUP(D1648,Menu!$A$2:$D$18,3,FALSE)</f>
        <v>10</v>
      </c>
      <c r="G1648">
        <f>VLOOKUP(D1648,Menu!$A$2:$D$18,4,FALSE)</f>
        <v>14</v>
      </c>
    </row>
    <row r="1649" spans="1:7">
      <c r="A1649" t="s">
        <v>17</v>
      </c>
      <c r="B1649" s="7">
        <v>0.48472222222222222</v>
      </c>
      <c r="C1649">
        <v>5654</v>
      </c>
      <c r="D1649">
        <v>11</v>
      </c>
      <c r="E1649" t="str">
        <f>VLOOKUP(D1649,Menu!$A$2:$D$18,2,FALSE)</f>
        <v>Bacon Butty</v>
      </c>
      <c r="F1649">
        <f>VLOOKUP(D1649,Menu!$A$2:$D$18,3,FALSE)</f>
        <v>10</v>
      </c>
      <c r="G1649">
        <f>VLOOKUP(D1649,Menu!$A$2:$D$18,4,FALSE)</f>
        <v>14</v>
      </c>
    </row>
    <row r="1650" spans="1:7">
      <c r="A1650" t="s">
        <v>17</v>
      </c>
      <c r="B1650" s="7">
        <v>0.4909722222222222</v>
      </c>
      <c r="C1650">
        <v>5655</v>
      </c>
      <c r="D1650">
        <v>2</v>
      </c>
      <c r="E1650" t="str">
        <f>VLOOKUP(D1650,Menu!$A$2:$D$18,2,FALSE)</f>
        <v>Risotto con Pollo</v>
      </c>
      <c r="F1650">
        <f>VLOOKUP(D1650,Menu!$A$2:$D$18,3,FALSE)</f>
        <v>16</v>
      </c>
      <c r="G1650">
        <f>VLOOKUP(D1650,Menu!$A$2:$D$18,4,FALSE)</f>
        <v>19</v>
      </c>
    </row>
    <row r="1651" spans="1:7">
      <c r="A1651" t="s">
        <v>17</v>
      </c>
      <c r="B1651" s="7">
        <v>0.50069444444444444</v>
      </c>
      <c r="C1651">
        <v>5656</v>
      </c>
      <c r="D1651">
        <v>14</v>
      </c>
      <c r="E1651" t="str">
        <f>VLOOKUP(D1651,Menu!$A$2:$D$18,2,FALSE)</f>
        <v>Espresso</v>
      </c>
      <c r="F1651">
        <f>VLOOKUP(D1651,Menu!$A$2:$D$18,3,FALSE)</f>
        <v>3</v>
      </c>
      <c r="G1651">
        <f>VLOOKUP(D1651,Menu!$A$2:$D$18,4,FALSE)</f>
        <v>3</v>
      </c>
    </row>
    <row r="1652" spans="1:7">
      <c r="A1652" t="s">
        <v>17</v>
      </c>
      <c r="B1652" s="7">
        <v>0.50208333333333333</v>
      </c>
      <c r="C1652">
        <v>5657</v>
      </c>
      <c r="D1652">
        <v>10</v>
      </c>
      <c r="E1652" t="str">
        <f>VLOOKUP(D1652,Menu!$A$2:$D$18,2,FALSE)</f>
        <v>Mushroom Wellington</v>
      </c>
      <c r="F1652">
        <f>VLOOKUP(D1652,Menu!$A$2:$D$18,3,FALSE)</f>
        <v>14</v>
      </c>
      <c r="G1652">
        <f>VLOOKUP(D1652,Menu!$A$2:$D$18,4,FALSE)</f>
        <v>19.5</v>
      </c>
    </row>
    <row r="1653" spans="1:7">
      <c r="A1653" t="s">
        <v>17</v>
      </c>
      <c r="B1653" s="7">
        <v>0.50208333333333333</v>
      </c>
      <c r="C1653">
        <v>5657</v>
      </c>
      <c r="D1653">
        <v>14</v>
      </c>
      <c r="E1653" t="str">
        <f>VLOOKUP(D1653,Menu!$A$2:$D$18,2,FALSE)</f>
        <v>Espresso</v>
      </c>
      <c r="F1653">
        <f>VLOOKUP(D1653,Menu!$A$2:$D$18,3,FALSE)</f>
        <v>3</v>
      </c>
      <c r="G1653">
        <f>VLOOKUP(D1653,Menu!$A$2:$D$18,4,FALSE)</f>
        <v>3</v>
      </c>
    </row>
    <row r="1654" spans="1:7">
      <c r="A1654" t="s">
        <v>17</v>
      </c>
      <c r="B1654" s="7">
        <v>0.50208333333333333</v>
      </c>
      <c r="C1654">
        <v>5657</v>
      </c>
      <c r="D1654">
        <v>13</v>
      </c>
      <c r="E1654" t="str">
        <f>VLOOKUP(D1654,Menu!$A$2:$D$18,2,FALSE)</f>
        <v>English Breakfast tea</v>
      </c>
      <c r="F1654">
        <f>VLOOKUP(D1654,Menu!$A$2:$D$18,3,FALSE)</f>
        <v>2</v>
      </c>
      <c r="G1654">
        <f>VLOOKUP(D1654,Menu!$A$2:$D$18,4,FALSE)</f>
        <v>2</v>
      </c>
    </row>
    <row r="1655" spans="1:7">
      <c r="A1655" t="s">
        <v>17</v>
      </c>
      <c r="B1655" s="7">
        <v>0.50208333333333333</v>
      </c>
      <c r="C1655">
        <v>5657</v>
      </c>
      <c r="D1655">
        <v>10</v>
      </c>
      <c r="E1655" t="str">
        <f>VLOOKUP(D1655,Menu!$A$2:$D$18,2,FALSE)</f>
        <v>Mushroom Wellington</v>
      </c>
      <c r="F1655">
        <f>VLOOKUP(D1655,Menu!$A$2:$D$18,3,FALSE)</f>
        <v>14</v>
      </c>
      <c r="G1655">
        <f>VLOOKUP(D1655,Menu!$A$2:$D$18,4,FALSE)</f>
        <v>19.5</v>
      </c>
    </row>
    <row r="1656" spans="1:7">
      <c r="A1656" t="s">
        <v>17</v>
      </c>
      <c r="B1656" s="7">
        <v>0.50208333333333333</v>
      </c>
      <c r="C1656">
        <v>5657</v>
      </c>
      <c r="D1656">
        <v>8</v>
      </c>
      <c r="E1656" t="str">
        <f>VLOOKUP(D1656,Menu!$A$2:$D$18,2,FALSE)</f>
        <v>Fish &amp; Chips</v>
      </c>
      <c r="F1656">
        <f>VLOOKUP(D1656,Menu!$A$2:$D$18,3,FALSE)</f>
        <v>15</v>
      </c>
      <c r="G1656">
        <f>VLOOKUP(D1656,Menu!$A$2:$D$18,4,FALSE)</f>
        <v>19</v>
      </c>
    </row>
    <row r="1657" spans="1:7">
      <c r="A1657" t="s">
        <v>17</v>
      </c>
      <c r="B1657" s="7">
        <v>0.50208333333333333</v>
      </c>
      <c r="C1657">
        <v>5657</v>
      </c>
      <c r="D1657">
        <v>9</v>
      </c>
      <c r="E1657" t="str">
        <f>VLOOKUP(D1657,Menu!$A$2:$D$18,2,FALSE)</f>
        <v>Chicken Tikka Masala</v>
      </c>
      <c r="F1657">
        <f>VLOOKUP(D1657,Menu!$A$2:$D$18,3,FALSE)</f>
        <v>14</v>
      </c>
      <c r="G1657">
        <f>VLOOKUP(D1657,Menu!$A$2:$D$18,4,FALSE)</f>
        <v>17</v>
      </c>
    </row>
    <row r="1658" spans="1:7">
      <c r="A1658" t="s">
        <v>17</v>
      </c>
      <c r="B1658" s="7">
        <v>0.51597222222222217</v>
      </c>
      <c r="C1658">
        <v>5658</v>
      </c>
      <c r="D1658">
        <v>4</v>
      </c>
      <c r="E1658" t="str">
        <f>VLOOKUP(D1658,Menu!$A$2:$D$18,2,FALSE)</f>
        <v>Ravioli</v>
      </c>
      <c r="F1658">
        <f>VLOOKUP(D1658,Menu!$A$2:$D$18,3,FALSE)</f>
        <v>14</v>
      </c>
      <c r="G1658">
        <f>VLOOKUP(D1658,Menu!$A$2:$D$18,4,FALSE)</f>
        <v>16</v>
      </c>
    </row>
    <row r="1659" spans="1:7">
      <c r="A1659" t="s">
        <v>17</v>
      </c>
      <c r="B1659" s="7">
        <v>0.51597222222222217</v>
      </c>
      <c r="C1659">
        <v>5658</v>
      </c>
      <c r="D1659">
        <v>11</v>
      </c>
      <c r="E1659" t="str">
        <f>VLOOKUP(D1659,Menu!$A$2:$D$18,2,FALSE)</f>
        <v>Bacon Butty</v>
      </c>
      <c r="F1659">
        <f>VLOOKUP(D1659,Menu!$A$2:$D$18,3,FALSE)</f>
        <v>10</v>
      </c>
      <c r="G1659">
        <f>VLOOKUP(D1659,Menu!$A$2:$D$18,4,FALSE)</f>
        <v>14</v>
      </c>
    </row>
    <row r="1660" spans="1:7">
      <c r="A1660" t="s">
        <v>17</v>
      </c>
      <c r="B1660" s="7">
        <v>0.51597222222222217</v>
      </c>
      <c r="C1660">
        <v>5658</v>
      </c>
      <c r="D1660">
        <v>14</v>
      </c>
      <c r="E1660" t="str">
        <f>VLOOKUP(D1660,Menu!$A$2:$D$18,2,FALSE)</f>
        <v>Espresso</v>
      </c>
      <c r="F1660">
        <f>VLOOKUP(D1660,Menu!$A$2:$D$18,3,FALSE)</f>
        <v>3</v>
      </c>
      <c r="G1660">
        <f>VLOOKUP(D1660,Menu!$A$2:$D$18,4,FALSE)</f>
        <v>3</v>
      </c>
    </row>
    <row r="1661" spans="1:7">
      <c r="A1661" t="s">
        <v>17</v>
      </c>
      <c r="B1661" s="7">
        <v>0.51597222222222217</v>
      </c>
      <c r="C1661">
        <v>5658</v>
      </c>
      <c r="D1661">
        <v>11</v>
      </c>
      <c r="E1661" t="str">
        <f>VLOOKUP(D1661,Menu!$A$2:$D$18,2,FALSE)</f>
        <v>Bacon Butty</v>
      </c>
      <c r="F1661">
        <f>VLOOKUP(D1661,Menu!$A$2:$D$18,3,FALSE)</f>
        <v>10</v>
      </c>
      <c r="G1661">
        <f>VLOOKUP(D1661,Menu!$A$2:$D$18,4,FALSE)</f>
        <v>14</v>
      </c>
    </row>
    <row r="1662" spans="1:7">
      <c r="A1662" t="s">
        <v>17</v>
      </c>
      <c r="B1662" s="7">
        <v>0.53124999999999989</v>
      </c>
      <c r="C1662">
        <v>5659</v>
      </c>
      <c r="D1662">
        <v>4</v>
      </c>
      <c r="E1662" t="str">
        <f>VLOOKUP(D1662,Menu!$A$2:$D$18,2,FALSE)</f>
        <v>Ravioli</v>
      </c>
      <c r="F1662">
        <f>VLOOKUP(D1662,Menu!$A$2:$D$18,3,FALSE)</f>
        <v>14</v>
      </c>
      <c r="G1662">
        <f>VLOOKUP(D1662,Menu!$A$2:$D$18,4,FALSE)</f>
        <v>16</v>
      </c>
    </row>
    <row r="1663" spans="1:7">
      <c r="A1663" t="s">
        <v>17</v>
      </c>
      <c r="B1663" s="7">
        <v>0.53124999999999989</v>
      </c>
      <c r="C1663">
        <v>5659</v>
      </c>
      <c r="D1663">
        <v>8</v>
      </c>
      <c r="E1663" t="str">
        <f>VLOOKUP(D1663,Menu!$A$2:$D$18,2,FALSE)</f>
        <v>Fish &amp; Chips</v>
      </c>
      <c r="F1663">
        <f>VLOOKUP(D1663,Menu!$A$2:$D$18,3,FALSE)</f>
        <v>15</v>
      </c>
      <c r="G1663">
        <f>VLOOKUP(D1663,Menu!$A$2:$D$18,4,FALSE)</f>
        <v>19</v>
      </c>
    </row>
    <row r="1664" spans="1:7">
      <c r="A1664" t="s">
        <v>17</v>
      </c>
      <c r="B1664" s="7">
        <v>0.53124999999999989</v>
      </c>
      <c r="C1664">
        <v>5659</v>
      </c>
      <c r="D1664">
        <v>1</v>
      </c>
      <c r="E1664" t="str">
        <f>VLOOKUP(D1664,Menu!$A$2:$D$18,2,FALSE)</f>
        <v>Spag Bog</v>
      </c>
      <c r="F1664">
        <f>VLOOKUP(D1664,Menu!$A$2:$D$18,3,FALSE)</f>
        <v>17</v>
      </c>
      <c r="G1664">
        <f>VLOOKUP(D1664,Menu!$A$2:$D$18,4,FALSE)</f>
        <v>23</v>
      </c>
    </row>
    <row r="1665" spans="1:7">
      <c r="A1665" t="s">
        <v>17</v>
      </c>
      <c r="B1665" s="7">
        <v>0.53263888888888877</v>
      </c>
      <c r="C1665">
        <v>5660</v>
      </c>
      <c r="D1665">
        <v>3</v>
      </c>
      <c r="E1665" t="str">
        <f>VLOOKUP(D1665,Menu!$A$2:$D$18,2,FALSE)</f>
        <v>Soup of the day</v>
      </c>
      <c r="F1665">
        <f>VLOOKUP(D1665,Menu!$A$2:$D$18,3,FALSE)</f>
        <v>7</v>
      </c>
      <c r="G1665">
        <f>VLOOKUP(D1665,Menu!$A$2:$D$18,4,FALSE)</f>
        <v>8.5</v>
      </c>
    </row>
    <row r="1666" spans="1:7">
      <c r="A1666" t="s">
        <v>17</v>
      </c>
      <c r="B1666" s="7">
        <v>0.53263888888888877</v>
      </c>
      <c r="C1666">
        <v>5660</v>
      </c>
      <c r="D1666">
        <v>1</v>
      </c>
      <c r="E1666" t="str">
        <f>VLOOKUP(D1666,Menu!$A$2:$D$18,2,FALSE)</f>
        <v>Spag Bog</v>
      </c>
      <c r="F1666">
        <f>VLOOKUP(D1666,Menu!$A$2:$D$18,3,FALSE)</f>
        <v>17</v>
      </c>
      <c r="G1666">
        <f>VLOOKUP(D1666,Menu!$A$2:$D$18,4,FALSE)</f>
        <v>23</v>
      </c>
    </row>
    <row r="1667" spans="1:7">
      <c r="A1667" t="s">
        <v>17</v>
      </c>
      <c r="B1667" s="7">
        <v>0.53263888888888877</v>
      </c>
      <c r="C1667">
        <v>5660</v>
      </c>
      <c r="D1667">
        <v>4</v>
      </c>
      <c r="E1667" t="str">
        <f>VLOOKUP(D1667,Menu!$A$2:$D$18,2,FALSE)</f>
        <v>Ravioli</v>
      </c>
      <c r="F1667">
        <f>VLOOKUP(D1667,Menu!$A$2:$D$18,3,FALSE)</f>
        <v>14</v>
      </c>
      <c r="G1667">
        <f>VLOOKUP(D1667,Menu!$A$2:$D$18,4,FALSE)</f>
        <v>16</v>
      </c>
    </row>
    <row r="1668" spans="1:7">
      <c r="A1668" t="s">
        <v>17</v>
      </c>
      <c r="B1668" s="7">
        <v>0.53263888888888877</v>
      </c>
      <c r="C1668">
        <v>5660</v>
      </c>
      <c r="D1668">
        <v>1</v>
      </c>
      <c r="E1668" t="str">
        <f>VLOOKUP(D1668,Menu!$A$2:$D$18,2,FALSE)</f>
        <v>Spag Bog</v>
      </c>
      <c r="F1668">
        <f>VLOOKUP(D1668,Menu!$A$2:$D$18,3,FALSE)</f>
        <v>17</v>
      </c>
      <c r="G1668">
        <f>VLOOKUP(D1668,Menu!$A$2:$D$18,4,FALSE)</f>
        <v>23</v>
      </c>
    </row>
    <row r="1669" spans="1:7">
      <c r="A1669" t="s">
        <v>17</v>
      </c>
      <c r="B1669" s="7">
        <v>0.54652777777777761</v>
      </c>
      <c r="C1669">
        <v>5661</v>
      </c>
      <c r="D1669">
        <v>11</v>
      </c>
      <c r="E1669" t="str">
        <f>VLOOKUP(D1669,Menu!$A$2:$D$18,2,FALSE)</f>
        <v>Bacon Butty</v>
      </c>
      <c r="F1669">
        <f>VLOOKUP(D1669,Menu!$A$2:$D$18,3,FALSE)</f>
        <v>10</v>
      </c>
      <c r="G1669">
        <f>VLOOKUP(D1669,Menu!$A$2:$D$18,4,FALSE)</f>
        <v>14</v>
      </c>
    </row>
    <row r="1670" spans="1:7">
      <c r="A1670" t="s">
        <v>17</v>
      </c>
      <c r="B1670" s="7">
        <v>0.54652777777777761</v>
      </c>
      <c r="C1670">
        <v>5661</v>
      </c>
      <c r="D1670">
        <v>1</v>
      </c>
      <c r="E1670" t="str">
        <f>VLOOKUP(D1670,Menu!$A$2:$D$18,2,FALSE)</f>
        <v>Spag Bog</v>
      </c>
      <c r="F1670">
        <f>VLOOKUP(D1670,Menu!$A$2:$D$18,3,FALSE)</f>
        <v>17</v>
      </c>
      <c r="G1670">
        <f>VLOOKUP(D1670,Menu!$A$2:$D$18,4,FALSE)</f>
        <v>23</v>
      </c>
    </row>
    <row r="1671" spans="1:7">
      <c r="A1671" t="s">
        <v>17</v>
      </c>
      <c r="B1671" s="7">
        <v>0.54652777777777761</v>
      </c>
      <c r="C1671">
        <v>5661</v>
      </c>
      <c r="D1671">
        <v>6</v>
      </c>
      <c r="E1671" t="str">
        <f>VLOOKUP(D1671,Menu!$A$2:$D$18,2,FALSE)</f>
        <v>Bangers &amp; Mash</v>
      </c>
      <c r="F1671">
        <f>VLOOKUP(D1671,Menu!$A$2:$D$18,3,FALSE)</f>
        <v>14</v>
      </c>
      <c r="G1671">
        <f>VLOOKUP(D1671,Menu!$A$2:$D$18,4,FALSE)</f>
        <v>18</v>
      </c>
    </row>
    <row r="1672" spans="1:7">
      <c r="A1672" t="s">
        <v>17</v>
      </c>
      <c r="B1672" s="7">
        <v>0.54652777777777761</v>
      </c>
      <c r="C1672">
        <v>5661</v>
      </c>
      <c r="D1672">
        <v>13</v>
      </c>
      <c r="E1672" t="str">
        <f>VLOOKUP(D1672,Menu!$A$2:$D$18,2,FALSE)</f>
        <v>English Breakfast tea</v>
      </c>
      <c r="F1672">
        <f>VLOOKUP(D1672,Menu!$A$2:$D$18,3,FALSE)</f>
        <v>2</v>
      </c>
      <c r="G1672">
        <f>VLOOKUP(D1672,Menu!$A$2:$D$18,4,FALSE)</f>
        <v>2</v>
      </c>
    </row>
    <row r="1673" spans="1:7">
      <c r="A1673" t="s">
        <v>17</v>
      </c>
      <c r="B1673" s="7">
        <v>0.54652777777777761</v>
      </c>
      <c r="C1673">
        <v>5661</v>
      </c>
      <c r="D1673">
        <v>14</v>
      </c>
      <c r="E1673" t="str">
        <f>VLOOKUP(D1673,Menu!$A$2:$D$18,2,FALSE)</f>
        <v>Espresso</v>
      </c>
      <c r="F1673">
        <f>VLOOKUP(D1673,Menu!$A$2:$D$18,3,FALSE)</f>
        <v>3</v>
      </c>
      <c r="G1673">
        <f>VLOOKUP(D1673,Menu!$A$2:$D$18,4,FALSE)</f>
        <v>3</v>
      </c>
    </row>
    <row r="1674" spans="1:7">
      <c r="A1674" t="s">
        <v>17</v>
      </c>
      <c r="B1674" s="7">
        <v>0.54652777777777761</v>
      </c>
      <c r="C1674">
        <v>5661</v>
      </c>
      <c r="D1674">
        <v>8</v>
      </c>
      <c r="E1674" t="str">
        <f>VLOOKUP(D1674,Menu!$A$2:$D$18,2,FALSE)</f>
        <v>Fish &amp; Chips</v>
      </c>
      <c r="F1674">
        <f>VLOOKUP(D1674,Menu!$A$2:$D$18,3,FALSE)</f>
        <v>15</v>
      </c>
      <c r="G1674">
        <f>VLOOKUP(D1674,Menu!$A$2:$D$18,4,FALSE)</f>
        <v>19</v>
      </c>
    </row>
    <row r="1675" spans="1:7">
      <c r="A1675" t="s">
        <v>17</v>
      </c>
      <c r="B1675" s="7">
        <v>0.55555555555555536</v>
      </c>
      <c r="C1675">
        <v>5662</v>
      </c>
      <c r="D1675">
        <v>7</v>
      </c>
      <c r="E1675" t="str">
        <f>VLOOKUP(D1675,Menu!$A$2:$D$18,2,FALSE)</f>
        <v>Cottage Pie</v>
      </c>
      <c r="F1675">
        <f>VLOOKUP(D1675,Menu!$A$2:$D$18,3,FALSE)</f>
        <v>16</v>
      </c>
      <c r="G1675">
        <f>VLOOKUP(D1675,Menu!$A$2:$D$18,4,FALSE)</f>
        <v>20</v>
      </c>
    </row>
    <row r="1676" spans="1:7">
      <c r="A1676" t="s">
        <v>17</v>
      </c>
      <c r="B1676" s="7">
        <v>0.55555555555555536</v>
      </c>
      <c r="C1676">
        <v>5662</v>
      </c>
      <c r="D1676">
        <v>12</v>
      </c>
      <c r="E1676" t="str">
        <f>VLOOKUP(D1676,Menu!$A$2:$D$18,2,FALSE)</f>
        <v>Red wine (1/4 bottle)</v>
      </c>
      <c r="F1676">
        <f>VLOOKUP(D1676,Menu!$A$2:$D$18,3,FALSE)</f>
        <v>4</v>
      </c>
      <c r="G1676">
        <f>VLOOKUP(D1676,Menu!$A$2:$D$18,4,FALSE)</f>
        <v>6</v>
      </c>
    </row>
    <row r="1677" spans="1:7">
      <c r="A1677" t="s">
        <v>17</v>
      </c>
      <c r="B1677" s="7">
        <v>0.55555555555555536</v>
      </c>
      <c r="C1677">
        <v>5662</v>
      </c>
      <c r="D1677">
        <v>8</v>
      </c>
      <c r="E1677" t="str">
        <f>VLOOKUP(D1677,Menu!$A$2:$D$18,2,FALSE)</f>
        <v>Fish &amp; Chips</v>
      </c>
      <c r="F1677">
        <f>VLOOKUP(D1677,Menu!$A$2:$D$18,3,FALSE)</f>
        <v>15</v>
      </c>
      <c r="G1677">
        <f>VLOOKUP(D1677,Menu!$A$2:$D$18,4,FALSE)</f>
        <v>19</v>
      </c>
    </row>
    <row r="1678" spans="1:7">
      <c r="A1678" t="s">
        <v>17</v>
      </c>
      <c r="B1678" s="7">
        <v>0.55972222222222201</v>
      </c>
      <c r="C1678">
        <v>5663</v>
      </c>
      <c r="D1678">
        <v>15</v>
      </c>
      <c r="E1678" t="str">
        <f>VLOOKUP(D1678,Menu!$A$2:$D$18,2,FALSE)</f>
        <v>Fizzy water</v>
      </c>
      <c r="F1678">
        <f>VLOOKUP(D1678,Menu!$A$2:$D$18,3,FALSE)</f>
        <v>1</v>
      </c>
      <c r="G1678">
        <f>VLOOKUP(D1678,Menu!$A$2:$D$18,4,FALSE)</f>
        <v>1</v>
      </c>
    </row>
    <row r="1679" spans="1:7">
      <c r="A1679" t="s">
        <v>17</v>
      </c>
      <c r="B1679" s="7">
        <v>0.56597222222222199</v>
      </c>
      <c r="C1679">
        <v>5664</v>
      </c>
      <c r="D1679">
        <v>15</v>
      </c>
      <c r="E1679" t="str">
        <f>VLOOKUP(D1679,Menu!$A$2:$D$18,2,FALSE)</f>
        <v>Fizzy water</v>
      </c>
      <c r="F1679">
        <f>VLOOKUP(D1679,Menu!$A$2:$D$18,3,FALSE)</f>
        <v>1</v>
      </c>
      <c r="G1679">
        <f>VLOOKUP(D1679,Menu!$A$2:$D$18,4,FALSE)</f>
        <v>1</v>
      </c>
    </row>
    <row r="1680" spans="1:7">
      <c r="A1680" t="s">
        <v>17</v>
      </c>
      <c r="B1680" s="7">
        <v>0.56597222222222199</v>
      </c>
      <c r="C1680">
        <v>5664</v>
      </c>
      <c r="D1680">
        <v>7</v>
      </c>
      <c r="E1680" t="str">
        <f>VLOOKUP(D1680,Menu!$A$2:$D$18,2,FALSE)</f>
        <v>Cottage Pie</v>
      </c>
      <c r="F1680">
        <f>VLOOKUP(D1680,Menu!$A$2:$D$18,3,FALSE)</f>
        <v>16</v>
      </c>
      <c r="G1680">
        <f>VLOOKUP(D1680,Menu!$A$2:$D$18,4,FALSE)</f>
        <v>20</v>
      </c>
    </row>
    <row r="1681" spans="1:7">
      <c r="A1681" t="s">
        <v>17</v>
      </c>
      <c r="B1681" s="7">
        <v>0.56597222222222199</v>
      </c>
      <c r="C1681">
        <v>5664</v>
      </c>
      <c r="D1681">
        <v>4</v>
      </c>
      <c r="E1681" t="str">
        <f>VLOOKUP(D1681,Menu!$A$2:$D$18,2,FALSE)</f>
        <v>Ravioli</v>
      </c>
      <c r="F1681">
        <f>VLOOKUP(D1681,Menu!$A$2:$D$18,3,FALSE)</f>
        <v>14</v>
      </c>
      <c r="G1681">
        <f>VLOOKUP(D1681,Menu!$A$2:$D$18,4,FALSE)</f>
        <v>16</v>
      </c>
    </row>
    <row r="1682" spans="1:7">
      <c r="A1682" t="s">
        <v>17</v>
      </c>
      <c r="B1682" s="7">
        <v>0.58194444444444415</v>
      </c>
      <c r="C1682">
        <v>5665</v>
      </c>
      <c r="D1682">
        <v>5</v>
      </c>
      <c r="E1682" t="str">
        <f>VLOOKUP(D1682,Menu!$A$2:$D$18,2,FALSE)</f>
        <v>Carbonara</v>
      </c>
      <c r="F1682">
        <f>VLOOKUP(D1682,Menu!$A$2:$D$18,3,FALSE)</f>
        <v>15</v>
      </c>
      <c r="G1682">
        <f>VLOOKUP(D1682,Menu!$A$2:$D$18,4,FALSE)</f>
        <v>20</v>
      </c>
    </row>
    <row r="1683" spans="1:7">
      <c r="A1683" t="s">
        <v>17</v>
      </c>
      <c r="B1683" s="7">
        <v>0.58194444444444415</v>
      </c>
      <c r="C1683">
        <v>5665</v>
      </c>
      <c r="D1683">
        <v>14</v>
      </c>
      <c r="E1683" t="str">
        <f>VLOOKUP(D1683,Menu!$A$2:$D$18,2,FALSE)</f>
        <v>Espresso</v>
      </c>
      <c r="F1683">
        <f>VLOOKUP(D1683,Menu!$A$2:$D$18,3,FALSE)</f>
        <v>3</v>
      </c>
      <c r="G1683">
        <f>VLOOKUP(D1683,Menu!$A$2:$D$18,4,FALSE)</f>
        <v>3</v>
      </c>
    </row>
    <row r="1684" spans="1:7">
      <c r="A1684" t="s">
        <v>17</v>
      </c>
      <c r="B1684" s="7">
        <v>0.58194444444444415</v>
      </c>
      <c r="C1684">
        <v>5665</v>
      </c>
      <c r="D1684">
        <v>15</v>
      </c>
      <c r="E1684" t="str">
        <f>VLOOKUP(D1684,Menu!$A$2:$D$18,2,FALSE)</f>
        <v>Fizzy water</v>
      </c>
      <c r="F1684">
        <f>VLOOKUP(D1684,Menu!$A$2:$D$18,3,FALSE)</f>
        <v>1</v>
      </c>
      <c r="G1684">
        <f>VLOOKUP(D1684,Menu!$A$2:$D$18,4,FALSE)</f>
        <v>1</v>
      </c>
    </row>
    <row r="1685" spans="1:7">
      <c r="A1685" t="s">
        <v>17</v>
      </c>
      <c r="B1685" s="7">
        <v>0.58194444444444415</v>
      </c>
      <c r="C1685">
        <v>5665</v>
      </c>
      <c r="D1685">
        <v>15</v>
      </c>
      <c r="E1685" t="str">
        <f>VLOOKUP(D1685,Menu!$A$2:$D$18,2,FALSE)</f>
        <v>Fizzy water</v>
      </c>
      <c r="F1685">
        <f>VLOOKUP(D1685,Menu!$A$2:$D$18,3,FALSE)</f>
        <v>1</v>
      </c>
      <c r="G1685">
        <f>VLOOKUP(D1685,Menu!$A$2:$D$18,4,FALSE)</f>
        <v>1</v>
      </c>
    </row>
    <row r="1686" spans="1:7">
      <c r="A1686" t="s">
        <v>17</v>
      </c>
      <c r="B1686" s="7">
        <v>0.58472222222222192</v>
      </c>
      <c r="C1686">
        <v>5666</v>
      </c>
      <c r="D1686">
        <v>12</v>
      </c>
      <c r="E1686" t="str">
        <f>VLOOKUP(D1686,Menu!$A$2:$D$18,2,FALSE)</f>
        <v>Red wine (1/4 bottle)</v>
      </c>
      <c r="F1686">
        <f>VLOOKUP(D1686,Menu!$A$2:$D$18,3,FALSE)</f>
        <v>4</v>
      </c>
      <c r="G1686">
        <f>VLOOKUP(D1686,Menu!$A$2:$D$18,4,FALSE)</f>
        <v>6</v>
      </c>
    </row>
    <row r="1687" spans="1:7">
      <c r="A1687" t="s">
        <v>17</v>
      </c>
      <c r="B1687" s="7">
        <v>0.60208333333333308</v>
      </c>
      <c r="C1687">
        <v>5667</v>
      </c>
      <c r="D1687">
        <v>2</v>
      </c>
      <c r="E1687" t="str">
        <f>VLOOKUP(D1687,Menu!$A$2:$D$18,2,FALSE)</f>
        <v>Risotto con Pollo</v>
      </c>
      <c r="F1687">
        <f>VLOOKUP(D1687,Menu!$A$2:$D$18,3,FALSE)</f>
        <v>16</v>
      </c>
      <c r="G1687">
        <f>VLOOKUP(D1687,Menu!$A$2:$D$18,4,FALSE)</f>
        <v>19</v>
      </c>
    </row>
    <row r="1688" spans="1:7">
      <c r="A1688" t="s">
        <v>17</v>
      </c>
      <c r="B1688" s="7">
        <v>0.60208333333333308</v>
      </c>
      <c r="C1688">
        <v>5667</v>
      </c>
      <c r="D1688">
        <v>2</v>
      </c>
      <c r="E1688" t="str">
        <f>VLOOKUP(D1688,Menu!$A$2:$D$18,2,FALSE)</f>
        <v>Risotto con Pollo</v>
      </c>
      <c r="F1688">
        <f>VLOOKUP(D1688,Menu!$A$2:$D$18,3,FALSE)</f>
        <v>16</v>
      </c>
      <c r="G1688">
        <f>VLOOKUP(D1688,Menu!$A$2:$D$18,4,FALSE)</f>
        <v>19</v>
      </c>
    </row>
    <row r="1689" spans="1:7">
      <c r="A1689" t="s">
        <v>17</v>
      </c>
      <c r="B1689" s="7">
        <v>0.60208333333333308</v>
      </c>
      <c r="C1689">
        <v>5667</v>
      </c>
      <c r="D1689">
        <v>16</v>
      </c>
      <c r="E1689" t="str">
        <f>VLOOKUP(D1689,Menu!$A$2:$D$18,2,FALSE)</f>
        <v>English Ale</v>
      </c>
      <c r="F1689">
        <f>VLOOKUP(D1689,Menu!$A$2:$D$18,3,FALSE)</f>
        <v>5</v>
      </c>
      <c r="G1689">
        <f>VLOOKUP(D1689,Menu!$A$2:$D$18,4,FALSE)</f>
        <v>7</v>
      </c>
    </row>
    <row r="1690" spans="1:7">
      <c r="A1690" t="s">
        <v>17</v>
      </c>
      <c r="B1690" s="7">
        <v>0.60208333333333308</v>
      </c>
      <c r="C1690">
        <v>5667</v>
      </c>
      <c r="D1690">
        <v>4</v>
      </c>
      <c r="E1690" t="str">
        <f>VLOOKUP(D1690,Menu!$A$2:$D$18,2,FALSE)</f>
        <v>Ravioli</v>
      </c>
      <c r="F1690">
        <f>VLOOKUP(D1690,Menu!$A$2:$D$18,3,FALSE)</f>
        <v>14</v>
      </c>
      <c r="G1690">
        <f>VLOOKUP(D1690,Menu!$A$2:$D$18,4,FALSE)</f>
        <v>16</v>
      </c>
    </row>
    <row r="1691" spans="1:7">
      <c r="A1691" t="s">
        <v>17</v>
      </c>
      <c r="B1691" s="7">
        <v>0.60208333333333308</v>
      </c>
      <c r="C1691">
        <v>5667</v>
      </c>
      <c r="D1691">
        <v>13</v>
      </c>
      <c r="E1691" t="str">
        <f>VLOOKUP(D1691,Menu!$A$2:$D$18,2,FALSE)</f>
        <v>English Breakfast tea</v>
      </c>
      <c r="F1691">
        <f>VLOOKUP(D1691,Menu!$A$2:$D$18,3,FALSE)</f>
        <v>2</v>
      </c>
      <c r="G1691">
        <f>VLOOKUP(D1691,Menu!$A$2:$D$18,4,FALSE)</f>
        <v>2</v>
      </c>
    </row>
    <row r="1692" spans="1:7">
      <c r="A1692" t="s">
        <v>17</v>
      </c>
      <c r="B1692" s="7">
        <v>0.60208333333333308</v>
      </c>
      <c r="C1692">
        <v>5667</v>
      </c>
      <c r="D1692">
        <v>7</v>
      </c>
      <c r="E1692" t="str">
        <f>VLOOKUP(D1692,Menu!$A$2:$D$18,2,FALSE)</f>
        <v>Cottage Pie</v>
      </c>
      <c r="F1692">
        <f>VLOOKUP(D1692,Menu!$A$2:$D$18,3,FALSE)</f>
        <v>16</v>
      </c>
      <c r="G1692">
        <f>VLOOKUP(D1692,Menu!$A$2:$D$18,4,FALSE)</f>
        <v>20</v>
      </c>
    </row>
    <row r="1693" spans="1:7">
      <c r="A1693" t="s">
        <v>17</v>
      </c>
      <c r="B1693" s="7">
        <v>0.60208333333333308</v>
      </c>
      <c r="C1693">
        <v>5667</v>
      </c>
      <c r="D1693">
        <v>13</v>
      </c>
      <c r="E1693" t="str">
        <f>VLOOKUP(D1693,Menu!$A$2:$D$18,2,FALSE)</f>
        <v>English Breakfast tea</v>
      </c>
      <c r="F1693">
        <f>VLOOKUP(D1693,Menu!$A$2:$D$18,3,FALSE)</f>
        <v>2</v>
      </c>
      <c r="G1693">
        <f>VLOOKUP(D1693,Menu!$A$2:$D$18,4,FALSE)</f>
        <v>2</v>
      </c>
    </row>
    <row r="1694" spans="1:7">
      <c r="A1694" t="s">
        <v>17</v>
      </c>
      <c r="B1694" s="7">
        <v>0.60208333333333308</v>
      </c>
      <c r="C1694">
        <v>5667</v>
      </c>
      <c r="D1694">
        <v>1</v>
      </c>
      <c r="E1694" t="str">
        <f>VLOOKUP(D1694,Menu!$A$2:$D$18,2,FALSE)</f>
        <v>Spag Bog</v>
      </c>
      <c r="F1694">
        <f>VLOOKUP(D1694,Menu!$A$2:$D$18,3,FALSE)</f>
        <v>17</v>
      </c>
      <c r="G1694">
        <f>VLOOKUP(D1694,Menu!$A$2:$D$18,4,FALSE)</f>
        <v>23</v>
      </c>
    </row>
    <row r="1695" spans="1:7">
      <c r="A1695" t="s">
        <v>17</v>
      </c>
      <c r="B1695" s="7">
        <v>0.60208333333333308</v>
      </c>
      <c r="C1695">
        <v>5667</v>
      </c>
      <c r="D1695">
        <v>6</v>
      </c>
      <c r="E1695" t="str">
        <f>VLOOKUP(D1695,Menu!$A$2:$D$18,2,FALSE)</f>
        <v>Bangers &amp; Mash</v>
      </c>
      <c r="F1695">
        <f>VLOOKUP(D1695,Menu!$A$2:$D$18,3,FALSE)</f>
        <v>14</v>
      </c>
      <c r="G1695">
        <f>VLOOKUP(D1695,Menu!$A$2:$D$18,4,FALSE)</f>
        <v>18</v>
      </c>
    </row>
    <row r="1696" spans="1:7">
      <c r="A1696" t="s">
        <v>17</v>
      </c>
      <c r="B1696" s="7">
        <v>0.60208333333333308</v>
      </c>
      <c r="C1696">
        <v>5667</v>
      </c>
      <c r="D1696">
        <v>2</v>
      </c>
      <c r="E1696" t="str">
        <f>VLOOKUP(D1696,Menu!$A$2:$D$18,2,FALSE)</f>
        <v>Risotto con Pollo</v>
      </c>
      <c r="F1696">
        <f>VLOOKUP(D1696,Menu!$A$2:$D$18,3,FALSE)</f>
        <v>16</v>
      </c>
      <c r="G1696">
        <f>VLOOKUP(D1696,Menu!$A$2:$D$18,4,FALSE)</f>
        <v>19</v>
      </c>
    </row>
    <row r="1697" spans="1:7">
      <c r="A1697" t="s">
        <v>17</v>
      </c>
      <c r="B1697" s="7">
        <v>0.60208333333333308</v>
      </c>
      <c r="C1697">
        <v>5667</v>
      </c>
      <c r="D1697">
        <v>7</v>
      </c>
      <c r="E1697" t="str">
        <f>VLOOKUP(D1697,Menu!$A$2:$D$18,2,FALSE)</f>
        <v>Cottage Pie</v>
      </c>
      <c r="F1697">
        <f>VLOOKUP(D1697,Menu!$A$2:$D$18,3,FALSE)</f>
        <v>16</v>
      </c>
      <c r="G1697">
        <f>VLOOKUP(D1697,Menu!$A$2:$D$18,4,FALSE)</f>
        <v>20</v>
      </c>
    </row>
    <row r="1698" spans="1:7">
      <c r="A1698" t="s">
        <v>17</v>
      </c>
      <c r="B1698" s="7">
        <v>0.60208333333333308</v>
      </c>
      <c r="C1698">
        <v>5667</v>
      </c>
      <c r="D1698">
        <v>3</v>
      </c>
      <c r="E1698" t="str">
        <f>VLOOKUP(D1698,Menu!$A$2:$D$18,2,FALSE)</f>
        <v>Soup of the day</v>
      </c>
      <c r="F1698">
        <f>VLOOKUP(D1698,Menu!$A$2:$D$18,3,FALSE)</f>
        <v>7</v>
      </c>
      <c r="G1698">
        <f>VLOOKUP(D1698,Menu!$A$2:$D$18,4,FALSE)</f>
        <v>8.5</v>
      </c>
    </row>
    <row r="1699" spans="1:7">
      <c r="A1699" t="s">
        <v>17</v>
      </c>
      <c r="B1699" s="7">
        <v>0.60208333333333308</v>
      </c>
      <c r="C1699">
        <v>5667</v>
      </c>
      <c r="D1699">
        <v>10</v>
      </c>
      <c r="E1699" t="str">
        <f>VLOOKUP(D1699,Menu!$A$2:$D$18,2,FALSE)</f>
        <v>Mushroom Wellington</v>
      </c>
      <c r="F1699">
        <f>VLOOKUP(D1699,Menu!$A$2:$D$18,3,FALSE)</f>
        <v>14</v>
      </c>
      <c r="G1699">
        <f>VLOOKUP(D1699,Menu!$A$2:$D$18,4,FALSE)</f>
        <v>19.5</v>
      </c>
    </row>
    <row r="1700" spans="1:7">
      <c r="A1700" t="s">
        <v>17</v>
      </c>
      <c r="B1700" s="7">
        <v>0.62013888888888868</v>
      </c>
      <c r="C1700">
        <v>5668</v>
      </c>
      <c r="D1700">
        <v>6</v>
      </c>
      <c r="E1700" t="str">
        <f>VLOOKUP(D1700,Menu!$A$2:$D$18,2,FALSE)</f>
        <v>Bangers &amp; Mash</v>
      </c>
      <c r="F1700">
        <f>VLOOKUP(D1700,Menu!$A$2:$D$18,3,FALSE)</f>
        <v>14</v>
      </c>
      <c r="G1700">
        <f>VLOOKUP(D1700,Menu!$A$2:$D$18,4,FALSE)</f>
        <v>18</v>
      </c>
    </row>
    <row r="1701" spans="1:7">
      <c r="A1701" t="s">
        <v>17</v>
      </c>
      <c r="B1701" s="7">
        <v>0.62013888888888868</v>
      </c>
      <c r="C1701">
        <v>5668</v>
      </c>
      <c r="D1701">
        <v>10</v>
      </c>
      <c r="E1701" t="str">
        <f>VLOOKUP(D1701,Menu!$A$2:$D$18,2,FALSE)</f>
        <v>Mushroom Wellington</v>
      </c>
      <c r="F1701">
        <f>VLOOKUP(D1701,Menu!$A$2:$D$18,3,FALSE)</f>
        <v>14</v>
      </c>
      <c r="G1701">
        <f>VLOOKUP(D1701,Menu!$A$2:$D$18,4,FALSE)</f>
        <v>19.5</v>
      </c>
    </row>
    <row r="1702" spans="1:7">
      <c r="A1702" t="s">
        <v>17</v>
      </c>
      <c r="B1702" s="7">
        <v>0.62013888888888868</v>
      </c>
      <c r="C1702">
        <v>5668</v>
      </c>
      <c r="D1702">
        <v>10</v>
      </c>
      <c r="E1702" t="str">
        <f>VLOOKUP(D1702,Menu!$A$2:$D$18,2,FALSE)</f>
        <v>Mushroom Wellington</v>
      </c>
      <c r="F1702">
        <f>VLOOKUP(D1702,Menu!$A$2:$D$18,3,FALSE)</f>
        <v>14</v>
      </c>
      <c r="G1702">
        <f>VLOOKUP(D1702,Menu!$A$2:$D$18,4,FALSE)</f>
        <v>19.5</v>
      </c>
    </row>
    <row r="1703" spans="1:7">
      <c r="A1703" t="s">
        <v>17</v>
      </c>
      <c r="B1703" s="7">
        <v>0.62013888888888868</v>
      </c>
      <c r="C1703">
        <v>5668</v>
      </c>
      <c r="D1703">
        <v>4</v>
      </c>
      <c r="E1703" t="str">
        <f>VLOOKUP(D1703,Menu!$A$2:$D$18,2,FALSE)</f>
        <v>Ravioli</v>
      </c>
      <c r="F1703">
        <f>VLOOKUP(D1703,Menu!$A$2:$D$18,3,FALSE)</f>
        <v>14</v>
      </c>
      <c r="G1703">
        <f>VLOOKUP(D1703,Menu!$A$2:$D$18,4,FALSE)</f>
        <v>16</v>
      </c>
    </row>
    <row r="1704" spans="1:7">
      <c r="A1704" t="s">
        <v>17</v>
      </c>
      <c r="B1704" s="7">
        <v>0.62083333333333313</v>
      </c>
      <c r="C1704">
        <v>5669</v>
      </c>
      <c r="D1704">
        <v>11</v>
      </c>
      <c r="E1704" t="str">
        <f>VLOOKUP(D1704,Menu!$A$2:$D$18,2,FALSE)</f>
        <v>Bacon Butty</v>
      </c>
      <c r="F1704">
        <f>VLOOKUP(D1704,Menu!$A$2:$D$18,3,FALSE)</f>
        <v>10</v>
      </c>
      <c r="G1704">
        <f>VLOOKUP(D1704,Menu!$A$2:$D$18,4,FALSE)</f>
        <v>14</v>
      </c>
    </row>
    <row r="1705" spans="1:7">
      <c r="A1705" t="s">
        <v>17</v>
      </c>
      <c r="B1705" s="7">
        <v>0.62083333333333313</v>
      </c>
      <c r="C1705">
        <v>5669</v>
      </c>
      <c r="D1705">
        <v>3</v>
      </c>
      <c r="E1705" t="str">
        <f>VLOOKUP(D1705,Menu!$A$2:$D$18,2,FALSE)</f>
        <v>Soup of the day</v>
      </c>
      <c r="F1705">
        <f>VLOOKUP(D1705,Menu!$A$2:$D$18,3,FALSE)</f>
        <v>7</v>
      </c>
      <c r="G1705">
        <f>VLOOKUP(D1705,Menu!$A$2:$D$18,4,FALSE)</f>
        <v>8.5</v>
      </c>
    </row>
    <row r="1706" spans="1:7">
      <c r="A1706" t="s">
        <v>17</v>
      </c>
      <c r="B1706" s="7">
        <v>0.62083333333333313</v>
      </c>
      <c r="C1706">
        <v>5669</v>
      </c>
      <c r="D1706">
        <v>2</v>
      </c>
      <c r="E1706" t="str">
        <f>VLOOKUP(D1706,Menu!$A$2:$D$18,2,FALSE)</f>
        <v>Risotto con Pollo</v>
      </c>
      <c r="F1706">
        <f>VLOOKUP(D1706,Menu!$A$2:$D$18,3,FALSE)</f>
        <v>16</v>
      </c>
      <c r="G1706">
        <f>VLOOKUP(D1706,Menu!$A$2:$D$18,4,FALSE)</f>
        <v>19</v>
      </c>
    </row>
    <row r="1707" spans="1:7">
      <c r="A1707" t="s">
        <v>17</v>
      </c>
      <c r="B1707" s="7">
        <v>0.63402777777777752</v>
      </c>
      <c r="C1707">
        <v>5670</v>
      </c>
      <c r="D1707">
        <v>4</v>
      </c>
      <c r="E1707" t="str">
        <f>VLOOKUP(D1707,Menu!$A$2:$D$18,2,FALSE)</f>
        <v>Ravioli</v>
      </c>
      <c r="F1707">
        <f>VLOOKUP(D1707,Menu!$A$2:$D$18,3,FALSE)</f>
        <v>14</v>
      </c>
      <c r="G1707">
        <f>VLOOKUP(D1707,Menu!$A$2:$D$18,4,FALSE)</f>
        <v>16</v>
      </c>
    </row>
    <row r="1708" spans="1:7">
      <c r="A1708" t="s">
        <v>17</v>
      </c>
      <c r="B1708" s="7">
        <v>0.63402777777777752</v>
      </c>
      <c r="C1708">
        <v>5670</v>
      </c>
      <c r="D1708">
        <v>15</v>
      </c>
      <c r="E1708" t="str">
        <f>VLOOKUP(D1708,Menu!$A$2:$D$18,2,FALSE)</f>
        <v>Fizzy water</v>
      </c>
      <c r="F1708">
        <f>VLOOKUP(D1708,Menu!$A$2:$D$18,3,FALSE)</f>
        <v>1</v>
      </c>
      <c r="G1708">
        <f>VLOOKUP(D1708,Menu!$A$2:$D$18,4,FALSE)</f>
        <v>1</v>
      </c>
    </row>
    <row r="1709" spans="1:7">
      <c r="A1709" t="s">
        <v>17</v>
      </c>
      <c r="B1709" s="7">
        <v>0.63402777777777752</v>
      </c>
      <c r="C1709">
        <v>5670</v>
      </c>
      <c r="D1709">
        <v>6</v>
      </c>
      <c r="E1709" t="str">
        <f>VLOOKUP(D1709,Menu!$A$2:$D$18,2,FALSE)</f>
        <v>Bangers &amp; Mash</v>
      </c>
      <c r="F1709">
        <f>VLOOKUP(D1709,Menu!$A$2:$D$18,3,FALSE)</f>
        <v>14</v>
      </c>
      <c r="G1709">
        <f>VLOOKUP(D1709,Menu!$A$2:$D$18,4,FALSE)</f>
        <v>18</v>
      </c>
    </row>
    <row r="1710" spans="1:7">
      <c r="A1710" t="s">
        <v>17</v>
      </c>
      <c r="B1710" s="7">
        <v>0.63402777777777752</v>
      </c>
      <c r="C1710">
        <v>5670</v>
      </c>
      <c r="D1710">
        <v>5</v>
      </c>
      <c r="E1710" t="str">
        <f>VLOOKUP(D1710,Menu!$A$2:$D$18,2,FALSE)</f>
        <v>Carbonara</v>
      </c>
      <c r="F1710">
        <f>VLOOKUP(D1710,Menu!$A$2:$D$18,3,FALSE)</f>
        <v>15</v>
      </c>
      <c r="G1710">
        <f>VLOOKUP(D1710,Menu!$A$2:$D$18,4,FALSE)</f>
        <v>20</v>
      </c>
    </row>
    <row r="1711" spans="1:7">
      <c r="A1711" t="s">
        <v>17</v>
      </c>
      <c r="B1711" s="7">
        <v>0.63819444444444418</v>
      </c>
      <c r="C1711">
        <v>5671</v>
      </c>
      <c r="D1711">
        <v>6</v>
      </c>
      <c r="E1711" t="str">
        <f>VLOOKUP(D1711,Menu!$A$2:$D$18,2,FALSE)</f>
        <v>Bangers &amp; Mash</v>
      </c>
      <c r="F1711">
        <f>VLOOKUP(D1711,Menu!$A$2:$D$18,3,FALSE)</f>
        <v>14</v>
      </c>
      <c r="G1711">
        <f>VLOOKUP(D1711,Menu!$A$2:$D$18,4,FALSE)</f>
        <v>18</v>
      </c>
    </row>
    <row r="1712" spans="1:7">
      <c r="A1712" t="s">
        <v>17</v>
      </c>
      <c r="B1712" s="7">
        <v>0.65694444444444422</v>
      </c>
      <c r="C1712">
        <v>5672</v>
      </c>
      <c r="D1712">
        <v>15</v>
      </c>
      <c r="E1712" t="str">
        <f>VLOOKUP(D1712,Menu!$A$2:$D$18,2,FALSE)</f>
        <v>Fizzy water</v>
      </c>
      <c r="F1712">
        <f>VLOOKUP(D1712,Menu!$A$2:$D$18,3,FALSE)</f>
        <v>1</v>
      </c>
      <c r="G1712">
        <f>VLOOKUP(D1712,Menu!$A$2:$D$18,4,FALSE)</f>
        <v>1</v>
      </c>
    </row>
    <row r="1713" spans="1:7">
      <c r="A1713" t="s">
        <v>17</v>
      </c>
      <c r="B1713" s="7">
        <v>0.65972222222222199</v>
      </c>
      <c r="C1713">
        <v>5673</v>
      </c>
      <c r="D1713">
        <v>3</v>
      </c>
      <c r="E1713" t="str">
        <f>VLOOKUP(D1713,Menu!$A$2:$D$18,2,FALSE)</f>
        <v>Soup of the day</v>
      </c>
      <c r="F1713">
        <f>VLOOKUP(D1713,Menu!$A$2:$D$18,3,FALSE)</f>
        <v>7</v>
      </c>
      <c r="G1713">
        <f>VLOOKUP(D1713,Menu!$A$2:$D$18,4,FALSE)</f>
        <v>8.5</v>
      </c>
    </row>
    <row r="1714" spans="1:7">
      <c r="A1714" t="s">
        <v>17</v>
      </c>
      <c r="B1714" s="7">
        <v>0.65972222222222199</v>
      </c>
      <c r="C1714">
        <v>5673</v>
      </c>
      <c r="D1714">
        <v>11</v>
      </c>
      <c r="E1714" t="str">
        <f>VLOOKUP(D1714,Menu!$A$2:$D$18,2,FALSE)</f>
        <v>Bacon Butty</v>
      </c>
      <c r="F1714">
        <f>VLOOKUP(D1714,Menu!$A$2:$D$18,3,FALSE)</f>
        <v>10</v>
      </c>
      <c r="G1714">
        <f>VLOOKUP(D1714,Menu!$A$2:$D$18,4,FALSE)</f>
        <v>14</v>
      </c>
    </row>
    <row r="1715" spans="1:7">
      <c r="A1715" t="s">
        <v>17</v>
      </c>
      <c r="B1715" s="7">
        <v>0.65972222222222199</v>
      </c>
      <c r="C1715">
        <v>5673</v>
      </c>
      <c r="D1715">
        <v>15</v>
      </c>
      <c r="E1715" t="str">
        <f>VLOOKUP(D1715,Menu!$A$2:$D$18,2,FALSE)</f>
        <v>Fizzy water</v>
      </c>
      <c r="F1715">
        <f>VLOOKUP(D1715,Menu!$A$2:$D$18,3,FALSE)</f>
        <v>1</v>
      </c>
      <c r="G1715">
        <f>VLOOKUP(D1715,Menu!$A$2:$D$18,4,FALSE)</f>
        <v>1</v>
      </c>
    </row>
    <row r="1716" spans="1:7">
      <c r="A1716" t="s">
        <v>17</v>
      </c>
      <c r="B1716" s="7">
        <v>0.65972222222222199</v>
      </c>
      <c r="C1716">
        <v>5673</v>
      </c>
      <c r="D1716">
        <v>6</v>
      </c>
      <c r="E1716" t="str">
        <f>VLOOKUP(D1716,Menu!$A$2:$D$18,2,FALSE)</f>
        <v>Bangers &amp; Mash</v>
      </c>
      <c r="F1716">
        <f>VLOOKUP(D1716,Menu!$A$2:$D$18,3,FALSE)</f>
        <v>14</v>
      </c>
      <c r="G1716">
        <f>VLOOKUP(D1716,Menu!$A$2:$D$18,4,FALSE)</f>
        <v>18</v>
      </c>
    </row>
    <row r="1717" spans="1:7">
      <c r="A1717" t="s">
        <v>17</v>
      </c>
      <c r="B1717" s="7">
        <v>0.66041666666666643</v>
      </c>
      <c r="C1717">
        <v>5674</v>
      </c>
      <c r="D1717">
        <v>16</v>
      </c>
      <c r="E1717" t="str">
        <f>VLOOKUP(D1717,Menu!$A$2:$D$18,2,FALSE)</f>
        <v>English Ale</v>
      </c>
      <c r="F1717">
        <f>VLOOKUP(D1717,Menu!$A$2:$D$18,3,FALSE)</f>
        <v>5</v>
      </c>
      <c r="G1717">
        <f>VLOOKUP(D1717,Menu!$A$2:$D$18,4,FALSE)</f>
        <v>7</v>
      </c>
    </row>
    <row r="1718" spans="1:7">
      <c r="A1718" t="s">
        <v>17</v>
      </c>
      <c r="B1718" s="7">
        <v>0.66041666666666643</v>
      </c>
      <c r="C1718">
        <v>5674</v>
      </c>
      <c r="D1718">
        <v>1</v>
      </c>
      <c r="E1718" t="str">
        <f>VLOOKUP(D1718,Menu!$A$2:$D$18,2,FALSE)</f>
        <v>Spag Bog</v>
      </c>
      <c r="F1718">
        <f>VLOOKUP(D1718,Menu!$A$2:$D$18,3,FALSE)</f>
        <v>17</v>
      </c>
      <c r="G1718">
        <f>VLOOKUP(D1718,Menu!$A$2:$D$18,4,FALSE)</f>
        <v>23</v>
      </c>
    </row>
    <row r="1719" spans="1:7">
      <c r="A1719" t="s">
        <v>17</v>
      </c>
      <c r="B1719" s="7">
        <v>0.66041666666666643</v>
      </c>
      <c r="C1719">
        <v>5674</v>
      </c>
      <c r="D1719">
        <v>16</v>
      </c>
      <c r="E1719" t="str">
        <f>VLOOKUP(D1719,Menu!$A$2:$D$18,2,FALSE)</f>
        <v>English Ale</v>
      </c>
      <c r="F1719">
        <f>VLOOKUP(D1719,Menu!$A$2:$D$18,3,FALSE)</f>
        <v>5</v>
      </c>
      <c r="G1719">
        <f>VLOOKUP(D1719,Menu!$A$2:$D$18,4,FALSE)</f>
        <v>7</v>
      </c>
    </row>
    <row r="1720" spans="1:7">
      <c r="A1720" t="s">
        <v>17</v>
      </c>
      <c r="B1720" s="7">
        <v>0.66041666666666643</v>
      </c>
      <c r="C1720">
        <v>5674</v>
      </c>
      <c r="D1720">
        <v>14</v>
      </c>
      <c r="E1720" t="str">
        <f>VLOOKUP(D1720,Menu!$A$2:$D$18,2,FALSE)</f>
        <v>Espresso</v>
      </c>
      <c r="F1720">
        <f>VLOOKUP(D1720,Menu!$A$2:$D$18,3,FALSE)</f>
        <v>3</v>
      </c>
      <c r="G1720">
        <f>VLOOKUP(D1720,Menu!$A$2:$D$18,4,FALSE)</f>
        <v>3</v>
      </c>
    </row>
    <row r="1721" spans="1:7">
      <c r="A1721" t="s">
        <v>17</v>
      </c>
      <c r="B1721" s="7">
        <v>0.66944444444444418</v>
      </c>
      <c r="C1721">
        <v>5675</v>
      </c>
      <c r="D1721">
        <v>4</v>
      </c>
      <c r="E1721" t="str">
        <f>VLOOKUP(D1721,Menu!$A$2:$D$18,2,FALSE)</f>
        <v>Ravioli</v>
      </c>
      <c r="F1721">
        <f>VLOOKUP(D1721,Menu!$A$2:$D$18,3,FALSE)</f>
        <v>14</v>
      </c>
      <c r="G1721">
        <f>VLOOKUP(D1721,Menu!$A$2:$D$18,4,FALSE)</f>
        <v>16</v>
      </c>
    </row>
    <row r="1722" spans="1:7">
      <c r="A1722" t="s">
        <v>17</v>
      </c>
      <c r="B1722" s="7">
        <v>0.66944444444444418</v>
      </c>
      <c r="C1722">
        <v>5675</v>
      </c>
      <c r="D1722">
        <v>12</v>
      </c>
      <c r="E1722" t="str">
        <f>VLOOKUP(D1722,Menu!$A$2:$D$18,2,FALSE)</f>
        <v>Red wine (1/4 bottle)</v>
      </c>
      <c r="F1722">
        <f>VLOOKUP(D1722,Menu!$A$2:$D$18,3,FALSE)</f>
        <v>4</v>
      </c>
      <c r="G1722">
        <f>VLOOKUP(D1722,Menu!$A$2:$D$18,4,FALSE)</f>
        <v>6</v>
      </c>
    </row>
    <row r="1723" spans="1:7">
      <c r="A1723" t="s">
        <v>17</v>
      </c>
      <c r="B1723" s="7">
        <v>0.67222222222222194</v>
      </c>
      <c r="C1723">
        <v>5676</v>
      </c>
      <c r="D1723">
        <v>8</v>
      </c>
      <c r="E1723" t="str">
        <f>VLOOKUP(D1723,Menu!$A$2:$D$18,2,FALSE)</f>
        <v>Fish &amp; Chips</v>
      </c>
      <c r="F1723">
        <f>VLOOKUP(D1723,Menu!$A$2:$D$18,3,FALSE)</f>
        <v>15</v>
      </c>
      <c r="G1723">
        <f>VLOOKUP(D1723,Menu!$A$2:$D$18,4,FALSE)</f>
        <v>19</v>
      </c>
    </row>
    <row r="1724" spans="1:7">
      <c r="A1724" t="s">
        <v>17</v>
      </c>
      <c r="B1724" s="7">
        <v>0.69305555555555531</v>
      </c>
      <c r="C1724">
        <v>5677</v>
      </c>
      <c r="D1724">
        <v>6</v>
      </c>
      <c r="E1724" t="str">
        <f>VLOOKUP(D1724,Menu!$A$2:$D$18,2,FALSE)</f>
        <v>Bangers &amp; Mash</v>
      </c>
      <c r="F1724">
        <f>VLOOKUP(D1724,Menu!$A$2:$D$18,3,FALSE)</f>
        <v>14</v>
      </c>
      <c r="G1724">
        <f>VLOOKUP(D1724,Menu!$A$2:$D$18,4,FALSE)</f>
        <v>18</v>
      </c>
    </row>
    <row r="1725" spans="1:7">
      <c r="A1725" t="s">
        <v>17</v>
      </c>
      <c r="B1725" s="7">
        <v>0.69791666666666641</v>
      </c>
      <c r="C1725">
        <v>5678</v>
      </c>
      <c r="D1725">
        <v>8</v>
      </c>
      <c r="E1725" t="str">
        <f>VLOOKUP(D1725,Menu!$A$2:$D$18,2,FALSE)</f>
        <v>Fish &amp; Chips</v>
      </c>
      <c r="F1725">
        <f>VLOOKUP(D1725,Menu!$A$2:$D$18,3,FALSE)</f>
        <v>15</v>
      </c>
      <c r="G1725">
        <f>VLOOKUP(D1725,Menu!$A$2:$D$18,4,FALSE)</f>
        <v>19</v>
      </c>
    </row>
    <row r="1726" spans="1:7">
      <c r="A1726" t="s">
        <v>17</v>
      </c>
      <c r="B1726" s="7">
        <v>0.70972222222222192</v>
      </c>
      <c r="C1726">
        <v>5679</v>
      </c>
      <c r="D1726">
        <v>4</v>
      </c>
      <c r="E1726" t="str">
        <f>VLOOKUP(D1726,Menu!$A$2:$D$18,2,FALSE)</f>
        <v>Ravioli</v>
      </c>
      <c r="F1726">
        <f>VLOOKUP(D1726,Menu!$A$2:$D$18,3,FALSE)</f>
        <v>14</v>
      </c>
      <c r="G1726">
        <f>VLOOKUP(D1726,Menu!$A$2:$D$18,4,FALSE)</f>
        <v>16</v>
      </c>
    </row>
    <row r="1727" spans="1:7">
      <c r="A1727" t="s">
        <v>17</v>
      </c>
      <c r="B1727" s="7">
        <v>0.70972222222222192</v>
      </c>
      <c r="C1727">
        <v>5679</v>
      </c>
      <c r="D1727">
        <v>2</v>
      </c>
      <c r="E1727" t="str">
        <f>VLOOKUP(D1727,Menu!$A$2:$D$18,2,FALSE)</f>
        <v>Risotto con Pollo</v>
      </c>
      <c r="F1727">
        <f>VLOOKUP(D1727,Menu!$A$2:$D$18,3,FALSE)</f>
        <v>16</v>
      </c>
      <c r="G1727">
        <f>VLOOKUP(D1727,Menu!$A$2:$D$18,4,FALSE)</f>
        <v>19</v>
      </c>
    </row>
    <row r="1728" spans="1:7">
      <c r="A1728" t="s">
        <v>17</v>
      </c>
      <c r="B1728" s="7">
        <v>0.73055555555555529</v>
      </c>
      <c r="C1728">
        <v>5680</v>
      </c>
      <c r="D1728">
        <v>2</v>
      </c>
      <c r="E1728" t="str">
        <f>VLOOKUP(D1728,Menu!$A$2:$D$18,2,FALSE)</f>
        <v>Risotto con Pollo</v>
      </c>
      <c r="F1728">
        <f>VLOOKUP(D1728,Menu!$A$2:$D$18,3,FALSE)</f>
        <v>16</v>
      </c>
      <c r="G1728">
        <f>VLOOKUP(D1728,Menu!$A$2:$D$18,4,FALSE)</f>
        <v>19</v>
      </c>
    </row>
    <row r="1729" spans="1:7">
      <c r="A1729" t="s">
        <v>17</v>
      </c>
      <c r="B1729" s="7">
        <v>0.73055555555555529</v>
      </c>
      <c r="C1729">
        <v>5680</v>
      </c>
      <c r="D1729">
        <v>8</v>
      </c>
      <c r="E1729" t="str">
        <f>VLOOKUP(D1729,Menu!$A$2:$D$18,2,FALSE)</f>
        <v>Fish &amp; Chips</v>
      </c>
      <c r="F1729">
        <f>VLOOKUP(D1729,Menu!$A$2:$D$18,3,FALSE)</f>
        <v>15</v>
      </c>
      <c r="G1729">
        <f>VLOOKUP(D1729,Menu!$A$2:$D$18,4,FALSE)</f>
        <v>19</v>
      </c>
    </row>
    <row r="1730" spans="1:7">
      <c r="A1730" t="s">
        <v>17</v>
      </c>
      <c r="B1730" s="7">
        <v>0.73055555555555529</v>
      </c>
      <c r="C1730">
        <v>5680</v>
      </c>
      <c r="D1730">
        <v>3</v>
      </c>
      <c r="E1730" t="str">
        <f>VLOOKUP(D1730,Menu!$A$2:$D$18,2,FALSE)</f>
        <v>Soup of the day</v>
      </c>
      <c r="F1730">
        <f>VLOOKUP(D1730,Menu!$A$2:$D$18,3,FALSE)</f>
        <v>7</v>
      </c>
      <c r="G1730">
        <f>VLOOKUP(D1730,Menu!$A$2:$D$18,4,FALSE)</f>
        <v>8.5</v>
      </c>
    </row>
    <row r="1731" spans="1:7">
      <c r="A1731" t="s">
        <v>17</v>
      </c>
      <c r="B1731" s="7">
        <v>0.73055555555555529</v>
      </c>
      <c r="C1731">
        <v>5680</v>
      </c>
      <c r="D1731">
        <v>12</v>
      </c>
      <c r="E1731" t="str">
        <f>VLOOKUP(D1731,Menu!$A$2:$D$18,2,FALSE)</f>
        <v>Red wine (1/4 bottle)</v>
      </c>
      <c r="F1731">
        <f>VLOOKUP(D1731,Menu!$A$2:$D$18,3,FALSE)</f>
        <v>4</v>
      </c>
      <c r="G1731">
        <f>VLOOKUP(D1731,Menu!$A$2:$D$18,4,FALSE)</f>
        <v>6</v>
      </c>
    </row>
    <row r="1732" spans="1:7">
      <c r="A1732" t="s">
        <v>17</v>
      </c>
      <c r="B1732" s="7">
        <v>0.74791666666666645</v>
      </c>
      <c r="C1732">
        <v>5681</v>
      </c>
      <c r="D1732">
        <v>10</v>
      </c>
      <c r="E1732" t="str">
        <f>VLOOKUP(D1732,Menu!$A$2:$D$18,2,FALSE)</f>
        <v>Mushroom Wellington</v>
      </c>
      <c r="F1732">
        <f>VLOOKUP(D1732,Menu!$A$2:$D$18,3,FALSE)</f>
        <v>14</v>
      </c>
      <c r="G1732">
        <f>VLOOKUP(D1732,Menu!$A$2:$D$18,4,FALSE)</f>
        <v>19.5</v>
      </c>
    </row>
    <row r="1733" spans="1:7">
      <c r="A1733" t="s">
        <v>17</v>
      </c>
      <c r="B1733" s="7">
        <v>0.74791666666666645</v>
      </c>
      <c r="C1733">
        <v>5681</v>
      </c>
      <c r="D1733">
        <v>6</v>
      </c>
      <c r="E1733" t="str">
        <f>VLOOKUP(D1733,Menu!$A$2:$D$18,2,FALSE)</f>
        <v>Bangers &amp; Mash</v>
      </c>
      <c r="F1733">
        <f>VLOOKUP(D1733,Menu!$A$2:$D$18,3,FALSE)</f>
        <v>14</v>
      </c>
      <c r="G1733">
        <f>VLOOKUP(D1733,Menu!$A$2:$D$18,4,FALSE)</f>
        <v>18</v>
      </c>
    </row>
    <row r="1734" spans="1:7">
      <c r="A1734" t="s">
        <v>17</v>
      </c>
      <c r="B1734" s="7">
        <v>0.74791666666666645</v>
      </c>
      <c r="C1734">
        <v>5681</v>
      </c>
      <c r="D1734">
        <v>10</v>
      </c>
      <c r="E1734" t="str">
        <f>VLOOKUP(D1734,Menu!$A$2:$D$18,2,FALSE)</f>
        <v>Mushroom Wellington</v>
      </c>
      <c r="F1734">
        <f>VLOOKUP(D1734,Menu!$A$2:$D$18,3,FALSE)</f>
        <v>14</v>
      </c>
      <c r="G1734">
        <f>VLOOKUP(D1734,Menu!$A$2:$D$18,4,FALSE)</f>
        <v>19.5</v>
      </c>
    </row>
    <row r="1735" spans="1:7">
      <c r="A1735" t="s">
        <v>17</v>
      </c>
      <c r="B1735" s="7">
        <v>0.74791666666666645</v>
      </c>
      <c r="C1735">
        <v>5681</v>
      </c>
      <c r="D1735">
        <v>3</v>
      </c>
      <c r="E1735" t="str">
        <f>VLOOKUP(D1735,Menu!$A$2:$D$18,2,FALSE)</f>
        <v>Soup of the day</v>
      </c>
      <c r="F1735">
        <f>VLOOKUP(D1735,Menu!$A$2:$D$18,3,FALSE)</f>
        <v>7</v>
      </c>
      <c r="G1735">
        <f>VLOOKUP(D1735,Menu!$A$2:$D$18,4,FALSE)</f>
        <v>8.5</v>
      </c>
    </row>
    <row r="1736" spans="1:7">
      <c r="A1736" t="s">
        <v>17</v>
      </c>
      <c r="B1736" s="7">
        <v>0.74791666666666645</v>
      </c>
      <c r="C1736">
        <v>5681</v>
      </c>
      <c r="D1736">
        <v>7</v>
      </c>
      <c r="E1736" t="str">
        <f>VLOOKUP(D1736,Menu!$A$2:$D$18,2,FALSE)</f>
        <v>Cottage Pie</v>
      </c>
      <c r="F1736">
        <f>VLOOKUP(D1736,Menu!$A$2:$D$18,3,FALSE)</f>
        <v>16</v>
      </c>
      <c r="G1736">
        <f>VLOOKUP(D1736,Menu!$A$2:$D$18,4,FALSE)</f>
        <v>20</v>
      </c>
    </row>
    <row r="1737" spans="1:7">
      <c r="A1737" t="s">
        <v>17</v>
      </c>
      <c r="B1737" s="7">
        <v>0.75486111111111087</v>
      </c>
      <c r="C1737">
        <v>5682</v>
      </c>
      <c r="D1737">
        <v>4</v>
      </c>
      <c r="E1737" t="str">
        <f>VLOOKUP(D1737,Menu!$A$2:$D$18,2,FALSE)</f>
        <v>Ravioli</v>
      </c>
      <c r="F1737">
        <f>VLOOKUP(D1737,Menu!$A$2:$D$18,3,FALSE)</f>
        <v>14</v>
      </c>
      <c r="G1737">
        <f>VLOOKUP(D1737,Menu!$A$2:$D$18,4,FALSE)</f>
        <v>16</v>
      </c>
    </row>
    <row r="1738" spans="1:7">
      <c r="A1738" t="s">
        <v>17</v>
      </c>
      <c r="B1738" s="7">
        <v>0.75486111111111087</v>
      </c>
      <c r="C1738">
        <v>5682</v>
      </c>
      <c r="D1738">
        <v>2</v>
      </c>
      <c r="E1738" t="str">
        <f>VLOOKUP(D1738,Menu!$A$2:$D$18,2,FALSE)</f>
        <v>Risotto con Pollo</v>
      </c>
      <c r="F1738">
        <f>VLOOKUP(D1738,Menu!$A$2:$D$18,3,FALSE)</f>
        <v>16</v>
      </c>
      <c r="G1738">
        <f>VLOOKUP(D1738,Menu!$A$2:$D$18,4,FALSE)</f>
        <v>19</v>
      </c>
    </row>
    <row r="1739" spans="1:7">
      <c r="A1739" t="s">
        <v>17</v>
      </c>
      <c r="B1739" s="7">
        <v>0.77361111111111092</v>
      </c>
      <c r="C1739">
        <v>5683</v>
      </c>
      <c r="D1739">
        <v>9</v>
      </c>
      <c r="E1739" t="str">
        <f>VLOOKUP(D1739,Menu!$A$2:$D$18,2,FALSE)</f>
        <v>Chicken Tikka Masala</v>
      </c>
      <c r="F1739">
        <f>VLOOKUP(D1739,Menu!$A$2:$D$18,3,FALSE)</f>
        <v>14</v>
      </c>
      <c r="G1739">
        <f>VLOOKUP(D1739,Menu!$A$2:$D$18,4,FALSE)</f>
        <v>17</v>
      </c>
    </row>
    <row r="1740" spans="1:7">
      <c r="A1740" t="s">
        <v>17</v>
      </c>
      <c r="B1740" s="7">
        <v>0.77361111111111092</v>
      </c>
      <c r="C1740">
        <v>5683</v>
      </c>
      <c r="D1740">
        <v>6</v>
      </c>
      <c r="E1740" t="str">
        <f>VLOOKUP(D1740,Menu!$A$2:$D$18,2,FALSE)</f>
        <v>Bangers &amp; Mash</v>
      </c>
      <c r="F1740">
        <f>VLOOKUP(D1740,Menu!$A$2:$D$18,3,FALSE)</f>
        <v>14</v>
      </c>
      <c r="G1740">
        <f>VLOOKUP(D1740,Menu!$A$2:$D$18,4,FALSE)</f>
        <v>18</v>
      </c>
    </row>
    <row r="1741" spans="1:7">
      <c r="A1741" t="s">
        <v>17</v>
      </c>
      <c r="B1741" s="7">
        <v>0.78194444444444422</v>
      </c>
      <c r="C1741">
        <v>5684</v>
      </c>
      <c r="D1741">
        <v>1</v>
      </c>
      <c r="E1741" t="str">
        <f>VLOOKUP(D1741,Menu!$A$2:$D$18,2,FALSE)</f>
        <v>Spag Bog</v>
      </c>
      <c r="F1741">
        <f>VLOOKUP(D1741,Menu!$A$2:$D$18,3,FALSE)</f>
        <v>17</v>
      </c>
      <c r="G1741">
        <f>VLOOKUP(D1741,Menu!$A$2:$D$18,4,FALSE)</f>
        <v>23</v>
      </c>
    </row>
    <row r="1742" spans="1:7">
      <c r="A1742" t="s">
        <v>17</v>
      </c>
      <c r="B1742" s="7">
        <v>0.78194444444444422</v>
      </c>
      <c r="C1742">
        <v>5684</v>
      </c>
      <c r="D1742">
        <v>6</v>
      </c>
      <c r="E1742" t="str">
        <f>VLOOKUP(D1742,Menu!$A$2:$D$18,2,FALSE)</f>
        <v>Bangers &amp; Mash</v>
      </c>
      <c r="F1742">
        <f>VLOOKUP(D1742,Menu!$A$2:$D$18,3,FALSE)</f>
        <v>14</v>
      </c>
      <c r="G1742">
        <f>VLOOKUP(D1742,Menu!$A$2:$D$18,4,FALSE)</f>
        <v>18</v>
      </c>
    </row>
    <row r="1743" spans="1:7">
      <c r="A1743" t="s">
        <v>17</v>
      </c>
      <c r="B1743" s="7">
        <v>0.79097222222222197</v>
      </c>
      <c r="C1743">
        <v>5685</v>
      </c>
      <c r="D1743">
        <v>6</v>
      </c>
      <c r="E1743" t="str">
        <f>VLOOKUP(D1743,Menu!$A$2:$D$18,2,FALSE)</f>
        <v>Bangers &amp; Mash</v>
      </c>
      <c r="F1743">
        <f>VLOOKUP(D1743,Menu!$A$2:$D$18,3,FALSE)</f>
        <v>14</v>
      </c>
      <c r="G1743">
        <f>VLOOKUP(D1743,Menu!$A$2:$D$18,4,FALSE)</f>
        <v>18</v>
      </c>
    </row>
    <row r="1744" spans="1:7">
      <c r="A1744" t="s">
        <v>17</v>
      </c>
      <c r="B1744" s="7">
        <v>0.79097222222222197</v>
      </c>
      <c r="C1744">
        <v>5685</v>
      </c>
      <c r="D1744">
        <v>9</v>
      </c>
      <c r="E1744" t="str">
        <f>VLOOKUP(D1744,Menu!$A$2:$D$18,2,FALSE)</f>
        <v>Chicken Tikka Masala</v>
      </c>
      <c r="F1744">
        <f>VLOOKUP(D1744,Menu!$A$2:$D$18,3,FALSE)</f>
        <v>14</v>
      </c>
      <c r="G1744">
        <f>VLOOKUP(D1744,Menu!$A$2:$D$18,4,FALSE)</f>
        <v>17</v>
      </c>
    </row>
    <row r="1745" spans="1:7">
      <c r="A1745" t="s">
        <v>17</v>
      </c>
      <c r="B1745" s="7">
        <v>0.79097222222222197</v>
      </c>
      <c r="C1745">
        <v>5685</v>
      </c>
      <c r="D1745">
        <v>12</v>
      </c>
      <c r="E1745" t="str">
        <f>VLOOKUP(D1745,Menu!$A$2:$D$18,2,FALSE)</f>
        <v>Red wine (1/4 bottle)</v>
      </c>
      <c r="F1745">
        <f>VLOOKUP(D1745,Menu!$A$2:$D$18,3,FALSE)</f>
        <v>4</v>
      </c>
      <c r="G1745">
        <f>VLOOKUP(D1745,Menu!$A$2:$D$18,4,FALSE)</f>
        <v>6</v>
      </c>
    </row>
    <row r="1746" spans="1:7">
      <c r="A1746" t="s">
        <v>17</v>
      </c>
      <c r="B1746" s="7">
        <v>0.79097222222222197</v>
      </c>
      <c r="C1746">
        <v>5685</v>
      </c>
      <c r="D1746">
        <v>4</v>
      </c>
      <c r="E1746" t="str">
        <f>VLOOKUP(D1746,Menu!$A$2:$D$18,2,FALSE)</f>
        <v>Ravioli</v>
      </c>
      <c r="F1746">
        <f>VLOOKUP(D1746,Menu!$A$2:$D$18,3,FALSE)</f>
        <v>14</v>
      </c>
      <c r="G1746">
        <f>VLOOKUP(D1746,Menu!$A$2:$D$18,4,FALSE)</f>
        <v>16</v>
      </c>
    </row>
    <row r="1747" spans="1:7">
      <c r="A1747" t="s">
        <v>17</v>
      </c>
      <c r="B1747" s="7">
        <v>0.80208333333333304</v>
      </c>
      <c r="C1747">
        <v>5686</v>
      </c>
      <c r="D1747">
        <v>11</v>
      </c>
      <c r="E1747" t="str">
        <f>VLOOKUP(D1747,Menu!$A$2:$D$18,2,FALSE)</f>
        <v>Bacon Butty</v>
      </c>
      <c r="F1747">
        <f>VLOOKUP(D1747,Menu!$A$2:$D$18,3,FALSE)</f>
        <v>10</v>
      </c>
      <c r="G1747">
        <f>VLOOKUP(D1747,Menu!$A$2:$D$18,4,FALSE)</f>
        <v>14</v>
      </c>
    </row>
    <row r="1748" spans="1:7">
      <c r="A1748" t="s">
        <v>17</v>
      </c>
      <c r="B1748" s="7">
        <v>0.80208333333333304</v>
      </c>
      <c r="C1748">
        <v>5686</v>
      </c>
      <c r="D1748">
        <v>5</v>
      </c>
      <c r="E1748" t="str">
        <f>VLOOKUP(D1748,Menu!$A$2:$D$18,2,FALSE)</f>
        <v>Carbonara</v>
      </c>
      <c r="F1748">
        <f>VLOOKUP(D1748,Menu!$A$2:$D$18,3,FALSE)</f>
        <v>15</v>
      </c>
      <c r="G1748">
        <f>VLOOKUP(D1748,Menu!$A$2:$D$18,4,FALSE)</f>
        <v>20</v>
      </c>
    </row>
    <row r="1749" spans="1:7">
      <c r="A1749" t="s">
        <v>17</v>
      </c>
      <c r="B1749" s="7">
        <v>0.82083333333333308</v>
      </c>
      <c r="C1749">
        <v>5687</v>
      </c>
      <c r="D1749">
        <v>3</v>
      </c>
      <c r="E1749" t="str">
        <f>VLOOKUP(D1749,Menu!$A$2:$D$18,2,FALSE)</f>
        <v>Soup of the day</v>
      </c>
      <c r="F1749">
        <f>VLOOKUP(D1749,Menu!$A$2:$D$18,3,FALSE)</f>
        <v>7</v>
      </c>
      <c r="G1749">
        <f>VLOOKUP(D1749,Menu!$A$2:$D$18,4,FALSE)</f>
        <v>8.5</v>
      </c>
    </row>
    <row r="1750" spans="1:7">
      <c r="A1750" t="s">
        <v>17</v>
      </c>
      <c r="B1750" s="7">
        <v>0.82083333333333308</v>
      </c>
      <c r="C1750">
        <v>5687</v>
      </c>
      <c r="D1750">
        <v>10</v>
      </c>
      <c r="E1750" t="str">
        <f>VLOOKUP(D1750,Menu!$A$2:$D$18,2,FALSE)</f>
        <v>Mushroom Wellington</v>
      </c>
      <c r="F1750">
        <f>VLOOKUP(D1750,Menu!$A$2:$D$18,3,FALSE)</f>
        <v>14</v>
      </c>
      <c r="G1750">
        <f>VLOOKUP(D1750,Menu!$A$2:$D$18,4,FALSE)</f>
        <v>19.5</v>
      </c>
    </row>
    <row r="1751" spans="1:7">
      <c r="A1751" t="s">
        <v>17</v>
      </c>
      <c r="B1751" s="7">
        <v>0.84027777777777757</v>
      </c>
      <c r="C1751">
        <v>5688</v>
      </c>
      <c r="D1751">
        <v>7</v>
      </c>
      <c r="E1751" t="str">
        <f>VLOOKUP(D1751,Menu!$A$2:$D$18,2,FALSE)</f>
        <v>Cottage Pie</v>
      </c>
      <c r="F1751">
        <f>VLOOKUP(D1751,Menu!$A$2:$D$18,3,FALSE)</f>
        <v>16</v>
      </c>
      <c r="G1751">
        <f>VLOOKUP(D1751,Menu!$A$2:$D$18,4,FALSE)</f>
        <v>20</v>
      </c>
    </row>
    <row r="1752" spans="1:7">
      <c r="A1752" t="s">
        <v>17</v>
      </c>
      <c r="B1752" s="7">
        <v>0.84027777777777757</v>
      </c>
      <c r="C1752">
        <v>5688</v>
      </c>
      <c r="D1752">
        <v>12</v>
      </c>
      <c r="E1752" t="str">
        <f>VLOOKUP(D1752,Menu!$A$2:$D$18,2,FALSE)</f>
        <v>Red wine (1/4 bottle)</v>
      </c>
      <c r="F1752">
        <f>VLOOKUP(D1752,Menu!$A$2:$D$18,3,FALSE)</f>
        <v>4</v>
      </c>
      <c r="G1752">
        <f>VLOOKUP(D1752,Menu!$A$2:$D$18,4,FALSE)</f>
        <v>6</v>
      </c>
    </row>
    <row r="1753" spans="1:7">
      <c r="A1753" t="s">
        <v>17</v>
      </c>
      <c r="B1753" s="7">
        <v>0.84027777777777757</v>
      </c>
      <c r="C1753">
        <v>5688</v>
      </c>
      <c r="D1753">
        <v>6</v>
      </c>
      <c r="E1753" t="str">
        <f>VLOOKUP(D1753,Menu!$A$2:$D$18,2,FALSE)</f>
        <v>Bangers &amp; Mash</v>
      </c>
      <c r="F1753">
        <f>VLOOKUP(D1753,Menu!$A$2:$D$18,3,FALSE)</f>
        <v>14</v>
      </c>
      <c r="G1753">
        <f>VLOOKUP(D1753,Menu!$A$2:$D$18,4,FALSE)</f>
        <v>18</v>
      </c>
    </row>
    <row r="1754" spans="1:7">
      <c r="A1754" t="s">
        <v>17</v>
      </c>
      <c r="B1754" s="7">
        <v>0.8458333333333331</v>
      </c>
      <c r="C1754">
        <v>5689</v>
      </c>
      <c r="D1754">
        <v>13</v>
      </c>
      <c r="E1754" t="str">
        <f>VLOOKUP(D1754,Menu!$A$2:$D$18,2,FALSE)</f>
        <v>English Breakfast tea</v>
      </c>
      <c r="F1754">
        <f>VLOOKUP(D1754,Menu!$A$2:$D$18,3,FALSE)</f>
        <v>2</v>
      </c>
      <c r="G1754">
        <f>VLOOKUP(D1754,Menu!$A$2:$D$18,4,FALSE)</f>
        <v>2</v>
      </c>
    </row>
    <row r="1755" spans="1:7">
      <c r="A1755" t="s">
        <v>17</v>
      </c>
      <c r="B1755" s="7">
        <v>0.8458333333333331</v>
      </c>
      <c r="C1755">
        <v>5689</v>
      </c>
      <c r="D1755">
        <v>10</v>
      </c>
      <c r="E1755" t="str">
        <f>VLOOKUP(D1755,Menu!$A$2:$D$18,2,FALSE)</f>
        <v>Mushroom Wellington</v>
      </c>
      <c r="F1755">
        <f>VLOOKUP(D1755,Menu!$A$2:$D$18,3,FALSE)</f>
        <v>14</v>
      </c>
      <c r="G1755">
        <f>VLOOKUP(D1755,Menu!$A$2:$D$18,4,FALSE)</f>
        <v>19.5</v>
      </c>
    </row>
    <row r="1756" spans="1:7">
      <c r="A1756" t="s">
        <v>17</v>
      </c>
      <c r="B1756" s="7">
        <v>0.8458333333333331</v>
      </c>
      <c r="C1756">
        <v>5689</v>
      </c>
      <c r="D1756">
        <v>4</v>
      </c>
      <c r="E1756" t="str">
        <f>VLOOKUP(D1756,Menu!$A$2:$D$18,2,FALSE)</f>
        <v>Ravioli</v>
      </c>
      <c r="F1756">
        <f>VLOOKUP(D1756,Menu!$A$2:$D$18,3,FALSE)</f>
        <v>14</v>
      </c>
      <c r="G1756">
        <f>VLOOKUP(D1756,Menu!$A$2:$D$18,4,FALSE)</f>
        <v>16</v>
      </c>
    </row>
    <row r="1757" spans="1:7">
      <c r="A1757" t="s">
        <v>17</v>
      </c>
      <c r="B1757" s="7">
        <v>0.8458333333333331</v>
      </c>
      <c r="C1757">
        <v>5689</v>
      </c>
      <c r="D1757">
        <v>9</v>
      </c>
      <c r="E1757" t="str">
        <f>VLOOKUP(D1757,Menu!$A$2:$D$18,2,FALSE)</f>
        <v>Chicken Tikka Masala</v>
      </c>
      <c r="F1757">
        <f>VLOOKUP(D1757,Menu!$A$2:$D$18,3,FALSE)</f>
        <v>14</v>
      </c>
      <c r="G1757">
        <f>VLOOKUP(D1757,Menu!$A$2:$D$18,4,FALSE)</f>
        <v>17</v>
      </c>
    </row>
    <row r="1758" spans="1:7">
      <c r="A1758" t="s">
        <v>17</v>
      </c>
      <c r="B1758" s="7">
        <v>0.8458333333333331</v>
      </c>
      <c r="C1758">
        <v>5689</v>
      </c>
      <c r="D1758">
        <v>12</v>
      </c>
      <c r="E1758" t="str">
        <f>VLOOKUP(D1758,Menu!$A$2:$D$18,2,FALSE)</f>
        <v>Red wine (1/4 bottle)</v>
      </c>
      <c r="F1758">
        <f>VLOOKUP(D1758,Menu!$A$2:$D$18,3,FALSE)</f>
        <v>4</v>
      </c>
      <c r="G1758">
        <f>VLOOKUP(D1758,Menu!$A$2:$D$18,4,FALSE)</f>
        <v>6</v>
      </c>
    </row>
    <row r="1759" spans="1:7">
      <c r="A1759" t="s">
        <v>17</v>
      </c>
      <c r="B1759" s="7">
        <v>0.84652777777777755</v>
      </c>
      <c r="C1759">
        <v>5690</v>
      </c>
      <c r="D1759">
        <v>7</v>
      </c>
      <c r="E1759" t="str">
        <f>VLOOKUP(D1759,Menu!$A$2:$D$18,2,FALSE)</f>
        <v>Cottage Pie</v>
      </c>
      <c r="F1759">
        <f>VLOOKUP(D1759,Menu!$A$2:$D$18,3,FALSE)</f>
        <v>16</v>
      </c>
      <c r="G1759">
        <f>VLOOKUP(D1759,Menu!$A$2:$D$18,4,FALSE)</f>
        <v>20</v>
      </c>
    </row>
    <row r="1760" spans="1:7">
      <c r="A1760" t="s">
        <v>17</v>
      </c>
      <c r="B1760" s="7">
        <v>0.84652777777777755</v>
      </c>
      <c r="C1760">
        <v>5690</v>
      </c>
      <c r="D1760">
        <v>16</v>
      </c>
      <c r="E1760" t="str">
        <f>VLOOKUP(D1760,Menu!$A$2:$D$18,2,FALSE)</f>
        <v>English Ale</v>
      </c>
      <c r="F1760">
        <f>VLOOKUP(D1760,Menu!$A$2:$D$18,3,FALSE)</f>
        <v>5</v>
      </c>
      <c r="G1760">
        <f>VLOOKUP(D1760,Menu!$A$2:$D$18,4,FALSE)</f>
        <v>7</v>
      </c>
    </row>
    <row r="1761" spans="1:7">
      <c r="A1761" t="s">
        <v>17</v>
      </c>
      <c r="B1761" s="7">
        <v>0.84791666666666643</v>
      </c>
      <c r="C1761">
        <v>5691</v>
      </c>
      <c r="D1761">
        <v>15</v>
      </c>
      <c r="E1761" t="str">
        <f>VLOOKUP(D1761,Menu!$A$2:$D$18,2,FALSE)</f>
        <v>Fizzy water</v>
      </c>
      <c r="F1761">
        <f>VLOOKUP(D1761,Menu!$A$2:$D$18,3,FALSE)</f>
        <v>1</v>
      </c>
      <c r="G1761">
        <f>VLOOKUP(D1761,Menu!$A$2:$D$18,4,FALSE)</f>
        <v>1</v>
      </c>
    </row>
    <row r="1762" spans="1:7">
      <c r="A1762" t="s">
        <v>17</v>
      </c>
      <c r="B1762" s="7">
        <v>0.8687499999999998</v>
      </c>
      <c r="C1762">
        <v>5692</v>
      </c>
      <c r="D1762">
        <v>16</v>
      </c>
      <c r="E1762" t="str">
        <f>VLOOKUP(D1762,Menu!$A$2:$D$18,2,FALSE)</f>
        <v>English Ale</v>
      </c>
      <c r="F1762">
        <f>VLOOKUP(D1762,Menu!$A$2:$D$18,3,FALSE)</f>
        <v>5</v>
      </c>
      <c r="G1762">
        <f>VLOOKUP(D1762,Menu!$A$2:$D$18,4,FALSE)</f>
        <v>7</v>
      </c>
    </row>
    <row r="1763" spans="1:7">
      <c r="A1763" t="s">
        <v>17</v>
      </c>
      <c r="B1763" s="7">
        <v>0.8687499999999998</v>
      </c>
      <c r="C1763">
        <v>5692</v>
      </c>
      <c r="D1763">
        <v>4</v>
      </c>
      <c r="E1763" t="str">
        <f>VLOOKUP(D1763,Menu!$A$2:$D$18,2,FALSE)</f>
        <v>Ravioli</v>
      </c>
      <c r="F1763">
        <f>VLOOKUP(D1763,Menu!$A$2:$D$18,3,FALSE)</f>
        <v>14</v>
      </c>
      <c r="G1763">
        <f>VLOOKUP(D1763,Menu!$A$2:$D$18,4,FALSE)</f>
        <v>16</v>
      </c>
    </row>
    <row r="1764" spans="1:7">
      <c r="A1764" t="s">
        <v>17</v>
      </c>
      <c r="B1764" s="7">
        <v>0.87986111111111087</v>
      </c>
      <c r="C1764">
        <v>5693</v>
      </c>
      <c r="D1764">
        <v>5</v>
      </c>
      <c r="E1764" t="str">
        <f>VLOOKUP(D1764,Menu!$A$2:$D$18,2,FALSE)</f>
        <v>Carbonara</v>
      </c>
      <c r="F1764">
        <f>VLOOKUP(D1764,Menu!$A$2:$D$18,3,FALSE)</f>
        <v>15</v>
      </c>
      <c r="G1764">
        <f>VLOOKUP(D1764,Menu!$A$2:$D$18,4,FALSE)</f>
        <v>20</v>
      </c>
    </row>
    <row r="1765" spans="1:7">
      <c r="A1765" t="s">
        <v>17</v>
      </c>
      <c r="B1765" s="7">
        <v>0.89722222222222203</v>
      </c>
      <c r="C1765">
        <v>5694</v>
      </c>
      <c r="D1765">
        <v>3</v>
      </c>
      <c r="E1765" t="str">
        <f>VLOOKUP(D1765,Menu!$A$2:$D$18,2,FALSE)</f>
        <v>Soup of the day</v>
      </c>
      <c r="F1765">
        <f>VLOOKUP(D1765,Menu!$A$2:$D$18,3,FALSE)</f>
        <v>7</v>
      </c>
      <c r="G1765">
        <f>VLOOKUP(D1765,Menu!$A$2:$D$18,4,FALSE)</f>
        <v>8.5</v>
      </c>
    </row>
    <row r="1766" spans="1:7">
      <c r="A1766" t="s">
        <v>17</v>
      </c>
      <c r="B1766" s="7">
        <v>0.89722222222222203</v>
      </c>
      <c r="C1766">
        <v>5694</v>
      </c>
      <c r="D1766">
        <v>7</v>
      </c>
      <c r="E1766" t="str">
        <f>VLOOKUP(D1766,Menu!$A$2:$D$18,2,FALSE)</f>
        <v>Cottage Pie</v>
      </c>
      <c r="F1766">
        <f>VLOOKUP(D1766,Menu!$A$2:$D$18,3,FALSE)</f>
        <v>16</v>
      </c>
      <c r="G1766">
        <f>VLOOKUP(D1766,Menu!$A$2:$D$18,4,FALSE)</f>
        <v>20</v>
      </c>
    </row>
    <row r="1767" spans="1:7">
      <c r="A1767" t="s">
        <v>17</v>
      </c>
      <c r="B1767" s="7">
        <v>0.89722222222222203</v>
      </c>
      <c r="C1767">
        <v>5694</v>
      </c>
      <c r="D1767">
        <v>6</v>
      </c>
      <c r="E1767" t="str">
        <f>VLOOKUP(D1767,Menu!$A$2:$D$18,2,FALSE)</f>
        <v>Bangers &amp; Mash</v>
      </c>
      <c r="F1767">
        <f>VLOOKUP(D1767,Menu!$A$2:$D$18,3,FALSE)</f>
        <v>14</v>
      </c>
      <c r="G1767">
        <f>VLOOKUP(D1767,Menu!$A$2:$D$18,4,FALSE)</f>
        <v>18</v>
      </c>
    </row>
    <row r="1768" spans="1:7">
      <c r="A1768" t="s">
        <v>17</v>
      </c>
      <c r="B1768" s="7">
        <v>0.89722222222222203</v>
      </c>
      <c r="C1768">
        <v>5694</v>
      </c>
      <c r="D1768">
        <v>10</v>
      </c>
      <c r="E1768" t="str">
        <f>VLOOKUP(D1768,Menu!$A$2:$D$18,2,FALSE)</f>
        <v>Mushroom Wellington</v>
      </c>
      <c r="F1768">
        <f>VLOOKUP(D1768,Menu!$A$2:$D$18,3,FALSE)</f>
        <v>14</v>
      </c>
      <c r="G1768">
        <f>VLOOKUP(D1768,Menu!$A$2:$D$18,4,FALSE)</f>
        <v>19.5</v>
      </c>
    </row>
    <row r="1769" spans="1:7">
      <c r="A1769" t="s">
        <v>17</v>
      </c>
      <c r="B1769" s="7">
        <v>0.89722222222222203</v>
      </c>
      <c r="C1769">
        <v>5694</v>
      </c>
      <c r="D1769">
        <v>7</v>
      </c>
      <c r="E1769" t="str">
        <f>VLOOKUP(D1769,Menu!$A$2:$D$18,2,FALSE)</f>
        <v>Cottage Pie</v>
      </c>
      <c r="F1769">
        <f>VLOOKUP(D1769,Menu!$A$2:$D$18,3,FALSE)</f>
        <v>16</v>
      </c>
      <c r="G1769">
        <f>VLOOKUP(D1769,Menu!$A$2:$D$18,4,FALSE)</f>
        <v>20</v>
      </c>
    </row>
    <row r="1770" spans="1:7">
      <c r="A1770" t="s">
        <v>17</v>
      </c>
      <c r="B1770" s="7">
        <v>0.90208333333333313</v>
      </c>
      <c r="C1770">
        <v>5695</v>
      </c>
      <c r="D1770">
        <v>4</v>
      </c>
      <c r="E1770" t="str">
        <f>VLOOKUP(D1770,Menu!$A$2:$D$18,2,FALSE)</f>
        <v>Ravioli</v>
      </c>
      <c r="F1770">
        <f>VLOOKUP(D1770,Menu!$A$2:$D$18,3,FALSE)</f>
        <v>14</v>
      </c>
      <c r="G1770">
        <f>VLOOKUP(D1770,Menu!$A$2:$D$18,4,FALSE)</f>
        <v>16</v>
      </c>
    </row>
    <row r="1771" spans="1:7">
      <c r="A1771" t="s">
        <v>17</v>
      </c>
      <c r="B1771" s="7">
        <v>0.91111111111111087</v>
      </c>
      <c r="C1771">
        <v>5696</v>
      </c>
      <c r="D1771">
        <v>10</v>
      </c>
      <c r="E1771" t="str">
        <f>VLOOKUP(D1771,Menu!$A$2:$D$18,2,FALSE)</f>
        <v>Mushroom Wellington</v>
      </c>
      <c r="F1771">
        <f>VLOOKUP(D1771,Menu!$A$2:$D$18,3,FALSE)</f>
        <v>14</v>
      </c>
      <c r="G1771">
        <f>VLOOKUP(D1771,Menu!$A$2:$D$18,4,FALSE)</f>
        <v>19.5</v>
      </c>
    </row>
    <row r="1772" spans="1:7">
      <c r="A1772" t="s">
        <v>17</v>
      </c>
      <c r="B1772" s="7">
        <v>0.91388888888888864</v>
      </c>
      <c r="C1772">
        <v>5697</v>
      </c>
      <c r="D1772">
        <v>6</v>
      </c>
      <c r="E1772" t="str">
        <f>VLOOKUP(D1772,Menu!$A$2:$D$18,2,FALSE)</f>
        <v>Bangers &amp; Mash</v>
      </c>
      <c r="F1772">
        <f>VLOOKUP(D1772,Menu!$A$2:$D$18,3,FALSE)</f>
        <v>14</v>
      </c>
      <c r="G1772">
        <f>VLOOKUP(D1772,Menu!$A$2:$D$18,4,FALSE)</f>
        <v>18</v>
      </c>
    </row>
    <row r="1773" spans="1:7">
      <c r="A1773" t="s">
        <v>17</v>
      </c>
      <c r="B1773" s="7">
        <v>0.91388888888888864</v>
      </c>
      <c r="C1773">
        <v>5697</v>
      </c>
      <c r="D1773">
        <v>7</v>
      </c>
      <c r="E1773" t="str">
        <f>VLOOKUP(D1773,Menu!$A$2:$D$18,2,FALSE)</f>
        <v>Cottage Pie</v>
      </c>
      <c r="F1773">
        <f>VLOOKUP(D1773,Menu!$A$2:$D$18,3,FALSE)</f>
        <v>16</v>
      </c>
      <c r="G1773">
        <f>VLOOKUP(D1773,Menu!$A$2:$D$18,4,FALSE)</f>
        <v>20</v>
      </c>
    </row>
    <row r="1774" spans="1:7">
      <c r="A1774" t="s">
        <v>17</v>
      </c>
      <c r="B1774" s="7">
        <v>0.91736111111111085</v>
      </c>
      <c r="C1774">
        <v>5698</v>
      </c>
      <c r="D1774">
        <v>11</v>
      </c>
      <c r="E1774" t="str">
        <f>VLOOKUP(D1774,Menu!$A$2:$D$18,2,FALSE)</f>
        <v>Bacon Butty</v>
      </c>
      <c r="F1774">
        <f>VLOOKUP(D1774,Menu!$A$2:$D$18,3,FALSE)</f>
        <v>10</v>
      </c>
      <c r="G1774">
        <f>VLOOKUP(D1774,Menu!$A$2:$D$18,4,FALSE)</f>
        <v>14</v>
      </c>
    </row>
    <row r="1775" spans="1:7">
      <c r="A1775" t="s">
        <v>17</v>
      </c>
      <c r="B1775" s="7">
        <v>0.91736111111111085</v>
      </c>
      <c r="C1775">
        <v>5698</v>
      </c>
      <c r="D1775">
        <v>8</v>
      </c>
      <c r="E1775" t="str">
        <f>VLOOKUP(D1775,Menu!$A$2:$D$18,2,FALSE)</f>
        <v>Fish &amp; Chips</v>
      </c>
      <c r="F1775">
        <f>VLOOKUP(D1775,Menu!$A$2:$D$18,3,FALSE)</f>
        <v>15</v>
      </c>
      <c r="G1775">
        <f>VLOOKUP(D1775,Menu!$A$2:$D$18,4,FALSE)</f>
        <v>19</v>
      </c>
    </row>
    <row r="1776" spans="1:7">
      <c r="A1776" t="s">
        <v>17</v>
      </c>
      <c r="B1776" s="7">
        <v>0.91736111111111085</v>
      </c>
      <c r="C1776">
        <v>5698</v>
      </c>
      <c r="D1776">
        <v>8</v>
      </c>
      <c r="E1776" t="str">
        <f>VLOOKUP(D1776,Menu!$A$2:$D$18,2,FALSE)</f>
        <v>Fish &amp; Chips</v>
      </c>
      <c r="F1776">
        <f>VLOOKUP(D1776,Menu!$A$2:$D$18,3,FALSE)</f>
        <v>15</v>
      </c>
      <c r="G1776">
        <f>VLOOKUP(D1776,Menu!$A$2:$D$18,4,FALSE)</f>
        <v>19</v>
      </c>
    </row>
    <row r="1777" spans="1:7">
      <c r="A1777" t="s">
        <v>17</v>
      </c>
      <c r="B1777" s="7">
        <v>0.91736111111111085</v>
      </c>
      <c r="C1777">
        <v>5698</v>
      </c>
      <c r="D1777">
        <v>12</v>
      </c>
      <c r="E1777" t="str">
        <f>VLOOKUP(D1777,Menu!$A$2:$D$18,2,FALSE)</f>
        <v>Red wine (1/4 bottle)</v>
      </c>
      <c r="F1777">
        <f>VLOOKUP(D1777,Menu!$A$2:$D$18,3,FALSE)</f>
        <v>4</v>
      </c>
      <c r="G1777">
        <f>VLOOKUP(D1777,Menu!$A$2:$D$18,4,FALSE)</f>
        <v>6</v>
      </c>
    </row>
    <row r="1778" spans="1:7">
      <c r="A1778" t="s">
        <v>17</v>
      </c>
      <c r="B1778" s="7">
        <v>0.91736111111111085</v>
      </c>
      <c r="C1778">
        <v>5698</v>
      </c>
      <c r="D1778">
        <v>1</v>
      </c>
      <c r="E1778" t="str">
        <f>VLOOKUP(D1778,Menu!$A$2:$D$18,2,FALSE)</f>
        <v>Spag Bog</v>
      </c>
      <c r="F1778">
        <f>VLOOKUP(D1778,Menu!$A$2:$D$18,3,FALSE)</f>
        <v>17</v>
      </c>
      <c r="G1778">
        <f>VLOOKUP(D1778,Menu!$A$2:$D$18,4,FALSE)</f>
        <v>23</v>
      </c>
    </row>
    <row r="1779" spans="1:7">
      <c r="A1779" t="s">
        <v>17</v>
      </c>
      <c r="B1779" s="7">
        <v>0.9263888888888886</v>
      </c>
      <c r="C1779">
        <v>5699</v>
      </c>
      <c r="D1779">
        <v>6</v>
      </c>
      <c r="E1779" t="str">
        <f>VLOOKUP(D1779,Menu!$A$2:$D$18,2,FALSE)</f>
        <v>Bangers &amp; Mash</v>
      </c>
      <c r="F1779">
        <f>VLOOKUP(D1779,Menu!$A$2:$D$18,3,FALSE)</f>
        <v>14</v>
      </c>
      <c r="G1779">
        <f>VLOOKUP(D1779,Menu!$A$2:$D$18,4,FALSE)</f>
        <v>18</v>
      </c>
    </row>
    <row r="1780" spans="1:7">
      <c r="A1780" t="s">
        <v>17</v>
      </c>
      <c r="B1780" s="7">
        <v>0.94652777777777752</v>
      </c>
      <c r="C1780">
        <v>5700</v>
      </c>
      <c r="D1780">
        <v>7</v>
      </c>
      <c r="E1780" t="str">
        <f>VLOOKUP(D1780,Menu!$A$2:$D$18,2,FALSE)</f>
        <v>Cottage Pie</v>
      </c>
      <c r="F1780">
        <f>VLOOKUP(D1780,Menu!$A$2:$D$18,3,FALSE)</f>
        <v>16</v>
      </c>
      <c r="G1780">
        <f>VLOOKUP(D1780,Menu!$A$2:$D$18,4,FALSE)</f>
        <v>20</v>
      </c>
    </row>
    <row r="1781" spans="1:7">
      <c r="A1781" t="s">
        <v>17</v>
      </c>
      <c r="B1781" s="7">
        <v>0.94652777777777752</v>
      </c>
      <c r="C1781">
        <v>5700</v>
      </c>
      <c r="D1781">
        <v>13</v>
      </c>
      <c r="E1781" t="str">
        <f>VLOOKUP(D1781,Menu!$A$2:$D$18,2,FALSE)</f>
        <v>English Breakfast tea</v>
      </c>
      <c r="F1781">
        <f>VLOOKUP(D1781,Menu!$A$2:$D$18,3,FALSE)</f>
        <v>2</v>
      </c>
      <c r="G1781">
        <f>VLOOKUP(D1781,Menu!$A$2:$D$18,4,FALSE)</f>
        <v>2</v>
      </c>
    </row>
    <row r="1782" spans="1:7">
      <c r="A1782" t="s">
        <v>18</v>
      </c>
      <c r="B1782" s="7">
        <v>0.46180555555555558</v>
      </c>
      <c r="C1782">
        <v>5701</v>
      </c>
      <c r="D1782">
        <v>7</v>
      </c>
      <c r="E1782" t="str">
        <f>VLOOKUP(D1782,Menu!$A$2:$D$18,2,FALSE)</f>
        <v>Cottage Pie</v>
      </c>
      <c r="F1782">
        <f>VLOOKUP(D1782,Menu!$A$2:$D$18,3,FALSE)</f>
        <v>16</v>
      </c>
      <c r="G1782">
        <f>VLOOKUP(D1782,Menu!$A$2:$D$18,4,FALSE)</f>
        <v>20</v>
      </c>
    </row>
    <row r="1783" spans="1:7">
      <c r="A1783" t="s">
        <v>18</v>
      </c>
      <c r="B1783" s="7">
        <v>0.46180555555555558</v>
      </c>
      <c r="C1783">
        <v>5701</v>
      </c>
      <c r="D1783">
        <v>11</v>
      </c>
      <c r="E1783" t="str">
        <f>VLOOKUP(D1783,Menu!$A$2:$D$18,2,FALSE)</f>
        <v>Bacon Butty</v>
      </c>
      <c r="F1783">
        <f>VLOOKUP(D1783,Menu!$A$2:$D$18,3,FALSE)</f>
        <v>10</v>
      </c>
      <c r="G1783">
        <f>VLOOKUP(D1783,Menu!$A$2:$D$18,4,FALSE)</f>
        <v>14</v>
      </c>
    </row>
    <row r="1784" spans="1:7">
      <c r="A1784" t="s">
        <v>18</v>
      </c>
      <c r="B1784" s="7">
        <v>0.46180555555555558</v>
      </c>
      <c r="C1784">
        <v>5701</v>
      </c>
      <c r="D1784">
        <v>15</v>
      </c>
      <c r="E1784" t="str">
        <f>VLOOKUP(D1784,Menu!$A$2:$D$18,2,FALSE)</f>
        <v>Fizzy water</v>
      </c>
      <c r="F1784">
        <f>VLOOKUP(D1784,Menu!$A$2:$D$18,3,FALSE)</f>
        <v>1</v>
      </c>
      <c r="G1784">
        <f>VLOOKUP(D1784,Menu!$A$2:$D$18,4,FALSE)</f>
        <v>1</v>
      </c>
    </row>
    <row r="1785" spans="1:7">
      <c r="A1785" t="s">
        <v>18</v>
      </c>
      <c r="B1785" s="7">
        <v>0.46180555555555558</v>
      </c>
      <c r="C1785">
        <v>5701</v>
      </c>
      <c r="D1785">
        <v>6</v>
      </c>
      <c r="E1785" t="str">
        <f>VLOOKUP(D1785,Menu!$A$2:$D$18,2,FALSE)</f>
        <v>Bangers &amp; Mash</v>
      </c>
      <c r="F1785">
        <f>VLOOKUP(D1785,Menu!$A$2:$D$18,3,FALSE)</f>
        <v>14</v>
      </c>
      <c r="G1785">
        <f>VLOOKUP(D1785,Menu!$A$2:$D$18,4,FALSE)</f>
        <v>18</v>
      </c>
    </row>
    <row r="1786" spans="1:7">
      <c r="A1786" t="s">
        <v>18</v>
      </c>
      <c r="B1786" s="7">
        <v>0.46180555555555558</v>
      </c>
      <c r="C1786">
        <v>5701</v>
      </c>
      <c r="D1786">
        <v>9</v>
      </c>
      <c r="E1786" t="str">
        <f>VLOOKUP(D1786,Menu!$A$2:$D$18,2,FALSE)</f>
        <v>Chicken Tikka Masala</v>
      </c>
      <c r="F1786">
        <f>VLOOKUP(D1786,Menu!$A$2:$D$18,3,FALSE)</f>
        <v>14</v>
      </c>
      <c r="G1786">
        <f>VLOOKUP(D1786,Menu!$A$2:$D$18,4,FALSE)</f>
        <v>17</v>
      </c>
    </row>
    <row r="1787" spans="1:7">
      <c r="A1787" t="s">
        <v>18</v>
      </c>
      <c r="B1787" s="7">
        <v>0.46180555555555558</v>
      </c>
      <c r="C1787">
        <v>5701</v>
      </c>
      <c r="D1787">
        <v>12</v>
      </c>
      <c r="E1787" t="str">
        <f>VLOOKUP(D1787,Menu!$A$2:$D$18,2,FALSE)</f>
        <v>Red wine (1/4 bottle)</v>
      </c>
      <c r="F1787">
        <f>VLOOKUP(D1787,Menu!$A$2:$D$18,3,FALSE)</f>
        <v>4</v>
      </c>
      <c r="G1787">
        <f>VLOOKUP(D1787,Menu!$A$2:$D$18,4,FALSE)</f>
        <v>6</v>
      </c>
    </row>
    <row r="1788" spans="1:7">
      <c r="A1788" t="s">
        <v>18</v>
      </c>
      <c r="B1788" s="7">
        <v>0.46180555555555558</v>
      </c>
      <c r="C1788">
        <v>5701</v>
      </c>
      <c r="D1788">
        <v>11</v>
      </c>
      <c r="E1788" t="str">
        <f>VLOOKUP(D1788,Menu!$A$2:$D$18,2,FALSE)</f>
        <v>Bacon Butty</v>
      </c>
      <c r="F1788">
        <f>VLOOKUP(D1788,Menu!$A$2:$D$18,3,FALSE)</f>
        <v>10</v>
      </c>
      <c r="G1788">
        <f>VLOOKUP(D1788,Menu!$A$2:$D$18,4,FALSE)</f>
        <v>14</v>
      </c>
    </row>
    <row r="1789" spans="1:7">
      <c r="A1789" t="s">
        <v>18</v>
      </c>
      <c r="B1789" s="7">
        <v>0.46597222222222223</v>
      </c>
      <c r="C1789">
        <v>5702</v>
      </c>
      <c r="D1789">
        <v>4</v>
      </c>
      <c r="E1789" t="str">
        <f>VLOOKUP(D1789,Menu!$A$2:$D$18,2,FALSE)</f>
        <v>Ravioli</v>
      </c>
      <c r="F1789">
        <f>VLOOKUP(D1789,Menu!$A$2:$D$18,3,FALSE)</f>
        <v>14</v>
      </c>
      <c r="G1789">
        <f>VLOOKUP(D1789,Menu!$A$2:$D$18,4,FALSE)</f>
        <v>16</v>
      </c>
    </row>
    <row r="1790" spans="1:7">
      <c r="A1790" t="s">
        <v>18</v>
      </c>
      <c r="B1790" s="7">
        <v>0.47847222222222224</v>
      </c>
      <c r="C1790">
        <v>5703</v>
      </c>
      <c r="D1790">
        <v>2</v>
      </c>
      <c r="E1790" t="str">
        <f>VLOOKUP(D1790,Menu!$A$2:$D$18,2,FALSE)</f>
        <v>Risotto con Pollo</v>
      </c>
      <c r="F1790">
        <f>VLOOKUP(D1790,Menu!$A$2:$D$18,3,FALSE)</f>
        <v>16</v>
      </c>
      <c r="G1790">
        <f>VLOOKUP(D1790,Menu!$A$2:$D$18,4,FALSE)</f>
        <v>19</v>
      </c>
    </row>
    <row r="1791" spans="1:7">
      <c r="A1791" t="s">
        <v>18</v>
      </c>
      <c r="B1791" s="7">
        <v>0.47847222222222224</v>
      </c>
      <c r="C1791">
        <v>5703</v>
      </c>
      <c r="D1791">
        <v>8</v>
      </c>
      <c r="E1791" t="str">
        <f>VLOOKUP(D1791,Menu!$A$2:$D$18,2,FALSE)</f>
        <v>Fish &amp; Chips</v>
      </c>
      <c r="F1791">
        <f>VLOOKUP(D1791,Menu!$A$2:$D$18,3,FALSE)</f>
        <v>15</v>
      </c>
      <c r="G1791">
        <f>VLOOKUP(D1791,Menu!$A$2:$D$18,4,FALSE)</f>
        <v>19</v>
      </c>
    </row>
    <row r="1792" spans="1:7">
      <c r="A1792" t="s">
        <v>18</v>
      </c>
      <c r="B1792" s="7">
        <v>0.47847222222222224</v>
      </c>
      <c r="C1792">
        <v>5703</v>
      </c>
      <c r="D1792">
        <v>8</v>
      </c>
      <c r="E1792" t="str">
        <f>VLOOKUP(D1792,Menu!$A$2:$D$18,2,FALSE)</f>
        <v>Fish &amp; Chips</v>
      </c>
      <c r="F1792">
        <f>VLOOKUP(D1792,Menu!$A$2:$D$18,3,FALSE)</f>
        <v>15</v>
      </c>
      <c r="G1792">
        <f>VLOOKUP(D1792,Menu!$A$2:$D$18,4,FALSE)</f>
        <v>19</v>
      </c>
    </row>
    <row r="1793" spans="1:7">
      <c r="A1793" t="s">
        <v>18</v>
      </c>
      <c r="B1793" s="7">
        <v>0.47847222222222224</v>
      </c>
      <c r="C1793">
        <v>5703</v>
      </c>
      <c r="D1793">
        <v>11</v>
      </c>
      <c r="E1793" t="str">
        <f>VLOOKUP(D1793,Menu!$A$2:$D$18,2,FALSE)</f>
        <v>Bacon Butty</v>
      </c>
      <c r="F1793">
        <f>VLOOKUP(D1793,Menu!$A$2:$D$18,3,FALSE)</f>
        <v>10</v>
      </c>
      <c r="G1793">
        <f>VLOOKUP(D1793,Menu!$A$2:$D$18,4,FALSE)</f>
        <v>14</v>
      </c>
    </row>
    <row r="1794" spans="1:7">
      <c r="A1794" t="s">
        <v>18</v>
      </c>
      <c r="B1794" s="7">
        <v>0.49097222222222225</v>
      </c>
      <c r="C1794">
        <v>5704</v>
      </c>
      <c r="D1794">
        <v>12</v>
      </c>
      <c r="E1794" t="str">
        <f>VLOOKUP(D1794,Menu!$A$2:$D$18,2,FALSE)</f>
        <v>Red wine (1/4 bottle)</v>
      </c>
      <c r="F1794">
        <f>VLOOKUP(D1794,Menu!$A$2:$D$18,3,FALSE)</f>
        <v>4</v>
      </c>
      <c r="G1794">
        <f>VLOOKUP(D1794,Menu!$A$2:$D$18,4,FALSE)</f>
        <v>6</v>
      </c>
    </row>
    <row r="1795" spans="1:7">
      <c r="A1795" t="s">
        <v>18</v>
      </c>
      <c r="B1795" s="7">
        <v>0.49097222222222225</v>
      </c>
      <c r="C1795">
        <v>5704</v>
      </c>
      <c r="D1795">
        <v>9</v>
      </c>
      <c r="E1795" t="str">
        <f>VLOOKUP(D1795,Menu!$A$2:$D$18,2,FALSE)</f>
        <v>Chicken Tikka Masala</v>
      </c>
      <c r="F1795">
        <f>VLOOKUP(D1795,Menu!$A$2:$D$18,3,FALSE)</f>
        <v>14</v>
      </c>
      <c r="G1795">
        <f>VLOOKUP(D1795,Menu!$A$2:$D$18,4,FALSE)</f>
        <v>17</v>
      </c>
    </row>
    <row r="1796" spans="1:7">
      <c r="A1796" t="s">
        <v>18</v>
      </c>
      <c r="B1796" s="7">
        <v>0.49097222222222225</v>
      </c>
      <c r="C1796">
        <v>5704</v>
      </c>
      <c r="D1796">
        <v>14</v>
      </c>
      <c r="E1796" t="str">
        <f>VLOOKUP(D1796,Menu!$A$2:$D$18,2,FALSE)</f>
        <v>Espresso</v>
      </c>
      <c r="F1796">
        <f>VLOOKUP(D1796,Menu!$A$2:$D$18,3,FALSE)</f>
        <v>3</v>
      </c>
      <c r="G1796">
        <f>VLOOKUP(D1796,Menu!$A$2:$D$18,4,FALSE)</f>
        <v>3</v>
      </c>
    </row>
    <row r="1797" spans="1:7">
      <c r="A1797" t="s">
        <v>18</v>
      </c>
      <c r="B1797" s="7">
        <v>0.50694444444444442</v>
      </c>
      <c r="C1797">
        <v>5705</v>
      </c>
      <c r="D1797">
        <v>14</v>
      </c>
      <c r="E1797" t="str">
        <f>VLOOKUP(D1797,Menu!$A$2:$D$18,2,FALSE)</f>
        <v>Espresso</v>
      </c>
      <c r="F1797">
        <f>VLOOKUP(D1797,Menu!$A$2:$D$18,3,FALSE)</f>
        <v>3</v>
      </c>
      <c r="G1797">
        <f>VLOOKUP(D1797,Menu!$A$2:$D$18,4,FALSE)</f>
        <v>3</v>
      </c>
    </row>
    <row r="1798" spans="1:7">
      <c r="A1798" t="s">
        <v>18</v>
      </c>
      <c r="B1798" s="7">
        <v>0.50694444444444442</v>
      </c>
      <c r="C1798">
        <v>5705</v>
      </c>
      <c r="D1798">
        <v>6</v>
      </c>
      <c r="E1798" t="str">
        <f>VLOOKUP(D1798,Menu!$A$2:$D$18,2,FALSE)</f>
        <v>Bangers &amp; Mash</v>
      </c>
      <c r="F1798">
        <f>VLOOKUP(D1798,Menu!$A$2:$D$18,3,FALSE)</f>
        <v>14</v>
      </c>
      <c r="G1798">
        <f>VLOOKUP(D1798,Menu!$A$2:$D$18,4,FALSE)</f>
        <v>18</v>
      </c>
    </row>
    <row r="1799" spans="1:7">
      <c r="A1799" t="s">
        <v>18</v>
      </c>
      <c r="B1799" s="7">
        <v>0.50694444444444442</v>
      </c>
      <c r="C1799">
        <v>5705</v>
      </c>
      <c r="D1799">
        <v>5</v>
      </c>
      <c r="E1799" t="str">
        <f>VLOOKUP(D1799,Menu!$A$2:$D$18,2,FALSE)</f>
        <v>Carbonara</v>
      </c>
      <c r="F1799">
        <f>VLOOKUP(D1799,Menu!$A$2:$D$18,3,FALSE)</f>
        <v>15</v>
      </c>
      <c r="G1799">
        <f>VLOOKUP(D1799,Menu!$A$2:$D$18,4,FALSE)</f>
        <v>20</v>
      </c>
    </row>
    <row r="1800" spans="1:7">
      <c r="A1800" t="s">
        <v>18</v>
      </c>
      <c r="B1800" s="7">
        <v>0.50694444444444442</v>
      </c>
      <c r="C1800">
        <v>5705</v>
      </c>
      <c r="D1800">
        <v>1</v>
      </c>
      <c r="E1800" t="str">
        <f>VLOOKUP(D1800,Menu!$A$2:$D$18,2,FALSE)</f>
        <v>Spag Bog</v>
      </c>
      <c r="F1800">
        <f>VLOOKUP(D1800,Menu!$A$2:$D$18,3,FALSE)</f>
        <v>17</v>
      </c>
      <c r="G1800">
        <f>VLOOKUP(D1800,Menu!$A$2:$D$18,4,FALSE)</f>
        <v>23</v>
      </c>
    </row>
    <row r="1801" spans="1:7">
      <c r="A1801" t="s">
        <v>18</v>
      </c>
      <c r="B1801" s="7">
        <v>0.50694444444444442</v>
      </c>
      <c r="C1801">
        <v>5705</v>
      </c>
      <c r="D1801">
        <v>15</v>
      </c>
      <c r="E1801" t="str">
        <f>VLOOKUP(D1801,Menu!$A$2:$D$18,2,FALSE)</f>
        <v>Fizzy water</v>
      </c>
      <c r="F1801">
        <f>VLOOKUP(D1801,Menu!$A$2:$D$18,3,FALSE)</f>
        <v>1</v>
      </c>
      <c r="G1801">
        <f>VLOOKUP(D1801,Menu!$A$2:$D$18,4,FALSE)</f>
        <v>1</v>
      </c>
    </row>
    <row r="1802" spans="1:7">
      <c r="A1802" t="s">
        <v>18</v>
      </c>
      <c r="B1802" s="7">
        <v>0.50694444444444442</v>
      </c>
      <c r="C1802">
        <v>5705</v>
      </c>
      <c r="D1802">
        <v>12</v>
      </c>
      <c r="E1802" t="str">
        <f>VLOOKUP(D1802,Menu!$A$2:$D$18,2,FALSE)</f>
        <v>Red wine (1/4 bottle)</v>
      </c>
      <c r="F1802">
        <f>VLOOKUP(D1802,Menu!$A$2:$D$18,3,FALSE)</f>
        <v>4</v>
      </c>
      <c r="G1802">
        <f>VLOOKUP(D1802,Menu!$A$2:$D$18,4,FALSE)</f>
        <v>6</v>
      </c>
    </row>
    <row r="1803" spans="1:7">
      <c r="A1803" t="s">
        <v>18</v>
      </c>
      <c r="B1803" s="7">
        <v>0.50694444444444442</v>
      </c>
      <c r="C1803">
        <v>5705</v>
      </c>
      <c r="D1803">
        <v>11</v>
      </c>
      <c r="E1803" t="str">
        <f>VLOOKUP(D1803,Menu!$A$2:$D$18,2,FALSE)</f>
        <v>Bacon Butty</v>
      </c>
      <c r="F1803">
        <f>VLOOKUP(D1803,Menu!$A$2:$D$18,3,FALSE)</f>
        <v>10</v>
      </c>
      <c r="G1803">
        <f>VLOOKUP(D1803,Menu!$A$2:$D$18,4,FALSE)</f>
        <v>14</v>
      </c>
    </row>
    <row r="1804" spans="1:7">
      <c r="A1804" t="s">
        <v>18</v>
      </c>
      <c r="B1804" s="7">
        <v>0.50694444444444442</v>
      </c>
      <c r="C1804">
        <v>5705</v>
      </c>
      <c r="D1804">
        <v>8</v>
      </c>
      <c r="E1804" t="str">
        <f>VLOOKUP(D1804,Menu!$A$2:$D$18,2,FALSE)</f>
        <v>Fish &amp; Chips</v>
      </c>
      <c r="F1804">
        <f>VLOOKUP(D1804,Menu!$A$2:$D$18,3,FALSE)</f>
        <v>15</v>
      </c>
      <c r="G1804">
        <f>VLOOKUP(D1804,Menu!$A$2:$D$18,4,FALSE)</f>
        <v>19</v>
      </c>
    </row>
    <row r="1805" spans="1:7">
      <c r="A1805" t="s">
        <v>18</v>
      </c>
      <c r="B1805" s="7">
        <v>0.51388888888888884</v>
      </c>
      <c r="C1805">
        <v>5706</v>
      </c>
      <c r="D1805">
        <v>13</v>
      </c>
      <c r="E1805" t="str">
        <f>VLOOKUP(D1805,Menu!$A$2:$D$18,2,FALSE)</f>
        <v>English Breakfast tea</v>
      </c>
      <c r="F1805">
        <f>VLOOKUP(D1805,Menu!$A$2:$D$18,3,FALSE)</f>
        <v>2</v>
      </c>
      <c r="G1805">
        <f>VLOOKUP(D1805,Menu!$A$2:$D$18,4,FALSE)</f>
        <v>2</v>
      </c>
    </row>
    <row r="1806" spans="1:7">
      <c r="A1806" t="s">
        <v>18</v>
      </c>
      <c r="B1806" s="7">
        <v>0.51388888888888884</v>
      </c>
      <c r="C1806">
        <v>5706</v>
      </c>
      <c r="D1806">
        <v>12</v>
      </c>
      <c r="E1806" t="str">
        <f>VLOOKUP(D1806,Menu!$A$2:$D$18,2,FALSE)</f>
        <v>Red wine (1/4 bottle)</v>
      </c>
      <c r="F1806">
        <f>VLOOKUP(D1806,Menu!$A$2:$D$18,3,FALSE)</f>
        <v>4</v>
      </c>
      <c r="G1806">
        <f>VLOOKUP(D1806,Menu!$A$2:$D$18,4,FALSE)</f>
        <v>6</v>
      </c>
    </row>
    <row r="1807" spans="1:7">
      <c r="A1807" t="s">
        <v>18</v>
      </c>
      <c r="B1807" s="7">
        <v>0.51388888888888884</v>
      </c>
      <c r="C1807">
        <v>5706</v>
      </c>
      <c r="D1807">
        <v>9</v>
      </c>
      <c r="E1807" t="str">
        <f>VLOOKUP(D1807,Menu!$A$2:$D$18,2,FALSE)</f>
        <v>Chicken Tikka Masala</v>
      </c>
      <c r="F1807">
        <f>VLOOKUP(D1807,Menu!$A$2:$D$18,3,FALSE)</f>
        <v>14</v>
      </c>
      <c r="G1807">
        <f>VLOOKUP(D1807,Menu!$A$2:$D$18,4,FALSE)</f>
        <v>17</v>
      </c>
    </row>
    <row r="1808" spans="1:7">
      <c r="A1808" t="s">
        <v>18</v>
      </c>
      <c r="B1808" s="7">
        <v>0.51388888888888884</v>
      </c>
      <c r="C1808">
        <v>5706</v>
      </c>
      <c r="D1808">
        <v>6</v>
      </c>
      <c r="E1808" t="str">
        <f>VLOOKUP(D1808,Menu!$A$2:$D$18,2,FALSE)</f>
        <v>Bangers &amp; Mash</v>
      </c>
      <c r="F1808">
        <f>VLOOKUP(D1808,Menu!$A$2:$D$18,3,FALSE)</f>
        <v>14</v>
      </c>
      <c r="G1808">
        <f>VLOOKUP(D1808,Menu!$A$2:$D$18,4,FALSE)</f>
        <v>18</v>
      </c>
    </row>
    <row r="1809" spans="1:7">
      <c r="A1809" t="s">
        <v>18</v>
      </c>
      <c r="B1809" s="7">
        <v>0.51388888888888884</v>
      </c>
      <c r="C1809">
        <v>5706</v>
      </c>
      <c r="D1809">
        <v>11</v>
      </c>
      <c r="E1809" t="str">
        <f>VLOOKUP(D1809,Menu!$A$2:$D$18,2,FALSE)</f>
        <v>Bacon Butty</v>
      </c>
      <c r="F1809">
        <f>VLOOKUP(D1809,Menu!$A$2:$D$18,3,FALSE)</f>
        <v>10</v>
      </c>
      <c r="G1809">
        <f>VLOOKUP(D1809,Menu!$A$2:$D$18,4,FALSE)</f>
        <v>14</v>
      </c>
    </row>
    <row r="1810" spans="1:7">
      <c r="A1810" t="s">
        <v>18</v>
      </c>
      <c r="B1810" s="7">
        <v>0.51388888888888884</v>
      </c>
      <c r="C1810">
        <v>5706</v>
      </c>
      <c r="D1810">
        <v>4</v>
      </c>
      <c r="E1810" t="str">
        <f>VLOOKUP(D1810,Menu!$A$2:$D$18,2,FALSE)</f>
        <v>Ravioli</v>
      </c>
      <c r="F1810">
        <f>VLOOKUP(D1810,Menu!$A$2:$D$18,3,FALSE)</f>
        <v>14</v>
      </c>
      <c r="G1810">
        <f>VLOOKUP(D1810,Menu!$A$2:$D$18,4,FALSE)</f>
        <v>16</v>
      </c>
    </row>
    <row r="1811" spans="1:7">
      <c r="A1811" t="s">
        <v>18</v>
      </c>
      <c r="B1811" s="7">
        <v>0.52291666666666659</v>
      </c>
      <c r="C1811">
        <v>5707</v>
      </c>
      <c r="D1811">
        <v>13</v>
      </c>
      <c r="E1811" t="str">
        <f>VLOOKUP(D1811,Menu!$A$2:$D$18,2,FALSE)</f>
        <v>English Breakfast tea</v>
      </c>
      <c r="F1811">
        <f>VLOOKUP(D1811,Menu!$A$2:$D$18,3,FALSE)</f>
        <v>2</v>
      </c>
      <c r="G1811">
        <f>VLOOKUP(D1811,Menu!$A$2:$D$18,4,FALSE)</f>
        <v>2</v>
      </c>
    </row>
    <row r="1812" spans="1:7">
      <c r="A1812" t="s">
        <v>18</v>
      </c>
      <c r="B1812" s="7">
        <v>0.52291666666666659</v>
      </c>
      <c r="C1812">
        <v>5707</v>
      </c>
      <c r="D1812">
        <v>4</v>
      </c>
      <c r="E1812" t="str">
        <f>VLOOKUP(D1812,Menu!$A$2:$D$18,2,FALSE)</f>
        <v>Ravioli</v>
      </c>
      <c r="F1812">
        <f>VLOOKUP(D1812,Menu!$A$2:$D$18,3,FALSE)</f>
        <v>14</v>
      </c>
      <c r="G1812">
        <f>VLOOKUP(D1812,Menu!$A$2:$D$18,4,FALSE)</f>
        <v>16</v>
      </c>
    </row>
    <row r="1813" spans="1:7">
      <c r="A1813" t="s">
        <v>18</v>
      </c>
      <c r="B1813" s="7">
        <v>0.52291666666666659</v>
      </c>
      <c r="C1813">
        <v>5707</v>
      </c>
      <c r="D1813">
        <v>13</v>
      </c>
      <c r="E1813" t="str">
        <f>VLOOKUP(D1813,Menu!$A$2:$D$18,2,FALSE)</f>
        <v>English Breakfast tea</v>
      </c>
      <c r="F1813">
        <f>VLOOKUP(D1813,Menu!$A$2:$D$18,3,FALSE)</f>
        <v>2</v>
      </c>
      <c r="G1813">
        <f>VLOOKUP(D1813,Menu!$A$2:$D$18,4,FALSE)</f>
        <v>2</v>
      </c>
    </row>
    <row r="1814" spans="1:7">
      <c r="A1814" t="s">
        <v>18</v>
      </c>
      <c r="B1814" s="7">
        <v>0.52291666666666659</v>
      </c>
      <c r="C1814">
        <v>5707</v>
      </c>
      <c r="D1814">
        <v>9</v>
      </c>
      <c r="E1814" t="str">
        <f>VLOOKUP(D1814,Menu!$A$2:$D$18,2,FALSE)</f>
        <v>Chicken Tikka Masala</v>
      </c>
      <c r="F1814">
        <f>VLOOKUP(D1814,Menu!$A$2:$D$18,3,FALSE)</f>
        <v>14</v>
      </c>
      <c r="G1814">
        <f>VLOOKUP(D1814,Menu!$A$2:$D$18,4,FALSE)</f>
        <v>17</v>
      </c>
    </row>
    <row r="1815" spans="1:7">
      <c r="A1815" t="s">
        <v>18</v>
      </c>
      <c r="B1815" s="7">
        <v>0.52291666666666659</v>
      </c>
      <c r="C1815">
        <v>5707</v>
      </c>
      <c r="D1815">
        <v>10</v>
      </c>
      <c r="E1815" t="str">
        <f>VLOOKUP(D1815,Menu!$A$2:$D$18,2,FALSE)</f>
        <v>Mushroom Wellington</v>
      </c>
      <c r="F1815">
        <f>VLOOKUP(D1815,Menu!$A$2:$D$18,3,FALSE)</f>
        <v>14</v>
      </c>
      <c r="G1815">
        <f>VLOOKUP(D1815,Menu!$A$2:$D$18,4,FALSE)</f>
        <v>19.5</v>
      </c>
    </row>
    <row r="1816" spans="1:7">
      <c r="A1816" t="s">
        <v>18</v>
      </c>
      <c r="B1816" s="7">
        <v>0.52291666666666659</v>
      </c>
      <c r="C1816">
        <v>5707</v>
      </c>
      <c r="D1816">
        <v>15</v>
      </c>
      <c r="E1816" t="str">
        <f>VLOOKUP(D1816,Menu!$A$2:$D$18,2,FALSE)</f>
        <v>Fizzy water</v>
      </c>
      <c r="F1816">
        <f>VLOOKUP(D1816,Menu!$A$2:$D$18,3,FALSE)</f>
        <v>1</v>
      </c>
      <c r="G1816">
        <f>VLOOKUP(D1816,Menu!$A$2:$D$18,4,FALSE)</f>
        <v>1</v>
      </c>
    </row>
    <row r="1817" spans="1:7">
      <c r="A1817" t="s">
        <v>18</v>
      </c>
      <c r="B1817" s="7">
        <v>0.52291666666666659</v>
      </c>
      <c r="C1817">
        <v>5707</v>
      </c>
      <c r="D1817">
        <v>9</v>
      </c>
      <c r="E1817" t="str">
        <f>VLOOKUP(D1817,Menu!$A$2:$D$18,2,FALSE)</f>
        <v>Chicken Tikka Masala</v>
      </c>
      <c r="F1817">
        <f>VLOOKUP(D1817,Menu!$A$2:$D$18,3,FALSE)</f>
        <v>14</v>
      </c>
      <c r="G1817">
        <f>VLOOKUP(D1817,Menu!$A$2:$D$18,4,FALSE)</f>
        <v>17</v>
      </c>
    </row>
    <row r="1818" spans="1:7">
      <c r="A1818" t="s">
        <v>18</v>
      </c>
      <c r="B1818" s="7">
        <v>0.54027777777777775</v>
      </c>
      <c r="C1818">
        <v>5708</v>
      </c>
      <c r="D1818">
        <v>14</v>
      </c>
      <c r="E1818" t="str">
        <f>VLOOKUP(D1818,Menu!$A$2:$D$18,2,FALSE)</f>
        <v>Espresso</v>
      </c>
      <c r="F1818">
        <f>VLOOKUP(D1818,Menu!$A$2:$D$18,3,FALSE)</f>
        <v>3</v>
      </c>
      <c r="G1818">
        <f>VLOOKUP(D1818,Menu!$A$2:$D$18,4,FALSE)</f>
        <v>3</v>
      </c>
    </row>
    <row r="1819" spans="1:7">
      <c r="A1819" t="s">
        <v>18</v>
      </c>
      <c r="B1819" s="7">
        <v>0.54652777777777772</v>
      </c>
      <c r="C1819">
        <v>5709</v>
      </c>
      <c r="D1819">
        <v>5</v>
      </c>
      <c r="E1819" t="str">
        <f>VLOOKUP(D1819,Menu!$A$2:$D$18,2,FALSE)</f>
        <v>Carbonara</v>
      </c>
      <c r="F1819">
        <f>VLOOKUP(D1819,Menu!$A$2:$D$18,3,FALSE)</f>
        <v>15</v>
      </c>
      <c r="G1819">
        <f>VLOOKUP(D1819,Menu!$A$2:$D$18,4,FALSE)</f>
        <v>20</v>
      </c>
    </row>
    <row r="1820" spans="1:7">
      <c r="A1820" t="s">
        <v>18</v>
      </c>
      <c r="B1820" s="7">
        <v>0.55902777777777768</v>
      </c>
      <c r="C1820">
        <v>5710</v>
      </c>
      <c r="D1820">
        <v>4</v>
      </c>
      <c r="E1820" t="str">
        <f>VLOOKUP(D1820,Menu!$A$2:$D$18,2,FALSE)</f>
        <v>Ravioli</v>
      </c>
      <c r="F1820">
        <f>VLOOKUP(D1820,Menu!$A$2:$D$18,3,FALSE)</f>
        <v>14</v>
      </c>
      <c r="G1820">
        <f>VLOOKUP(D1820,Menu!$A$2:$D$18,4,FALSE)</f>
        <v>16</v>
      </c>
    </row>
    <row r="1821" spans="1:7">
      <c r="A1821" t="s">
        <v>18</v>
      </c>
      <c r="B1821" s="7">
        <v>0.56111111111111101</v>
      </c>
      <c r="C1821">
        <v>5711</v>
      </c>
      <c r="D1821">
        <v>13</v>
      </c>
      <c r="E1821" t="str">
        <f>VLOOKUP(D1821,Menu!$A$2:$D$18,2,FALSE)</f>
        <v>English Breakfast tea</v>
      </c>
      <c r="F1821">
        <f>VLOOKUP(D1821,Menu!$A$2:$D$18,3,FALSE)</f>
        <v>2</v>
      </c>
      <c r="G1821">
        <f>VLOOKUP(D1821,Menu!$A$2:$D$18,4,FALSE)</f>
        <v>2</v>
      </c>
    </row>
    <row r="1822" spans="1:7">
      <c r="A1822" t="s">
        <v>18</v>
      </c>
      <c r="B1822" s="7">
        <v>0.56111111111111101</v>
      </c>
      <c r="C1822">
        <v>5711</v>
      </c>
      <c r="D1822">
        <v>4</v>
      </c>
      <c r="E1822" t="str">
        <f>VLOOKUP(D1822,Menu!$A$2:$D$18,2,FALSE)</f>
        <v>Ravioli</v>
      </c>
      <c r="F1822">
        <f>VLOOKUP(D1822,Menu!$A$2:$D$18,3,FALSE)</f>
        <v>14</v>
      </c>
      <c r="G1822">
        <f>VLOOKUP(D1822,Menu!$A$2:$D$18,4,FALSE)</f>
        <v>16</v>
      </c>
    </row>
    <row r="1823" spans="1:7">
      <c r="A1823" t="s">
        <v>18</v>
      </c>
      <c r="B1823" s="7">
        <v>0.56111111111111101</v>
      </c>
      <c r="C1823">
        <v>5711</v>
      </c>
      <c r="D1823">
        <v>10</v>
      </c>
      <c r="E1823" t="str">
        <f>VLOOKUP(D1823,Menu!$A$2:$D$18,2,FALSE)</f>
        <v>Mushroom Wellington</v>
      </c>
      <c r="F1823">
        <f>VLOOKUP(D1823,Menu!$A$2:$D$18,3,FALSE)</f>
        <v>14</v>
      </c>
      <c r="G1823">
        <f>VLOOKUP(D1823,Menu!$A$2:$D$18,4,FALSE)</f>
        <v>19.5</v>
      </c>
    </row>
    <row r="1824" spans="1:7">
      <c r="A1824" t="s">
        <v>18</v>
      </c>
      <c r="B1824" s="7">
        <v>0.56458333333333321</v>
      </c>
      <c r="C1824">
        <v>5712</v>
      </c>
      <c r="D1824">
        <v>8</v>
      </c>
      <c r="E1824" t="str">
        <f>VLOOKUP(D1824,Menu!$A$2:$D$18,2,FALSE)</f>
        <v>Fish &amp; Chips</v>
      </c>
      <c r="F1824">
        <f>VLOOKUP(D1824,Menu!$A$2:$D$18,3,FALSE)</f>
        <v>15</v>
      </c>
      <c r="G1824">
        <f>VLOOKUP(D1824,Menu!$A$2:$D$18,4,FALSE)</f>
        <v>19</v>
      </c>
    </row>
    <row r="1825" spans="1:7">
      <c r="A1825" t="s">
        <v>18</v>
      </c>
      <c r="B1825" s="7">
        <v>0.56458333333333321</v>
      </c>
      <c r="C1825">
        <v>5712</v>
      </c>
      <c r="D1825">
        <v>10</v>
      </c>
      <c r="E1825" t="str">
        <f>VLOOKUP(D1825,Menu!$A$2:$D$18,2,FALSE)</f>
        <v>Mushroom Wellington</v>
      </c>
      <c r="F1825">
        <f>VLOOKUP(D1825,Menu!$A$2:$D$18,3,FALSE)</f>
        <v>14</v>
      </c>
      <c r="G1825">
        <f>VLOOKUP(D1825,Menu!$A$2:$D$18,4,FALSE)</f>
        <v>19.5</v>
      </c>
    </row>
    <row r="1826" spans="1:7">
      <c r="A1826" t="s">
        <v>18</v>
      </c>
      <c r="B1826" s="7">
        <v>0.56458333333333321</v>
      </c>
      <c r="C1826">
        <v>5712</v>
      </c>
      <c r="D1826">
        <v>3</v>
      </c>
      <c r="E1826" t="str">
        <f>VLOOKUP(D1826,Menu!$A$2:$D$18,2,FALSE)</f>
        <v>Soup of the day</v>
      </c>
      <c r="F1826">
        <f>VLOOKUP(D1826,Menu!$A$2:$D$18,3,FALSE)</f>
        <v>7</v>
      </c>
      <c r="G1826">
        <f>VLOOKUP(D1826,Menu!$A$2:$D$18,4,FALSE)</f>
        <v>8.5</v>
      </c>
    </row>
    <row r="1827" spans="1:7">
      <c r="A1827" t="s">
        <v>18</v>
      </c>
      <c r="B1827" s="7">
        <v>0.56458333333333321</v>
      </c>
      <c r="C1827">
        <v>5712</v>
      </c>
      <c r="D1827">
        <v>11</v>
      </c>
      <c r="E1827" t="str">
        <f>VLOOKUP(D1827,Menu!$A$2:$D$18,2,FALSE)</f>
        <v>Bacon Butty</v>
      </c>
      <c r="F1827">
        <f>VLOOKUP(D1827,Menu!$A$2:$D$18,3,FALSE)</f>
        <v>10</v>
      </c>
      <c r="G1827">
        <f>VLOOKUP(D1827,Menu!$A$2:$D$18,4,FALSE)</f>
        <v>14</v>
      </c>
    </row>
    <row r="1828" spans="1:7">
      <c r="A1828" t="s">
        <v>18</v>
      </c>
      <c r="B1828" s="7">
        <v>0.56805555555555542</v>
      </c>
      <c r="C1828">
        <v>5713</v>
      </c>
      <c r="D1828">
        <v>14</v>
      </c>
      <c r="E1828" t="str">
        <f>VLOOKUP(D1828,Menu!$A$2:$D$18,2,FALSE)</f>
        <v>Espresso</v>
      </c>
      <c r="F1828">
        <f>VLOOKUP(D1828,Menu!$A$2:$D$18,3,FALSE)</f>
        <v>3</v>
      </c>
      <c r="G1828">
        <f>VLOOKUP(D1828,Menu!$A$2:$D$18,4,FALSE)</f>
        <v>3</v>
      </c>
    </row>
    <row r="1829" spans="1:7">
      <c r="A1829" t="s">
        <v>18</v>
      </c>
      <c r="B1829" s="7">
        <v>0.57847222222222205</v>
      </c>
      <c r="C1829">
        <v>5714</v>
      </c>
      <c r="D1829">
        <v>1</v>
      </c>
      <c r="E1829" t="str">
        <f>VLOOKUP(D1829,Menu!$A$2:$D$18,2,FALSE)</f>
        <v>Spag Bog</v>
      </c>
      <c r="F1829">
        <f>VLOOKUP(D1829,Menu!$A$2:$D$18,3,FALSE)</f>
        <v>17</v>
      </c>
      <c r="G1829">
        <f>VLOOKUP(D1829,Menu!$A$2:$D$18,4,FALSE)</f>
        <v>23</v>
      </c>
    </row>
    <row r="1830" spans="1:7">
      <c r="A1830" t="s">
        <v>18</v>
      </c>
      <c r="B1830" s="7">
        <v>0.57847222222222205</v>
      </c>
      <c r="C1830">
        <v>5714</v>
      </c>
      <c r="D1830">
        <v>7</v>
      </c>
      <c r="E1830" t="str">
        <f>VLOOKUP(D1830,Menu!$A$2:$D$18,2,FALSE)</f>
        <v>Cottage Pie</v>
      </c>
      <c r="F1830">
        <f>VLOOKUP(D1830,Menu!$A$2:$D$18,3,FALSE)</f>
        <v>16</v>
      </c>
      <c r="G1830">
        <f>VLOOKUP(D1830,Menu!$A$2:$D$18,4,FALSE)</f>
        <v>20</v>
      </c>
    </row>
    <row r="1831" spans="1:7">
      <c r="A1831" t="s">
        <v>18</v>
      </c>
      <c r="B1831" s="7">
        <v>0.59444444444444433</v>
      </c>
      <c r="C1831">
        <v>5715</v>
      </c>
      <c r="D1831">
        <v>10</v>
      </c>
      <c r="E1831" t="str">
        <f>VLOOKUP(D1831,Menu!$A$2:$D$18,2,FALSE)</f>
        <v>Mushroom Wellington</v>
      </c>
      <c r="F1831">
        <f>VLOOKUP(D1831,Menu!$A$2:$D$18,3,FALSE)</f>
        <v>14</v>
      </c>
      <c r="G1831">
        <f>VLOOKUP(D1831,Menu!$A$2:$D$18,4,FALSE)</f>
        <v>19.5</v>
      </c>
    </row>
    <row r="1832" spans="1:7">
      <c r="A1832" t="s">
        <v>18</v>
      </c>
      <c r="B1832" s="7">
        <v>0.61388888888888882</v>
      </c>
      <c r="C1832">
        <v>5716</v>
      </c>
      <c r="D1832">
        <v>10</v>
      </c>
      <c r="E1832" t="str">
        <f>VLOOKUP(D1832,Menu!$A$2:$D$18,2,FALSE)</f>
        <v>Mushroom Wellington</v>
      </c>
      <c r="F1832">
        <f>VLOOKUP(D1832,Menu!$A$2:$D$18,3,FALSE)</f>
        <v>14</v>
      </c>
      <c r="G1832">
        <f>VLOOKUP(D1832,Menu!$A$2:$D$18,4,FALSE)</f>
        <v>19.5</v>
      </c>
    </row>
    <row r="1833" spans="1:7">
      <c r="A1833" t="s">
        <v>18</v>
      </c>
      <c r="B1833" s="7">
        <v>0.63124999999999998</v>
      </c>
      <c r="C1833">
        <v>5717</v>
      </c>
      <c r="D1833">
        <v>5</v>
      </c>
      <c r="E1833" t="str">
        <f>VLOOKUP(D1833,Menu!$A$2:$D$18,2,FALSE)</f>
        <v>Carbonara</v>
      </c>
      <c r="F1833">
        <f>VLOOKUP(D1833,Menu!$A$2:$D$18,3,FALSE)</f>
        <v>15</v>
      </c>
      <c r="G1833">
        <f>VLOOKUP(D1833,Menu!$A$2:$D$18,4,FALSE)</f>
        <v>20</v>
      </c>
    </row>
    <row r="1834" spans="1:7">
      <c r="A1834" t="s">
        <v>18</v>
      </c>
      <c r="B1834" s="7">
        <v>0.63124999999999998</v>
      </c>
      <c r="C1834">
        <v>5717</v>
      </c>
      <c r="D1834">
        <v>16</v>
      </c>
      <c r="E1834" t="str">
        <f>VLOOKUP(D1834,Menu!$A$2:$D$18,2,FALSE)</f>
        <v>English Ale</v>
      </c>
      <c r="F1834">
        <f>VLOOKUP(D1834,Menu!$A$2:$D$18,3,FALSE)</f>
        <v>5</v>
      </c>
      <c r="G1834">
        <f>VLOOKUP(D1834,Menu!$A$2:$D$18,4,FALSE)</f>
        <v>7</v>
      </c>
    </row>
    <row r="1835" spans="1:7">
      <c r="A1835" t="s">
        <v>18</v>
      </c>
      <c r="B1835" s="7">
        <v>0.63124999999999998</v>
      </c>
      <c r="C1835">
        <v>5717</v>
      </c>
      <c r="D1835">
        <v>1</v>
      </c>
      <c r="E1835" t="str">
        <f>VLOOKUP(D1835,Menu!$A$2:$D$18,2,FALSE)</f>
        <v>Spag Bog</v>
      </c>
      <c r="F1835">
        <f>VLOOKUP(D1835,Menu!$A$2:$D$18,3,FALSE)</f>
        <v>17</v>
      </c>
      <c r="G1835">
        <f>VLOOKUP(D1835,Menu!$A$2:$D$18,4,FALSE)</f>
        <v>23</v>
      </c>
    </row>
    <row r="1836" spans="1:7">
      <c r="A1836" t="s">
        <v>18</v>
      </c>
      <c r="B1836" s="7">
        <v>0.63124999999999998</v>
      </c>
      <c r="C1836">
        <v>5717</v>
      </c>
      <c r="D1836">
        <v>12</v>
      </c>
      <c r="E1836" t="str">
        <f>VLOOKUP(D1836,Menu!$A$2:$D$18,2,FALSE)</f>
        <v>Red wine (1/4 bottle)</v>
      </c>
      <c r="F1836">
        <f>VLOOKUP(D1836,Menu!$A$2:$D$18,3,FALSE)</f>
        <v>4</v>
      </c>
      <c r="G1836">
        <f>VLOOKUP(D1836,Menu!$A$2:$D$18,4,FALSE)</f>
        <v>6</v>
      </c>
    </row>
    <row r="1837" spans="1:7">
      <c r="A1837" t="s">
        <v>18</v>
      </c>
      <c r="B1837" s="7">
        <v>0.63124999999999998</v>
      </c>
      <c r="C1837">
        <v>5717</v>
      </c>
      <c r="D1837">
        <v>14</v>
      </c>
      <c r="E1837" t="str">
        <f>VLOOKUP(D1837,Menu!$A$2:$D$18,2,FALSE)</f>
        <v>Espresso</v>
      </c>
      <c r="F1837">
        <f>VLOOKUP(D1837,Menu!$A$2:$D$18,3,FALSE)</f>
        <v>3</v>
      </c>
      <c r="G1837">
        <f>VLOOKUP(D1837,Menu!$A$2:$D$18,4,FALSE)</f>
        <v>3</v>
      </c>
    </row>
    <row r="1838" spans="1:7">
      <c r="A1838" t="s">
        <v>18</v>
      </c>
      <c r="B1838" s="7">
        <v>0.63124999999999998</v>
      </c>
      <c r="C1838">
        <v>5717</v>
      </c>
      <c r="D1838">
        <v>6</v>
      </c>
      <c r="E1838" t="str">
        <f>VLOOKUP(D1838,Menu!$A$2:$D$18,2,FALSE)</f>
        <v>Bangers &amp; Mash</v>
      </c>
      <c r="F1838">
        <f>VLOOKUP(D1838,Menu!$A$2:$D$18,3,FALSE)</f>
        <v>14</v>
      </c>
      <c r="G1838">
        <f>VLOOKUP(D1838,Menu!$A$2:$D$18,4,FALSE)</f>
        <v>18</v>
      </c>
    </row>
    <row r="1839" spans="1:7">
      <c r="A1839" t="s">
        <v>18</v>
      </c>
      <c r="B1839" s="7">
        <v>0.64513888888888882</v>
      </c>
      <c r="C1839">
        <v>5718</v>
      </c>
      <c r="D1839">
        <v>12</v>
      </c>
      <c r="E1839" t="str">
        <f>VLOOKUP(D1839,Menu!$A$2:$D$18,2,FALSE)</f>
        <v>Red wine (1/4 bottle)</v>
      </c>
      <c r="F1839">
        <f>VLOOKUP(D1839,Menu!$A$2:$D$18,3,FALSE)</f>
        <v>4</v>
      </c>
      <c r="G1839">
        <f>VLOOKUP(D1839,Menu!$A$2:$D$18,4,FALSE)</f>
        <v>6</v>
      </c>
    </row>
    <row r="1840" spans="1:7">
      <c r="A1840" t="s">
        <v>18</v>
      </c>
      <c r="B1840" s="7">
        <v>0.64513888888888882</v>
      </c>
      <c r="C1840">
        <v>5718</v>
      </c>
      <c r="D1840">
        <v>15</v>
      </c>
      <c r="E1840" t="str">
        <f>VLOOKUP(D1840,Menu!$A$2:$D$18,2,FALSE)</f>
        <v>Fizzy water</v>
      </c>
      <c r="F1840">
        <f>VLOOKUP(D1840,Menu!$A$2:$D$18,3,FALSE)</f>
        <v>1</v>
      </c>
      <c r="G1840">
        <f>VLOOKUP(D1840,Menu!$A$2:$D$18,4,FALSE)</f>
        <v>1</v>
      </c>
    </row>
    <row r="1841" spans="1:7">
      <c r="A1841" t="s">
        <v>18</v>
      </c>
      <c r="B1841" s="7">
        <v>0.64513888888888882</v>
      </c>
      <c r="C1841">
        <v>5718</v>
      </c>
      <c r="D1841">
        <v>1</v>
      </c>
      <c r="E1841" t="str">
        <f>VLOOKUP(D1841,Menu!$A$2:$D$18,2,FALSE)</f>
        <v>Spag Bog</v>
      </c>
      <c r="F1841">
        <f>VLOOKUP(D1841,Menu!$A$2:$D$18,3,FALSE)</f>
        <v>17</v>
      </c>
      <c r="G1841">
        <f>VLOOKUP(D1841,Menu!$A$2:$D$18,4,FALSE)</f>
        <v>23</v>
      </c>
    </row>
    <row r="1842" spans="1:7">
      <c r="A1842" t="s">
        <v>18</v>
      </c>
      <c r="B1842" s="7">
        <v>0.65069444444444435</v>
      </c>
      <c r="C1842">
        <v>5719</v>
      </c>
      <c r="D1842">
        <v>1</v>
      </c>
      <c r="E1842" t="str">
        <f>VLOOKUP(D1842,Menu!$A$2:$D$18,2,FALSE)</f>
        <v>Spag Bog</v>
      </c>
      <c r="F1842">
        <f>VLOOKUP(D1842,Menu!$A$2:$D$18,3,FALSE)</f>
        <v>17</v>
      </c>
      <c r="G1842">
        <f>VLOOKUP(D1842,Menu!$A$2:$D$18,4,FALSE)</f>
        <v>23</v>
      </c>
    </row>
    <row r="1843" spans="1:7">
      <c r="A1843" t="s">
        <v>18</v>
      </c>
      <c r="B1843" s="7">
        <v>0.65694444444444433</v>
      </c>
      <c r="C1843">
        <v>5720</v>
      </c>
      <c r="D1843">
        <v>3</v>
      </c>
      <c r="E1843" t="str">
        <f>VLOOKUP(D1843,Menu!$A$2:$D$18,2,FALSE)</f>
        <v>Soup of the day</v>
      </c>
      <c r="F1843">
        <f>VLOOKUP(D1843,Menu!$A$2:$D$18,3,FALSE)</f>
        <v>7</v>
      </c>
      <c r="G1843">
        <f>VLOOKUP(D1843,Menu!$A$2:$D$18,4,FALSE)</f>
        <v>8.5</v>
      </c>
    </row>
    <row r="1844" spans="1:7">
      <c r="A1844" t="s">
        <v>18</v>
      </c>
      <c r="B1844" s="7">
        <v>0.65694444444444433</v>
      </c>
      <c r="C1844">
        <v>5720</v>
      </c>
      <c r="D1844">
        <v>9</v>
      </c>
      <c r="E1844" t="str">
        <f>VLOOKUP(D1844,Menu!$A$2:$D$18,2,FALSE)</f>
        <v>Chicken Tikka Masala</v>
      </c>
      <c r="F1844">
        <f>VLOOKUP(D1844,Menu!$A$2:$D$18,3,FALSE)</f>
        <v>14</v>
      </c>
      <c r="G1844">
        <f>VLOOKUP(D1844,Menu!$A$2:$D$18,4,FALSE)</f>
        <v>17</v>
      </c>
    </row>
    <row r="1845" spans="1:7">
      <c r="A1845" t="s">
        <v>18</v>
      </c>
      <c r="B1845" s="7">
        <v>0.67222222222222205</v>
      </c>
      <c r="C1845">
        <v>5721</v>
      </c>
      <c r="D1845">
        <v>12</v>
      </c>
      <c r="E1845" t="str">
        <f>VLOOKUP(D1845,Menu!$A$2:$D$18,2,FALSE)</f>
        <v>Red wine (1/4 bottle)</v>
      </c>
      <c r="F1845">
        <f>VLOOKUP(D1845,Menu!$A$2:$D$18,3,FALSE)</f>
        <v>4</v>
      </c>
      <c r="G1845">
        <f>VLOOKUP(D1845,Menu!$A$2:$D$18,4,FALSE)</f>
        <v>6</v>
      </c>
    </row>
    <row r="1846" spans="1:7">
      <c r="A1846" t="s">
        <v>18</v>
      </c>
      <c r="B1846" s="7">
        <v>0.67847222222222203</v>
      </c>
      <c r="C1846">
        <v>5722</v>
      </c>
      <c r="D1846">
        <v>9</v>
      </c>
      <c r="E1846" t="str">
        <f>VLOOKUP(D1846,Menu!$A$2:$D$18,2,FALSE)</f>
        <v>Chicken Tikka Masala</v>
      </c>
      <c r="F1846">
        <f>VLOOKUP(D1846,Menu!$A$2:$D$18,3,FALSE)</f>
        <v>14</v>
      </c>
      <c r="G1846">
        <f>VLOOKUP(D1846,Menu!$A$2:$D$18,4,FALSE)</f>
        <v>17</v>
      </c>
    </row>
    <row r="1847" spans="1:7">
      <c r="A1847" t="s">
        <v>18</v>
      </c>
      <c r="B1847" s="7">
        <v>0.67847222222222203</v>
      </c>
      <c r="C1847">
        <v>5722</v>
      </c>
      <c r="D1847">
        <v>12</v>
      </c>
      <c r="E1847" t="str">
        <f>VLOOKUP(D1847,Menu!$A$2:$D$18,2,FALSE)</f>
        <v>Red wine (1/4 bottle)</v>
      </c>
      <c r="F1847">
        <f>VLOOKUP(D1847,Menu!$A$2:$D$18,3,FALSE)</f>
        <v>4</v>
      </c>
      <c r="G1847">
        <f>VLOOKUP(D1847,Menu!$A$2:$D$18,4,FALSE)</f>
        <v>6</v>
      </c>
    </row>
    <row r="1848" spans="1:7">
      <c r="A1848" t="s">
        <v>18</v>
      </c>
      <c r="B1848" s="7">
        <v>0.6895833333333331</v>
      </c>
      <c r="C1848">
        <v>5723</v>
      </c>
      <c r="D1848">
        <v>6</v>
      </c>
      <c r="E1848" t="str">
        <f>VLOOKUP(D1848,Menu!$A$2:$D$18,2,FALSE)</f>
        <v>Bangers &amp; Mash</v>
      </c>
      <c r="F1848">
        <f>VLOOKUP(D1848,Menu!$A$2:$D$18,3,FALSE)</f>
        <v>14</v>
      </c>
      <c r="G1848">
        <f>VLOOKUP(D1848,Menu!$A$2:$D$18,4,FALSE)</f>
        <v>18</v>
      </c>
    </row>
    <row r="1849" spans="1:7">
      <c r="A1849" t="s">
        <v>18</v>
      </c>
      <c r="B1849" s="7">
        <v>0.70208333333333306</v>
      </c>
      <c r="C1849">
        <v>5724</v>
      </c>
      <c r="D1849">
        <v>12</v>
      </c>
      <c r="E1849" t="str">
        <f>VLOOKUP(D1849,Menu!$A$2:$D$18,2,FALSE)</f>
        <v>Red wine (1/4 bottle)</v>
      </c>
      <c r="F1849">
        <f>VLOOKUP(D1849,Menu!$A$2:$D$18,3,FALSE)</f>
        <v>4</v>
      </c>
      <c r="G1849">
        <f>VLOOKUP(D1849,Menu!$A$2:$D$18,4,FALSE)</f>
        <v>6</v>
      </c>
    </row>
    <row r="1850" spans="1:7">
      <c r="A1850" t="s">
        <v>18</v>
      </c>
      <c r="B1850" s="7">
        <v>0.72152777777777755</v>
      </c>
      <c r="C1850">
        <v>5725</v>
      </c>
      <c r="D1850">
        <v>13</v>
      </c>
      <c r="E1850" t="str">
        <f>VLOOKUP(D1850,Menu!$A$2:$D$18,2,FALSE)</f>
        <v>English Breakfast tea</v>
      </c>
      <c r="F1850">
        <f>VLOOKUP(D1850,Menu!$A$2:$D$18,3,FALSE)</f>
        <v>2</v>
      </c>
      <c r="G1850">
        <f>VLOOKUP(D1850,Menu!$A$2:$D$18,4,FALSE)</f>
        <v>2</v>
      </c>
    </row>
    <row r="1851" spans="1:7">
      <c r="A1851" t="s">
        <v>18</v>
      </c>
      <c r="B1851" s="7">
        <v>0.72152777777777755</v>
      </c>
      <c r="C1851">
        <v>5725</v>
      </c>
      <c r="D1851">
        <v>16</v>
      </c>
      <c r="E1851" t="str">
        <f>VLOOKUP(D1851,Menu!$A$2:$D$18,2,FALSE)</f>
        <v>English Ale</v>
      </c>
      <c r="F1851">
        <f>VLOOKUP(D1851,Menu!$A$2:$D$18,3,FALSE)</f>
        <v>5</v>
      </c>
      <c r="G1851">
        <f>VLOOKUP(D1851,Menu!$A$2:$D$18,4,FALSE)</f>
        <v>7</v>
      </c>
    </row>
    <row r="1852" spans="1:7">
      <c r="A1852" t="s">
        <v>18</v>
      </c>
      <c r="B1852" s="7">
        <v>0.73958333333333315</v>
      </c>
      <c r="C1852">
        <v>5726</v>
      </c>
      <c r="D1852">
        <v>8</v>
      </c>
      <c r="E1852" t="str">
        <f>VLOOKUP(D1852,Menu!$A$2:$D$18,2,FALSE)</f>
        <v>Fish &amp; Chips</v>
      </c>
      <c r="F1852">
        <f>VLOOKUP(D1852,Menu!$A$2:$D$18,3,FALSE)</f>
        <v>15</v>
      </c>
      <c r="G1852">
        <f>VLOOKUP(D1852,Menu!$A$2:$D$18,4,FALSE)</f>
        <v>19</v>
      </c>
    </row>
    <row r="1853" spans="1:7">
      <c r="A1853" t="s">
        <v>18</v>
      </c>
      <c r="B1853" s="7">
        <v>0.73958333333333315</v>
      </c>
      <c r="C1853">
        <v>5726</v>
      </c>
      <c r="D1853">
        <v>13</v>
      </c>
      <c r="E1853" t="str">
        <f>VLOOKUP(D1853,Menu!$A$2:$D$18,2,FALSE)</f>
        <v>English Breakfast tea</v>
      </c>
      <c r="F1853">
        <f>VLOOKUP(D1853,Menu!$A$2:$D$18,3,FALSE)</f>
        <v>2</v>
      </c>
      <c r="G1853">
        <f>VLOOKUP(D1853,Menu!$A$2:$D$18,4,FALSE)</f>
        <v>2</v>
      </c>
    </row>
    <row r="1854" spans="1:7">
      <c r="A1854" t="s">
        <v>18</v>
      </c>
      <c r="B1854" s="7">
        <v>0.74166666666666647</v>
      </c>
      <c r="C1854">
        <v>5727</v>
      </c>
      <c r="D1854">
        <v>6</v>
      </c>
      <c r="E1854" t="str">
        <f>VLOOKUP(D1854,Menu!$A$2:$D$18,2,FALSE)</f>
        <v>Bangers &amp; Mash</v>
      </c>
      <c r="F1854">
        <f>VLOOKUP(D1854,Menu!$A$2:$D$18,3,FALSE)</f>
        <v>14</v>
      </c>
      <c r="G1854">
        <f>VLOOKUP(D1854,Menu!$A$2:$D$18,4,FALSE)</f>
        <v>18</v>
      </c>
    </row>
    <row r="1855" spans="1:7">
      <c r="A1855" t="s">
        <v>18</v>
      </c>
      <c r="B1855" s="7">
        <v>0.74166666666666647</v>
      </c>
      <c r="C1855">
        <v>5727</v>
      </c>
      <c r="D1855">
        <v>14</v>
      </c>
      <c r="E1855" t="str">
        <f>VLOOKUP(D1855,Menu!$A$2:$D$18,2,FALSE)</f>
        <v>Espresso</v>
      </c>
      <c r="F1855">
        <f>VLOOKUP(D1855,Menu!$A$2:$D$18,3,FALSE)</f>
        <v>3</v>
      </c>
      <c r="G1855">
        <f>VLOOKUP(D1855,Menu!$A$2:$D$18,4,FALSE)</f>
        <v>3</v>
      </c>
    </row>
    <row r="1856" spans="1:7">
      <c r="A1856" t="s">
        <v>18</v>
      </c>
      <c r="B1856" s="7">
        <v>0.74166666666666647</v>
      </c>
      <c r="C1856">
        <v>5727</v>
      </c>
      <c r="D1856">
        <v>2</v>
      </c>
      <c r="E1856" t="str">
        <f>VLOOKUP(D1856,Menu!$A$2:$D$18,2,FALSE)</f>
        <v>Risotto con Pollo</v>
      </c>
      <c r="F1856">
        <f>VLOOKUP(D1856,Menu!$A$2:$D$18,3,FALSE)</f>
        <v>16</v>
      </c>
      <c r="G1856">
        <f>VLOOKUP(D1856,Menu!$A$2:$D$18,4,FALSE)</f>
        <v>19</v>
      </c>
    </row>
    <row r="1857" spans="1:7">
      <c r="A1857" t="s">
        <v>18</v>
      </c>
      <c r="B1857" s="7">
        <v>0.74166666666666647</v>
      </c>
      <c r="C1857">
        <v>5727</v>
      </c>
      <c r="D1857">
        <v>9</v>
      </c>
      <c r="E1857" t="str">
        <f>VLOOKUP(D1857,Menu!$A$2:$D$18,2,FALSE)</f>
        <v>Chicken Tikka Masala</v>
      </c>
      <c r="F1857">
        <f>VLOOKUP(D1857,Menu!$A$2:$D$18,3,FALSE)</f>
        <v>14</v>
      </c>
      <c r="G1857">
        <f>VLOOKUP(D1857,Menu!$A$2:$D$18,4,FALSE)</f>
        <v>17</v>
      </c>
    </row>
    <row r="1858" spans="1:7">
      <c r="A1858" t="s">
        <v>18</v>
      </c>
      <c r="B1858" s="7">
        <v>0.75069444444444422</v>
      </c>
      <c r="C1858">
        <v>5728</v>
      </c>
      <c r="D1858">
        <v>16</v>
      </c>
      <c r="E1858" t="str">
        <f>VLOOKUP(D1858,Menu!$A$2:$D$18,2,FALSE)</f>
        <v>English Ale</v>
      </c>
      <c r="F1858">
        <f>VLOOKUP(D1858,Menu!$A$2:$D$18,3,FALSE)</f>
        <v>5</v>
      </c>
      <c r="G1858">
        <f>VLOOKUP(D1858,Menu!$A$2:$D$18,4,FALSE)</f>
        <v>7</v>
      </c>
    </row>
    <row r="1859" spans="1:7">
      <c r="A1859" t="s">
        <v>18</v>
      </c>
      <c r="B1859" s="7">
        <v>0.75069444444444422</v>
      </c>
      <c r="C1859">
        <v>5728</v>
      </c>
      <c r="D1859">
        <v>2</v>
      </c>
      <c r="E1859" t="str">
        <f>VLOOKUP(D1859,Menu!$A$2:$D$18,2,FALSE)</f>
        <v>Risotto con Pollo</v>
      </c>
      <c r="F1859">
        <f>VLOOKUP(D1859,Menu!$A$2:$D$18,3,FALSE)</f>
        <v>16</v>
      </c>
      <c r="G1859">
        <f>VLOOKUP(D1859,Menu!$A$2:$D$18,4,FALSE)</f>
        <v>19</v>
      </c>
    </row>
    <row r="1860" spans="1:7">
      <c r="A1860" t="s">
        <v>18</v>
      </c>
      <c r="B1860" s="7">
        <v>0.75416666666666643</v>
      </c>
      <c r="C1860">
        <v>5729</v>
      </c>
      <c r="D1860">
        <v>14</v>
      </c>
      <c r="E1860" t="str">
        <f>VLOOKUP(D1860,Menu!$A$2:$D$18,2,FALSE)</f>
        <v>Espresso</v>
      </c>
      <c r="F1860">
        <f>VLOOKUP(D1860,Menu!$A$2:$D$18,3,FALSE)</f>
        <v>3</v>
      </c>
      <c r="G1860">
        <f>VLOOKUP(D1860,Menu!$A$2:$D$18,4,FALSE)</f>
        <v>3</v>
      </c>
    </row>
    <row r="1861" spans="1:7">
      <c r="A1861" t="s">
        <v>18</v>
      </c>
      <c r="B1861" s="7">
        <v>0.76805555555555527</v>
      </c>
      <c r="C1861">
        <v>5730</v>
      </c>
      <c r="D1861">
        <v>3</v>
      </c>
      <c r="E1861" t="str">
        <f>VLOOKUP(D1861,Menu!$A$2:$D$18,2,FALSE)</f>
        <v>Soup of the day</v>
      </c>
      <c r="F1861">
        <f>VLOOKUP(D1861,Menu!$A$2:$D$18,3,FALSE)</f>
        <v>7</v>
      </c>
      <c r="G1861">
        <f>VLOOKUP(D1861,Menu!$A$2:$D$18,4,FALSE)</f>
        <v>8.5</v>
      </c>
    </row>
    <row r="1862" spans="1:7">
      <c r="A1862" t="s">
        <v>18</v>
      </c>
      <c r="B1862" s="7">
        <v>0.76805555555555527</v>
      </c>
      <c r="C1862">
        <v>5730</v>
      </c>
      <c r="D1862">
        <v>15</v>
      </c>
      <c r="E1862" t="str">
        <f>VLOOKUP(D1862,Menu!$A$2:$D$18,2,FALSE)</f>
        <v>Fizzy water</v>
      </c>
      <c r="F1862">
        <f>VLOOKUP(D1862,Menu!$A$2:$D$18,3,FALSE)</f>
        <v>1</v>
      </c>
      <c r="G1862">
        <f>VLOOKUP(D1862,Menu!$A$2:$D$18,4,FALSE)</f>
        <v>1</v>
      </c>
    </row>
    <row r="1863" spans="1:7">
      <c r="A1863" t="s">
        <v>18</v>
      </c>
      <c r="B1863" s="7">
        <v>0.7701388888888886</v>
      </c>
      <c r="C1863">
        <v>5731</v>
      </c>
      <c r="D1863">
        <v>8</v>
      </c>
      <c r="E1863" t="str">
        <f>VLOOKUP(D1863,Menu!$A$2:$D$18,2,FALSE)</f>
        <v>Fish &amp; Chips</v>
      </c>
      <c r="F1863">
        <f>VLOOKUP(D1863,Menu!$A$2:$D$18,3,FALSE)</f>
        <v>15</v>
      </c>
      <c r="G1863">
        <f>VLOOKUP(D1863,Menu!$A$2:$D$18,4,FALSE)</f>
        <v>19</v>
      </c>
    </row>
    <row r="1864" spans="1:7">
      <c r="A1864" t="s">
        <v>18</v>
      </c>
      <c r="B1864" s="7">
        <v>0.77916666666666634</v>
      </c>
      <c r="C1864">
        <v>5732</v>
      </c>
      <c r="D1864">
        <v>13</v>
      </c>
      <c r="E1864" t="str">
        <f>VLOOKUP(D1864,Menu!$A$2:$D$18,2,FALSE)</f>
        <v>English Breakfast tea</v>
      </c>
      <c r="F1864">
        <f>VLOOKUP(D1864,Menu!$A$2:$D$18,3,FALSE)</f>
        <v>2</v>
      </c>
      <c r="G1864">
        <f>VLOOKUP(D1864,Menu!$A$2:$D$18,4,FALSE)</f>
        <v>2</v>
      </c>
    </row>
    <row r="1865" spans="1:7">
      <c r="A1865" t="s">
        <v>18</v>
      </c>
      <c r="B1865" s="7">
        <v>0.77916666666666634</v>
      </c>
      <c r="C1865">
        <v>5732</v>
      </c>
      <c r="D1865">
        <v>3</v>
      </c>
      <c r="E1865" t="str">
        <f>VLOOKUP(D1865,Menu!$A$2:$D$18,2,FALSE)</f>
        <v>Soup of the day</v>
      </c>
      <c r="F1865">
        <f>VLOOKUP(D1865,Menu!$A$2:$D$18,3,FALSE)</f>
        <v>7</v>
      </c>
      <c r="G1865">
        <f>VLOOKUP(D1865,Menu!$A$2:$D$18,4,FALSE)</f>
        <v>8.5</v>
      </c>
    </row>
    <row r="1866" spans="1:7">
      <c r="A1866" t="s">
        <v>18</v>
      </c>
      <c r="B1866" s="7">
        <v>0.78541666666666632</v>
      </c>
      <c r="C1866">
        <v>5733</v>
      </c>
      <c r="D1866">
        <v>13</v>
      </c>
      <c r="E1866" t="str">
        <f>VLOOKUP(D1866,Menu!$A$2:$D$18,2,FALSE)</f>
        <v>English Breakfast tea</v>
      </c>
      <c r="F1866">
        <f>VLOOKUP(D1866,Menu!$A$2:$D$18,3,FALSE)</f>
        <v>2</v>
      </c>
      <c r="G1866">
        <f>VLOOKUP(D1866,Menu!$A$2:$D$18,4,FALSE)</f>
        <v>2</v>
      </c>
    </row>
    <row r="1867" spans="1:7">
      <c r="A1867" t="s">
        <v>18</v>
      </c>
      <c r="B1867" s="7">
        <v>0.78541666666666632</v>
      </c>
      <c r="C1867">
        <v>5733</v>
      </c>
      <c r="D1867">
        <v>16</v>
      </c>
      <c r="E1867" t="str">
        <f>VLOOKUP(D1867,Menu!$A$2:$D$18,2,FALSE)</f>
        <v>English Ale</v>
      </c>
      <c r="F1867">
        <f>VLOOKUP(D1867,Menu!$A$2:$D$18,3,FALSE)</f>
        <v>5</v>
      </c>
      <c r="G1867">
        <f>VLOOKUP(D1867,Menu!$A$2:$D$18,4,FALSE)</f>
        <v>7</v>
      </c>
    </row>
    <row r="1868" spans="1:7">
      <c r="A1868" t="s">
        <v>18</v>
      </c>
      <c r="B1868" s="7">
        <v>0.78541666666666632</v>
      </c>
      <c r="C1868">
        <v>5733</v>
      </c>
      <c r="D1868">
        <v>12</v>
      </c>
      <c r="E1868" t="str">
        <f>VLOOKUP(D1868,Menu!$A$2:$D$18,2,FALSE)</f>
        <v>Red wine (1/4 bottle)</v>
      </c>
      <c r="F1868">
        <f>VLOOKUP(D1868,Menu!$A$2:$D$18,3,FALSE)</f>
        <v>4</v>
      </c>
      <c r="G1868">
        <f>VLOOKUP(D1868,Menu!$A$2:$D$18,4,FALSE)</f>
        <v>6</v>
      </c>
    </row>
    <row r="1869" spans="1:7">
      <c r="A1869" t="s">
        <v>18</v>
      </c>
      <c r="B1869" s="7">
        <v>0.78541666666666632</v>
      </c>
      <c r="C1869">
        <v>5733</v>
      </c>
      <c r="D1869">
        <v>12</v>
      </c>
      <c r="E1869" t="str">
        <f>VLOOKUP(D1869,Menu!$A$2:$D$18,2,FALSE)</f>
        <v>Red wine (1/4 bottle)</v>
      </c>
      <c r="F1869">
        <f>VLOOKUP(D1869,Menu!$A$2:$D$18,3,FALSE)</f>
        <v>4</v>
      </c>
      <c r="G1869">
        <f>VLOOKUP(D1869,Menu!$A$2:$D$18,4,FALSE)</f>
        <v>6</v>
      </c>
    </row>
    <row r="1870" spans="1:7">
      <c r="A1870" t="s">
        <v>18</v>
      </c>
      <c r="B1870" s="7">
        <v>0.79374999999999962</v>
      </c>
      <c r="C1870">
        <v>5734</v>
      </c>
      <c r="D1870">
        <v>16</v>
      </c>
      <c r="E1870" t="str">
        <f>VLOOKUP(D1870,Menu!$A$2:$D$18,2,FALSE)</f>
        <v>English Ale</v>
      </c>
      <c r="F1870">
        <f>VLOOKUP(D1870,Menu!$A$2:$D$18,3,FALSE)</f>
        <v>5</v>
      </c>
      <c r="G1870">
        <f>VLOOKUP(D1870,Menu!$A$2:$D$18,4,FALSE)</f>
        <v>7</v>
      </c>
    </row>
    <row r="1871" spans="1:7">
      <c r="A1871" t="s">
        <v>18</v>
      </c>
      <c r="B1871" s="7">
        <v>0.79374999999999962</v>
      </c>
      <c r="C1871">
        <v>5734</v>
      </c>
      <c r="D1871">
        <v>15</v>
      </c>
      <c r="E1871" t="str">
        <f>VLOOKUP(D1871,Menu!$A$2:$D$18,2,FALSE)</f>
        <v>Fizzy water</v>
      </c>
      <c r="F1871">
        <f>VLOOKUP(D1871,Menu!$A$2:$D$18,3,FALSE)</f>
        <v>1</v>
      </c>
      <c r="G1871">
        <f>VLOOKUP(D1871,Menu!$A$2:$D$18,4,FALSE)</f>
        <v>1</v>
      </c>
    </row>
    <row r="1872" spans="1:7">
      <c r="A1872" t="s">
        <v>18</v>
      </c>
      <c r="B1872" s="7">
        <v>0.79374999999999962</v>
      </c>
      <c r="C1872">
        <v>5734</v>
      </c>
      <c r="D1872">
        <v>11</v>
      </c>
      <c r="E1872" t="str">
        <f>VLOOKUP(D1872,Menu!$A$2:$D$18,2,FALSE)</f>
        <v>Bacon Butty</v>
      </c>
      <c r="F1872">
        <f>VLOOKUP(D1872,Menu!$A$2:$D$18,3,FALSE)</f>
        <v>10</v>
      </c>
      <c r="G1872">
        <f>VLOOKUP(D1872,Menu!$A$2:$D$18,4,FALSE)</f>
        <v>14</v>
      </c>
    </row>
    <row r="1873" spans="1:7">
      <c r="A1873" t="s">
        <v>18</v>
      </c>
      <c r="B1873" s="7">
        <v>0.80208333333333293</v>
      </c>
      <c r="C1873">
        <v>5735</v>
      </c>
      <c r="D1873">
        <v>16</v>
      </c>
      <c r="E1873" t="str">
        <f>VLOOKUP(D1873,Menu!$A$2:$D$18,2,FALSE)</f>
        <v>English Ale</v>
      </c>
      <c r="F1873">
        <f>VLOOKUP(D1873,Menu!$A$2:$D$18,3,FALSE)</f>
        <v>5</v>
      </c>
      <c r="G1873">
        <f>VLOOKUP(D1873,Menu!$A$2:$D$18,4,FALSE)</f>
        <v>7</v>
      </c>
    </row>
    <row r="1874" spans="1:7">
      <c r="A1874" t="s">
        <v>18</v>
      </c>
      <c r="B1874" s="7">
        <v>0.80208333333333293</v>
      </c>
      <c r="C1874">
        <v>5735</v>
      </c>
      <c r="D1874">
        <v>3</v>
      </c>
      <c r="E1874" t="str">
        <f>VLOOKUP(D1874,Menu!$A$2:$D$18,2,FALSE)</f>
        <v>Soup of the day</v>
      </c>
      <c r="F1874">
        <f>VLOOKUP(D1874,Menu!$A$2:$D$18,3,FALSE)</f>
        <v>7</v>
      </c>
      <c r="G1874">
        <f>VLOOKUP(D1874,Menu!$A$2:$D$18,4,FALSE)</f>
        <v>8.5</v>
      </c>
    </row>
    <row r="1875" spans="1:7">
      <c r="A1875" t="s">
        <v>18</v>
      </c>
      <c r="B1875" s="7">
        <v>0.81527777777777732</v>
      </c>
      <c r="C1875">
        <v>5736</v>
      </c>
      <c r="D1875">
        <v>14</v>
      </c>
      <c r="E1875" t="str">
        <f>VLOOKUP(D1875,Menu!$A$2:$D$18,2,FALSE)</f>
        <v>Espresso</v>
      </c>
      <c r="F1875">
        <f>VLOOKUP(D1875,Menu!$A$2:$D$18,3,FALSE)</f>
        <v>3</v>
      </c>
      <c r="G1875">
        <f>VLOOKUP(D1875,Menu!$A$2:$D$18,4,FALSE)</f>
        <v>3</v>
      </c>
    </row>
    <row r="1876" spans="1:7">
      <c r="A1876" t="s">
        <v>18</v>
      </c>
      <c r="B1876" s="7">
        <v>0.81527777777777732</v>
      </c>
      <c r="C1876">
        <v>5736</v>
      </c>
      <c r="D1876">
        <v>7</v>
      </c>
      <c r="E1876" t="str">
        <f>VLOOKUP(D1876,Menu!$A$2:$D$18,2,FALSE)</f>
        <v>Cottage Pie</v>
      </c>
      <c r="F1876">
        <f>VLOOKUP(D1876,Menu!$A$2:$D$18,3,FALSE)</f>
        <v>16</v>
      </c>
      <c r="G1876">
        <f>VLOOKUP(D1876,Menu!$A$2:$D$18,4,FALSE)</f>
        <v>20</v>
      </c>
    </row>
    <row r="1877" spans="1:7">
      <c r="A1877" t="s">
        <v>18</v>
      </c>
      <c r="B1877" s="7">
        <v>0.81527777777777732</v>
      </c>
      <c r="C1877">
        <v>5736</v>
      </c>
      <c r="D1877">
        <v>2</v>
      </c>
      <c r="E1877" t="str">
        <f>VLOOKUP(D1877,Menu!$A$2:$D$18,2,FALSE)</f>
        <v>Risotto con Pollo</v>
      </c>
      <c r="F1877">
        <f>VLOOKUP(D1877,Menu!$A$2:$D$18,3,FALSE)</f>
        <v>16</v>
      </c>
      <c r="G1877">
        <f>VLOOKUP(D1877,Menu!$A$2:$D$18,4,FALSE)</f>
        <v>19</v>
      </c>
    </row>
    <row r="1878" spans="1:7">
      <c r="A1878" t="s">
        <v>18</v>
      </c>
      <c r="B1878" s="7">
        <v>0.81527777777777732</v>
      </c>
      <c r="C1878">
        <v>5736</v>
      </c>
      <c r="D1878">
        <v>13</v>
      </c>
      <c r="E1878" t="str">
        <f>VLOOKUP(D1878,Menu!$A$2:$D$18,2,FALSE)</f>
        <v>English Breakfast tea</v>
      </c>
      <c r="F1878">
        <f>VLOOKUP(D1878,Menu!$A$2:$D$18,3,FALSE)</f>
        <v>2</v>
      </c>
      <c r="G1878">
        <f>VLOOKUP(D1878,Menu!$A$2:$D$18,4,FALSE)</f>
        <v>2</v>
      </c>
    </row>
    <row r="1879" spans="1:7">
      <c r="A1879" t="s">
        <v>18</v>
      </c>
      <c r="B1879" s="7">
        <v>0.81527777777777732</v>
      </c>
      <c r="C1879">
        <v>5736</v>
      </c>
      <c r="D1879">
        <v>5</v>
      </c>
      <c r="E1879" t="str">
        <f>VLOOKUP(D1879,Menu!$A$2:$D$18,2,FALSE)</f>
        <v>Carbonara</v>
      </c>
      <c r="F1879">
        <f>VLOOKUP(D1879,Menu!$A$2:$D$18,3,FALSE)</f>
        <v>15</v>
      </c>
      <c r="G1879">
        <f>VLOOKUP(D1879,Menu!$A$2:$D$18,4,FALSE)</f>
        <v>20</v>
      </c>
    </row>
    <row r="1880" spans="1:7">
      <c r="A1880" t="s">
        <v>18</v>
      </c>
      <c r="B1880" s="7">
        <v>0.81527777777777732</v>
      </c>
      <c r="C1880">
        <v>5736</v>
      </c>
      <c r="D1880">
        <v>11</v>
      </c>
      <c r="E1880" t="str">
        <f>VLOOKUP(D1880,Menu!$A$2:$D$18,2,FALSE)</f>
        <v>Bacon Butty</v>
      </c>
      <c r="F1880">
        <f>VLOOKUP(D1880,Menu!$A$2:$D$18,3,FALSE)</f>
        <v>10</v>
      </c>
      <c r="G1880">
        <f>VLOOKUP(D1880,Menu!$A$2:$D$18,4,FALSE)</f>
        <v>14</v>
      </c>
    </row>
    <row r="1881" spans="1:7">
      <c r="A1881" t="s">
        <v>18</v>
      </c>
      <c r="B1881" s="7">
        <v>0.82013888888888842</v>
      </c>
      <c r="C1881">
        <v>5737</v>
      </c>
      <c r="D1881">
        <v>5</v>
      </c>
      <c r="E1881" t="str">
        <f>VLOOKUP(D1881,Menu!$A$2:$D$18,2,FALSE)</f>
        <v>Carbonara</v>
      </c>
      <c r="F1881">
        <f>VLOOKUP(D1881,Menu!$A$2:$D$18,3,FALSE)</f>
        <v>15</v>
      </c>
      <c r="G1881">
        <f>VLOOKUP(D1881,Menu!$A$2:$D$18,4,FALSE)</f>
        <v>20</v>
      </c>
    </row>
    <row r="1882" spans="1:7">
      <c r="A1882" t="s">
        <v>18</v>
      </c>
      <c r="B1882" s="7">
        <v>0.82013888888888842</v>
      </c>
      <c r="C1882">
        <v>5737</v>
      </c>
      <c r="D1882">
        <v>7</v>
      </c>
      <c r="E1882" t="str">
        <f>VLOOKUP(D1882,Menu!$A$2:$D$18,2,FALSE)</f>
        <v>Cottage Pie</v>
      </c>
      <c r="F1882">
        <f>VLOOKUP(D1882,Menu!$A$2:$D$18,3,FALSE)</f>
        <v>16</v>
      </c>
      <c r="G1882">
        <f>VLOOKUP(D1882,Menu!$A$2:$D$18,4,FALSE)</f>
        <v>20</v>
      </c>
    </row>
    <row r="1883" spans="1:7">
      <c r="A1883" t="s">
        <v>18</v>
      </c>
      <c r="B1883" s="7">
        <v>0.82013888888888842</v>
      </c>
      <c r="C1883">
        <v>5737</v>
      </c>
      <c r="D1883">
        <v>15</v>
      </c>
      <c r="E1883" t="str">
        <f>VLOOKUP(D1883,Menu!$A$2:$D$18,2,FALSE)</f>
        <v>Fizzy water</v>
      </c>
      <c r="F1883">
        <f>VLOOKUP(D1883,Menu!$A$2:$D$18,3,FALSE)</f>
        <v>1</v>
      </c>
      <c r="G1883">
        <f>VLOOKUP(D1883,Menu!$A$2:$D$18,4,FALSE)</f>
        <v>1</v>
      </c>
    </row>
    <row r="1884" spans="1:7">
      <c r="A1884" t="s">
        <v>18</v>
      </c>
      <c r="B1884" s="7">
        <v>0.82013888888888842</v>
      </c>
      <c r="C1884">
        <v>5737</v>
      </c>
      <c r="D1884">
        <v>4</v>
      </c>
      <c r="E1884" t="str">
        <f>VLOOKUP(D1884,Menu!$A$2:$D$18,2,FALSE)</f>
        <v>Ravioli</v>
      </c>
      <c r="F1884">
        <f>VLOOKUP(D1884,Menu!$A$2:$D$18,3,FALSE)</f>
        <v>14</v>
      </c>
      <c r="G1884">
        <f>VLOOKUP(D1884,Menu!$A$2:$D$18,4,FALSE)</f>
        <v>16</v>
      </c>
    </row>
    <row r="1885" spans="1:7">
      <c r="A1885" t="s">
        <v>18</v>
      </c>
      <c r="B1885" s="7">
        <v>0.82013888888888842</v>
      </c>
      <c r="C1885">
        <v>5737</v>
      </c>
      <c r="D1885">
        <v>7</v>
      </c>
      <c r="E1885" t="str">
        <f>VLOOKUP(D1885,Menu!$A$2:$D$18,2,FALSE)</f>
        <v>Cottage Pie</v>
      </c>
      <c r="F1885">
        <f>VLOOKUP(D1885,Menu!$A$2:$D$18,3,FALSE)</f>
        <v>16</v>
      </c>
      <c r="G1885">
        <f>VLOOKUP(D1885,Menu!$A$2:$D$18,4,FALSE)</f>
        <v>20</v>
      </c>
    </row>
    <row r="1886" spans="1:7">
      <c r="A1886" t="s">
        <v>18</v>
      </c>
      <c r="B1886" s="7">
        <v>0.82013888888888842</v>
      </c>
      <c r="C1886">
        <v>5737</v>
      </c>
      <c r="D1886">
        <v>3</v>
      </c>
      <c r="E1886" t="str">
        <f>VLOOKUP(D1886,Menu!$A$2:$D$18,2,FALSE)</f>
        <v>Soup of the day</v>
      </c>
      <c r="F1886">
        <f>VLOOKUP(D1886,Menu!$A$2:$D$18,3,FALSE)</f>
        <v>7</v>
      </c>
      <c r="G1886">
        <f>VLOOKUP(D1886,Menu!$A$2:$D$18,4,FALSE)</f>
        <v>8.5</v>
      </c>
    </row>
    <row r="1887" spans="1:7">
      <c r="A1887" t="s">
        <v>18</v>
      </c>
      <c r="B1887" s="7">
        <v>0.82013888888888842</v>
      </c>
      <c r="C1887">
        <v>5737</v>
      </c>
      <c r="D1887">
        <v>13</v>
      </c>
      <c r="E1887" t="str">
        <f>VLOOKUP(D1887,Menu!$A$2:$D$18,2,FALSE)</f>
        <v>English Breakfast tea</v>
      </c>
      <c r="F1887">
        <f>VLOOKUP(D1887,Menu!$A$2:$D$18,3,FALSE)</f>
        <v>2</v>
      </c>
      <c r="G1887">
        <f>VLOOKUP(D1887,Menu!$A$2:$D$18,4,FALSE)</f>
        <v>2</v>
      </c>
    </row>
    <row r="1888" spans="1:7">
      <c r="A1888" t="s">
        <v>18</v>
      </c>
      <c r="B1888" s="7">
        <v>0.82013888888888842</v>
      </c>
      <c r="C1888">
        <v>5737</v>
      </c>
      <c r="D1888">
        <v>10</v>
      </c>
      <c r="E1888" t="str">
        <f>VLOOKUP(D1888,Menu!$A$2:$D$18,2,FALSE)</f>
        <v>Mushroom Wellington</v>
      </c>
      <c r="F1888">
        <f>VLOOKUP(D1888,Menu!$A$2:$D$18,3,FALSE)</f>
        <v>14</v>
      </c>
      <c r="G1888">
        <f>VLOOKUP(D1888,Menu!$A$2:$D$18,4,FALSE)</f>
        <v>19.5</v>
      </c>
    </row>
    <row r="1889" spans="1:7">
      <c r="A1889" t="s">
        <v>18</v>
      </c>
      <c r="B1889" s="7">
        <v>0.82013888888888842</v>
      </c>
      <c r="C1889">
        <v>5737</v>
      </c>
      <c r="D1889">
        <v>7</v>
      </c>
      <c r="E1889" t="str">
        <f>VLOOKUP(D1889,Menu!$A$2:$D$18,2,FALSE)</f>
        <v>Cottage Pie</v>
      </c>
      <c r="F1889">
        <f>VLOOKUP(D1889,Menu!$A$2:$D$18,3,FALSE)</f>
        <v>16</v>
      </c>
      <c r="G1889">
        <f>VLOOKUP(D1889,Menu!$A$2:$D$18,4,FALSE)</f>
        <v>20</v>
      </c>
    </row>
    <row r="1890" spans="1:7">
      <c r="A1890" t="s">
        <v>18</v>
      </c>
      <c r="B1890" s="7">
        <v>0.82013888888888842</v>
      </c>
      <c r="C1890">
        <v>5737</v>
      </c>
      <c r="D1890">
        <v>11</v>
      </c>
      <c r="E1890" t="str">
        <f>VLOOKUP(D1890,Menu!$A$2:$D$18,2,FALSE)</f>
        <v>Bacon Butty</v>
      </c>
      <c r="F1890">
        <f>VLOOKUP(D1890,Menu!$A$2:$D$18,3,FALSE)</f>
        <v>10</v>
      </c>
      <c r="G1890">
        <f>VLOOKUP(D1890,Menu!$A$2:$D$18,4,FALSE)</f>
        <v>14</v>
      </c>
    </row>
    <row r="1891" spans="1:7">
      <c r="A1891" t="s">
        <v>18</v>
      </c>
      <c r="B1891" s="7">
        <v>0.82013888888888842</v>
      </c>
      <c r="C1891">
        <v>5737</v>
      </c>
      <c r="D1891">
        <v>4</v>
      </c>
      <c r="E1891" t="str">
        <f>VLOOKUP(D1891,Menu!$A$2:$D$18,2,FALSE)</f>
        <v>Ravioli</v>
      </c>
      <c r="F1891">
        <f>VLOOKUP(D1891,Menu!$A$2:$D$18,3,FALSE)</f>
        <v>14</v>
      </c>
      <c r="G1891">
        <f>VLOOKUP(D1891,Menu!$A$2:$D$18,4,FALSE)</f>
        <v>16</v>
      </c>
    </row>
    <row r="1892" spans="1:7">
      <c r="A1892" t="s">
        <v>18</v>
      </c>
      <c r="B1892" s="7">
        <v>0.82708333333333284</v>
      </c>
      <c r="C1892">
        <v>5738</v>
      </c>
      <c r="D1892">
        <v>11</v>
      </c>
      <c r="E1892" t="str">
        <f>VLOOKUP(D1892,Menu!$A$2:$D$18,2,FALSE)</f>
        <v>Bacon Butty</v>
      </c>
      <c r="F1892">
        <f>VLOOKUP(D1892,Menu!$A$2:$D$18,3,FALSE)</f>
        <v>10</v>
      </c>
      <c r="G1892">
        <f>VLOOKUP(D1892,Menu!$A$2:$D$18,4,FALSE)</f>
        <v>14</v>
      </c>
    </row>
    <row r="1893" spans="1:7">
      <c r="A1893" t="s">
        <v>18</v>
      </c>
      <c r="B1893" s="7">
        <v>0.84583333333333288</v>
      </c>
      <c r="C1893">
        <v>5739</v>
      </c>
      <c r="D1893">
        <v>9</v>
      </c>
      <c r="E1893" t="str">
        <f>VLOOKUP(D1893,Menu!$A$2:$D$18,2,FALSE)</f>
        <v>Chicken Tikka Masala</v>
      </c>
      <c r="F1893">
        <f>VLOOKUP(D1893,Menu!$A$2:$D$18,3,FALSE)</f>
        <v>14</v>
      </c>
      <c r="G1893">
        <f>VLOOKUP(D1893,Menu!$A$2:$D$18,4,FALSE)</f>
        <v>17</v>
      </c>
    </row>
    <row r="1894" spans="1:7">
      <c r="A1894" t="s">
        <v>18</v>
      </c>
      <c r="B1894" s="7">
        <v>0.84583333333333288</v>
      </c>
      <c r="C1894">
        <v>5739</v>
      </c>
      <c r="D1894">
        <v>12</v>
      </c>
      <c r="E1894" t="str">
        <f>VLOOKUP(D1894,Menu!$A$2:$D$18,2,FALSE)</f>
        <v>Red wine (1/4 bottle)</v>
      </c>
      <c r="F1894">
        <f>VLOOKUP(D1894,Menu!$A$2:$D$18,3,FALSE)</f>
        <v>4</v>
      </c>
      <c r="G1894">
        <f>VLOOKUP(D1894,Menu!$A$2:$D$18,4,FALSE)</f>
        <v>6</v>
      </c>
    </row>
    <row r="1895" spans="1:7">
      <c r="A1895" t="s">
        <v>18</v>
      </c>
      <c r="B1895" s="7">
        <v>0.84583333333333288</v>
      </c>
      <c r="C1895">
        <v>5739</v>
      </c>
      <c r="D1895">
        <v>8</v>
      </c>
      <c r="E1895" t="str">
        <f>VLOOKUP(D1895,Menu!$A$2:$D$18,2,FALSE)</f>
        <v>Fish &amp; Chips</v>
      </c>
      <c r="F1895">
        <f>VLOOKUP(D1895,Menu!$A$2:$D$18,3,FALSE)</f>
        <v>15</v>
      </c>
      <c r="G1895">
        <f>VLOOKUP(D1895,Menu!$A$2:$D$18,4,FALSE)</f>
        <v>19</v>
      </c>
    </row>
    <row r="1896" spans="1:7">
      <c r="A1896" t="s">
        <v>18</v>
      </c>
      <c r="B1896" s="7">
        <v>0.85972222222222172</v>
      </c>
      <c r="C1896">
        <v>5740</v>
      </c>
      <c r="D1896">
        <v>7</v>
      </c>
      <c r="E1896" t="str">
        <f>VLOOKUP(D1896,Menu!$A$2:$D$18,2,FALSE)</f>
        <v>Cottage Pie</v>
      </c>
      <c r="F1896">
        <f>VLOOKUP(D1896,Menu!$A$2:$D$18,3,FALSE)</f>
        <v>16</v>
      </c>
      <c r="G1896">
        <f>VLOOKUP(D1896,Menu!$A$2:$D$18,4,FALSE)</f>
        <v>20</v>
      </c>
    </row>
    <row r="1897" spans="1:7">
      <c r="A1897" t="s">
        <v>18</v>
      </c>
      <c r="B1897" s="7">
        <v>0.85972222222222172</v>
      </c>
      <c r="C1897">
        <v>5740</v>
      </c>
      <c r="D1897">
        <v>11</v>
      </c>
      <c r="E1897" t="str">
        <f>VLOOKUP(D1897,Menu!$A$2:$D$18,2,FALSE)</f>
        <v>Bacon Butty</v>
      </c>
      <c r="F1897">
        <f>VLOOKUP(D1897,Menu!$A$2:$D$18,3,FALSE)</f>
        <v>10</v>
      </c>
      <c r="G1897">
        <f>VLOOKUP(D1897,Menu!$A$2:$D$18,4,FALSE)</f>
        <v>14</v>
      </c>
    </row>
    <row r="1898" spans="1:7">
      <c r="A1898" t="s">
        <v>18</v>
      </c>
      <c r="B1898" s="7">
        <v>0.85972222222222172</v>
      </c>
      <c r="C1898">
        <v>5740</v>
      </c>
      <c r="D1898">
        <v>13</v>
      </c>
      <c r="E1898" t="str">
        <f>VLOOKUP(D1898,Menu!$A$2:$D$18,2,FALSE)</f>
        <v>English Breakfast tea</v>
      </c>
      <c r="F1898">
        <f>VLOOKUP(D1898,Menu!$A$2:$D$18,3,FALSE)</f>
        <v>2</v>
      </c>
      <c r="G1898">
        <f>VLOOKUP(D1898,Menu!$A$2:$D$18,4,FALSE)</f>
        <v>2</v>
      </c>
    </row>
    <row r="1899" spans="1:7">
      <c r="A1899" t="s">
        <v>18</v>
      </c>
      <c r="B1899" s="7">
        <v>0.85972222222222172</v>
      </c>
      <c r="C1899">
        <v>5740</v>
      </c>
      <c r="D1899">
        <v>2</v>
      </c>
      <c r="E1899" t="str">
        <f>VLOOKUP(D1899,Menu!$A$2:$D$18,2,FALSE)</f>
        <v>Risotto con Pollo</v>
      </c>
      <c r="F1899">
        <f>VLOOKUP(D1899,Menu!$A$2:$D$18,3,FALSE)</f>
        <v>16</v>
      </c>
      <c r="G1899">
        <f>VLOOKUP(D1899,Menu!$A$2:$D$18,4,FALSE)</f>
        <v>19</v>
      </c>
    </row>
    <row r="1900" spans="1:7">
      <c r="A1900" t="s">
        <v>18</v>
      </c>
      <c r="B1900" s="7">
        <v>0.85972222222222172</v>
      </c>
      <c r="C1900">
        <v>5740</v>
      </c>
      <c r="D1900">
        <v>4</v>
      </c>
      <c r="E1900" t="str">
        <f>VLOOKUP(D1900,Menu!$A$2:$D$18,2,FALSE)</f>
        <v>Ravioli</v>
      </c>
      <c r="F1900">
        <f>VLOOKUP(D1900,Menu!$A$2:$D$18,3,FALSE)</f>
        <v>14</v>
      </c>
      <c r="G1900">
        <f>VLOOKUP(D1900,Menu!$A$2:$D$18,4,FALSE)</f>
        <v>16</v>
      </c>
    </row>
    <row r="1901" spans="1:7">
      <c r="A1901" t="s">
        <v>18</v>
      </c>
      <c r="B1901" s="7">
        <v>0.87847222222222177</v>
      </c>
      <c r="C1901">
        <v>5741</v>
      </c>
      <c r="D1901">
        <v>6</v>
      </c>
      <c r="E1901" t="str">
        <f>VLOOKUP(D1901,Menu!$A$2:$D$18,2,FALSE)</f>
        <v>Bangers &amp; Mash</v>
      </c>
      <c r="F1901">
        <f>VLOOKUP(D1901,Menu!$A$2:$D$18,3,FALSE)</f>
        <v>14</v>
      </c>
      <c r="G1901">
        <f>VLOOKUP(D1901,Menu!$A$2:$D$18,4,FALSE)</f>
        <v>18</v>
      </c>
    </row>
    <row r="1902" spans="1:7">
      <c r="A1902" t="s">
        <v>18</v>
      </c>
      <c r="B1902" s="7">
        <v>0.87847222222222177</v>
      </c>
      <c r="C1902">
        <v>5741</v>
      </c>
      <c r="D1902">
        <v>11</v>
      </c>
      <c r="E1902" t="str">
        <f>VLOOKUP(D1902,Menu!$A$2:$D$18,2,FALSE)</f>
        <v>Bacon Butty</v>
      </c>
      <c r="F1902">
        <f>VLOOKUP(D1902,Menu!$A$2:$D$18,3,FALSE)</f>
        <v>10</v>
      </c>
      <c r="G1902">
        <f>VLOOKUP(D1902,Menu!$A$2:$D$18,4,FALSE)</f>
        <v>14</v>
      </c>
    </row>
    <row r="1903" spans="1:7">
      <c r="A1903" t="s">
        <v>18</v>
      </c>
      <c r="B1903" s="7">
        <v>0.87847222222222177</v>
      </c>
      <c r="C1903">
        <v>5741</v>
      </c>
      <c r="D1903">
        <v>8</v>
      </c>
      <c r="E1903" t="str">
        <f>VLOOKUP(D1903,Menu!$A$2:$D$18,2,FALSE)</f>
        <v>Fish &amp; Chips</v>
      </c>
      <c r="F1903">
        <f>VLOOKUP(D1903,Menu!$A$2:$D$18,3,FALSE)</f>
        <v>15</v>
      </c>
      <c r="G1903">
        <f>VLOOKUP(D1903,Menu!$A$2:$D$18,4,FALSE)</f>
        <v>19</v>
      </c>
    </row>
    <row r="1904" spans="1:7">
      <c r="A1904" t="s">
        <v>18</v>
      </c>
      <c r="B1904" s="7">
        <v>0.88194444444444398</v>
      </c>
      <c r="C1904">
        <v>5742</v>
      </c>
      <c r="D1904">
        <v>6</v>
      </c>
      <c r="E1904" t="str">
        <f>VLOOKUP(D1904,Menu!$A$2:$D$18,2,FALSE)</f>
        <v>Bangers &amp; Mash</v>
      </c>
      <c r="F1904">
        <f>VLOOKUP(D1904,Menu!$A$2:$D$18,3,FALSE)</f>
        <v>14</v>
      </c>
      <c r="G1904">
        <f>VLOOKUP(D1904,Menu!$A$2:$D$18,4,FALSE)</f>
        <v>18</v>
      </c>
    </row>
    <row r="1905" spans="1:7">
      <c r="A1905" t="s">
        <v>18</v>
      </c>
      <c r="B1905" s="7">
        <v>0.88194444444444398</v>
      </c>
      <c r="C1905">
        <v>5742</v>
      </c>
      <c r="D1905">
        <v>3</v>
      </c>
      <c r="E1905" t="str">
        <f>VLOOKUP(D1905,Menu!$A$2:$D$18,2,FALSE)</f>
        <v>Soup of the day</v>
      </c>
      <c r="F1905">
        <f>VLOOKUP(D1905,Menu!$A$2:$D$18,3,FALSE)</f>
        <v>7</v>
      </c>
      <c r="G1905">
        <f>VLOOKUP(D1905,Menu!$A$2:$D$18,4,FALSE)</f>
        <v>8.5</v>
      </c>
    </row>
    <row r="1906" spans="1:7">
      <c r="A1906" t="s">
        <v>18</v>
      </c>
      <c r="B1906" s="7">
        <v>0.89999999999999958</v>
      </c>
      <c r="C1906">
        <v>5743</v>
      </c>
      <c r="D1906">
        <v>2</v>
      </c>
      <c r="E1906" t="str">
        <f>VLOOKUP(D1906,Menu!$A$2:$D$18,2,FALSE)</f>
        <v>Risotto con Pollo</v>
      </c>
      <c r="F1906">
        <f>VLOOKUP(D1906,Menu!$A$2:$D$18,3,FALSE)</f>
        <v>16</v>
      </c>
      <c r="G1906">
        <f>VLOOKUP(D1906,Menu!$A$2:$D$18,4,FALSE)</f>
        <v>19</v>
      </c>
    </row>
    <row r="1907" spans="1:7">
      <c r="A1907" t="s">
        <v>18</v>
      </c>
      <c r="B1907" s="7">
        <v>0.89999999999999958</v>
      </c>
      <c r="C1907">
        <v>5743</v>
      </c>
      <c r="D1907">
        <v>15</v>
      </c>
      <c r="E1907" t="str">
        <f>VLOOKUP(D1907,Menu!$A$2:$D$18,2,FALSE)</f>
        <v>Fizzy water</v>
      </c>
      <c r="F1907">
        <f>VLOOKUP(D1907,Menu!$A$2:$D$18,3,FALSE)</f>
        <v>1</v>
      </c>
      <c r="G1907">
        <f>VLOOKUP(D1907,Menu!$A$2:$D$18,4,FALSE)</f>
        <v>1</v>
      </c>
    </row>
    <row r="1908" spans="1:7">
      <c r="A1908" t="s">
        <v>18</v>
      </c>
      <c r="B1908" s="7">
        <v>0.89999999999999958</v>
      </c>
      <c r="C1908">
        <v>5743</v>
      </c>
      <c r="D1908">
        <v>2</v>
      </c>
      <c r="E1908" t="str">
        <f>VLOOKUP(D1908,Menu!$A$2:$D$18,2,FALSE)</f>
        <v>Risotto con Pollo</v>
      </c>
      <c r="F1908">
        <f>VLOOKUP(D1908,Menu!$A$2:$D$18,3,FALSE)</f>
        <v>16</v>
      </c>
      <c r="G1908">
        <f>VLOOKUP(D1908,Menu!$A$2:$D$18,4,FALSE)</f>
        <v>19</v>
      </c>
    </row>
    <row r="1909" spans="1:7">
      <c r="A1909" t="s">
        <v>18</v>
      </c>
      <c r="B1909" s="7">
        <v>0.91319444444444398</v>
      </c>
      <c r="C1909">
        <v>5744</v>
      </c>
      <c r="D1909">
        <v>12</v>
      </c>
      <c r="E1909" t="str">
        <f>VLOOKUP(D1909,Menu!$A$2:$D$18,2,FALSE)</f>
        <v>Red wine (1/4 bottle)</v>
      </c>
      <c r="F1909">
        <f>VLOOKUP(D1909,Menu!$A$2:$D$18,3,FALSE)</f>
        <v>4</v>
      </c>
      <c r="G1909">
        <f>VLOOKUP(D1909,Menu!$A$2:$D$18,4,FALSE)</f>
        <v>6</v>
      </c>
    </row>
    <row r="1910" spans="1:7">
      <c r="A1910" t="s">
        <v>18</v>
      </c>
      <c r="B1910" s="7">
        <v>0.91944444444444395</v>
      </c>
      <c r="C1910">
        <v>5745</v>
      </c>
      <c r="D1910">
        <v>2</v>
      </c>
      <c r="E1910" t="str">
        <f>VLOOKUP(D1910,Menu!$A$2:$D$18,2,FALSE)</f>
        <v>Risotto con Pollo</v>
      </c>
      <c r="F1910">
        <f>VLOOKUP(D1910,Menu!$A$2:$D$18,3,FALSE)</f>
        <v>16</v>
      </c>
      <c r="G1910">
        <f>VLOOKUP(D1910,Menu!$A$2:$D$18,4,FALSE)</f>
        <v>19</v>
      </c>
    </row>
    <row r="1911" spans="1:7">
      <c r="A1911" t="s">
        <v>18</v>
      </c>
      <c r="B1911" s="7">
        <v>0.93888888888888844</v>
      </c>
      <c r="C1911">
        <v>5746</v>
      </c>
      <c r="D1911">
        <v>6</v>
      </c>
      <c r="E1911" t="str">
        <f>VLOOKUP(D1911,Menu!$A$2:$D$18,2,FALSE)</f>
        <v>Bangers &amp; Mash</v>
      </c>
      <c r="F1911">
        <f>VLOOKUP(D1911,Menu!$A$2:$D$18,3,FALSE)</f>
        <v>14</v>
      </c>
      <c r="G1911">
        <f>VLOOKUP(D1911,Menu!$A$2:$D$18,4,FALSE)</f>
        <v>18</v>
      </c>
    </row>
    <row r="1912" spans="1:7">
      <c r="A1912" t="s">
        <v>18</v>
      </c>
      <c r="B1912" s="7">
        <v>0.94166666666666621</v>
      </c>
      <c r="C1912">
        <v>5747</v>
      </c>
      <c r="D1912">
        <v>2</v>
      </c>
      <c r="E1912" t="str">
        <f>VLOOKUP(D1912,Menu!$A$2:$D$18,2,FALSE)</f>
        <v>Risotto con Pollo</v>
      </c>
      <c r="F1912">
        <f>VLOOKUP(D1912,Menu!$A$2:$D$18,3,FALSE)</f>
        <v>16</v>
      </c>
      <c r="G1912">
        <f>VLOOKUP(D1912,Menu!$A$2:$D$18,4,FALSE)</f>
        <v>19</v>
      </c>
    </row>
    <row r="1913" spans="1:7">
      <c r="A1913" t="s">
        <v>18</v>
      </c>
      <c r="B1913" s="7">
        <v>0.95416666666666616</v>
      </c>
      <c r="C1913">
        <v>5748</v>
      </c>
      <c r="D1913">
        <v>1</v>
      </c>
      <c r="E1913" t="str">
        <f>VLOOKUP(D1913,Menu!$A$2:$D$18,2,FALSE)</f>
        <v>Spag Bog</v>
      </c>
      <c r="F1913">
        <f>VLOOKUP(D1913,Menu!$A$2:$D$18,3,FALSE)</f>
        <v>17</v>
      </c>
      <c r="G1913">
        <f>VLOOKUP(D1913,Menu!$A$2:$D$18,4,FALSE)</f>
        <v>23</v>
      </c>
    </row>
    <row r="1914" spans="1:7">
      <c r="A1914" t="s">
        <v>18</v>
      </c>
      <c r="B1914" s="7">
        <v>0.95833333333333282</v>
      </c>
      <c r="C1914">
        <v>5749</v>
      </c>
      <c r="D1914">
        <v>4</v>
      </c>
      <c r="E1914" t="str">
        <f>VLOOKUP(D1914,Menu!$A$2:$D$18,2,FALSE)</f>
        <v>Ravioli</v>
      </c>
      <c r="F1914">
        <f>VLOOKUP(D1914,Menu!$A$2:$D$18,3,FALSE)</f>
        <v>14</v>
      </c>
      <c r="G1914">
        <f>VLOOKUP(D1914,Menu!$A$2:$D$18,4,FALSE)</f>
        <v>16</v>
      </c>
    </row>
    <row r="1915" spans="1:7">
      <c r="A1915" t="s">
        <v>18</v>
      </c>
      <c r="B1915" s="7">
        <v>0.95833333333333282</v>
      </c>
      <c r="C1915">
        <v>5749</v>
      </c>
      <c r="D1915">
        <v>14</v>
      </c>
      <c r="E1915" t="str">
        <f>VLOOKUP(D1915,Menu!$A$2:$D$18,2,FALSE)</f>
        <v>Espresso</v>
      </c>
      <c r="F1915">
        <f>VLOOKUP(D1915,Menu!$A$2:$D$18,3,FALSE)</f>
        <v>3</v>
      </c>
      <c r="G1915">
        <f>VLOOKUP(D1915,Menu!$A$2:$D$18,4,FALSE)</f>
        <v>3</v>
      </c>
    </row>
    <row r="1916" spans="1:7">
      <c r="A1916" t="s">
        <v>18</v>
      </c>
      <c r="B1916" s="7">
        <v>0.95833333333333282</v>
      </c>
      <c r="C1916">
        <v>5749</v>
      </c>
      <c r="D1916">
        <v>12</v>
      </c>
      <c r="E1916" t="str">
        <f>VLOOKUP(D1916,Menu!$A$2:$D$18,2,FALSE)</f>
        <v>Red wine (1/4 bottle)</v>
      </c>
      <c r="F1916">
        <f>VLOOKUP(D1916,Menu!$A$2:$D$18,3,FALSE)</f>
        <v>4</v>
      </c>
      <c r="G1916">
        <f>VLOOKUP(D1916,Menu!$A$2:$D$18,4,FALSE)</f>
        <v>6</v>
      </c>
    </row>
    <row r="1917" spans="1:7">
      <c r="A1917" t="s">
        <v>18</v>
      </c>
      <c r="B1917" s="7">
        <v>0.96180555555555503</v>
      </c>
      <c r="C1917">
        <v>5750</v>
      </c>
      <c r="D1917">
        <v>15</v>
      </c>
      <c r="E1917" t="str">
        <f>VLOOKUP(D1917,Menu!$A$2:$D$18,2,FALSE)</f>
        <v>Fizzy water</v>
      </c>
      <c r="F1917">
        <f>VLOOKUP(D1917,Menu!$A$2:$D$18,3,FALSE)</f>
        <v>1</v>
      </c>
      <c r="G1917">
        <f>VLOOKUP(D1917,Menu!$A$2:$D$18,4,FALSE)</f>
        <v>1</v>
      </c>
    </row>
    <row r="1918" spans="1:7">
      <c r="A1918" t="s">
        <v>18</v>
      </c>
      <c r="B1918" s="7">
        <v>0.96180555555555503</v>
      </c>
      <c r="C1918">
        <v>5750</v>
      </c>
      <c r="D1918">
        <v>4</v>
      </c>
      <c r="E1918" t="str">
        <f>VLOOKUP(D1918,Menu!$A$2:$D$18,2,FALSE)</f>
        <v>Ravioli</v>
      </c>
      <c r="F1918">
        <f>VLOOKUP(D1918,Menu!$A$2:$D$18,3,FALSE)</f>
        <v>14</v>
      </c>
      <c r="G1918">
        <f>VLOOKUP(D1918,Menu!$A$2:$D$18,4,FALSE)</f>
        <v>16</v>
      </c>
    </row>
    <row r="1919" spans="1:7">
      <c r="A1919" t="s">
        <v>18</v>
      </c>
      <c r="B1919" s="7">
        <v>0.96180555555555503</v>
      </c>
      <c r="C1919">
        <v>5750</v>
      </c>
      <c r="D1919">
        <v>12</v>
      </c>
      <c r="E1919" t="str">
        <f>VLOOKUP(D1919,Menu!$A$2:$D$18,2,FALSE)</f>
        <v>Red wine (1/4 bottle)</v>
      </c>
      <c r="F1919">
        <f>VLOOKUP(D1919,Menu!$A$2:$D$18,3,FALSE)</f>
        <v>4</v>
      </c>
      <c r="G1919">
        <f>VLOOKUP(D1919,Menu!$A$2:$D$18,4,FALSE)</f>
        <v>6</v>
      </c>
    </row>
    <row r="1920" spans="1:7">
      <c r="A1920" t="s">
        <v>18</v>
      </c>
      <c r="B1920" s="7">
        <v>0.96180555555555503</v>
      </c>
      <c r="C1920">
        <v>5750</v>
      </c>
      <c r="D1920">
        <v>6</v>
      </c>
      <c r="E1920" t="str">
        <f>VLOOKUP(D1920,Menu!$A$2:$D$18,2,FALSE)</f>
        <v>Bangers &amp; Mash</v>
      </c>
      <c r="F1920">
        <f>VLOOKUP(D1920,Menu!$A$2:$D$18,3,FALSE)</f>
        <v>14</v>
      </c>
      <c r="G1920">
        <f>VLOOKUP(D1920,Menu!$A$2:$D$18,4,FALSE)</f>
        <v>18</v>
      </c>
    </row>
    <row r="1921" spans="1:7">
      <c r="A1921" t="s">
        <v>18</v>
      </c>
      <c r="B1921" s="7">
        <v>0.96180555555555503</v>
      </c>
      <c r="C1921">
        <v>5750</v>
      </c>
      <c r="D1921">
        <v>15</v>
      </c>
      <c r="E1921" t="str">
        <f>VLOOKUP(D1921,Menu!$A$2:$D$18,2,FALSE)</f>
        <v>Fizzy water</v>
      </c>
      <c r="F1921">
        <f>VLOOKUP(D1921,Menu!$A$2:$D$18,3,FALSE)</f>
        <v>1</v>
      </c>
      <c r="G1921">
        <f>VLOOKUP(D1921,Menu!$A$2:$D$18,4,FALSE)</f>
        <v>1</v>
      </c>
    </row>
    <row r="1922" spans="1:7">
      <c r="A1922" t="s">
        <v>18</v>
      </c>
      <c r="B1922" s="7">
        <v>0.96180555555555503</v>
      </c>
      <c r="C1922">
        <v>5750</v>
      </c>
      <c r="D1922">
        <v>8</v>
      </c>
      <c r="E1922" t="str">
        <f>VLOOKUP(D1922,Menu!$A$2:$D$18,2,FALSE)</f>
        <v>Fish &amp; Chips</v>
      </c>
      <c r="F1922">
        <f>VLOOKUP(D1922,Menu!$A$2:$D$18,3,FALSE)</f>
        <v>15</v>
      </c>
      <c r="G1922">
        <f>VLOOKUP(D1922,Menu!$A$2:$D$18,4,FALSE)</f>
        <v>19</v>
      </c>
    </row>
    <row r="1923" spans="1:7">
      <c r="A1923" t="s">
        <v>18</v>
      </c>
      <c r="B1923" s="7">
        <v>0.96180555555555503</v>
      </c>
      <c r="C1923">
        <v>5750</v>
      </c>
      <c r="D1923">
        <v>3</v>
      </c>
      <c r="E1923" t="str">
        <f>VLOOKUP(D1923,Menu!$A$2:$D$18,2,FALSE)</f>
        <v>Soup of the day</v>
      </c>
      <c r="F1923">
        <f>VLOOKUP(D1923,Menu!$A$2:$D$18,3,FALSE)</f>
        <v>7</v>
      </c>
      <c r="G1923">
        <f>VLOOKUP(D1923,Menu!$A$2:$D$18,4,FALSE)</f>
        <v>8.5</v>
      </c>
    </row>
    <row r="1924" spans="1:7">
      <c r="A1924" t="s">
        <v>18</v>
      </c>
      <c r="B1924" s="7">
        <v>0.96180555555555503</v>
      </c>
      <c r="C1924">
        <v>5750</v>
      </c>
      <c r="D1924">
        <v>7</v>
      </c>
      <c r="E1924" t="str">
        <f>VLOOKUP(D1924,Menu!$A$2:$D$18,2,FALSE)</f>
        <v>Cottage Pie</v>
      </c>
      <c r="F1924">
        <f>VLOOKUP(D1924,Menu!$A$2:$D$18,3,FALSE)</f>
        <v>16</v>
      </c>
      <c r="G1924">
        <f>VLOOKUP(D1924,Menu!$A$2:$D$18,4,FALSE)</f>
        <v>20</v>
      </c>
    </row>
    <row r="1925" spans="1:7">
      <c r="A1925" t="s">
        <v>18</v>
      </c>
      <c r="B1925" s="7">
        <v>0.96180555555555503</v>
      </c>
      <c r="C1925">
        <v>5750</v>
      </c>
      <c r="D1925">
        <v>14</v>
      </c>
      <c r="E1925" t="str">
        <f>VLOOKUP(D1925,Menu!$A$2:$D$18,2,FALSE)</f>
        <v>Espresso</v>
      </c>
      <c r="F1925">
        <f>VLOOKUP(D1925,Menu!$A$2:$D$18,3,FALSE)</f>
        <v>3</v>
      </c>
      <c r="G1925">
        <f>VLOOKUP(D1925,Menu!$A$2:$D$18,4,FALSE)</f>
        <v>3</v>
      </c>
    </row>
    <row r="1926" spans="1:7">
      <c r="A1926" t="s">
        <v>18</v>
      </c>
      <c r="B1926" s="7">
        <v>0.96180555555555503</v>
      </c>
      <c r="C1926">
        <v>5750</v>
      </c>
      <c r="D1926">
        <v>2</v>
      </c>
      <c r="E1926" t="str">
        <f>VLOOKUP(D1926,Menu!$A$2:$D$18,2,FALSE)</f>
        <v>Risotto con Pollo</v>
      </c>
      <c r="F1926">
        <f>VLOOKUP(D1926,Menu!$A$2:$D$18,3,FALSE)</f>
        <v>16</v>
      </c>
      <c r="G1926">
        <f>VLOOKUP(D1926,Menu!$A$2:$D$18,4,FALSE)</f>
        <v>19</v>
      </c>
    </row>
    <row r="1927" spans="1:7">
      <c r="A1927" t="s">
        <v>19</v>
      </c>
      <c r="B1927" s="7">
        <v>0.47847222222222219</v>
      </c>
      <c r="C1927">
        <v>5751</v>
      </c>
      <c r="D1927">
        <v>6</v>
      </c>
      <c r="E1927" t="str">
        <f>VLOOKUP(D1927,Menu!$A$2:$D$18,2,FALSE)</f>
        <v>Bangers &amp; Mash</v>
      </c>
      <c r="F1927">
        <f>VLOOKUP(D1927,Menu!$A$2:$D$18,3,FALSE)</f>
        <v>14</v>
      </c>
      <c r="G1927">
        <f>VLOOKUP(D1927,Menu!$A$2:$D$18,4,FALSE)</f>
        <v>18</v>
      </c>
    </row>
    <row r="1928" spans="1:7">
      <c r="A1928" t="s">
        <v>19</v>
      </c>
      <c r="B1928" s="7">
        <v>0.47847222222222219</v>
      </c>
      <c r="C1928">
        <v>5751</v>
      </c>
      <c r="D1928">
        <v>5</v>
      </c>
      <c r="E1928" t="str">
        <f>VLOOKUP(D1928,Menu!$A$2:$D$18,2,FALSE)</f>
        <v>Carbonara</v>
      </c>
      <c r="F1928">
        <f>VLOOKUP(D1928,Menu!$A$2:$D$18,3,FALSE)</f>
        <v>15</v>
      </c>
      <c r="G1928">
        <f>VLOOKUP(D1928,Menu!$A$2:$D$18,4,FALSE)</f>
        <v>20</v>
      </c>
    </row>
    <row r="1929" spans="1:7">
      <c r="A1929" t="s">
        <v>19</v>
      </c>
      <c r="B1929" s="7">
        <v>0.48472222222222217</v>
      </c>
      <c r="C1929">
        <v>5752</v>
      </c>
      <c r="D1929">
        <v>9</v>
      </c>
      <c r="E1929" t="str">
        <f>VLOOKUP(D1929,Menu!$A$2:$D$18,2,FALSE)</f>
        <v>Chicken Tikka Masala</v>
      </c>
      <c r="F1929">
        <f>VLOOKUP(D1929,Menu!$A$2:$D$18,3,FALSE)</f>
        <v>14</v>
      </c>
      <c r="G1929">
        <f>VLOOKUP(D1929,Menu!$A$2:$D$18,4,FALSE)</f>
        <v>17</v>
      </c>
    </row>
    <row r="1930" spans="1:7">
      <c r="A1930" t="s">
        <v>19</v>
      </c>
      <c r="B1930" s="7">
        <v>0.48472222222222217</v>
      </c>
      <c r="C1930">
        <v>5752</v>
      </c>
      <c r="D1930">
        <v>11</v>
      </c>
      <c r="E1930" t="str">
        <f>VLOOKUP(D1930,Menu!$A$2:$D$18,2,FALSE)</f>
        <v>Bacon Butty</v>
      </c>
      <c r="F1930">
        <f>VLOOKUP(D1930,Menu!$A$2:$D$18,3,FALSE)</f>
        <v>10</v>
      </c>
      <c r="G1930">
        <f>VLOOKUP(D1930,Menu!$A$2:$D$18,4,FALSE)</f>
        <v>14</v>
      </c>
    </row>
    <row r="1931" spans="1:7">
      <c r="A1931" t="s">
        <v>19</v>
      </c>
      <c r="B1931" s="7">
        <v>0.48472222222222217</v>
      </c>
      <c r="C1931">
        <v>5752</v>
      </c>
      <c r="D1931">
        <v>2</v>
      </c>
      <c r="E1931" t="str">
        <f>VLOOKUP(D1931,Menu!$A$2:$D$18,2,FALSE)</f>
        <v>Risotto con Pollo</v>
      </c>
      <c r="F1931">
        <f>VLOOKUP(D1931,Menu!$A$2:$D$18,3,FALSE)</f>
        <v>16</v>
      </c>
      <c r="G1931">
        <f>VLOOKUP(D1931,Menu!$A$2:$D$18,4,FALSE)</f>
        <v>19</v>
      </c>
    </row>
    <row r="1932" spans="1:7">
      <c r="A1932" t="s">
        <v>19</v>
      </c>
      <c r="B1932" s="7">
        <v>0.48472222222222217</v>
      </c>
      <c r="C1932">
        <v>5752</v>
      </c>
      <c r="D1932">
        <v>11</v>
      </c>
      <c r="E1932" t="str">
        <f>VLOOKUP(D1932,Menu!$A$2:$D$18,2,FALSE)</f>
        <v>Bacon Butty</v>
      </c>
      <c r="F1932">
        <f>VLOOKUP(D1932,Menu!$A$2:$D$18,3,FALSE)</f>
        <v>10</v>
      </c>
      <c r="G1932">
        <f>VLOOKUP(D1932,Menu!$A$2:$D$18,4,FALSE)</f>
        <v>14</v>
      </c>
    </row>
    <row r="1933" spans="1:7">
      <c r="A1933" t="s">
        <v>19</v>
      </c>
      <c r="B1933" s="7">
        <v>0.48472222222222217</v>
      </c>
      <c r="C1933">
        <v>5752</v>
      </c>
      <c r="D1933">
        <v>12</v>
      </c>
      <c r="E1933" t="str">
        <f>VLOOKUP(D1933,Menu!$A$2:$D$18,2,FALSE)</f>
        <v>Red wine (1/4 bottle)</v>
      </c>
      <c r="F1933">
        <f>VLOOKUP(D1933,Menu!$A$2:$D$18,3,FALSE)</f>
        <v>4</v>
      </c>
      <c r="G1933">
        <f>VLOOKUP(D1933,Menu!$A$2:$D$18,4,FALSE)</f>
        <v>6</v>
      </c>
    </row>
    <row r="1934" spans="1:7">
      <c r="A1934" t="s">
        <v>19</v>
      </c>
      <c r="B1934" s="7">
        <v>0.50277777777777777</v>
      </c>
      <c r="C1934">
        <v>5753</v>
      </c>
      <c r="D1934">
        <v>1</v>
      </c>
      <c r="E1934" t="str">
        <f>VLOOKUP(D1934,Menu!$A$2:$D$18,2,FALSE)</f>
        <v>Spag Bog</v>
      </c>
      <c r="F1934">
        <f>VLOOKUP(D1934,Menu!$A$2:$D$18,3,FALSE)</f>
        <v>17</v>
      </c>
      <c r="G1934">
        <f>VLOOKUP(D1934,Menu!$A$2:$D$18,4,FALSE)</f>
        <v>23</v>
      </c>
    </row>
    <row r="1935" spans="1:7">
      <c r="A1935" t="s">
        <v>19</v>
      </c>
      <c r="B1935" s="7">
        <v>0.5229166666666667</v>
      </c>
      <c r="C1935">
        <v>5754</v>
      </c>
      <c r="D1935">
        <v>9</v>
      </c>
      <c r="E1935" t="str">
        <f>VLOOKUP(D1935,Menu!$A$2:$D$18,2,FALSE)</f>
        <v>Chicken Tikka Masala</v>
      </c>
      <c r="F1935">
        <f>VLOOKUP(D1935,Menu!$A$2:$D$18,3,FALSE)</f>
        <v>14</v>
      </c>
      <c r="G1935">
        <f>VLOOKUP(D1935,Menu!$A$2:$D$18,4,FALSE)</f>
        <v>17</v>
      </c>
    </row>
    <row r="1936" spans="1:7">
      <c r="A1936" t="s">
        <v>19</v>
      </c>
      <c r="B1936" s="7">
        <v>0.53125</v>
      </c>
      <c r="C1936">
        <v>5755</v>
      </c>
      <c r="D1936">
        <v>10</v>
      </c>
      <c r="E1936" t="str">
        <f>VLOOKUP(D1936,Menu!$A$2:$D$18,2,FALSE)</f>
        <v>Mushroom Wellington</v>
      </c>
      <c r="F1936">
        <f>VLOOKUP(D1936,Menu!$A$2:$D$18,3,FALSE)</f>
        <v>14</v>
      </c>
      <c r="G1936">
        <f>VLOOKUP(D1936,Menu!$A$2:$D$18,4,FALSE)</f>
        <v>19.5</v>
      </c>
    </row>
    <row r="1937" spans="1:7">
      <c r="A1937" t="s">
        <v>19</v>
      </c>
      <c r="B1937" s="7">
        <v>0.53125</v>
      </c>
      <c r="C1937">
        <v>5755</v>
      </c>
      <c r="D1937">
        <v>1</v>
      </c>
      <c r="E1937" t="str">
        <f>VLOOKUP(D1937,Menu!$A$2:$D$18,2,FALSE)</f>
        <v>Spag Bog</v>
      </c>
      <c r="F1937">
        <f>VLOOKUP(D1937,Menu!$A$2:$D$18,3,FALSE)</f>
        <v>17</v>
      </c>
      <c r="G1937">
        <f>VLOOKUP(D1937,Menu!$A$2:$D$18,4,FALSE)</f>
        <v>23</v>
      </c>
    </row>
    <row r="1938" spans="1:7">
      <c r="A1938" t="s">
        <v>19</v>
      </c>
      <c r="B1938" s="7">
        <v>0.53194444444444444</v>
      </c>
      <c r="C1938">
        <v>5756</v>
      </c>
      <c r="D1938">
        <v>11</v>
      </c>
      <c r="E1938" t="str">
        <f>VLOOKUP(D1938,Menu!$A$2:$D$18,2,FALSE)</f>
        <v>Bacon Butty</v>
      </c>
      <c r="F1938">
        <f>VLOOKUP(D1938,Menu!$A$2:$D$18,3,FALSE)</f>
        <v>10</v>
      </c>
      <c r="G1938">
        <f>VLOOKUP(D1938,Menu!$A$2:$D$18,4,FALSE)</f>
        <v>14</v>
      </c>
    </row>
    <row r="1939" spans="1:7">
      <c r="A1939" t="s">
        <v>19</v>
      </c>
      <c r="B1939" s="7">
        <v>0.53194444444444444</v>
      </c>
      <c r="C1939">
        <v>5756</v>
      </c>
      <c r="D1939">
        <v>4</v>
      </c>
      <c r="E1939" t="str">
        <f>VLOOKUP(D1939,Menu!$A$2:$D$18,2,FALSE)</f>
        <v>Ravioli</v>
      </c>
      <c r="F1939">
        <f>VLOOKUP(D1939,Menu!$A$2:$D$18,3,FALSE)</f>
        <v>14</v>
      </c>
      <c r="G1939">
        <f>VLOOKUP(D1939,Menu!$A$2:$D$18,4,FALSE)</f>
        <v>16</v>
      </c>
    </row>
    <row r="1940" spans="1:7">
      <c r="A1940" t="s">
        <v>19</v>
      </c>
      <c r="B1940" s="7">
        <v>0.54513888888888884</v>
      </c>
      <c r="C1940">
        <v>5757</v>
      </c>
      <c r="D1940">
        <v>7</v>
      </c>
      <c r="E1940" t="str">
        <f>VLOOKUP(D1940,Menu!$A$2:$D$18,2,FALSE)</f>
        <v>Cottage Pie</v>
      </c>
      <c r="F1940">
        <f>VLOOKUP(D1940,Menu!$A$2:$D$18,3,FALSE)</f>
        <v>16</v>
      </c>
      <c r="G1940">
        <f>VLOOKUP(D1940,Menu!$A$2:$D$18,4,FALSE)</f>
        <v>20</v>
      </c>
    </row>
    <row r="1941" spans="1:7">
      <c r="A1941" t="s">
        <v>19</v>
      </c>
      <c r="B1941" s="7">
        <v>0.54861111111111105</v>
      </c>
      <c r="C1941">
        <v>5758</v>
      </c>
      <c r="D1941">
        <v>10</v>
      </c>
      <c r="E1941" t="str">
        <f>VLOOKUP(D1941,Menu!$A$2:$D$18,2,FALSE)</f>
        <v>Mushroom Wellington</v>
      </c>
      <c r="F1941">
        <f>VLOOKUP(D1941,Menu!$A$2:$D$18,3,FALSE)</f>
        <v>14</v>
      </c>
      <c r="G1941">
        <f>VLOOKUP(D1941,Menu!$A$2:$D$18,4,FALSE)</f>
        <v>19.5</v>
      </c>
    </row>
    <row r="1942" spans="1:7">
      <c r="A1942" t="s">
        <v>19</v>
      </c>
      <c r="B1942" s="7">
        <v>0.54999999999999993</v>
      </c>
      <c r="C1942">
        <v>5759</v>
      </c>
      <c r="D1942">
        <v>14</v>
      </c>
      <c r="E1942" t="str">
        <f>VLOOKUP(D1942,Menu!$A$2:$D$18,2,FALSE)</f>
        <v>Espresso</v>
      </c>
      <c r="F1942">
        <f>VLOOKUP(D1942,Menu!$A$2:$D$18,3,FALSE)</f>
        <v>3</v>
      </c>
      <c r="G1942">
        <f>VLOOKUP(D1942,Menu!$A$2:$D$18,4,FALSE)</f>
        <v>3</v>
      </c>
    </row>
    <row r="1943" spans="1:7">
      <c r="A1943" t="s">
        <v>19</v>
      </c>
      <c r="B1943" s="7">
        <v>0.56388888888888877</v>
      </c>
      <c r="C1943">
        <v>5760</v>
      </c>
      <c r="D1943">
        <v>2</v>
      </c>
      <c r="E1943" t="str">
        <f>VLOOKUP(D1943,Menu!$A$2:$D$18,2,FALSE)</f>
        <v>Risotto con Pollo</v>
      </c>
      <c r="F1943">
        <f>VLOOKUP(D1943,Menu!$A$2:$D$18,3,FALSE)</f>
        <v>16</v>
      </c>
      <c r="G1943">
        <f>VLOOKUP(D1943,Menu!$A$2:$D$18,4,FALSE)</f>
        <v>19</v>
      </c>
    </row>
    <row r="1944" spans="1:7">
      <c r="A1944" t="s">
        <v>19</v>
      </c>
      <c r="B1944" s="7">
        <v>0.56388888888888877</v>
      </c>
      <c r="C1944">
        <v>5760</v>
      </c>
      <c r="D1944">
        <v>3</v>
      </c>
      <c r="E1944" t="str">
        <f>VLOOKUP(D1944,Menu!$A$2:$D$18,2,FALSE)</f>
        <v>Soup of the day</v>
      </c>
      <c r="F1944">
        <f>VLOOKUP(D1944,Menu!$A$2:$D$18,3,FALSE)</f>
        <v>7</v>
      </c>
      <c r="G1944">
        <f>VLOOKUP(D1944,Menu!$A$2:$D$18,4,FALSE)</f>
        <v>8.5</v>
      </c>
    </row>
    <row r="1945" spans="1:7">
      <c r="A1945" t="s">
        <v>19</v>
      </c>
      <c r="B1945" s="7">
        <v>0.56388888888888877</v>
      </c>
      <c r="C1945">
        <v>5760</v>
      </c>
      <c r="D1945">
        <v>14</v>
      </c>
      <c r="E1945" t="str">
        <f>VLOOKUP(D1945,Menu!$A$2:$D$18,2,FALSE)</f>
        <v>Espresso</v>
      </c>
      <c r="F1945">
        <f>VLOOKUP(D1945,Menu!$A$2:$D$18,3,FALSE)</f>
        <v>3</v>
      </c>
      <c r="G1945">
        <f>VLOOKUP(D1945,Menu!$A$2:$D$18,4,FALSE)</f>
        <v>3</v>
      </c>
    </row>
    <row r="1946" spans="1:7">
      <c r="A1946" t="s">
        <v>19</v>
      </c>
      <c r="B1946" s="7">
        <v>0.56388888888888877</v>
      </c>
      <c r="C1946">
        <v>5760</v>
      </c>
      <c r="D1946">
        <v>4</v>
      </c>
      <c r="E1946" t="str">
        <f>VLOOKUP(D1946,Menu!$A$2:$D$18,2,FALSE)</f>
        <v>Ravioli</v>
      </c>
      <c r="F1946">
        <f>VLOOKUP(D1946,Menu!$A$2:$D$18,3,FALSE)</f>
        <v>14</v>
      </c>
      <c r="G1946">
        <f>VLOOKUP(D1946,Menu!$A$2:$D$18,4,FALSE)</f>
        <v>16</v>
      </c>
    </row>
    <row r="1947" spans="1:7">
      <c r="A1947" t="s">
        <v>19</v>
      </c>
      <c r="B1947" s="7">
        <v>0.57152777777777763</v>
      </c>
      <c r="C1947">
        <v>5761</v>
      </c>
      <c r="D1947">
        <v>3</v>
      </c>
      <c r="E1947" t="str">
        <f>VLOOKUP(D1947,Menu!$A$2:$D$18,2,FALSE)</f>
        <v>Soup of the day</v>
      </c>
      <c r="F1947">
        <f>VLOOKUP(D1947,Menu!$A$2:$D$18,3,FALSE)</f>
        <v>7</v>
      </c>
      <c r="G1947">
        <f>VLOOKUP(D1947,Menu!$A$2:$D$18,4,FALSE)</f>
        <v>8.5</v>
      </c>
    </row>
    <row r="1948" spans="1:7">
      <c r="A1948" t="s">
        <v>19</v>
      </c>
      <c r="B1948" s="7">
        <v>0.57152777777777763</v>
      </c>
      <c r="C1948">
        <v>5761</v>
      </c>
      <c r="D1948">
        <v>16</v>
      </c>
      <c r="E1948" t="str">
        <f>VLOOKUP(D1948,Menu!$A$2:$D$18,2,FALSE)</f>
        <v>English Ale</v>
      </c>
      <c r="F1948">
        <f>VLOOKUP(D1948,Menu!$A$2:$D$18,3,FALSE)</f>
        <v>5</v>
      </c>
      <c r="G1948">
        <f>VLOOKUP(D1948,Menu!$A$2:$D$18,4,FALSE)</f>
        <v>7</v>
      </c>
    </row>
    <row r="1949" spans="1:7">
      <c r="A1949" t="s">
        <v>19</v>
      </c>
      <c r="B1949" s="7">
        <v>0.57152777777777763</v>
      </c>
      <c r="C1949">
        <v>5761</v>
      </c>
      <c r="D1949">
        <v>10</v>
      </c>
      <c r="E1949" t="str">
        <f>VLOOKUP(D1949,Menu!$A$2:$D$18,2,FALSE)</f>
        <v>Mushroom Wellington</v>
      </c>
      <c r="F1949">
        <f>VLOOKUP(D1949,Menu!$A$2:$D$18,3,FALSE)</f>
        <v>14</v>
      </c>
      <c r="G1949">
        <f>VLOOKUP(D1949,Menu!$A$2:$D$18,4,FALSE)</f>
        <v>19.5</v>
      </c>
    </row>
    <row r="1950" spans="1:7">
      <c r="A1950" t="s">
        <v>19</v>
      </c>
      <c r="B1950" s="7">
        <v>0.57152777777777763</v>
      </c>
      <c r="C1950">
        <v>5761</v>
      </c>
      <c r="D1950">
        <v>1</v>
      </c>
      <c r="E1950" t="str">
        <f>VLOOKUP(D1950,Menu!$A$2:$D$18,2,FALSE)</f>
        <v>Spag Bog</v>
      </c>
      <c r="F1950">
        <f>VLOOKUP(D1950,Menu!$A$2:$D$18,3,FALSE)</f>
        <v>17</v>
      </c>
      <c r="G1950">
        <f>VLOOKUP(D1950,Menu!$A$2:$D$18,4,FALSE)</f>
        <v>23</v>
      </c>
    </row>
    <row r="1951" spans="1:7">
      <c r="A1951" t="s">
        <v>19</v>
      </c>
      <c r="B1951" s="7">
        <v>0.57152777777777763</v>
      </c>
      <c r="C1951">
        <v>5761</v>
      </c>
      <c r="D1951">
        <v>11</v>
      </c>
      <c r="E1951" t="str">
        <f>VLOOKUP(D1951,Menu!$A$2:$D$18,2,FALSE)</f>
        <v>Bacon Butty</v>
      </c>
      <c r="F1951">
        <f>VLOOKUP(D1951,Menu!$A$2:$D$18,3,FALSE)</f>
        <v>10</v>
      </c>
      <c r="G1951">
        <f>VLOOKUP(D1951,Menu!$A$2:$D$18,4,FALSE)</f>
        <v>14</v>
      </c>
    </row>
    <row r="1952" spans="1:7">
      <c r="A1952" t="s">
        <v>19</v>
      </c>
      <c r="B1952" s="7">
        <v>0.57152777777777763</v>
      </c>
      <c r="C1952">
        <v>5761</v>
      </c>
      <c r="D1952">
        <v>9</v>
      </c>
      <c r="E1952" t="str">
        <f>VLOOKUP(D1952,Menu!$A$2:$D$18,2,FALSE)</f>
        <v>Chicken Tikka Masala</v>
      </c>
      <c r="F1952">
        <f>VLOOKUP(D1952,Menu!$A$2:$D$18,3,FALSE)</f>
        <v>14</v>
      </c>
      <c r="G1952">
        <f>VLOOKUP(D1952,Menu!$A$2:$D$18,4,FALSE)</f>
        <v>17</v>
      </c>
    </row>
    <row r="1953" spans="1:7">
      <c r="A1953" t="s">
        <v>19</v>
      </c>
      <c r="B1953" s="7">
        <v>0.57291666666666652</v>
      </c>
      <c r="C1953">
        <v>5762</v>
      </c>
      <c r="D1953">
        <v>16</v>
      </c>
      <c r="E1953" t="str">
        <f>VLOOKUP(D1953,Menu!$A$2:$D$18,2,FALSE)</f>
        <v>English Ale</v>
      </c>
      <c r="F1953">
        <f>VLOOKUP(D1953,Menu!$A$2:$D$18,3,FALSE)</f>
        <v>5</v>
      </c>
      <c r="G1953">
        <f>VLOOKUP(D1953,Menu!$A$2:$D$18,4,FALSE)</f>
        <v>7</v>
      </c>
    </row>
    <row r="1954" spans="1:7">
      <c r="A1954" t="s">
        <v>19</v>
      </c>
      <c r="B1954" s="7">
        <v>0.57291666666666652</v>
      </c>
      <c r="C1954">
        <v>5762</v>
      </c>
      <c r="D1954">
        <v>14</v>
      </c>
      <c r="E1954" t="str">
        <f>VLOOKUP(D1954,Menu!$A$2:$D$18,2,FALSE)</f>
        <v>Espresso</v>
      </c>
      <c r="F1954">
        <f>VLOOKUP(D1954,Menu!$A$2:$D$18,3,FALSE)</f>
        <v>3</v>
      </c>
      <c r="G1954">
        <f>VLOOKUP(D1954,Menu!$A$2:$D$18,4,FALSE)</f>
        <v>3</v>
      </c>
    </row>
    <row r="1955" spans="1:7">
      <c r="A1955" t="s">
        <v>19</v>
      </c>
      <c r="B1955" s="7">
        <v>0.57291666666666652</v>
      </c>
      <c r="C1955">
        <v>5762</v>
      </c>
      <c r="D1955">
        <v>8</v>
      </c>
      <c r="E1955" t="str">
        <f>VLOOKUP(D1955,Menu!$A$2:$D$18,2,FALSE)</f>
        <v>Fish &amp; Chips</v>
      </c>
      <c r="F1955">
        <f>VLOOKUP(D1955,Menu!$A$2:$D$18,3,FALSE)</f>
        <v>15</v>
      </c>
      <c r="G1955">
        <f>VLOOKUP(D1955,Menu!$A$2:$D$18,4,FALSE)</f>
        <v>19</v>
      </c>
    </row>
    <row r="1956" spans="1:7">
      <c r="A1956" t="s">
        <v>19</v>
      </c>
      <c r="B1956" s="7">
        <v>0.57291666666666652</v>
      </c>
      <c r="C1956">
        <v>5762</v>
      </c>
      <c r="D1956">
        <v>3</v>
      </c>
      <c r="E1956" t="str">
        <f>VLOOKUP(D1956,Menu!$A$2:$D$18,2,FALSE)</f>
        <v>Soup of the day</v>
      </c>
      <c r="F1956">
        <f>VLOOKUP(D1956,Menu!$A$2:$D$18,3,FALSE)</f>
        <v>7</v>
      </c>
      <c r="G1956">
        <f>VLOOKUP(D1956,Menu!$A$2:$D$18,4,FALSE)</f>
        <v>8.5</v>
      </c>
    </row>
    <row r="1957" spans="1:7">
      <c r="A1957" t="s">
        <v>19</v>
      </c>
      <c r="B1957" s="7">
        <v>0.57291666666666652</v>
      </c>
      <c r="C1957">
        <v>5762</v>
      </c>
      <c r="D1957">
        <v>4</v>
      </c>
      <c r="E1957" t="str">
        <f>VLOOKUP(D1957,Menu!$A$2:$D$18,2,FALSE)</f>
        <v>Ravioli</v>
      </c>
      <c r="F1957">
        <f>VLOOKUP(D1957,Menu!$A$2:$D$18,3,FALSE)</f>
        <v>14</v>
      </c>
      <c r="G1957">
        <f>VLOOKUP(D1957,Menu!$A$2:$D$18,4,FALSE)</f>
        <v>16</v>
      </c>
    </row>
    <row r="1958" spans="1:7">
      <c r="A1958" t="s">
        <v>19</v>
      </c>
      <c r="B1958" s="7">
        <v>0.57291666666666652</v>
      </c>
      <c r="C1958">
        <v>5762</v>
      </c>
      <c r="D1958">
        <v>3</v>
      </c>
      <c r="E1958" t="str">
        <f>VLOOKUP(D1958,Menu!$A$2:$D$18,2,FALSE)</f>
        <v>Soup of the day</v>
      </c>
      <c r="F1958">
        <f>VLOOKUP(D1958,Menu!$A$2:$D$18,3,FALSE)</f>
        <v>7</v>
      </c>
      <c r="G1958">
        <f>VLOOKUP(D1958,Menu!$A$2:$D$18,4,FALSE)</f>
        <v>8.5</v>
      </c>
    </row>
    <row r="1959" spans="1:7">
      <c r="A1959" t="s">
        <v>19</v>
      </c>
      <c r="B1959" s="7">
        <v>0.57291666666666652</v>
      </c>
      <c r="C1959">
        <v>5762</v>
      </c>
      <c r="D1959">
        <v>13</v>
      </c>
      <c r="E1959" t="str">
        <f>VLOOKUP(D1959,Menu!$A$2:$D$18,2,FALSE)</f>
        <v>English Breakfast tea</v>
      </c>
      <c r="F1959">
        <f>VLOOKUP(D1959,Menu!$A$2:$D$18,3,FALSE)</f>
        <v>2</v>
      </c>
      <c r="G1959">
        <f>VLOOKUP(D1959,Menu!$A$2:$D$18,4,FALSE)</f>
        <v>2</v>
      </c>
    </row>
    <row r="1960" spans="1:7">
      <c r="A1960" t="s">
        <v>19</v>
      </c>
      <c r="B1960" s="7">
        <v>0.58333333333333315</v>
      </c>
      <c r="C1960">
        <v>5763</v>
      </c>
      <c r="D1960">
        <v>1</v>
      </c>
      <c r="E1960" t="str">
        <f>VLOOKUP(D1960,Menu!$A$2:$D$18,2,FALSE)</f>
        <v>Spag Bog</v>
      </c>
      <c r="F1960">
        <f>VLOOKUP(D1960,Menu!$A$2:$D$18,3,FALSE)</f>
        <v>17</v>
      </c>
      <c r="G1960">
        <f>VLOOKUP(D1960,Menu!$A$2:$D$18,4,FALSE)</f>
        <v>23</v>
      </c>
    </row>
    <row r="1961" spans="1:7">
      <c r="A1961" t="s">
        <v>19</v>
      </c>
      <c r="B1961" s="7">
        <v>0.59999999999999987</v>
      </c>
      <c r="C1961">
        <v>5764</v>
      </c>
      <c r="D1961">
        <v>8</v>
      </c>
      <c r="E1961" t="str">
        <f>VLOOKUP(D1961,Menu!$A$2:$D$18,2,FALSE)</f>
        <v>Fish &amp; Chips</v>
      </c>
      <c r="F1961">
        <f>VLOOKUP(D1961,Menu!$A$2:$D$18,3,FALSE)</f>
        <v>15</v>
      </c>
      <c r="G1961">
        <f>VLOOKUP(D1961,Menu!$A$2:$D$18,4,FALSE)</f>
        <v>19</v>
      </c>
    </row>
    <row r="1962" spans="1:7">
      <c r="A1962" t="s">
        <v>19</v>
      </c>
      <c r="B1962" s="7">
        <v>0.59999999999999987</v>
      </c>
      <c r="C1962">
        <v>5764</v>
      </c>
      <c r="D1962">
        <v>11</v>
      </c>
      <c r="E1962" t="str">
        <f>VLOOKUP(D1962,Menu!$A$2:$D$18,2,FALSE)</f>
        <v>Bacon Butty</v>
      </c>
      <c r="F1962">
        <f>VLOOKUP(D1962,Menu!$A$2:$D$18,3,FALSE)</f>
        <v>10</v>
      </c>
      <c r="G1962">
        <f>VLOOKUP(D1962,Menu!$A$2:$D$18,4,FALSE)</f>
        <v>14</v>
      </c>
    </row>
    <row r="1963" spans="1:7">
      <c r="A1963" t="s">
        <v>19</v>
      </c>
      <c r="B1963" s="7">
        <v>0.60624999999999984</v>
      </c>
      <c r="C1963">
        <v>5765</v>
      </c>
      <c r="D1963">
        <v>8</v>
      </c>
      <c r="E1963" t="str">
        <f>VLOOKUP(D1963,Menu!$A$2:$D$18,2,FALSE)</f>
        <v>Fish &amp; Chips</v>
      </c>
      <c r="F1963">
        <f>VLOOKUP(D1963,Menu!$A$2:$D$18,3,FALSE)</f>
        <v>15</v>
      </c>
      <c r="G1963">
        <f>VLOOKUP(D1963,Menu!$A$2:$D$18,4,FALSE)</f>
        <v>19</v>
      </c>
    </row>
    <row r="1964" spans="1:7">
      <c r="A1964" t="s">
        <v>19</v>
      </c>
      <c r="B1964" s="7">
        <v>0.60624999999999984</v>
      </c>
      <c r="C1964">
        <v>5765</v>
      </c>
      <c r="D1964">
        <v>9</v>
      </c>
      <c r="E1964" t="str">
        <f>VLOOKUP(D1964,Menu!$A$2:$D$18,2,FALSE)</f>
        <v>Chicken Tikka Masala</v>
      </c>
      <c r="F1964">
        <f>VLOOKUP(D1964,Menu!$A$2:$D$18,3,FALSE)</f>
        <v>14</v>
      </c>
      <c r="G1964">
        <f>VLOOKUP(D1964,Menu!$A$2:$D$18,4,FALSE)</f>
        <v>17</v>
      </c>
    </row>
    <row r="1965" spans="1:7">
      <c r="A1965" t="s">
        <v>19</v>
      </c>
      <c r="B1965" s="7">
        <v>0.60624999999999984</v>
      </c>
      <c r="C1965">
        <v>5765</v>
      </c>
      <c r="D1965">
        <v>7</v>
      </c>
      <c r="E1965" t="str">
        <f>VLOOKUP(D1965,Menu!$A$2:$D$18,2,FALSE)</f>
        <v>Cottage Pie</v>
      </c>
      <c r="F1965">
        <f>VLOOKUP(D1965,Menu!$A$2:$D$18,3,FALSE)</f>
        <v>16</v>
      </c>
      <c r="G1965">
        <f>VLOOKUP(D1965,Menu!$A$2:$D$18,4,FALSE)</f>
        <v>20</v>
      </c>
    </row>
    <row r="1966" spans="1:7">
      <c r="A1966" t="s">
        <v>19</v>
      </c>
      <c r="B1966" s="7">
        <v>0.62222222222222201</v>
      </c>
      <c r="C1966">
        <v>5766</v>
      </c>
      <c r="D1966">
        <v>6</v>
      </c>
      <c r="E1966" t="str">
        <f>VLOOKUP(D1966,Menu!$A$2:$D$18,2,FALSE)</f>
        <v>Bangers &amp; Mash</v>
      </c>
      <c r="F1966">
        <f>VLOOKUP(D1966,Menu!$A$2:$D$18,3,FALSE)</f>
        <v>14</v>
      </c>
      <c r="G1966">
        <f>VLOOKUP(D1966,Menu!$A$2:$D$18,4,FALSE)</f>
        <v>18</v>
      </c>
    </row>
    <row r="1967" spans="1:7">
      <c r="A1967" t="s">
        <v>19</v>
      </c>
      <c r="B1967" s="7">
        <v>0.62986111111111087</v>
      </c>
      <c r="C1967">
        <v>5767</v>
      </c>
      <c r="D1967">
        <v>8</v>
      </c>
      <c r="E1967" t="str">
        <f>VLOOKUP(D1967,Menu!$A$2:$D$18,2,FALSE)</f>
        <v>Fish &amp; Chips</v>
      </c>
      <c r="F1967">
        <f>VLOOKUP(D1967,Menu!$A$2:$D$18,3,FALSE)</f>
        <v>15</v>
      </c>
      <c r="G1967">
        <f>VLOOKUP(D1967,Menu!$A$2:$D$18,4,FALSE)</f>
        <v>19</v>
      </c>
    </row>
    <row r="1968" spans="1:7">
      <c r="A1968" t="s">
        <v>19</v>
      </c>
      <c r="B1968" s="7">
        <v>0.62986111111111087</v>
      </c>
      <c r="C1968">
        <v>5767</v>
      </c>
      <c r="D1968">
        <v>9</v>
      </c>
      <c r="E1968" t="str">
        <f>VLOOKUP(D1968,Menu!$A$2:$D$18,2,FALSE)</f>
        <v>Chicken Tikka Masala</v>
      </c>
      <c r="F1968">
        <f>VLOOKUP(D1968,Menu!$A$2:$D$18,3,FALSE)</f>
        <v>14</v>
      </c>
      <c r="G1968">
        <f>VLOOKUP(D1968,Menu!$A$2:$D$18,4,FALSE)</f>
        <v>17</v>
      </c>
    </row>
    <row r="1969" spans="1:7">
      <c r="A1969" t="s">
        <v>19</v>
      </c>
      <c r="B1969" s="7">
        <v>0.64444444444444415</v>
      </c>
      <c r="C1969">
        <v>5768</v>
      </c>
      <c r="D1969">
        <v>1</v>
      </c>
      <c r="E1969" t="str">
        <f>VLOOKUP(D1969,Menu!$A$2:$D$18,2,FALSE)</f>
        <v>Spag Bog</v>
      </c>
      <c r="F1969">
        <f>VLOOKUP(D1969,Menu!$A$2:$D$18,3,FALSE)</f>
        <v>17</v>
      </c>
      <c r="G1969">
        <f>VLOOKUP(D1969,Menu!$A$2:$D$18,4,FALSE)</f>
        <v>23</v>
      </c>
    </row>
    <row r="1970" spans="1:7">
      <c r="A1970" t="s">
        <v>19</v>
      </c>
      <c r="B1970" s="7">
        <v>0.6534722222222219</v>
      </c>
      <c r="C1970">
        <v>5769</v>
      </c>
      <c r="D1970">
        <v>2</v>
      </c>
      <c r="E1970" t="str">
        <f>VLOOKUP(D1970,Menu!$A$2:$D$18,2,FALSE)</f>
        <v>Risotto con Pollo</v>
      </c>
      <c r="F1970">
        <f>VLOOKUP(D1970,Menu!$A$2:$D$18,3,FALSE)</f>
        <v>16</v>
      </c>
      <c r="G1970">
        <f>VLOOKUP(D1970,Menu!$A$2:$D$18,4,FALSE)</f>
        <v>19</v>
      </c>
    </row>
    <row r="1971" spans="1:7">
      <c r="A1971" t="s">
        <v>19</v>
      </c>
      <c r="B1971" s="7">
        <v>0.6534722222222219</v>
      </c>
      <c r="C1971">
        <v>5769</v>
      </c>
      <c r="D1971">
        <v>9</v>
      </c>
      <c r="E1971" t="str">
        <f>VLOOKUP(D1971,Menu!$A$2:$D$18,2,FALSE)</f>
        <v>Chicken Tikka Masala</v>
      </c>
      <c r="F1971">
        <f>VLOOKUP(D1971,Menu!$A$2:$D$18,3,FALSE)</f>
        <v>14</v>
      </c>
      <c r="G1971">
        <f>VLOOKUP(D1971,Menu!$A$2:$D$18,4,FALSE)</f>
        <v>17</v>
      </c>
    </row>
    <row r="1972" spans="1:7">
      <c r="A1972" t="s">
        <v>19</v>
      </c>
      <c r="B1972" s="7">
        <v>0.6534722222222219</v>
      </c>
      <c r="C1972">
        <v>5769</v>
      </c>
      <c r="D1972">
        <v>9</v>
      </c>
      <c r="E1972" t="str">
        <f>VLOOKUP(D1972,Menu!$A$2:$D$18,2,FALSE)</f>
        <v>Chicken Tikka Masala</v>
      </c>
      <c r="F1972">
        <f>VLOOKUP(D1972,Menu!$A$2:$D$18,3,FALSE)</f>
        <v>14</v>
      </c>
      <c r="G1972">
        <f>VLOOKUP(D1972,Menu!$A$2:$D$18,4,FALSE)</f>
        <v>17</v>
      </c>
    </row>
    <row r="1973" spans="1:7">
      <c r="A1973" t="s">
        <v>19</v>
      </c>
      <c r="B1973" s="7">
        <v>0.6534722222222219</v>
      </c>
      <c r="C1973">
        <v>5769</v>
      </c>
      <c r="D1973">
        <v>1</v>
      </c>
      <c r="E1973" t="str">
        <f>VLOOKUP(D1973,Menu!$A$2:$D$18,2,FALSE)</f>
        <v>Spag Bog</v>
      </c>
      <c r="F1973">
        <f>VLOOKUP(D1973,Menu!$A$2:$D$18,3,FALSE)</f>
        <v>17</v>
      </c>
      <c r="G1973">
        <f>VLOOKUP(D1973,Menu!$A$2:$D$18,4,FALSE)</f>
        <v>23</v>
      </c>
    </row>
    <row r="1974" spans="1:7">
      <c r="A1974" t="s">
        <v>19</v>
      </c>
      <c r="B1974" s="7">
        <v>0.65486111111111078</v>
      </c>
      <c r="C1974">
        <v>5770</v>
      </c>
      <c r="D1974">
        <v>7</v>
      </c>
      <c r="E1974" t="str">
        <f>VLOOKUP(D1974,Menu!$A$2:$D$18,2,FALSE)</f>
        <v>Cottage Pie</v>
      </c>
      <c r="F1974">
        <f>VLOOKUP(D1974,Menu!$A$2:$D$18,3,FALSE)</f>
        <v>16</v>
      </c>
      <c r="G1974">
        <f>VLOOKUP(D1974,Menu!$A$2:$D$18,4,FALSE)</f>
        <v>20</v>
      </c>
    </row>
    <row r="1975" spans="1:7">
      <c r="A1975" t="s">
        <v>19</v>
      </c>
      <c r="B1975" s="7">
        <v>0.66736111111111074</v>
      </c>
      <c r="C1975">
        <v>5771</v>
      </c>
      <c r="D1975">
        <v>9</v>
      </c>
      <c r="E1975" t="str">
        <f>VLOOKUP(D1975,Menu!$A$2:$D$18,2,FALSE)</f>
        <v>Chicken Tikka Masala</v>
      </c>
      <c r="F1975">
        <f>VLOOKUP(D1975,Menu!$A$2:$D$18,3,FALSE)</f>
        <v>14</v>
      </c>
      <c r="G1975">
        <f>VLOOKUP(D1975,Menu!$A$2:$D$18,4,FALSE)</f>
        <v>17</v>
      </c>
    </row>
    <row r="1976" spans="1:7">
      <c r="A1976" t="s">
        <v>19</v>
      </c>
      <c r="B1976" s="7">
        <v>0.66736111111111074</v>
      </c>
      <c r="C1976">
        <v>5771</v>
      </c>
      <c r="D1976">
        <v>12</v>
      </c>
      <c r="E1976" t="str">
        <f>VLOOKUP(D1976,Menu!$A$2:$D$18,2,FALSE)</f>
        <v>Red wine (1/4 bottle)</v>
      </c>
      <c r="F1976">
        <f>VLOOKUP(D1976,Menu!$A$2:$D$18,3,FALSE)</f>
        <v>4</v>
      </c>
      <c r="G1976">
        <f>VLOOKUP(D1976,Menu!$A$2:$D$18,4,FALSE)</f>
        <v>6</v>
      </c>
    </row>
    <row r="1977" spans="1:7">
      <c r="A1977" t="s">
        <v>19</v>
      </c>
      <c r="B1977" s="7">
        <v>0.66736111111111074</v>
      </c>
      <c r="C1977">
        <v>5771</v>
      </c>
      <c r="D1977">
        <v>6</v>
      </c>
      <c r="E1977" t="str">
        <f>VLOOKUP(D1977,Menu!$A$2:$D$18,2,FALSE)</f>
        <v>Bangers &amp; Mash</v>
      </c>
      <c r="F1977">
        <f>VLOOKUP(D1977,Menu!$A$2:$D$18,3,FALSE)</f>
        <v>14</v>
      </c>
      <c r="G1977">
        <f>VLOOKUP(D1977,Menu!$A$2:$D$18,4,FALSE)</f>
        <v>18</v>
      </c>
    </row>
    <row r="1978" spans="1:7">
      <c r="A1978" t="s">
        <v>19</v>
      </c>
      <c r="B1978" s="7">
        <v>0.66736111111111074</v>
      </c>
      <c r="C1978">
        <v>5771</v>
      </c>
      <c r="D1978">
        <v>12</v>
      </c>
      <c r="E1978" t="str">
        <f>VLOOKUP(D1978,Menu!$A$2:$D$18,2,FALSE)</f>
        <v>Red wine (1/4 bottle)</v>
      </c>
      <c r="F1978">
        <f>VLOOKUP(D1978,Menu!$A$2:$D$18,3,FALSE)</f>
        <v>4</v>
      </c>
      <c r="G1978">
        <f>VLOOKUP(D1978,Menu!$A$2:$D$18,4,FALSE)</f>
        <v>6</v>
      </c>
    </row>
    <row r="1979" spans="1:7">
      <c r="A1979" t="s">
        <v>19</v>
      </c>
      <c r="B1979" s="7">
        <v>0.66736111111111074</v>
      </c>
      <c r="C1979">
        <v>5771</v>
      </c>
      <c r="D1979">
        <v>1</v>
      </c>
      <c r="E1979" t="str">
        <f>VLOOKUP(D1979,Menu!$A$2:$D$18,2,FALSE)</f>
        <v>Spag Bog</v>
      </c>
      <c r="F1979">
        <f>VLOOKUP(D1979,Menu!$A$2:$D$18,3,FALSE)</f>
        <v>17</v>
      </c>
      <c r="G1979">
        <f>VLOOKUP(D1979,Menu!$A$2:$D$18,4,FALSE)</f>
        <v>23</v>
      </c>
    </row>
    <row r="1980" spans="1:7">
      <c r="A1980" t="s">
        <v>19</v>
      </c>
      <c r="B1980" s="7">
        <v>0.66736111111111074</v>
      </c>
      <c r="C1980">
        <v>5771</v>
      </c>
      <c r="D1980">
        <v>3</v>
      </c>
      <c r="E1980" t="str">
        <f>VLOOKUP(D1980,Menu!$A$2:$D$18,2,FALSE)</f>
        <v>Soup of the day</v>
      </c>
      <c r="F1980">
        <f>VLOOKUP(D1980,Menu!$A$2:$D$18,3,FALSE)</f>
        <v>7</v>
      </c>
      <c r="G1980">
        <f>VLOOKUP(D1980,Menu!$A$2:$D$18,4,FALSE)</f>
        <v>8.5</v>
      </c>
    </row>
    <row r="1981" spans="1:7">
      <c r="A1981" t="s">
        <v>19</v>
      </c>
      <c r="B1981" s="7">
        <v>0.66736111111111074</v>
      </c>
      <c r="C1981">
        <v>5771</v>
      </c>
      <c r="D1981">
        <v>1</v>
      </c>
      <c r="E1981" t="str">
        <f>VLOOKUP(D1981,Menu!$A$2:$D$18,2,FALSE)</f>
        <v>Spag Bog</v>
      </c>
      <c r="F1981">
        <f>VLOOKUP(D1981,Menu!$A$2:$D$18,3,FALSE)</f>
        <v>17</v>
      </c>
      <c r="G1981">
        <f>VLOOKUP(D1981,Menu!$A$2:$D$18,4,FALSE)</f>
        <v>23</v>
      </c>
    </row>
    <row r="1982" spans="1:7">
      <c r="A1982" t="s">
        <v>19</v>
      </c>
      <c r="B1982" s="7">
        <v>0.67638888888888848</v>
      </c>
      <c r="C1982">
        <v>5772</v>
      </c>
      <c r="D1982">
        <v>2</v>
      </c>
      <c r="E1982" t="str">
        <f>VLOOKUP(D1982,Menu!$A$2:$D$18,2,FALSE)</f>
        <v>Risotto con Pollo</v>
      </c>
      <c r="F1982">
        <f>VLOOKUP(D1982,Menu!$A$2:$D$18,3,FALSE)</f>
        <v>16</v>
      </c>
      <c r="G1982">
        <f>VLOOKUP(D1982,Menu!$A$2:$D$18,4,FALSE)</f>
        <v>19</v>
      </c>
    </row>
    <row r="1983" spans="1:7">
      <c r="A1983" t="s">
        <v>19</v>
      </c>
      <c r="B1983" s="7">
        <v>0.67638888888888848</v>
      </c>
      <c r="C1983">
        <v>5772</v>
      </c>
      <c r="D1983">
        <v>9</v>
      </c>
      <c r="E1983" t="str">
        <f>VLOOKUP(D1983,Menu!$A$2:$D$18,2,FALSE)</f>
        <v>Chicken Tikka Masala</v>
      </c>
      <c r="F1983">
        <f>VLOOKUP(D1983,Menu!$A$2:$D$18,3,FALSE)</f>
        <v>14</v>
      </c>
      <c r="G1983">
        <f>VLOOKUP(D1983,Menu!$A$2:$D$18,4,FALSE)</f>
        <v>17</v>
      </c>
    </row>
    <row r="1984" spans="1:7">
      <c r="A1984" t="s">
        <v>19</v>
      </c>
      <c r="B1984" s="7">
        <v>0.67638888888888848</v>
      </c>
      <c r="C1984">
        <v>5772</v>
      </c>
      <c r="D1984">
        <v>7</v>
      </c>
      <c r="E1984" t="str">
        <f>VLOOKUP(D1984,Menu!$A$2:$D$18,2,FALSE)</f>
        <v>Cottage Pie</v>
      </c>
      <c r="F1984">
        <f>VLOOKUP(D1984,Menu!$A$2:$D$18,3,FALSE)</f>
        <v>16</v>
      </c>
      <c r="G1984">
        <f>VLOOKUP(D1984,Menu!$A$2:$D$18,4,FALSE)</f>
        <v>20</v>
      </c>
    </row>
    <row r="1985" spans="1:7">
      <c r="A1985" t="s">
        <v>19</v>
      </c>
      <c r="B1985" s="7">
        <v>0.67638888888888848</v>
      </c>
      <c r="C1985">
        <v>5772</v>
      </c>
      <c r="D1985">
        <v>16</v>
      </c>
      <c r="E1985" t="str">
        <f>VLOOKUP(D1985,Menu!$A$2:$D$18,2,FALSE)</f>
        <v>English Ale</v>
      </c>
      <c r="F1985">
        <f>VLOOKUP(D1985,Menu!$A$2:$D$18,3,FALSE)</f>
        <v>5</v>
      </c>
      <c r="G1985">
        <f>VLOOKUP(D1985,Menu!$A$2:$D$18,4,FALSE)</f>
        <v>7</v>
      </c>
    </row>
    <row r="1986" spans="1:7">
      <c r="A1986" t="s">
        <v>19</v>
      </c>
      <c r="B1986" s="7">
        <v>0.67638888888888848</v>
      </c>
      <c r="C1986">
        <v>5772</v>
      </c>
      <c r="D1986">
        <v>12</v>
      </c>
      <c r="E1986" t="str">
        <f>VLOOKUP(D1986,Menu!$A$2:$D$18,2,FALSE)</f>
        <v>Red wine (1/4 bottle)</v>
      </c>
      <c r="F1986">
        <f>VLOOKUP(D1986,Menu!$A$2:$D$18,3,FALSE)</f>
        <v>4</v>
      </c>
      <c r="G1986">
        <f>VLOOKUP(D1986,Menu!$A$2:$D$18,4,FALSE)</f>
        <v>6</v>
      </c>
    </row>
    <row r="1987" spans="1:7">
      <c r="A1987" t="s">
        <v>19</v>
      </c>
      <c r="B1987" s="7">
        <v>0.68680555555555511</v>
      </c>
      <c r="C1987">
        <v>5773</v>
      </c>
      <c r="D1987">
        <v>10</v>
      </c>
      <c r="E1987" t="str">
        <f>VLOOKUP(D1987,Menu!$A$2:$D$18,2,FALSE)</f>
        <v>Mushroom Wellington</v>
      </c>
      <c r="F1987">
        <f>VLOOKUP(D1987,Menu!$A$2:$D$18,3,FALSE)</f>
        <v>14</v>
      </c>
      <c r="G1987">
        <f>VLOOKUP(D1987,Menu!$A$2:$D$18,4,FALSE)</f>
        <v>19.5</v>
      </c>
    </row>
    <row r="1988" spans="1:7">
      <c r="A1988" t="s">
        <v>19</v>
      </c>
      <c r="B1988" s="7">
        <v>0.68680555555555511</v>
      </c>
      <c r="C1988">
        <v>5773</v>
      </c>
      <c r="D1988">
        <v>4</v>
      </c>
      <c r="E1988" t="str">
        <f>VLOOKUP(D1988,Menu!$A$2:$D$18,2,FALSE)</f>
        <v>Ravioli</v>
      </c>
      <c r="F1988">
        <f>VLOOKUP(D1988,Menu!$A$2:$D$18,3,FALSE)</f>
        <v>14</v>
      </c>
      <c r="G1988">
        <f>VLOOKUP(D1988,Menu!$A$2:$D$18,4,FALSE)</f>
        <v>16</v>
      </c>
    </row>
    <row r="1989" spans="1:7">
      <c r="A1989" t="s">
        <v>19</v>
      </c>
      <c r="B1989" s="7">
        <v>0.68680555555555511</v>
      </c>
      <c r="C1989">
        <v>5773</v>
      </c>
      <c r="D1989">
        <v>16</v>
      </c>
      <c r="E1989" t="str">
        <f>VLOOKUP(D1989,Menu!$A$2:$D$18,2,FALSE)</f>
        <v>English Ale</v>
      </c>
      <c r="F1989">
        <f>VLOOKUP(D1989,Menu!$A$2:$D$18,3,FALSE)</f>
        <v>5</v>
      </c>
      <c r="G1989">
        <f>VLOOKUP(D1989,Menu!$A$2:$D$18,4,FALSE)</f>
        <v>7</v>
      </c>
    </row>
    <row r="1990" spans="1:7">
      <c r="A1990" t="s">
        <v>19</v>
      </c>
      <c r="B1990" s="7">
        <v>0.68680555555555511</v>
      </c>
      <c r="C1990">
        <v>5773</v>
      </c>
      <c r="D1990">
        <v>8</v>
      </c>
      <c r="E1990" t="str">
        <f>VLOOKUP(D1990,Menu!$A$2:$D$18,2,FALSE)</f>
        <v>Fish &amp; Chips</v>
      </c>
      <c r="F1990">
        <f>VLOOKUP(D1990,Menu!$A$2:$D$18,3,FALSE)</f>
        <v>15</v>
      </c>
      <c r="G1990">
        <f>VLOOKUP(D1990,Menu!$A$2:$D$18,4,FALSE)</f>
        <v>19</v>
      </c>
    </row>
    <row r="1991" spans="1:7">
      <c r="A1991" t="s">
        <v>19</v>
      </c>
      <c r="B1991" s="7">
        <v>0.68680555555555511</v>
      </c>
      <c r="C1991">
        <v>5773</v>
      </c>
      <c r="D1991">
        <v>13</v>
      </c>
      <c r="E1991" t="str">
        <f>VLOOKUP(D1991,Menu!$A$2:$D$18,2,FALSE)</f>
        <v>English Breakfast tea</v>
      </c>
      <c r="F1991">
        <f>VLOOKUP(D1991,Menu!$A$2:$D$18,3,FALSE)</f>
        <v>2</v>
      </c>
      <c r="G1991">
        <f>VLOOKUP(D1991,Menu!$A$2:$D$18,4,FALSE)</f>
        <v>2</v>
      </c>
    </row>
    <row r="1992" spans="1:7">
      <c r="A1992" t="s">
        <v>19</v>
      </c>
      <c r="B1992" s="7">
        <v>0.69097222222222177</v>
      </c>
      <c r="C1992">
        <v>5774</v>
      </c>
      <c r="D1992">
        <v>16</v>
      </c>
      <c r="E1992" t="str">
        <f>VLOOKUP(D1992,Menu!$A$2:$D$18,2,FALSE)</f>
        <v>English Ale</v>
      </c>
      <c r="F1992">
        <f>VLOOKUP(D1992,Menu!$A$2:$D$18,3,FALSE)</f>
        <v>5</v>
      </c>
      <c r="G1992">
        <f>VLOOKUP(D1992,Menu!$A$2:$D$18,4,FALSE)</f>
        <v>7</v>
      </c>
    </row>
    <row r="1993" spans="1:7">
      <c r="A1993" t="s">
        <v>19</v>
      </c>
      <c r="B1993" s="7">
        <v>0.69097222222222177</v>
      </c>
      <c r="C1993">
        <v>5774</v>
      </c>
      <c r="D1993">
        <v>12</v>
      </c>
      <c r="E1993" t="str">
        <f>VLOOKUP(D1993,Menu!$A$2:$D$18,2,FALSE)</f>
        <v>Red wine (1/4 bottle)</v>
      </c>
      <c r="F1993">
        <f>VLOOKUP(D1993,Menu!$A$2:$D$18,3,FALSE)</f>
        <v>4</v>
      </c>
      <c r="G1993">
        <f>VLOOKUP(D1993,Menu!$A$2:$D$18,4,FALSE)</f>
        <v>6</v>
      </c>
    </row>
    <row r="1994" spans="1:7">
      <c r="A1994" t="s">
        <v>19</v>
      </c>
      <c r="B1994" s="7">
        <v>0.71041666666666625</v>
      </c>
      <c r="C1994">
        <v>5775</v>
      </c>
      <c r="D1994">
        <v>14</v>
      </c>
      <c r="E1994" t="str">
        <f>VLOOKUP(D1994,Menu!$A$2:$D$18,2,FALSE)</f>
        <v>Espresso</v>
      </c>
      <c r="F1994">
        <f>VLOOKUP(D1994,Menu!$A$2:$D$18,3,FALSE)</f>
        <v>3</v>
      </c>
      <c r="G1994">
        <f>VLOOKUP(D1994,Menu!$A$2:$D$18,4,FALSE)</f>
        <v>3</v>
      </c>
    </row>
    <row r="1995" spans="1:7">
      <c r="A1995" t="s">
        <v>19</v>
      </c>
      <c r="B1995" s="7">
        <v>0.71041666666666625</v>
      </c>
      <c r="C1995">
        <v>5775</v>
      </c>
      <c r="D1995">
        <v>2</v>
      </c>
      <c r="E1995" t="str">
        <f>VLOOKUP(D1995,Menu!$A$2:$D$18,2,FALSE)</f>
        <v>Risotto con Pollo</v>
      </c>
      <c r="F1995">
        <f>VLOOKUP(D1995,Menu!$A$2:$D$18,3,FALSE)</f>
        <v>16</v>
      </c>
      <c r="G1995">
        <f>VLOOKUP(D1995,Menu!$A$2:$D$18,4,FALSE)</f>
        <v>19</v>
      </c>
    </row>
    <row r="1996" spans="1:7">
      <c r="A1996" t="s">
        <v>19</v>
      </c>
      <c r="B1996" s="7">
        <v>0.71041666666666625</v>
      </c>
      <c r="C1996">
        <v>5775</v>
      </c>
      <c r="D1996">
        <v>16</v>
      </c>
      <c r="E1996" t="str">
        <f>VLOOKUP(D1996,Menu!$A$2:$D$18,2,FALSE)</f>
        <v>English Ale</v>
      </c>
      <c r="F1996">
        <f>VLOOKUP(D1996,Menu!$A$2:$D$18,3,FALSE)</f>
        <v>5</v>
      </c>
      <c r="G1996">
        <f>VLOOKUP(D1996,Menu!$A$2:$D$18,4,FALSE)</f>
        <v>7</v>
      </c>
    </row>
    <row r="1997" spans="1:7">
      <c r="A1997" t="s">
        <v>19</v>
      </c>
      <c r="B1997" s="7">
        <v>0.71041666666666625</v>
      </c>
      <c r="C1997">
        <v>5775</v>
      </c>
      <c r="D1997">
        <v>7</v>
      </c>
      <c r="E1997" t="str">
        <f>VLOOKUP(D1997,Menu!$A$2:$D$18,2,FALSE)</f>
        <v>Cottage Pie</v>
      </c>
      <c r="F1997">
        <f>VLOOKUP(D1997,Menu!$A$2:$D$18,3,FALSE)</f>
        <v>16</v>
      </c>
      <c r="G1997">
        <f>VLOOKUP(D1997,Menu!$A$2:$D$18,4,FALSE)</f>
        <v>20</v>
      </c>
    </row>
    <row r="1998" spans="1:7">
      <c r="A1998" t="s">
        <v>19</v>
      </c>
      <c r="B1998" s="7">
        <v>0.71041666666666625</v>
      </c>
      <c r="C1998">
        <v>5775</v>
      </c>
      <c r="D1998">
        <v>8</v>
      </c>
      <c r="E1998" t="str">
        <f>VLOOKUP(D1998,Menu!$A$2:$D$18,2,FALSE)</f>
        <v>Fish &amp; Chips</v>
      </c>
      <c r="F1998">
        <f>VLOOKUP(D1998,Menu!$A$2:$D$18,3,FALSE)</f>
        <v>15</v>
      </c>
      <c r="G1998">
        <f>VLOOKUP(D1998,Menu!$A$2:$D$18,4,FALSE)</f>
        <v>19</v>
      </c>
    </row>
    <row r="1999" spans="1:7">
      <c r="A1999" t="s">
        <v>19</v>
      </c>
      <c r="B1999" s="7">
        <v>0.71041666666666625</v>
      </c>
      <c r="C1999">
        <v>5775</v>
      </c>
      <c r="D1999">
        <v>14</v>
      </c>
      <c r="E1999" t="str">
        <f>VLOOKUP(D1999,Menu!$A$2:$D$18,2,FALSE)</f>
        <v>Espresso</v>
      </c>
      <c r="F1999">
        <f>VLOOKUP(D1999,Menu!$A$2:$D$18,3,FALSE)</f>
        <v>3</v>
      </c>
      <c r="G1999">
        <f>VLOOKUP(D1999,Menu!$A$2:$D$18,4,FALSE)</f>
        <v>3</v>
      </c>
    </row>
    <row r="2000" spans="1:7">
      <c r="A2000" t="s">
        <v>19</v>
      </c>
      <c r="B2000" s="7">
        <v>0.71666666666666623</v>
      </c>
      <c r="C2000">
        <v>5776</v>
      </c>
      <c r="D2000">
        <v>2</v>
      </c>
      <c r="E2000" t="str">
        <f>VLOOKUP(D2000,Menu!$A$2:$D$18,2,FALSE)</f>
        <v>Risotto con Pollo</v>
      </c>
      <c r="F2000">
        <f>VLOOKUP(D2000,Menu!$A$2:$D$18,3,FALSE)</f>
        <v>16</v>
      </c>
      <c r="G2000">
        <f>VLOOKUP(D2000,Menu!$A$2:$D$18,4,FALSE)</f>
        <v>19</v>
      </c>
    </row>
    <row r="2001" spans="1:7">
      <c r="A2001" t="s">
        <v>19</v>
      </c>
      <c r="B2001" s="7">
        <v>0.71666666666666623</v>
      </c>
      <c r="C2001">
        <v>5776</v>
      </c>
      <c r="D2001">
        <v>8</v>
      </c>
      <c r="E2001" t="str">
        <f>VLOOKUP(D2001,Menu!$A$2:$D$18,2,FALSE)</f>
        <v>Fish &amp; Chips</v>
      </c>
      <c r="F2001">
        <f>VLOOKUP(D2001,Menu!$A$2:$D$18,3,FALSE)</f>
        <v>15</v>
      </c>
      <c r="G2001">
        <f>VLOOKUP(D2001,Menu!$A$2:$D$18,4,FALSE)</f>
        <v>19</v>
      </c>
    </row>
    <row r="2002" spans="1:7">
      <c r="A2002" t="s">
        <v>19</v>
      </c>
      <c r="B2002" s="7">
        <v>0.72916666666666619</v>
      </c>
      <c r="C2002">
        <v>5777</v>
      </c>
      <c r="D2002">
        <v>2</v>
      </c>
      <c r="E2002" t="str">
        <f>VLOOKUP(D2002,Menu!$A$2:$D$18,2,FALSE)</f>
        <v>Risotto con Pollo</v>
      </c>
      <c r="F2002">
        <f>VLOOKUP(D2002,Menu!$A$2:$D$18,3,FALSE)</f>
        <v>16</v>
      </c>
      <c r="G2002">
        <f>VLOOKUP(D2002,Menu!$A$2:$D$18,4,FALSE)</f>
        <v>19</v>
      </c>
    </row>
    <row r="2003" spans="1:7">
      <c r="A2003" t="s">
        <v>19</v>
      </c>
      <c r="B2003" s="7">
        <v>0.73541666666666616</v>
      </c>
      <c r="C2003">
        <v>5778</v>
      </c>
      <c r="D2003">
        <v>4</v>
      </c>
      <c r="E2003" t="str">
        <f>VLOOKUP(D2003,Menu!$A$2:$D$18,2,FALSE)</f>
        <v>Ravioli</v>
      </c>
      <c r="F2003">
        <f>VLOOKUP(D2003,Menu!$A$2:$D$18,3,FALSE)</f>
        <v>14</v>
      </c>
      <c r="G2003">
        <f>VLOOKUP(D2003,Menu!$A$2:$D$18,4,FALSE)</f>
        <v>16</v>
      </c>
    </row>
    <row r="2004" spans="1:7">
      <c r="A2004" t="s">
        <v>19</v>
      </c>
      <c r="B2004" s="7">
        <v>0.74861111111111056</v>
      </c>
      <c r="C2004">
        <v>5779</v>
      </c>
      <c r="D2004">
        <v>10</v>
      </c>
      <c r="E2004" t="str">
        <f>VLOOKUP(D2004,Menu!$A$2:$D$18,2,FALSE)</f>
        <v>Mushroom Wellington</v>
      </c>
      <c r="F2004">
        <f>VLOOKUP(D2004,Menu!$A$2:$D$18,3,FALSE)</f>
        <v>14</v>
      </c>
      <c r="G2004">
        <f>VLOOKUP(D2004,Menu!$A$2:$D$18,4,FALSE)</f>
        <v>19.5</v>
      </c>
    </row>
    <row r="2005" spans="1:7">
      <c r="A2005" t="s">
        <v>19</v>
      </c>
      <c r="B2005" s="7">
        <v>0.75624999999999942</v>
      </c>
      <c r="C2005">
        <v>5780</v>
      </c>
      <c r="D2005">
        <v>14</v>
      </c>
      <c r="E2005" t="str">
        <f>VLOOKUP(D2005,Menu!$A$2:$D$18,2,FALSE)</f>
        <v>Espresso</v>
      </c>
      <c r="F2005">
        <f>VLOOKUP(D2005,Menu!$A$2:$D$18,3,FALSE)</f>
        <v>3</v>
      </c>
      <c r="G2005">
        <f>VLOOKUP(D2005,Menu!$A$2:$D$18,4,FALSE)</f>
        <v>3</v>
      </c>
    </row>
    <row r="2006" spans="1:7">
      <c r="A2006" t="s">
        <v>19</v>
      </c>
      <c r="B2006" s="7">
        <v>0.75624999999999942</v>
      </c>
      <c r="C2006">
        <v>5780</v>
      </c>
      <c r="D2006">
        <v>7</v>
      </c>
      <c r="E2006" t="str">
        <f>VLOOKUP(D2006,Menu!$A$2:$D$18,2,FALSE)</f>
        <v>Cottage Pie</v>
      </c>
      <c r="F2006">
        <f>VLOOKUP(D2006,Menu!$A$2:$D$18,3,FALSE)</f>
        <v>16</v>
      </c>
      <c r="G2006">
        <f>VLOOKUP(D2006,Menu!$A$2:$D$18,4,FALSE)</f>
        <v>20</v>
      </c>
    </row>
    <row r="2007" spans="1:7">
      <c r="A2007" t="s">
        <v>19</v>
      </c>
      <c r="B2007" s="7">
        <v>0.75624999999999942</v>
      </c>
      <c r="C2007">
        <v>5780</v>
      </c>
      <c r="D2007">
        <v>5</v>
      </c>
      <c r="E2007" t="str">
        <f>VLOOKUP(D2007,Menu!$A$2:$D$18,2,FALSE)</f>
        <v>Carbonara</v>
      </c>
      <c r="F2007">
        <f>VLOOKUP(D2007,Menu!$A$2:$D$18,3,FALSE)</f>
        <v>15</v>
      </c>
      <c r="G2007">
        <f>VLOOKUP(D2007,Menu!$A$2:$D$18,4,FALSE)</f>
        <v>20</v>
      </c>
    </row>
    <row r="2008" spans="1:7">
      <c r="A2008" t="s">
        <v>19</v>
      </c>
      <c r="B2008" s="7">
        <v>0.76736111111111049</v>
      </c>
      <c r="C2008">
        <v>5781</v>
      </c>
      <c r="D2008">
        <v>7</v>
      </c>
      <c r="E2008" t="str">
        <f>VLOOKUP(D2008,Menu!$A$2:$D$18,2,FALSE)</f>
        <v>Cottage Pie</v>
      </c>
      <c r="F2008">
        <f>VLOOKUP(D2008,Menu!$A$2:$D$18,3,FALSE)</f>
        <v>16</v>
      </c>
      <c r="G2008">
        <f>VLOOKUP(D2008,Menu!$A$2:$D$18,4,FALSE)</f>
        <v>20</v>
      </c>
    </row>
    <row r="2009" spans="1:7">
      <c r="A2009" t="s">
        <v>19</v>
      </c>
      <c r="B2009" s="7">
        <v>0.7708333333333327</v>
      </c>
      <c r="C2009">
        <v>5782</v>
      </c>
      <c r="D2009">
        <v>14</v>
      </c>
      <c r="E2009" t="str">
        <f>VLOOKUP(D2009,Menu!$A$2:$D$18,2,FALSE)</f>
        <v>Espresso</v>
      </c>
      <c r="F2009">
        <f>VLOOKUP(D2009,Menu!$A$2:$D$18,3,FALSE)</f>
        <v>3</v>
      </c>
      <c r="G2009">
        <f>VLOOKUP(D2009,Menu!$A$2:$D$18,4,FALSE)</f>
        <v>3</v>
      </c>
    </row>
    <row r="2010" spans="1:7">
      <c r="A2010" t="s">
        <v>19</v>
      </c>
      <c r="B2010" s="7">
        <v>0.7708333333333327</v>
      </c>
      <c r="C2010">
        <v>5782</v>
      </c>
      <c r="D2010">
        <v>14</v>
      </c>
      <c r="E2010" t="str">
        <f>VLOOKUP(D2010,Menu!$A$2:$D$18,2,FALSE)</f>
        <v>Espresso</v>
      </c>
      <c r="F2010">
        <f>VLOOKUP(D2010,Menu!$A$2:$D$18,3,FALSE)</f>
        <v>3</v>
      </c>
      <c r="G2010">
        <f>VLOOKUP(D2010,Menu!$A$2:$D$18,4,FALSE)</f>
        <v>3</v>
      </c>
    </row>
    <row r="2011" spans="1:7">
      <c r="A2011" t="s">
        <v>19</v>
      </c>
      <c r="B2011" s="7">
        <v>0.7708333333333327</v>
      </c>
      <c r="C2011">
        <v>5782</v>
      </c>
      <c r="D2011">
        <v>5</v>
      </c>
      <c r="E2011" t="str">
        <f>VLOOKUP(D2011,Menu!$A$2:$D$18,2,FALSE)</f>
        <v>Carbonara</v>
      </c>
      <c r="F2011">
        <f>VLOOKUP(D2011,Menu!$A$2:$D$18,3,FALSE)</f>
        <v>15</v>
      </c>
      <c r="G2011">
        <f>VLOOKUP(D2011,Menu!$A$2:$D$18,4,FALSE)</f>
        <v>20</v>
      </c>
    </row>
    <row r="2012" spans="1:7">
      <c r="A2012" t="s">
        <v>19</v>
      </c>
      <c r="B2012" s="7">
        <v>0.7708333333333327</v>
      </c>
      <c r="C2012">
        <v>5782</v>
      </c>
      <c r="D2012">
        <v>5</v>
      </c>
      <c r="E2012" t="str">
        <f>VLOOKUP(D2012,Menu!$A$2:$D$18,2,FALSE)</f>
        <v>Carbonara</v>
      </c>
      <c r="F2012">
        <f>VLOOKUP(D2012,Menu!$A$2:$D$18,3,FALSE)</f>
        <v>15</v>
      </c>
      <c r="G2012">
        <f>VLOOKUP(D2012,Menu!$A$2:$D$18,4,FALSE)</f>
        <v>20</v>
      </c>
    </row>
    <row r="2013" spans="1:7">
      <c r="A2013" t="s">
        <v>19</v>
      </c>
      <c r="B2013" s="7">
        <v>0.77499999999999936</v>
      </c>
      <c r="C2013">
        <v>5783</v>
      </c>
      <c r="D2013">
        <v>4</v>
      </c>
      <c r="E2013" t="str">
        <f>VLOOKUP(D2013,Menu!$A$2:$D$18,2,FALSE)</f>
        <v>Ravioli</v>
      </c>
      <c r="F2013">
        <f>VLOOKUP(D2013,Menu!$A$2:$D$18,3,FALSE)</f>
        <v>14</v>
      </c>
      <c r="G2013">
        <f>VLOOKUP(D2013,Menu!$A$2:$D$18,4,FALSE)</f>
        <v>16</v>
      </c>
    </row>
    <row r="2014" spans="1:7">
      <c r="A2014" t="s">
        <v>19</v>
      </c>
      <c r="B2014" s="7">
        <v>0.78194444444444378</v>
      </c>
      <c r="C2014">
        <v>5784</v>
      </c>
      <c r="D2014">
        <v>12</v>
      </c>
      <c r="E2014" t="str">
        <f>VLOOKUP(D2014,Menu!$A$2:$D$18,2,FALSE)</f>
        <v>Red wine (1/4 bottle)</v>
      </c>
      <c r="F2014">
        <f>VLOOKUP(D2014,Menu!$A$2:$D$18,3,FALSE)</f>
        <v>4</v>
      </c>
      <c r="G2014">
        <f>VLOOKUP(D2014,Menu!$A$2:$D$18,4,FALSE)</f>
        <v>6</v>
      </c>
    </row>
    <row r="2015" spans="1:7">
      <c r="A2015" t="s">
        <v>19</v>
      </c>
      <c r="B2015" s="7">
        <v>0.78680555555555487</v>
      </c>
      <c r="C2015">
        <v>5785</v>
      </c>
      <c r="D2015">
        <v>11</v>
      </c>
      <c r="E2015" t="str">
        <f>VLOOKUP(D2015,Menu!$A$2:$D$18,2,FALSE)</f>
        <v>Bacon Butty</v>
      </c>
      <c r="F2015">
        <f>VLOOKUP(D2015,Menu!$A$2:$D$18,3,FALSE)</f>
        <v>10</v>
      </c>
      <c r="G2015">
        <f>VLOOKUP(D2015,Menu!$A$2:$D$18,4,FALSE)</f>
        <v>14</v>
      </c>
    </row>
    <row r="2016" spans="1:7">
      <c r="A2016" t="s">
        <v>19</v>
      </c>
      <c r="B2016" s="7">
        <v>0.79305555555555485</v>
      </c>
      <c r="C2016">
        <v>5786</v>
      </c>
      <c r="D2016">
        <v>13</v>
      </c>
      <c r="E2016" t="str">
        <f>VLOOKUP(D2016,Menu!$A$2:$D$18,2,FALSE)</f>
        <v>English Breakfast tea</v>
      </c>
      <c r="F2016">
        <f>VLOOKUP(D2016,Menu!$A$2:$D$18,3,FALSE)</f>
        <v>2</v>
      </c>
      <c r="G2016">
        <f>VLOOKUP(D2016,Menu!$A$2:$D$18,4,FALSE)</f>
        <v>2</v>
      </c>
    </row>
    <row r="2017" spans="1:7">
      <c r="A2017" t="s">
        <v>19</v>
      </c>
      <c r="B2017" s="7">
        <v>0.79513888888888817</v>
      </c>
      <c r="C2017">
        <v>5787</v>
      </c>
      <c r="D2017">
        <v>11</v>
      </c>
      <c r="E2017" t="str">
        <f>VLOOKUP(D2017,Menu!$A$2:$D$18,2,FALSE)</f>
        <v>Bacon Butty</v>
      </c>
      <c r="F2017">
        <f>VLOOKUP(D2017,Menu!$A$2:$D$18,3,FALSE)</f>
        <v>10</v>
      </c>
      <c r="G2017">
        <f>VLOOKUP(D2017,Menu!$A$2:$D$18,4,FALSE)</f>
        <v>14</v>
      </c>
    </row>
    <row r="2018" spans="1:7">
      <c r="A2018" t="s">
        <v>19</v>
      </c>
      <c r="B2018" s="7">
        <v>0.79513888888888817</v>
      </c>
      <c r="C2018">
        <v>5787</v>
      </c>
      <c r="D2018">
        <v>1</v>
      </c>
      <c r="E2018" t="str">
        <f>VLOOKUP(D2018,Menu!$A$2:$D$18,2,FALSE)</f>
        <v>Spag Bog</v>
      </c>
      <c r="F2018">
        <f>VLOOKUP(D2018,Menu!$A$2:$D$18,3,FALSE)</f>
        <v>17</v>
      </c>
      <c r="G2018">
        <f>VLOOKUP(D2018,Menu!$A$2:$D$18,4,FALSE)</f>
        <v>23</v>
      </c>
    </row>
    <row r="2019" spans="1:7">
      <c r="A2019" t="s">
        <v>19</v>
      </c>
      <c r="B2019" s="7">
        <v>0.79513888888888817</v>
      </c>
      <c r="C2019">
        <v>5787</v>
      </c>
      <c r="D2019">
        <v>9</v>
      </c>
      <c r="E2019" t="str">
        <f>VLOOKUP(D2019,Menu!$A$2:$D$18,2,FALSE)</f>
        <v>Chicken Tikka Masala</v>
      </c>
      <c r="F2019">
        <f>VLOOKUP(D2019,Menu!$A$2:$D$18,3,FALSE)</f>
        <v>14</v>
      </c>
      <c r="G2019">
        <f>VLOOKUP(D2019,Menu!$A$2:$D$18,4,FALSE)</f>
        <v>17</v>
      </c>
    </row>
    <row r="2020" spans="1:7">
      <c r="A2020" t="s">
        <v>19</v>
      </c>
      <c r="B2020" s="7">
        <v>0.79513888888888817</v>
      </c>
      <c r="C2020">
        <v>5787</v>
      </c>
      <c r="D2020">
        <v>13</v>
      </c>
      <c r="E2020" t="str">
        <f>VLOOKUP(D2020,Menu!$A$2:$D$18,2,FALSE)</f>
        <v>English Breakfast tea</v>
      </c>
      <c r="F2020">
        <f>VLOOKUP(D2020,Menu!$A$2:$D$18,3,FALSE)</f>
        <v>2</v>
      </c>
      <c r="G2020">
        <f>VLOOKUP(D2020,Menu!$A$2:$D$18,4,FALSE)</f>
        <v>2</v>
      </c>
    </row>
    <row r="2021" spans="1:7">
      <c r="A2021" t="s">
        <v>19</v>
      </c>
      <c r="B2021" s="7">
        <v>0.79513888888888817</v>
      </c>
      <c r="C2021">
        <v>5787</v>
      </c>
      <c r="D2021">
        <v>7</v>
      </c>
      <c r="E2021" t="str">
        <f>VLOOKUP(D2021,Menu!$A$2:$D$18,2,FALSE)</f>
        <v>Cottage Pie</v>
      </c>
      <c r="F2021">
        <f>VLOOKUP(D2021,Menu!$A$2:$D$18,3,FALSE)</f>
        <v>16</v>
      </c>
      <c r="G2021">
        <f>VLOOKUP(D2021,Menu!$A$2:$D$18,4,FALSE)</f>
        <v>20</v>
      </c>
    </row>
    <row r="2022" spans="1:7">
      <c r="A2022" t="s">
        <v>19</v>
      </c>
      <c r="B2022" s="7">
        <v>0.79999999999999927</v>
      </c>
      <c r="C2022">
        <v>5788</v>
      </c>
      <c r="D2022">
        <v>9</v>
      </c>
      <c r="E2022" t="str">
        <f>VLOOKUP(D2022,Menu!$A$2:$D$18,2,FALSE)</f>
        <v>Chicken Tikka Masala</v>
      </c>
      <c r="F2022">
        <f>VLOOKUP(D2022,Menu!$A$2:$D$18,3,FALSE)</f>
        <v>14</v>
      </c>
      <c r="G2022">
        <f>VLOOKUP(D2022,Menu!$A$2:$D$18,4,FALSE)</f>
        <v>17</v>
      </c>
    </row>
    <row r="2023" spans="1:7">
      <c r="A2023" t="s">
        <v>19</v>
      </c>
      <c r="B2023" s="7">
        <v>0.79999999999999927</v>
      </c>
      <c r="C2023">
        <v>5788</v>
      </c>
      <c r="D2023">
        <v>9</v>
      </c>
      <c r="E2023" t="str">
        <f>VLOOKUP(D2023,Menu!$A$2:$D$18,2,FALSE)</f>
        <v>Chicken Tikka Masala</v>
      </c>
      <c r="F2023">
        <f>VLOOKUP(D2023,Menu!$A$2:$D$18,3,FALSE)</f>
        <v>14</v>
      </c>
      <c r="G2023">
        <f>VLOOKUP(D2023,Menu!$A$2:$D$18,4,FALSE)</f>
        <v>17</v>
      </c>
    </row>
    <row r="2024" spans="1:7">
      <c r="A2024" t="s">
        <v>19</v>
      </c>
      <c r="B2024" s="7">
        <v>0.79999999999999927</v>
      </c>
      <c r="C2024">
        <v>5788</v>
      </c>
      <c r="D2024">
        <v>8</v>
      </c>
      <c r="E2024" t="str">
        <f>VLOOKUP(D2024,Menu!$A$2:$D$18,2,FALSE)</f>
        <v>Fish &amp; Chips</v>
      </c>
      <c r="F2024">
        <f>VLOOKUP(D2024,Menu!$A$2:$D$18,3,FALSE)</f>
        <v>15</v>
      </c>
      <c r="G2024">
        <f>VLOOKUP(D2024,Menu!$A$2:$D$18,4,FALSE)</f>
        <v>19</v>
      </c>
    </row>
    <row r="2025" spans="1:7">
      <c r="A2025" t="s">
        <v>19</v>
      </c>
      <c r="B2025" s="7">
        <v>0.8104166666666659</v>
      </c>
      <c r="C2025">
        <v>5789</v>
      </c>
      <c r="D2025">
        <v>4</v>
      </c>
      <c r="E2025" t="str">
        <f>VLOOKUP(D2025,Menu!$A$2:$D$18,2,FALSE)</f>
        <v>Ravioli</v>
      </c>
      <c r="F2025">
        <f>VLOOKUP(D2025,Menu!$A$2:$D$18,3,FALSE)</f>
        <v>14</v>
      </c>
      <c r="G2025">
        <f>VLOOKUP(D2025,Menu!$A$2:$D$18,4,FALSE)</f>
        <v>16</v>
      </c>
    </row>
    <row r="2026" spans="1:7">
      <c r="A2026" t="s">
        <v>19</v>
      </c>
      <c r="B2026" s="7">
        <v>0.8284722222222215</v>
      </c>
      <c r="C2026">
        <v>5790</v>
      </c>
      <c r="D2026">
        <v>13</v>
      </c>
      <c r="E2026" t="str">
        <f>VLOOKUP(D2026,Menu!$A$2:$D$18,2,FALSE)</f>
        <v>English Breakfast tea</v>
      </c>
      <c r="F2026">
        <f>VLOOKUP(D2026,Menu!$A$2:$D$18,3,FALSE)</f>
        <v>2</v>
      </c>
      <c r="G2026">
        <f>VLOOKUP(D2026,Menu!$A$2:$D$18,4,FALSE)</f>
        <v>2</v>
      </c>
    </row>
    <row r="2027" spans="1:7">
      <c r="A2027" t="s">
        <v>19</v>
      </c>
      <c r="B2027" s="7">
        <v>0.8284722222222215</v>
      </c>
      <c r="C2027">
        <v>5790</v>
      </c>
      <c r="D2027">
        <v>8</v>
      </c>
      <c r="E2027" t="str">
        <f>VLOOKUP(D2027,Menu!$A$2:$D$18,2,FALSE)</f>
        <v>Fish &amp; Chips</v>
      </c>
      <c r="F2027">
        <f>VLOOKUP(D2027,Menu!$A$2:$D$18,3,FALSE)</f>
        <v>15</v>
      </c>
      <c r="G2027">
        <f>VLOOKUP(D2027,Menu!$A$2:$D$18,4,FALSE)</f>
        <v>19</v>
      </c>
    </row>
    <row r="2028" spans="1:7">
      <c r="A2028" t="s">
        <v>19</v>
      </c>
      <c r="B2028" s="7">
        <v>0.8284722222222215</v>
      </c>
      <c r="C2028">
        <v>5790</v>
      </c>
      <c r="D2028">
        <v>7</v>
      </c>
      <c r="E2028" t="str">
        <f>VLOOKUP(D2028,Menu!$A$2:$D$18,2,FALSE)</f>
        <v>Cottage Pie</v>
      </c>
      <c r="F2028">
        <f>VLOOKUP(D2028,Menu!$A$2:$D$18,3,FALSE)</f>
        <v>16</v>
      </c>
      <c r="G2028">
        <f>VLOOKUP(D2028,Menu!$A$2:$D$18,4,FALSE)</f>
        <v>20</v>
      </c>
    </row>
    <row r="2029" spans="1:7">
      <c r="A2029" t="s">
        <v>19</v>
      </c>
      <c r="B2029" s="7">
        <v>0.84374999999999922</v>
      </c>
      <c r="C2029">
        <v>5791</v>
      </c>
      <c r="D2029">
        <v>12</v>
      </c>
      <c r="E2029" t="str">
        <f>VLOOKUP(D2029,Menu!$A$2:$D$18,2,FALSE)</f>
        <v>Red wine (1/4 bottle)</v>
      </c>
      <c r="F2029">
        <f>VLOOKUP(D2029,Menu!$A$2:$D$18,3,FALSE)</f>
        <v>4</v>
      </c>
      <c r="G2029">
        <f>VLOOKUP(D2029,Menu!$A$2:$D$18,4,FALSE)</f>
        <v>6</v>
      </c>
    </row>
    <row r="2030" spans="1:7">
      <c r="A2030" t="s">
        <v>19</v>
      </c>
      <c r="B2030" s="7">
        <v>0.85138888888888808</v>
      </c>
      <c r="C2030">
        <v>5792</v>
      </c>
      <c r="D2030">
        <v>4</v>
      </c>
      <c r="E2030" t="str">
        <f>VLOOKUP(D2030,Menu!$A$2:$D$18,2,FALSE)</f>
        <v>Ravioli</v>
      </c>
      <c r="F2030">
        <f>VLOOKUP(D2030,Menu!$A$2:$D$18,3,FALSE)</f>
        <v>14</v>
      </c>
      <c r="G2030">
        <f>VLOOKUP(D2030,Menu!$A$2:$D$18,4,FALSE)</f>
        <v>16</v>
      </c>
    </row>
    <row r="2031" spans="1:7">
      <c r="A2031" t="s">
        <v>19</v>
      </c>
      <c r="B2031" s="7">
        <v>0.85138888888888808</v>
      </c>
      <c r="C2031">
        <v>5792</v>
      </c>
      <c r="D2031">
        <v>8</v>
      </c>
      <c r="E2031" t="str">
        <f>VLOOKUP(D2031,Menu!$A$2:$D$18,2,FALSE)</f>
        <v>Fish &amp; Chips</v>
      </c>
      <c r="F2031">
        <f>VLOOKUP(D2031,Menu!$A$2:$D$18,3,FALSE)</f>
        <v>15</v>
      </c>
      <c r="G2031">
        <f>VLOOKUP(D2031,Menu!$A$2:$D$18,4,FALSE)</f>
        <v>19</v>
      </c>
    </row>
    <row r="2032" spans="1:7">
      <c r="A2032" t="s">
        <v>19</v>
      </c>
      <c r="B2032" s="7">
        <v>0.85138888888888808</v>
      </c>
      <c r="C2032">
        <v>5792</v>
      </c>
      <c r="D2032">
        <v>11</v>
      </c>
      <c r="E2032" t="str">
        <f>VLOOKUP(D2032,Menu!$A$2:$D$18,2,FALSE)</f>
        <v>Bacon Butty</v>
      </c>
      <c r="F2032">
        <f>VLOOKUP(D2032,Menu!$A$2:$D$18,3,FALSE)</f>
        <v>10</v>
      </c>
      <c r="G2032">
        <f>VLOOKUP(D2032,Menu!$A$2:$D$18,4,FALSE)</f>
        <v>14</v>
      </c>
    </row>
    <row r="2033" spans="1:7">
      <c r="A2033" t="s">
        <v>19</v>
      </c>
      <c r="B2033" s="7">
        <v>0.85694444444444362</v>
      </c>
      <c r="C2033">
        <v>5793</v>
      </c>
      <c r="D2033">
        <v>1</v>
      </c>
      <c r="E2033" t="str">
        <f>VLOOKUP(D2033,Menu!$A$2:$D$18,2,FALSE)</f>
        <v>Spag Bog</v>
      </c>
      <c r="F2033">
        <f>VLOOKUP(D2033,Menu!$A$2:$D$18,3,FALSE)</f>
        <v>17</v>
      </c>
      <c r="G2033">
        <f>VLOOKUP(D2033,Menu!$A$2:$D$18,4,FALSE)</f>
        <v>23</v>
      </c>
    </row>
    <row r="2034" spans="1:7">
      <c r="A2034" t="s">
        <v>19</v>
      </c>
      <c r="B2034" s="7">
        <v>0.87083333333333246</v>
      </c>
      <c r="C2034">
        <v>5794</v>
      </c>
      <c r="D2034">
        <v>15</v>
      </c>
      <c r="E2034" t="str">
        <f>VLOOKUP(D2034,Menu!$A$2:$D$18,2,FALSE)</f>
        <v>Fizzy water</v>
      </c>
      <c r="F2034">
        <f>VLOOKUP(D2034,Menu!$A$2:$D$18,3,FALSE)</f>
        <v>1</v>
      </c>
      <c r="G2034">
        <f>VLOOKUP(D2034,Menu!$A$2:$D$18,4,FALSE)</f>
        <v>1</v>
      </c>
    </row>
    <row r="2035" spans="1:7">
      <c r="A2035" t="s">
        <v>19</v>
      </c>
      <c r="B2035" s="7">
        <v>0.87083333333333246</v>
      </c>
      <c r="C2035">
        <v>5794</v>
      </c>
      <c r="D2035">
        <v>14</v>
      </c>
      <c r="E2035" t="str">
        <f>VLOOKUP(D2035,Menu!$A$2:$D$18,2,FALSE)</f>
        <v>Espresso</v>
      </c>
      <c r="F2035">
        <f>VLOOKUP(D2035,Menu!$A$2:$D$18,3,FALSE)</f>
        <v>3</v>
      </c>
      <c r="G2035">
        <f>VLOOKUP(D2035,Menu!$A$2:$D$18,4,FALSE)</f>
        <v>3</v>
      </c>
    </row>
    <row r="2036" spans="1:7">
      <c r="A2036" t="s">
        <v>19</v>
      </c>
      <c r="B2036" s="7">
        <v>0.87083333333333246</v>
      </c>
      <c r="C2036">
        <v>5794</v>
      </c>
      <c r="D2036">
        <v>15</v>
      </c>
      <c r="E2036" t="str">
        <f>VLOOKUP(D2036,Menu!$A$2:$D$18,2,FALSE)</f>
        <v>Fizzy water</v>
      </c>
      <c r="F2036">
        <f>VLOOKUP(D2036,Menu!$A$2:$D$18,3,FALSE)</f>
        <v>1</v>
      </c>
      <c r="G2036">
        <f>VLOOKUP(D2036,Menu!$A$2:$D$18,4,FALSE)</f>
        <v>1</v>
      </c>
    </row>
    <row r="2037" spans="1:7">
      <c r="A2037" t="s">
        <v>19</v>
      </c>
      <c r="B2037" s="7">
        <v>0.88611111111111018</v>
      </c>
      <c r="C2037">
        <v>5795</v>
      </c>
      <c r="D2037">
        <v>16</v>
      </c>
      <c r="E2037" t="str">
        <f>VLOOKUP(D2037,Menu!$A$2:$D$18,2,FALSE)</f>
        <v>English Ale</v>
      </c>
      <c r="F2037">
        <f>VLOOKUP(D2037,Menu!$A$2:$D$18,3,FALSE)</f>
        <v>5</v>
      </c>
      <c r="G2037">
        <f>VLOOKUP(D2037,Menu!$A$2:$D$18,4,FALSE)</f>
        <v>7</v>
      </c>
    </row>
    <row r="2038" spans="1:7">
      <c r="A2038" t="s">
        <v>19</v>
      </c>
      <c r="B2038" s="7">
        <v>0.88680555555555463</v>
      </c>
      <c r="C2038">
        <v>5796</v>
      </c>
      <c r="D2038">
        <v>5</v>
      </c>
      <c r="E2038" t="str">
        <f>VLOOKUP(D2038,Menu!$A$2:$D$18,2,FALSE)</f>
        <v>Carbonara</v>
      </c>
      <c r="F2038">
        <f>VLOOKUP(D2038,Menu!$A$2:$D$18,3,FALSE)</f>
        <v>15</v>
      </c>
      <c r="G2038">
        <f>VLOOKUP(D2038,Menu!$A$2:$D$18,4,FALSE)</f>
        <v>20</v>
      </c>
    </row>
    <row r="2039" spans="1:7">
      <c r="A2039" t="s">
        <v>19</v>
      </c>
      <c r="B2039" s="7">
        <v>0.90416666666666579</v>
      </c>
      <c r="C2039">
        <v>5797</v>
      </c>
      <c r="D2039">
        <v>3</v>
      </c>
      <c r="E2039" t="str">
        <f>VLOOKUP(D2039,Menu!$A$2:$D$18,2,FALSE)</f>
        <v>Soup of the day</v>
      </c>
      <c r="F2039">
        <f>VLOOKUP(D2039,Menu!$A$2:$D$18,3,FALSE)</f>
        <v>7</v>
      </c>
      <c r="G2039">
        <f>VLOOKUP(D2039,Menu!$A$2:$D$18,4,FALSE)</f>
        <v>8.5</v>
      </c>
    </row>
    <row r="2040" spans="1:7">
      <c r="A2040" t="s">
        <v>19</v>
      </c>
      <c r="B2040" s="7">
        <v>0.90416666666666579</v>
      </c>
      <c r="C2040">
        <v>5797</v>
      </c>
      <c r="D2040">
        <v>1</v>
      </c>
      <c r="E2040" t="str">
        <f>VLOOKUP(D2040,Menu!$A$2:$D$18,2,FALSE)</f>
        <v>Spag Bog</v>
      </c>
      <c r="F2040">
        <f>VLOOKUP(D2040,Menu!$A$2:$D$18,3,FALSE)</f>
        <v>17</v>
      </c>
      <c r="G2040">
        <f>VLOOKUP(D2040,Menu!$A$2:$D$18,4,FALSE)</f>
        <v>23</v>
      </c>
    </row>
    <row r="2041" spans="1:7">
      <c r="A2041" t="s">
        <v>19</v>
      </c>
      <c r="B2041" s="7">
        <v>0.90416666666666579</v>
      </c>
      <c r="C2041">
        <v>5797</v>
      </c>
      <c r="D2041">
        <v>6</v>
      </c>
      <c r="E2041" t="str">
        <f>VLOOKUP(D2041,Menu!$A$2:$D$18,2,FALSE)</f>
        <v>Bangers &amp; Mash</v>
      </c>
      <c r="F2041">
        <f>VLOOKUP(D2041,Menu!$A$2:$D$18,3,FALSE)</f>
        <v>14</v>
      </c>
      <c r="G2041">
        <f>VLOOKUP(D2041,Menu!$A$2:$D$18,4,FALSE)</f>
        <v>18</v>
      </c>
    </row>
    <row r="2042" spans="1:7">
      <c r="A2042" t="s">
        <v>19</v>
      </c>
      <c r="B2042" s="7">
        <v>0.91805555555555463</v>
      </c>
      <c r="C2042">
        <v>5798</v>
      </c>
      <c r="D2042">
        <v>10</v>
      </c>
      <c r="E2042" t="str">
        <f>VLOOKUP(D2042,Menu!$A$2:$D$18,2,FALSE)</f>
        <v>Mushroom Wellington</v>
      </c>
      <c r="F2042">
        <f>VLOOKUP(D2042,Menu!$A$2:$D$18,3,FALSE)</f>
        <v>14</v>
      </c>
      <c r="G2042">
        <f>VLOOKUP(D2042,Menu!$A$2:$D$18,4,FALSE)</f>
        <v>19.5</v>
      </c>
    </row>
    <row r="2043" spans="1:7">
      <c r="A2043" t="s">
        <v>19</v>
      </c>
      <c r="B2043" s="7">
        <v>0.92499999999999905</v>
      </c>
      <c r="C2043">
        <v>5799</v>
      </c>
      <c r="D2043">
        <v>11</v>
      </c>
      <c r="E2043" t="str">
        <f>VLOOKUP(D2043,Menu!$A$2:$D$18,2,FALSE)</f>
        <v>Bacon Butty</v>
      </c>
      <c r="F2043">
        <f>VLOOKUP(D2043,Menu!$A$2:$D$18,3,FALSE)</f>
        <v>10</v>
      </c>
      <c r="G2043">
        <f>VLOOKUP(D2043,Menu!$A$2:$D$18,4,FALSE)</f>
        <v>14</v>
      </c>
    </row>
    <row r="2044" spans="1:7">
      <c r="A2044" t="s">
        <v>19</v>
      </c>
      <c r="B2044" s="7">
        <v>0.92986111111111014</v>
      </c>
      <c r="C2044">
        <v>5800</v>
      </c>
      <c r="D2044">
        <v>15</v>
      </c>
      <c r="E2044" t="str">
        <f>VLOOKUP(D2044,Menu!$A$2:$D$18,2,FALSE)</f>
        <v>Fizzy water</v>
      </c>
      <c r="F2044">
        <f>VLOOKUP(D2044,Menu!$A$2:$D$18,3,FALSE)</f>
        <v>1</v>
      </c>
      <c r="G2044">
        <f>VLOOKUP(D2044,Menu!$A$2:$D$18,4,FALSE)</f>
        <v>1</v>
      </c>
    </row>
    <row r="2045" spans="1:7">
      <c r="A2045" t="s">
        <v>19</v>
      </c>
      <c r="B2045" s="7">
        <v>0.94444444444444342</v>
      </c>
      <c r="C2045">
        <v>5801</v>
      </c>
      <c r="D2045">
        <v>7</v>
      </c>
      <c r="E2045" t="str">
        <f>VLOOKUP(D2045,Menu!$A$2:$D$18,2,FALSE)</f>
        <v>Cottage Pie</v>
      </c>
      <c r="F2045">
        <f>VLOOKUP(D2045,Menu!$A$2:$D$18,3,FALSE)</f>
        <v>16</v>
      </c>
      <c r="G2045">
        <f>VLOOKUP(D2045,Menu!$A$2:$D$18,4,FALSE)</f>
        <v>20</v>
      </c>
    </row>
    <row r="2046" spans="1:7">
      <c r="A2046" t="s">
        <v>19</v>
      </c>
      <c r="B2046" s="7">
        <v>0.94444444444444342</v>
      </c>
      <c r="C2046">
        <v>5801</v>
      </c>
      <c r="D2046">
        <v>7</v>
      </c>
      <c r="E2046" t="str">
        <f>VLOOKUP(D2046,Menu!$A$2:$D$18,2,FALSE)</f>
        <v>Cottage Pie</v>
      </c>
      <c r="F2046">
        <f>VLOOKUP(D2046,Menu!$A$2:$D$18,3,FALSE)</f>
        <v>16</v>
      </c>
      <c r="G2046">
        <f>VLOOKUP(D2046,Menu!$A$2:$D$18,4,FALSE)</f>
        <v>20</v>
      </c>
    </row>
    <row r="2047" spans="1:7">
      <c r="A2047" t="s">
        <v>19</v>
      </c>
      <c r="B2047" s="7">
        <v>0.94444444444444342</v>
      </c>
      <c r="C2047">
        <v>5801</v>
      </c>
      <c r="D2047">
        <v>10</v>
      </c>
      <c r="E2047" t="str">
        <f>VLOOKUP(D2047,Menu!$A$2:$D$18,2,FALSE)</f>
        <v>Mushroom Wellington</v>
      </c>
      <c r="F2047">
        <f>VLOOKUP(D2047,Menu!$A$2:$D$18,3,FALSE)</f>
        <v>14</v>
      </c>
      <c r="G2047">
        <f>VLOOKUP(D2047,Menu!$A$2:$D$18,4,FALSE)</f>
        <v>19.5</v>
      </c>
    </row>
    <row r="2048" spans="1:7">
      <c r="A2048" t="s">
        <v>19</v>
      </c>
      <c r="B2048" s="7">
        <v>0.94652777777777675</v>
      </c>
      <c r="C2048">
        <v>5802</v>
      </c>
      <c r="D2048">
        <v>12</v>
      </c>
      <c r="E2048" t="str">
        <f>VLOOKUP(D2048,Menu!$A$2:$D$18,2,FALSE)</f>
        <v>Red wine (1/4 bottle)</v>
      </c>
      <c r="F2048">
        <f>VLOOKUP(D2048,Menu!$A$2:$D$18,3,FALSE)</f>
        <v>4</v>
      </c>
      <c r="G2048">
        <f>VLOOKUP(D2048,Menu!$A$2:$D$18,4,FALSE)</f>
        <v>6</v>
      </c>
    </row>
    <row r="2049" spans="1:7">
      <c r="A2049" t="s">
        <v>19</v>
      </c>
      <c r="B2049" s="7">
        <v>0.94652777777777675</v>
      </c>
      <c r="C2049">
        <v>5802</v>
      </c>
      <c r="D2049">
        <v>11</v>
      </c>
      <c r="E2049" t="str">
        <f>VLOOKUP(D2049,Menu!$A$2:$D$18,2,FALSE)</f>
        <v>Bacon Butty</v>
      </c>
      <c r="F2049">
        <f>VLOOKUP(D2049,Menu!$A$2:$D$18,3,FALSE)</f>
        <v>10</v>
      </c>
      <c r="G2049">
        <f>VLOOKUP(D2049,Menu!$A$2:$D$18,4,FALSE)</f>
        <v>14</v>
      </c>
    </row>
    <row r="2050" spans="1:7">
      <c r="A2050" t="s">
        <v>19</v>
      </c>
      <c r="B2050" s="7">
        <v>0.95555555555555449</v>
      </c>
      <c r="C2050">
        <v>5803</v>
      </c>
      <c r="D2050">
        <v>7</v>
      </c>
      <c r="E2050" t="str">
        <f>VLOOKUP(D2050,Menu!$A$2:$D$18,2,FALSE)</f>
        <v>Cottage Pie</v>
      </c>
      <c r="F2050">
        <f>VLOOKUP(D2050,Menu!$A$2:$D$18,3,FALSE)</f>
        <v>16</v>
      </c>
      <c r="G2050">
        <f>VLOOKUP(D2050,Menu!$A$2:$D$18,4,FALSE)</f>
        <v>20</v>
      </c>
    </row>
    <row r="2051" spans="1:7">
      <c r="A2051" t="s">
        <v>19</v>
      </c>
      <c r="B2051" s="7">
        <v>0.95555555555555449</v>
      </c>
      <c r="C2051">
        <v>5803</v>
      </c>
      <c r="D2051">
        <v>8</v>
      </c>
      <c r="E2051" t="str">
        <f>VLOOKUP(D2051,Menu!$A$2:$D$18,2,FALSE)</f>
        <v>Fish &amp; Chips</v>
      </c>
      <c r="F2051">
        <f>VLOOKUP(D2051,Menu!$A$2:$D$18,3,FALSE)</f>
        <v>15</v>
      </c>
      <c r="G2051">
        <f>VLOOKUP(D2051,Menu!$A$2:$D$18,4,FALSE)</f>
        <v>19</v>
      </c>
    </row>
    <row r="2052" spans="1:7">
      <c r="A2052" t="s">
        <v>19</v>
      </c>
      <c r="B2052" s="7">
        <v>0.95555555555555449</v>
      </c>
      <c r="C2052">
        <v>5803</v>
      </c>
      <c r="D2052">
        <v>3</v>
      </c>
      <c r="E2052" t="str">
        <f>VLOOKUP(D2052,Menu!$A$2:$D$18,2,FALSE)</f>
        <v>Soup of the day</v>
      </c>
      <c r="F2052">
        <f>VLOOKUP(D2052,Menu!$A$2:$D$18,3,FALSE)</f>
        <v>7</v>
      </c>
      <c r="G2052">
        <f>VLOOKUP(D2052,Menu!$A$2:$D$18,4,FALSE)</f>
        <v>8.5</v>
      </c>
    </row>
    <row r="2053" spans="1:7">
      <c r="A2053" t="s">
        <v>19</v>
      </c>
      <c r="B2053" s="7">
        <v>0.95763888888888782</v>
      </c>
      <c r="C2053">
        <v>5804</v>
      </c>
      <c r="D2053">
        <v>16</v>
      </c>
      <c r="E2053" t="str">
        <f>VLOOKUP(D2053,Menu!$A$2:$D$18,2,FALSE)</f>
        <v>English Ale</v>
      </c>
      <c r="F2053">
        <f>VLOOKUP(D2053,Menu!$A$2:$D$18,3,FALSE)</f>
        <v>5</v>
      </c>
      <c r="G2053">
        <f>VLOOKUP(D2053,Menu!$A$2:$D$18,4,FALSE)</f>
        <v>7</v>
      </c>
    </row>
    <row r="2054" spans="1:7">
      <c r="A2054" t="s">
        <v>19</v>
      </c>
      <c r="B2054" s="7">
        <v>0.95763888888888782</v>
      </c>
      <c r="C2054">
        <v>5804</v>
      </c>
      <c r="D2054">
        <v>4</v>
      </c>
      <c r="E2054" t="str">
        <f>VLOOKUP(D2054,Menu!$A$2:$D$18,2,FALSE)</f>
        <v>Ravioli</v>
      </c>
      <c r="F2054">
        <f>VLOOKUP(D2054,Menu!$A$2:$D$18,3,FALSE)</f>
        <v>14</v>
      </c>
      <c r="G2054">
        <f>VLOOKUP(D2054,Menu!$A$2:$D$18,4,FALSE)</f>
        <v>16</v>
      </c>
    </row>
    <row r="2055" spans="1:7">
      <c r="A2055" s="6" t="s">
        <v>20</v>
      </c>
      <c r="B2055" s="7">
        <v>0.47152777777777777</v>
      </c>
      <c r="C2055">
        <v>5805</v>
      </c>
      <c r="D2055">
        <v>13</v>
      </c>
      <c r="E2055" t="str">
        <f>VLOOKUP(D2055,Menu!$A$2:$D$18,2,FALSE)</f>
        <v>English Breakfast tea</v>
      </c>
      <c r="F2055">
        <f>VLOOKUP(D2055,Menu!$A$2:$D$18,3,FALSE)</f>
        <v>2</v>
      </c>
      <c r="G2055">
        <f>VLOOKUP(D2055,Menu!$A$2:$D$18,4,FALSE)</f>
        <v>2</v>
      </c>
    </row>
    <row r="2056" spans="1:7">
      <c r="A2056" s="6" t="s">
        <v>20</v>
      </c>
      <c r="B2056" s="7">
        <v>0.47152777777777777</v>
      </c>
      <c r="C2056">
        <v>5805</v>
      </c>
      <c r="D2056">
        <v>9</v>
      </c>
      <c r="E2056" t="str">
        <f>VLOOKUP(D2056,Menu!$A$2:$D$18,2,FALSE)</f>
        <v>Chicken Tikka Masala</v>
      </c>
      <c r="F2056">
        <f>VLOOKUP(D2056,Menu!$A$2:$D$18,3,FALSE)</f>
        <v>14</v>
      </c>
      <c r="G2056">
        <f>VLOOKUP(D2056,Menu!$A$2:$D$18,4,FALSE)</f>
        <v>17</v>
      </c>
    </row>
    <row r="2057" spans="1:7">
      <c r="A2057" s="6" t="s">
        <v>20</v>
      </c>
      <c r="B2057" s="7">
        <v>0.48055555555555557</v>
      </c>
      <c r="C2057">
        <v>5806</v>
      </c>
      <c r="D2057">
        <v>7</v>
      </c>
      <c r="E2057" t="str">
        <f>VLOOKUP(D2057,Menu!$A$2:$D$18,2,FALSE)</f>
        <v>Cottage Pie</v>
      </c>
      <c r="F2057">
        <f>VLOOKUP(D2057,Menu!$A$2:$D$18,3,FALSE)</f>
        <v>16</v>
      </c>
      <c r="G2057">
        <f>VLOOKUP(D2057,Menu!$A$2:$D$18,4,FALSE)</f>
        <v>20</v>
      </c>
    </row>
    <row r="2058" spans="1:7">
      <c r="A2058" s="6" t="s">
        <v>20</v>
      </c>
      <c r="B2058" s="7">
        <v>0.48055555555555557</v>
      </c>
      <c r="C2058">
        <v>5806</v>
      </c>
      <c r="D2058">
        <v>10</v>
      </c>
      <c r="E2058" t="str">
        <f>VLOOKUP(D2058,Menu!$A$2:$D$18,2,FALSE)</f>
        <v>Mushroom Wellington</v>
      </c>
      <c r="F2058">
        <f>VLOOKUP(D2058,Menu!$A$2:$D$18,3,FALSE)</f>
        <v>14</v>
      </c>
      <c r="G2058">
        <f>VLOOKUP(D2058,Menu!$A$2:$D$18,4,FALSE)</f>
        <v>19.5</v>
      </c>
    </row>
    <row r="2059" spans="1:7">
      <c r="A2059" s="6" t="s">
        <v>20</v>
      </c>
      <c r="B2059" s="7">
        <v>0.48055555555555557</v>
      </c>
      <c r="C2059">
        <v>5806</v>
      </c>
      <c r="D2059">
        <v>5</v>
      </c>
      <c r="E2059" t="str">
        <f>VLOOKUP(D2059,Menu!$A$2:$D$18,2,FALSE)</f>
        <v>Carbonara</v>
      </c>
      <c r="F2059">
        <f>VLOOKUP(D2059,Menu!$A$2:$D$18,3,FALSE)</f>
        <v>15</v>
      </c>
      <c r="G2059">
        <f>VLOOKUP(D2059,Menu!$A$2:$D$18,4,FALSE)</f>
        <v>20</v>
      </c>
    </row>
    <row r="2060" spans="1:7">
      <c r="A2060" s="6" t="s">
        <v>20</v>
      </c>
      <c r="B2060" s="7">
        <v>0.48055555555555557</v>
      </c>
      <c r="C2060">
        <v>5806</v>
      </c>
      <c r="D2060">
        <v>11</v>
      </c>
      <c r="E2060" t="str">
        <f>VLOOKUP(D2060,Menu!$A$2:$D$18,2,FALSE)</f>
        <v>Bacon Butty</v>
      </c>
      <c r="F2060">
        <f>VLOOKUP(D2060,Menu!$A$2:$D$18,3,FALSE)</f>
        <v>10</v>
      </c>
      <c r="G2060">
        <f>VLOOKUP(D2060,Menu!$A$2:$D$18,4,FALSE)</f>
        <v>14</v>
      </c>
    </row>
    <row r="2061" spans="1:7">
      <c r="A2061" s="6" t="s">
        <v>20</v>
      </c>
      <c r="B2061" s="7">
        <v>0.48055555555555557</v>
      </c>
      <c r="C2061">
        <v>5806</v>
      </c>
      <c r="D2061">
        <v>6</v>
      </c>
      <c r="E2061" t="str">
        <f>VLOOKUP(D2061,Menu!$A$2:$D$18,2,FALSE)</f>
        <v>Bangers &amp; Mash</v>
      </c>
      <c r="F2061">
        <f>VLOOKUP(D2061,Menu!$A$2:$D$18,3,FALSE)</f>
        <v>14</v>
      </c>
      <c r="G2061">
        <f>VLOOKUP(D2061,Menu!$A$2:$D$18,4,FALSE)</f>
        <v>18</v>
      </c>
    </row>
    <row r="2062" spans="1:7">
      <c r="A2062" s="6" t="s">
        <v>20</v>
      </c>
      <c r="B2062" s="7">
        <v>0.48055555555555557</v>
      </c>
      <c r="C2062">
        <v>5806</v>
      </c>
      <c r="D2062">
        <v>2</v>
      </c>
      <c r="E2062" t="str">
        <f>VLOOKUP(D2062,Menu!$A$2:$D$18,2,FALSE)</f>
        <v>Risotto con Pollo</v>
      </c>
      <c r="F2062">
        <f>VLOOKUP(D2062,Menu!$A$2:$D$18,3,FALSE)</f>
        <v>16</v>
      </c>
      <c r="G2062">
        <f>VLOOKUP(D2062,Menu!$A$2:$D$18,4,FALSE)</f>
        <v>19</v>
      </c>
    </row>
    <row r="2063" spans="1:7">
      <c r="A2063" s="6" t="s">
        <v>20</v>
      </c>
      <c r="B2063" s="7">
        <v>0.48055555555555557</v>
      </c>
      <c r="C2063">
        <v>5806</v>
      </c>
      <c r="D2063">
        <v>3</v>
      </c>
      <c r="E2063" t="str">
        <f>VLOOKUP(D2063,Menu!$A$2:$D$18,2,FALSE)</f>
        <v>Soup of the day</v>
      </c>
      <c r="F2063">
        <f>VLOOKUP(D2063,Menu!$A$2:$D$18,3,FALSE)</f>
        <v>7</v>
      </c>
      <c r="G2063">
        <f>VLOOKUP(D2063,Menu!$A$2:$D$18,4,FALSE)</f>
        <v>8.5</v>
      </c>
    </row>
    <row r="2064" spans="1:7">
      <c r="A2064" s="6" t="s">
        <v>20</v>
      </c>
      <c r="B2064" s="7">
        <v>0.48958333333333337</v>
      </c>
      <c r="C2064">
        <v>5807</v>
      </c>
      <c r="D2064">
        <v>15</v>
      </c>
      <c r="E2064" t="str">
        <f>VLOOKUP(D2064,Menu!$A$2:$D$18,2,FALSE)</f>
        <v>Fizzy water</v>
      </c>
      <c r="F2064">
        <f>VLOOKUP(D2064,Menu!$A$2:$D$18,3,FALSE)</f>
        <v>1</v>
      </c>
      <c r="G2064">
        <f>VLOOKUP(D2064,Menu!$A$2:$D$18,4,FALSE)</f>
        <v>1</v>
      </c>
    </row>
    <row r="2065" spans="1:7">
      <c r="A2065" s="6" t="s">
        <v>20</v>
      </c>
      <c r="B2065" s="7">
        <v>0.48958333333333337</v>
      </c>
      <c r="C2065">
        <v>5807</v>
      </c>
      <c r="D2065">
        <v>8</v>
      </c>
      <c r="E2065" t="str">
        <f>VLOOKUP(D2065,Menu!$A$2:$D$18,2,FALSE)</f>
        <v>Fish &amp; Chips</v>
      </c>
      <c r="F2065">
        <f>VLOOKUP(D2065,Menu!$A$2:$D$18,3,FALSE)</f>
        <v>15</v>
      </c>
      <c r="G2065">
        <f>VLOOKUP(D2065,Menu!$A$2:$D$18,4,FALSE)</f>
        <v>19</v>
      </c>
    </row>
    <row r="2066" spans="1:7">
      <c r="A2066" s="6" t="s">
        <v>20</v>
      </c>
      <c r="B2066" s="7">
        <v>0.49444444444444446</v>
      </c>
      <c r="C2066">
        <v>5808</v>
      </c>
      <c r="D2066">
        <v>3</v>
      </c>
      <c r="E2066" t="str">
        <f>VLOOKUP(D2066,Menu!$A$2:$D$18,2,FALSE)</f>
        <v>Soup of the day</v>
      </c>
      <c r="F2066">
        <f>VLOOKUP(D2066,Menu!$A$2:$D$18,3,FALSE)</f>
        <v>7</v>
      </c>
      <c r="G2066">
        <f>VLOOKUP(D2066,Menu!$A$2:$D$18,4,FALSE)</f>
        <v>8.5</v>
      </c>
    </row>
    <row r="2067" spans="1:7">
      <c r="A2067" s="6" t="s">
        <v>20</v>
      </c>
      <c r="B2067" s="7">
        <v>0.49861111111111112</v>
      </c>
      <c r="C2067">
        <v>5809</v>
      </c>
      <c r="D2067">
        <v>14</v>
      </c>
      <c r="E2067" t="str">
        <f>VLOOKUP(D2067,Menu!$A$2:$D$18,2,FALSE)</f>
        <v>Espresso</v>
      </c>
      <c r="F2067">
        <f>VLOOKUP(D2067,Menu!$A$2:$D$18,3,FALSE)</f>
        <v>3</v>
      </c>
      <c r="G2067">
        <f>VLOOKUP(D2067,Menu!$A$2:$D$18,4,FALSE)</f>
        <v>3</v>
      </c>
    </row>
    <row r="2068" spans="1:7">
      <c r="A2068" s="6" t="s">
        <v>20</v>
      </c>
      <c r="B2068" s="7">
        <v>0.49861111111111112</v>
      </c>
      <c r="C2068">
        <v>5809</v>
      </c>
      <c r="D2068">
        <v>4</v>
      </c>
      <c r="E2068" t="str">
        <f>VLOOKUP(D2068,Menu!$A$2:$D$18,2,FALSE)</f>
        <v>Ravioli</v>
      </c>
      <c r="F2068">
        <f>VLOOKUP(D2068,Menu!$A$2:$D$18,3,FALSE)</f>
        <v>14</v>
      </c>
      <c r="G2068">
        <f>VLOOKUP(D2068,Menu!$A$2:$D$18,4,FALSE)</f>
        <v>16</v>
      </c>
    </row>
    <row r="2069" spans="1:7">
      <c r="A2069" s="6" t="s">
        <v>20</v>
      </c>
      <c r="B2069" s="7">
        <v>0.49861111111111112</v>
      </c>
      <c r="C2069">
        <v>5809</v>
      </c>
      <c r="D2069">
        <v>11</v>
      </c>
      <c r="E2069" t="str">
        <f>VLOOKUP(D2069,Menu!$A$2:$D$18,2,FALSE)</f>
        <v>Bacon Butty</v>
      </c>
      <c r="F2069">
        <f>VLOOKUP(D2069,Menu!$A$2:$D$18,3,FALSE)</f>
        <v>10</v>
      </c>
      <c r="G2069">
        <f>VLOOKUP(D2069,Menu!$A$2:$D$18,4,FALSE)</f>
        <v>14</v>
      </c>
    </row>
    <row r="2070" spans="1:7">
      <c r="A2070" s="6" t="s">
        <v>20</v>
      </c>
      <c r="B2070" s="7">
        <v>0.49861111111111112</v>
      </c>
      <c r="C2070">
        <v>5809</v>
      </c>
      <c r="D2070">
        <v>9</v>
      </c>
      <c r="E2070" t="str">
        <f>VLOOKUP(D2070,Menu!$A$2:$D$18,2,FALSE)</f>
        <v>Chicken Tikka Masala</v>
      </c>
      <c r="F2070">
        <f>VLOOKUP(D2070,Menu!$A$2:$D$18,3,FALSE)</f>
        <v>14</v>
      </c>
      <c r="G2070">
        <f>VLOOKUP(D2070,Menu!$A$2:$D$18,4,FALSE)</f>
        <v>17</v>
      </c>
    </row>
    <row r="2071" spans="1:7">
      <c r="A2071" s="6" t="s">
        <v>20</v>
      </c>
      <c r="B2071" s="7">
        <v>0.5131944444444444</v>
      </c>
      <c r="C2071">
        <v>5810</v>
      </c>
      <c r="D2071">
        <v>12</v>
      </c>
      <c r="E2071" t="str">
        <f>VLOOKUP(D2071,Menu!$A$2:$D$18,2,FALSE)</f>
        <v>Red wine (1/4 bottle)</v>
      </c>
      <c r="F2071">
        <f>VLOOKUP(D2071,Menu!$A$2:$D$18,3,FALSE)</f>
        <v>4</v>
      </c>
      <c r="G2071">
        <f>VLOOKUP(D2071,Menu!$A$2:$D$18,4,FALSE)</f>
        <v>6</v>
      </c>
    </row>
    <row r="2072" spans="1:7">
      <c r="A2072" s="6" t="s">
        <v>20</v>
      </c>
      <c r="B2072" s="7">
        <v>0.5263888888888888</v>
      </c>
      <c r="C2072">
        <v>5811</v>
      </c>
      <c r="D2072">
        <v>11</v>
      </c>
      <c r="E2072" t="str">
        <f>VLOOKUP(D2072,Menu!$A$2:$D$18,2,FALSE)</f>
        <v>Bacon Butty</v>
      </c>
      <c r="F2072">
        <f>VLOOKUP(D2072,Menu!$A$2:$D$18,3,FALSE)</f>
        <v>10</v>
      </c>
      <c r="G2072">
        <f>VLOOKUP(D2072,Menu!$A$2:$D$18,4,FALSE)</f>
        <v>14</v>
      </c>
    </row>
    <row r="2073" spans="1:7">
      <c r="A2073" s="6" t="s">
        <v>20</v>
      </c>
      <c r="B2073" s="7">
        <v>0.5263888888888888</v>
      </c>
      <c r="C2073">
        <v>5811</v>
      </c>
      <c r="D2073">
        <v>11</v>
      </c>
      <c r="E2073" t="str">
        <f>VLOOKUP(D2073,Menu!$A$2:$D$18,2,FALSE)</f>
        <v>Bacon Butty</v>
      </c>
      <c r="F2073">
        <f>VLOOKUP(D2073,Menu!$A$2:$D$18,3,FALSE)</f>
        <v>10</v>
      </c>
      <c r="G2073">
        <f>VLOOKUP(D2073,Menu!$A$2:$D$18,4,FALSE)</f>
        <v>14</v>
      </c>
    </row>
    <row r="2074" spans="1:7">
      <c r="A2074" s="6" t="s">
        <v>20</v>
      </c>
      <c r="B2074" s="7">
        <v>0.5263888888888888</v>
      </c>
      <c r="C2074">
        <v>5811</v>
      </c>
      <c r="D2074">
        <v>15</v>
      </c>
      <c r="E2074" t="str">
        <f>VLOOKUP(D2074,Menu!$A$2:$D$18,2,FALSE)</f>
        <v>Fizzy water</v>
      </c>
      <c r="F2074">
        <f>VLOOKUP(D2074,Menu!$A$2:$D$18,3,FALSE)</f>
        <v>1</v>
      </c>
      <c r="G2074">
        <f>VLOOKUP(D2074,Menu!$A$2:$D$18,4,FALSE)</f>
        <v>1</v>
      </c>
    </row>
    <row r="2075" spans="1:7">
      <c r="A2075" s="6" t="s">
        <v>20</v>
      </c>
      <c r="B2075" s="7">
        <v>0.53819444444444431</v>
      </c>
      <c r="C2075">
        <v>5812</v>
      </c>
      <c r="D2075">
        <v>12</v>
      </c>
      <c r="E2075" t="str">
        <f>VLOOKUP(D2075,Menu!$A$2:$D$18,2,FALSE)</f>
        <v>Red wine (1/4 bottle)</v>
      </c>
      <c r="F2075">
        <f>VLOOKUP(D2075,Menu!$A$2:$D$18,3,FALSE)</f>
        <v>4</v>
      </c>
      <c r="G2075">
        <f>VLOOKUP(D2075,Menu!$A$2:$D$18,4,FALSE)</f>
        <v>6</v>
      </c>
    </row>
    <row r="2076" spans="1:7">
      <c r="A2076" s="6" t="s">
        <v>20</v>
      </c>
      <c r="B2076" s="7">
        <v>0.53819444444444431</v>
      </c>
      <c r="C2076">
        <v>5812</v>
      </c>
      <c r="D2076">
        <v>1</v>
      </c>
      <c r="E2076" t="str">
        <f>VLOOKUP(D2076,Menu!$A$2:$D$18,2,FALSE)</f>
        <v>Spag Bog</v>
      </c>
      <c r="F2076">
        <f>VLOOKUP(D2076,Menu!$A$2:$D$18,3,FALSE)</f>
        <v>17</v>
      </c>
      <c r="G2076">
        <f>VLOOKUP(D2076,Menu!$A$2:$D$18,4,FALSE)</f>
        <v>23</v>
      </c>
    </row>
    <row r="2077" spans="1:7">
      <c r="A2077" s="6" t="s">
        <v>20</v>
      </c>
      <c r="B2077" s="7">
        <v>0.54513888888888873</v>
      </c>
      <c r="C2077">
        <v>5813</v>
      </c>
      <c r="D2077">
        <v>8</v>
      </c>
      <c r="E2077" t="str">
        <f>VLOOKUP(D2077,Menu!$A$2:$D$18,2,FALSE)</f>
        <v>Fish &amp; Chips</v>
      </c>
      <c r="F2077">
        <f>VLOOKUP(D2077,Menu!$A$2:$D$18,3,FALSE)</f>
        <v>15</v>
      </c>
      <c r="G2077">
        <f>VLOOKUP(D2077,Menu!$A$2:$D$18,4,FALSE)</f>
        <v>19</v>
      </c>
    </row>
    <row r="2078" spans="1:7">
      <c r="A2078" s="6" t="s">
        <v>20</v>
      </c>
      <c r="B2078" s="7">
        <v>0.54513888888888873</v>
      </c>
      <c r="C2078">
        <v>5813</v>
      </c>
      <c r="D2078">
        <v>16</v>
      </c>
      <c r="E2078" t="str">
        <f>VLOOKUP(D2078,Menu!$A$2:$D$18,2,FALSE)</f>
        <v>English Ale</v>
      </c>
      <c r="F2078">
        <f>VLOOKUP(D2078,Menu!$A$2:$D$18,3,FALSE)</f>
        <v>5</v>
      </c>
      <c r="G2078">
        <f>VLOOKUP(D2078,Menu!$A$2:$D$18,4,FALSE)</f>
        <v>7</v>
      </c>
    </row>
    <row r="2079" spans="1:7">
      <c r="A2079" s="6" t="s">
        <v>20</v>
      </c>
      <c r="B2079" s="7">
        <v>0.54513888888888873</v>
      </c>
      <c r="C2079">
        <v>5813</v>
      </c>
      <c r="D2079">
        <v>7</v>
      </c>
      <c r="E2079" t="str">
        <f>VLOOKUP(D2079,Menu!$A$2:$D$18,2,FALSE)</f>
        <v>Cottage Pie</v>
      </c>
      <c r="F2079">
        <f>VLOOKUP(D2079,Menu!$A$2:$D$18,3,FALSE)</f>
        <v>16</v>
      </c>
      <c r="G2079">
        <f>VLOOKUP(D2079,Menu!$A$2:$D$18,4,FALSE)</f>
        <v>20</v>
      </c>
    </row>
    <row r="2080" spans="1:7">
      <c r="A2080" s="6" t="s">
        <v>20</v>
      </c>
      <c r="B2080" s="7">
        <v>0.54513888888888873</v>
      </c>
      <c r="C2080">
        <v>5813</v>
      </c>
      <c r="D2080">
        <v>5</v>
      </c>
      <c r="E2080" t="str">
        <f>VLOOKUP(D2080,Menu!$A$2:$D$18,2,FALSE)</f>
        <v>Carbonara</v>
      </c>
      <c r="F2080">
        <f>VLOOKUP(D2080,Menu!$A$2:$D$18,3,FALSE)</f>
        <v>15</v>
      </c>
      <c r="G2080">
        <f>VLOOKUP(D2080,Menu!$A$2:$D$18,4,FALSE)</f>
        <v>20</v>
      </c>
    </row>
    <row r="2081" spans="1:7">
      <c r="A2081" s="6" t="s">
        <v>20</v>
      </c>
      <c r="B2081" s="7">
        <v>0.54513888888888873</v>
      </c>
      <c r="C2081">
        <v>5813</v>
      </c>
      <c r="D2081">
        <v>8</v>
      </c>
      <c r="E2081" t="str">
        <f>VLOOKUP(D2081,Menu!$A$2:$D$18,2,FALSE)</f>
        <v>Fish &amp; Chips</v>
      </c>
      <c r="F2081">
        <f>VLOOKUP(D2081,Menu!$A$2:$D$18,3,FALSE)</f>
        <v>15</v>
      </c>
      <c r="G2081">
        <f>VLOOKUP(D2081,Menu!$A$2:$D$18,4,FALSE)</f>
        <v>19</v>
      </c>
    </row>
    <row r="2082" spans="1:7">
      <c r="A2082" s="6" t="s">
        <v>20</v>
      </c>
      <c r="B2082" s="7">
        <v>0.54999999999999982</v>
      </c>
      <c r="C2082">
        <v>5814</v>
      </c>
      <c r="D2082">
        <v>16</v>
      </c>
      <c r="E2082" t="str">
        <f>VLOOKUP(D2082,Menu!$A$2:$D$18,2,FALSE)</f>
        <v>English Ale</v>
      </c>
      <c r="F2082">
        <f>VLOOKUP(D2082,Menu!$A$2:$D$18,3,FALSE)</f>
        <v>5</v>
      </c>
      <c r="G2082">
        <f>VLOOKUP(D2082,Menu!$A$2:$D$18,4,FALSE)</f>
        <v>7</v>
      </c>
    </row>
    <row r="2083" spans="1:7">
      <c r="A2083" s="6" t="s">
        <v>20</v>
      </c>
      <c r="B2083" s="7">
        <v>0.56527777777777755</v>
      </c>
      <c r="C2083">
        <v>5815</v>
      </c>
      <c r="D2083">
        <v>14</v>
      </c>
      <c r="E2083" t="str">
        <f>VLOOKUP(D2083,Menu!$A$2:$D$18,2,FALSE)</f>
        <v>Espresso</v>
      </c>
      <c r="F2083">
        <f>VLOOKUP(D2083,Menu!$A$2:$D$18,3,FALSE)</f>
        <v>3</v>
      </c>
      <c r="G2083">
        <f>VLOOKUP(D2083,Menu!$A$2:$D$18,4,FALSE)</f>
        <v>3</v>
      </c>
    </row>
    <row r="2084" spans="1:7">
      <c r="A2084" s="6" t="s">
        <v>20</v>
      </c>
      <c r="B2084" s="7">
        <v>0.56527777777777755</v>
      </c>
      <c r="C2084">
        <v>5815</v>
      </c>
      <c r="D2084">
        <v>1</v>
      </c>
      <c r="E2084" t="str">
        <f>VLOOKUP(D2084,Menu!$A$2:$D$18,2,FALSE)</f>
        <v>Spag Bog</v>
      </c>
      <c r="F2084">
        <f>VLOOKUP(D2084,Menu!$A$2:$D$18,3,FALSE)</f>
        <v>17</v>
      </c>
      <c r="G2084">
        <f>VLOOKUP(D2084,Menu!$A$2:$D$18,4,FALSE)</f>
        <v>23</v>
      </c>
    </row>
    <row r="2085" spans="1:7">
      <c r="A2085" s="6" t="s">
        <v>20</v>
      </c>
      <c r="B2085" s="7">
        <v>0.56527777777777755</v>
      </c>
      <c r="C2085">
        <v>5815</v>
      </c>
      <c r="D2085">
        <v>1</v>
      </c>
      <c r="E2085" t="str">
        <f>VLOOKUP(D2085,Menu!$A$2:$D$18,2,FALSE)</f>
        <v>Spag Bog</v>
      </c>
      <c r="F2085">
        <f>VLOOKUP(D2085,Menu!$A$2:$D$18,3,FALSE)</f>
        <v>17</v>
      </c>
      <c r="G2085">
        <f>VLOOKUP(D2085,Menu!$A$2:$D$18,4,FALSE)</f>
        <v>23</v>
      </c>
    </row>
    <row r="2086" spans="1:7">
      <c r="A2086" s="6" t="s">
        <v>20</v>
      </c>
      <c r="B2086" s="7">
        <v>0.56527777777777755</v>
      </c>
      <c r="C2086">
        <v>5815</v>
      </c>
      <c r="D2086">
        <v>2</v>
      </c>
      <c r="E2086" t="str">
        <f>VLOOKUP(D2086,Menu!$A$2:$D$18,2,FALSE)</f>
        <v>Risotto con Pollo</v>
      </c>
      <c r="F2086">
        <f>VLOOKUP(D2086,Menu!$A$2:$D$18,3,FALSE)</f>
        <v>16</v>
      </c>
      <c r="G2086">
        <f>VLOOKUP(D2086,Menu!$A$2:$D$18,4,FALSE)</f>
        <v>19</v>
      </c>
    </row>
    <row r="2087" spans="1:7">
      <c r="A2087" s="6" t="s">
        <v>20</v>
      </c>
      <c r="B2087" s="7">
        <v>0.56527777777777755</v>
      </c>
      <c r="C2087">
        <v>5815</v>
      </c>
      <c r="D2087">
        <v>9</v>
      </c>
      <c r="E2087" t="str">
        <f>VLOOKUP(D2087,Menu!$A$2:$D$18,2,FALSE)</f>
        <v>Chicken Tikka Masala</v>
      </c>
      <c r="F2087">
        <f>VLOOKUP(D2087,Menu!$A$2:$D$18,3,FALSE)</f>
        <v>14</v>
      </c>
      <c r="G2087">
        <f>VLOOKUP(D2087,Menu!$A$2:$D$18,4,FALSE)</f>
        <v>17</v>
      </c>
    </row>
    <row r="2088" spans="1:7">
      <c r="A2088" s="6" t="s">
        <v>20</v>
      </c>
      <c r="B2088" s="7">
        <v>0.56527777777777755</v>
      </c>
      <c r="C2088">
        <v>5815</v>
      </c>
      <c r="D2088">
        <v>16</v>
      </c>
      <c r="E2088" t="str">
        <f>VLOOKUP(D2088,Menu!$A$2:$D$18,2,FALSE)</f>
        <v>English Ale</v>
      </c>
      <c r="F2088">
        <f>VLOOKUP(D2088,Menu!$A$2:$D$18,3,FALSE)</f>
        <v>5</v>
      </c>
      <c r="G2088">
        <f>VLOOKUP(D2088,Menu!$A$2:$D$18,4,FALSE)</f>
        <v>7</v>
      </c>
    </row>
    <row r="2089" spans="1:7">
      <c r="A2089" s="6" t="s">
        <v>20</v>
      </c>
      <c r="B2089" s="7">
        <v>0.57430555555555529</v>
      </c>
      <c r="C2089">
        <v>5816</v>
      </c>
      <c r="D2089">
        <v>13</v>
      </c>
      <c r="E2089" t="str">
        <f>VLOOKUP(D2089,Menu!$A$2:$D$18,2,FALSE)</f>
        <v>English Breakfast tea</v>
      </c>
      <c r="F2089">
        <f>VLOOKUP(D2089,Menu!$A$2:$D$18,3,FALSE)</f>
        <v>2</v>
      </c>
      <c r="G2089">
        <f>VLOOKUP(D2089,Menu!$A$2:$D$18,4,FALSE)</f>
        <v>2</v>
      </c>
    </row>
    <row r="2090" spans="1:7">
      <c r="A2090" s="6" t="s">
        <v>20</v>
      </c>
      <c r="B2090" s="7">
        <v>0.57430555555555529</v>
      </c>
      <c r="C2090">
        <v>5816</v>
      </c>
      <c r="D2090">
        <v>10</v>
      </c>
      <c r="E2090" t="str">
        <f>VLOOKUP(D2090,Menu!$A$2:$D$18,2,FALSE)</f>
        <v>Mushroom Wellington</v>
      </c>
      <c r="F2090">
        <f>VLOOKUP(D2090,Menu!$A$2:$D$18,3,FALSE)</f>
        <v>14</v>
      </c>
      <c r="G2090">
        <f>VLOOKUP(D2090,Menu!$A$2:$D$18,4,FALSE)</f>
        <v>19.5</v>
      </c>
    </row>
    <row r="2091" spans="1:7">
      <c r="A2091" s="6" t="s">
        <v>20</v>
      </c>
      <c r="B2091" s="7">
        <v>0.57430555555555529</v>
      </c>
      <c r="C2091">
        <v>5816</v>
      </c>
      <c r="D2091">
        <v>4</v>
      </c>
      <c r="E2091" t="str">
        <f>VLOOKUP(D2091,Menu!$A$2:$D$18,2,FALSE)</f>
        <v>Ravioli</v>
      </c>
      <c r="F2091">
        <f>VLOOKUP(D2091,Menu!$A$2:$D$18,3,FALSE)</f>
        <v>14</v>
      </c>
      <c r="G2091">
        <f>VLOOKUP(D2091,Menu!$A$2:$D$18,4,FALSE)</f>
        <v>16</v>
      </c>
    </row>
    <row r="2092" spans="1:7">
      <c r="A2092" s="6" t="s">
        <v>20</v>
      </c>
      <c r="B2092" s="7">
        <v>0.57430555555555529</v>
      </c>
      <c r="C2092">
        <v>5816</v>
      </c>
      <c r="D2092">
        <v>14</v>
      </c>
      <c r="E2092" t="str">
        <f>VLOOKUP(D2092,Menu!$A$2:$D$18,2,FALSE)</f>
        <v>Espresso</v>
      </c>
      <c r="F2092">
        <f>VLOOKUP(D2092,Menu!$A$2:$D$18,3,FALSE)</f>
        <v>3</v>
      </c>
      <c r="G2092">
        <f>VLOOKUP(D2092,Menu!$A$2:$D$18,4,FALSE)</f>
        <v>3</v>
      </c>
    </row>
    <row r="2093" spans="1:7">
      <c r="A2093" s="6" t="s">
        <v>20</v>
      </c>
      <c r="B2093" s="7">
        <v>0.57430555555555529</v>
      </c>
      <c r="C2093">
        <v>5816</v>
      </c>
      <c r="D2093">
        <v>8</v>
      </c>
      <c r="E2093" t="str">
        <f>VLOOKUP(D2093,Menu!$A$2:$D$18,2,FALSE)</f>
        <v>Fish &amp; Chips</v>
      </c>
      <c r="F2093">
        <f>VLOOKUP(D2093,Menu!$A$2:$D$18,3,FALSE)</f>
        <v>15</v>
      </c>
      <c r="G2093">
        <f>VLOOKUP(D2093,Menu!$A$2:$D$18,4,FALSE)</f>
        <v>19</v>
      </c>
    </row>
    <row r="2094" spans="1:7">
      <c r="A2094" s="6" t="s">
        <v>20</v>
      </c>
      <c r="B2094" s="7">
        <v>0.59027777777777746</v>
      </c>
      <c r="C2094">
        <v>5817</v>
      </c>
      <c r="D2094">
        <v>15</v>
      </c>
      <c r="E2094" t="str">
        <f>VLOOKUP(D2094,Menu!$A$2:$D$18,2,FALSE)</f>
        <v>Fizzy water</v>
      </c>
      <c r="F2094">
        <f>VLOOKUP(D2094,Menu!$A$2:$D$18,3,FALSE)</f>
        <v>1</v>
      </c>
      <c r="G2094">
        <f>VLOOKUP(D2094,Menu!$A$2:$D$18,4,FALSE)</f>
        <v>1</v>
      </c>
    </row>
    <row r="2095" spans="1:7">
      <c r="A2095" s="6" t="s">
        <v>20</v>
      </c>
      <c r="B2095" s="7">
        <v>0.59027777777777746</v>
      </c>
      <c r="C2095">
        <v>5817</v>
      </c>
      <c r="D2095">
        <v>8</v>
      </c>
      <c r="E2095" t="str">
        <f>VLOOKUP(D2095,Menu!$A$2:$D$18,2,FALSE)</f>
        <v>Fish &amp; Chips</v>
      </c>
      <c r="F2095">
        <f>VLOOKUP(D2095,Menu!$A$2:$D$18,3,FALSE)</f>
        <v>15</v>
      </c>
      <c r="G2095">
        <f>VLOOKUP(D2095,Menu!$A$2:$D$18,4,FALSE)</f>
        <v>19</v>
      </c>
    </row>
    <row r="2096" spans="1:7">
      <c r="A2096" s="6" t="s">
        <v>20</v>
      </c>
      <c r="B2096" s="7">
        <v>0.59652777777777743</v>
      </c>
      <c r="C2096">
        <v>5818</v>
      </c>
      <c r="D2096">
        <v>9</v>
      </c>
      <c r="E2096" t="str">
        <f>VLOOKUP(D2096,Menu!$A$2:$D$18,2,FALSE)</f>
        <v>Chicken Tikka Masala</v>
      </c>
      <c r="F2096">
        <f>VLOOKUP(D2096,Menu!$A$2:$D$18,3,FALSE)</f>
        <v>14</v>
      </c>
      <c r="G2096">
        <f>VLOOKUP(D2096,Menu!$A$2:$D$18,4,FALSE)</f>
        <v>17</v>
      </c>
    </row>
    <row r="2097" spans="1:7">
      <c r="A2097" s="6" t="s">
        <v>20</v>
      </c>
      <c r="B2097" s="7">
        <v>0.61041666666666627</v>
      </c>
      <c r="C2097">
        <v>5819</v>
      </c>
      <c r="D2097">
        <v>16</v>
      </c>
      <c r="E2097" t="str">
        <f>VLOOKUP(D2097,Menu!$A$2:$D$18,2,FALSE)</f>
        <v>English Ale</v>
      </c>
      <c r="F2097">
        <f>VLOOKUP(D2097,Menu!$A$2:$D$18,3,FALSE)</f>
        <v>5</v>
      </c>
      <c r="G2097">
        <f>VLOOKUP(D2097,Menu!$A$2:$D$18,4,FALSE)</f>
        <v>7</v>
      </c>
    </row>
    <row r="2098" spans="1:7">
      <c r="A2098" s="6" t="s">
        <v>20</v>
      </c>
      <c r="B2098" s="7">
        <v>0.61041666666666627</v>
      </c>
      <c r="C2098">
        <v>5819</v>
      </c>
      <c r="D2098">
        <v>4</v>
      </c>
      <c r="E2098" t="str">
        <f>VLOOKUP(D2098,Menu!$A$2:$D$18,2,FALSE)</f>
        <v>Ravioli</v>
      </c>
      <c r="F2098">
        <f>VLOOKUP(D2098,Menu!$A$2:$D$18,3,FALSE)</f>
        <v>14</v>
      </c>
      <c r="G2098">
        <f>VLOOKUP(D2098,Menu!$A$2:$D$18,4,FALSE)</f>
        <v>16</v>
      </c>
    </row>
    <row r="2099" spans="1:7">
      <c r="A2099" s="6" t="s">
        <v>20</v>
      </c>
      <c r="B2099" s="7">
        <v>0.61041666666666627</v>
      </c>
      <c r="C2099">
        <v>5819</v>
      </c>
      <c r="D2099">
        <v>1</v>
      </c>
      <c r="E2099" t="str">
        <f>VLOOKUP(D2099,Menu!$A$2:$D$18,2,FALSE)</f>
        <v>Spag Bog</v>
      </c>
      <c r="F2099">
        <f>VLOOKUP(D2099,Menu!$A$2:$D$18,3,FALSE)</f>
        <v>17</v>
      </c>
      <c r="G2099">
        <f>VLOOKUP(D2099,Menu!$A$2:$D$18,4,FALSE)</f>
        <v>23</v>
      </c>
    </row>
    <row r="2100" spans="1:7">
      <c r="A2100" s="6" t="s">
        <v>20</v>
      </c>
      <c r="B2100" s="7">
        <v>0.61041666666666627</v>
      </c>
      <c r="C2100">
        <v>5819</v>
      </c>
      <c r="D2100">
        <v>2</v>
      </c>
      <c r="E2100" t="str">
        <f>VLOOKUP(D2100,Menu!$A$2:$D$18,2,FALSE)</f>
        <v>Risotto con Pollo</v>
      </c>
      <c r="F2100">
        <f>VLOOKUP(D2100,Menu!$A$2:$D$18,3,FALSE)</f>
        <v>16</v>
      </c>
      <c r="G2100">
        <f>VLOOKUP(D2100,Menu!$A$2:$D$18,4,FALSE)</f>
        <v>19</v>
      </c>
    </row>
    <row r="2101" spans="1:7">
      <c r="A2101" s="6" t="s">
        <v>20</v>
      </c>
      <c r="B2101" s="7">
        <v>0.61041666666666627</v>
      </c>
      <c r="C2101">
        <v>5819</v>
      </c>
      <c r="D2101">
        <v>1</v>
      </c>
      <c r="E2101" t="str">
        <f>VLOOKUP(D2101,Menu!$A$2:$D$18,2,FALSE)</f>
        <v>Spag Bog</v>
      </c>
      <c r="F2101">
        <f>VLOOKUP(D2101,Menu!$A$2:$D$18,3,FALSE)</f>
        <v>17</v>
      </c>
      <c r="G2101">
        <f>VLOOKUP(D2101,Menu!$A$2:$D$18,4,FALSE)</f>
        <v>23</v>
      </c>
    </row>
    <row r="2102" spans="1:7">
      <c r="A2102" s="6" t="s">
        <v>20</v>
      </c>
      <c r="B2102" s="7">
        <v>0.62499999999999956</v>
      </c>
      <c r="C2102">
        <v>5820</v>
      </c>
      <c r="D2102">
        <v>11</v>
      </c>
      <c r="E2102" t="str">
        <f>VLOOKUP(D2102,Menu!$A$2:$D$18,2,FALSE)</f>
        <v>Bacon Butty</v>
      </c>
      <c r="F2102">
        <f>VLOOKUP(D2102,Menu!$A$2:$D$18,3,FALSE)</f>
        <v>10</v>
      </c>
      <c r="G2102">
        <f>VLOOKUP(D2102,Menu!$A$2:$D$18,4,FALSE)</f>
        <v>14</v>
      </c>
    </row>
    <row r="2103" spans="1:7">
      <c r="A2103" s="6" t="s">
        <v>20</v>
      </c>
      <c r="B2103" s="7">
        <v>0.64444444444444404</v>
      </c>
      <c r="C2103">
        <v>5821</v>
      </c>
      <c r="D2103">
        <v>3</v>
      </c>
      <c r="E2103" t="str">
        <f>VLOOKUP(D2103,Menu!$A$2:$D$18,2,FALSE)</f>
        <v>Soup of the day</v>
      </c>
      <c r="F2103">
        <f>VLOOKUP(D2103,Menu!$A$2:$D$18,3,FALSE)</f>
        <v>7</v>
      </c>
      <c r="G2103">
        <f>VLOOKUP(D2103,Menu!$A$2:$D$18,4,FALSE)</f>
        <v>8.5</v>
      </c>
    </row>
    <row r="2104" spans="1:7">
      <c r="A2104" s="6" t="s">
        <v>20</v>
      </c>
      <c r="B2104" s="7">
        <v>0.64999999999999958</v>
      </c>
      <c r="C2104">
        <v>5822</v>
      </c>
      <c r="D2104">
        <v>9</v>
      </c>
      <c r="E2104" t="str">
        <f>VLOOKUP(D2104,Menu!$A$2:$D$18,2,FALSE)</f>
        <v>Chicken Tikka Masala</v>
      </c>
      <c r="F2104">
        <f>VLOOKUP(D2104,Menu!$A$2:$D$18,3,FALSE)</f>
        <v>14</v>
      </c>
      <c r="G2104">
        <f>VLOOKUP(D2104,Menu!$A$2:$D$18,4,FALSE)</f>
        <v>17</v>
      </c>
    </row>
    <row r="2105" spans="1:7">
      <c r="A2105" s="6" t="s">
        <v>20</v>
      </c>
      <c r="B2105" s="7">
        <v>0.65902777777777732</v>
      </c>
      <c r="C2105">
        <v>5823</v>
      </c>
      <c r="D2105">
        <v>13</v>
      </c>
      <c r="E2105" t="str">
        <f>VLOOKUP(D2105,Menu!$A$2:$D$18,2,FALSE)</f>
        <v>English Breakfast tea</v>
      </c>
      <c r="F2105">
        <f>VLOOKUP(D2105,Menu!$A$2:$D$18,3,FALSE)</f>
        <v>2</v>
      </c>
      <c r="G2105">
        <f>VLOOKUP(D2105,Menu!$A$2:$D$18,4,FALSE)</f>
        <v>2</v>
      </c>
    </row>
    <row r="2106" spans="1:7">
      <c r="A2106" s="6" t="s">
        <v>20</v>
      </c>
      <c r="B2106" s="7">
        <v>0.65902777777777732</v>
      </c>
      <c r="C2106">
        <v>5823</v>
      </c>
      <c r="D2106">
        <v>11</v>
      </c>
      <c r="E2106" t="str">
        <f>VLOOKUP(D2106,Menu!$A$2:$D$18,2,FALSE)</f>
        <v>Bacon Butty</v>
      </c>
      <c r="F2106">
        <f>VLOOKUP(D2106,Menu!$A$2:$D$18,3,FALSE)</f>
        <v>10</v>
      </c>
      <c r="G2106">
        <f>VLOOKUP(D2106,Menu!$A$2:$D$18,4,FALSE)</f>
        <v>14</v>
      </c>
    </row>
    <row r="2107" spans="1:7">
      <c r="A2107" s="6" t="s">
        <v>20</v>
      </c>
      <c r="B2107" s="7">
        <v>0.65902777777777732</v>
      </c>
      <c r="C2107">
        <v>5823</v>
      </c>
      <c r="D2107">
        <v>8</v>
      </c>
      <c r="E2107" t="str">
        <f>VLOOKUP(D2107,Menu!$A$2:$D$18,2,FALSE)</f>
        <v>Fish &amp; Chips</v>
      </c>
      <c r="F2107">
        <f>VLOOKUP(D2107,Menu!$A$2:$D$18,3,FALSE)</f>
        <v>15</v>
      </c>
      <c r="G2107">
        <f>VLOOKUP(D2107,Menu!$A$2:$D$18,4,FALSE)</f>
        <v>19</v>
      </c>
    </row>
    <row r="2108" spans="1:7">
      <c r="A2108" s="6" t="s">
        <v>20</v>
      </c>
      <c r="B2108" s="7">
        <v>0.65902777777777732</v>
      </c>
      <c r="C2108">
        <v>5823</v>
      </c>
      <c r="D2108">
        <v>6</v>
      </c>
      <c r="E2108" t="str">
        <f>VLOOKUP(D2108,Menu!$A$2:$D$18,2,FALSE)</f>
        <v>Bangers &amp; Mash</v>
      </c>
      <c r="F2108">
        <f>VLOOKUP(D2108,Menu!$A$2:$D$18,3,FALSE)</f>
        <v>14</v>
      </c>
      <c r="G2108">
        <f>VLOOKUP(D2108,Menu!$A$2:$D$18,4,FALSE)</f>
        <v>18</v>
      </c>
    </row>
    <row r="2109" spans="1:7">
      <c r="A2109" s="6" t="s">
        <v>20</v>
      </c>
      <c r="B2109" s="7">
        <v>0.65902777777777732</v>
      </c>
      <c r="C2109">
        <v>5823</v>
      </c>
      <c r="D2109">
        <v>2</v>
      </c>
      <c r="E2109" t="str">
        <f>VLOOKUP(D2109,Menu!$A$2:$D$18,2,FALSE)</f>
        <v>Risotto con Pollo</v>
      </c>
      <c r="F2109">
        <f>VLOOKUP(D2109,Menu!$A$2:$D$18,3,FALSE)</f>
        <v>16</v>
      </c>
      <c r="G2109">
        <f>VLOOKUP(D2109,Menu!$A$2:$D$18,4,FALSE)</f>
        <v>19</v>
      </c>
    </row>
    <row r="2110" spans="1:7">
      <c r="A2110" s="6" t="s">
        <v>20</v>
      </c>
      <c r="B2110" s="7">
        <v>0.65902777777777732</v>
      </c>
      <c r="C2110">
        <v>5823</v>
      </c>
      <c r="D2110">
        <v>7</v>
      </c>
      <c r="E2110" t="str">
        <f>VLOOKUP(D2110,Menu!$A$2:$D$18,2,FALSE)</f>
        <v>Cottage Pie</v>
      </c>
      <c r="F2110">
        <f>VLOOKUP(D2110,Menu!$A$2:$D$18,3,FALSE)</f>
        <v>16</v>
      </c>
      <c r="G2110">
        <f>VLOOKUP(D2110,Menu!$A$2:$D$18,4,FALSE)</f>
        <v>20</v>
      </c>
    </row>
    <row r="2111" spans="1:7">
      <c r="A2111" s="6" t="s">
        <v>20</v>
      </c>
      <c r="B2111" s="7">
        <v>0.65902777777777732</v>
      </c>
      <c r="C2111">
        <v>5823</v>
      </c>
      <c r="D2111">
        <v>6</v>
      </c>
      <c r="E2111" t="str">
        <f>VLOOKUP(D2111,Menu!$A$2:$D$18,2,FALSE)</f>
        <v>Bangers &amp; Mash</v>
      </c>
      <c r="F2111">
        <f>VLOOKUP(D2111,Menu!$A$2:$D$18,3,FALSE)</f>
        <v>14</v>
      </c>
      <c r="G2111">
        <f>VLOOKUP(D2111,Menu!$A$2:$D$18,4,FALSE)</f>
        <v>18</v>
      </c>
    </row>
    <row r="2112" spans="1:7">
      <c r="A2112" s="6" t="s">
        <v>20</v>
      </c>
      <c r="B2112" s="7">
        <v>0.65902777777777732</v>
      </c>
      <c r="C2112">
        <v>5823</v>
      </c>
      <c r="D2112">
        <v>10</v>
      </c>
      <c r="E2112" t="str">
        <f>VLOOKUP(D2112,Menu!$A$2:$D$18,2,FALSE)</f>
        <v>Mushroom Wellington</v>
      </c>
      <c r="F2112">
        <f>VLOOKUP(D2112,Menu!$A$2:$D$18,3,FALSE)</f>
        <v>14</v>
      </c>
      <c r="G2112">
        <f>VLOOKUP(D2112,Menu!$A$2:$D$18,4,FALSE)</f>
        <v>19.5</v>
      </c>
    </row>
    <row r="2113" spans="1:7">
      <c r="A2113" s="6" t="s">
        <v>20</v>
      </c>
      <c r="B2113" s="7">
        <v>0.67569444444444404</v>
      </c>
      <c r="C2113">
        <v>5824</v>
      </c>
      <c r="D2113">
        <v>15</v>
      </c>
      <c r="E2113" t="str">
        <f>VLOOKUP(D2113,Menu!$A$2:$D$18,2,FALSE)</f>
        <v>Fizzy water</v>
      </c>
      <c r="F2113">
        <f>VLOOKUP(D2113,Menu!$A$2:$D$18,3,FALSE)</f>
        <v>1</v>
      </c>
      <c r="G2113">
        <f>VLOOKUP(D2113,Menu!$A$2:$D$18,4,FALSE)</f>
        <v>1</v>
      </c>
    </row>
    <row r="2114" spans="1:7">
      <c r="A2114" s="6" t="s">
        <v>20</v>
      </c>
      <c r="B2114" s="7">
        <v>0.67569444444444404</v>
      </c>
      <c r="C2114">
        <v>5824</v>
      </c>
      <c r="D2114">
        <v>13</v>
      </c>
      <c r="E2114" t="str">
        <f>VLOOKUP(D2114,Menu!$A$2:$D$18,2,FALSE)</f>
        <v>English Breakfast tea</v>
      </c>
      <c r="F2114">
        <f>VLOOKUP(D2114,Menu!$A$2:$D$18,3,FALSE)</f>
        <v>2</v>
      </c>
      <c r="G2114">
        <f>VLOOKUP(D2114,Menu!$A$2:$D$18,4,FALSE)</f>
        <v>2</v>
      </c>
    </row>
    <row r="2115" spans="1:7">
      <c r="A2115" s="6" t="s">
        <v>20</v>
      </c>
      <c r="B2115" s="7">
        <v>0.69374999999999964</v>
      </c>
      <c r="C2115">
        <v>5825</v>
      </c>
      <c r="D2115">
        <v>3</v>
      </c>
      <c r="E2115" t="str">
        <f>VLOOKUP(D2115,Menu!$A$2:$D$18,2,FALSE)</f>
        <v>Soup of the day</v>
      </c>
      <c r="F2115">
        <f>VLOOKUP(D2115,Menu!$A$2:$D$18,3,FALSE)</f>
        <v>7</v>
      </c>
      <c r="G2115">
        <f>VLOOKUP(D2115,Menu!$A$2:$D$18,4,FALSE)</f>
        <v>8.5</v>
      </c>
    </row>
    <row r="2116" spans="1:7">
      <c r="A2116" s="6" t="s">
        <v>20</v>
      </c>
      <c r="B2116" s="7">
        <v>0.7062499999999996</v>
      </c>
      <c r="C2116">
        <v>5826</v>
      </c>
      <c r="D2116">
        <v>8</v>
      </c>
      <c r="E2116" t="str">
        <f>VLOOKUP(D2116,Menu!$A$2:$D$18,2,FALSE)</f>
        <v>Fish &amp; Chips</v>
      </c>
      <c r="F2116">
        <f>VLOOKUP(D2116,Menu!$A$2:$D$18,3,FALSE)</f>
        <v>15</v>
      </c>
      <c r="G2116">
        <f>VLOOKUP(D2116,Menu!$A$2:$D$18,4,FALSE)</f>
        <v>19</v>
      </c>
    </row>
    <row r="2117" spans="1:7">
      <c r="A2117" s="6" t="s">
        <v>20</v>
      </c>
      <c r="B2117" s="7">
        <v>0.7062499999999996</v>
      </c>
      <c r="C2117">
        <v>5826</v>
      </c>
      <c r="D2117">
        <v>14</v>
      </c>
      <c r="E2117" t="str">
        <f>VLOOKUP(D2117,Menu!$A$2:$D$18,2,FALSE)</f>
        <v>Espresso</v>
      </c>
      <c r="F2117">
        <f>VLOOKUP(D2117,Menu!$A$2:$D$18,3,FALSE)</f>
        <v>3</v>
      </c>
      <c r="G2117">
        <f>VLOOKUP(D2117,Menu!$A$2:$D$18,4,FALSE)</f>
        <v>3</v>
      </c>
    </row>
    <row r="2118" spans="1:7">
      <c r="A2118" s="6" t="s">
        <v>20</v>
      </c>
      <c r="B2118" s="7">
        <v>0.7062499999999996</v>
      </c>
      <c r="C2118">
        <v>5826</v>
      </c>
      <c r="D2118">
        <v>6</v>
      </c>
      <c r="E2118" t="str">
        <f>VLOOKUP(D2118,Menu!$A$2:$D$18,2,FALSE)</f>
        <v>Bangers &amp; Mash</v>
      </c>
      <c r="F2118">
        <f>VLOOKUP(D2118,Menu!$A$2:$D$18,3,FALSE)</f>
        <v>14</v>
      </c>
      <c r="G2118">
        <f>VLOOKUP(D2118,Menu!$A$2:$D$18,4,FALSE)</f>
        <v>18</v>
      </c>
    </row>
    <row r="2119" spans="1:7">
      <c r="A2119" s="6" t="s">
        <v>20</v>
      </c>
      <c r="B2119" s="7">
        <v>0.7062499999999996</v>
      </c>
      <c r="C2119">
        <v>5826</v>
      </c>
      <c r="D2119">
        <v>5</v>
      </c>
      <c r="E2119" t="str">
        <f>VLOOKUP(D2119,Menu!$A$2:$D$18,2,FALSE)</f>
        <v>Carbonara</v>
      </c>
      <c r="F2119">
        <f>VLOOKUP(D2119,Menu!$A$2:$D$18,3,FALSE)</f>
        <v>15</v>
      </c>
      <c r="G2119">
        <f>VLOOKUP(D2119,Menu!$A$2:$D$18,4,FALSE)</f>
        <v>20</v>
      </c>
    </row>
    <row r="2120" spans="1:7">
      <c r="A2120" s="6" t="s">
        <v>20</v>
      </c>
      <c r="B2120" s="7">
        <v>0.7062499999999996</v>
      </c>
      <c r="C2120">
        <v>5826</v>
      </c>
      <c r="D2120">
        <v>6</v>
      </c>
      <c r="E2120" t="str">
        <f>VLOOKUP(D2120,Menu!$A$2:$D$18,2,FALSE)</f>
        <v>Bangers &amp; Mash</v>
      </c>
      <c r="F2120">
        <f>VLOOKUP(D2120,Menu!$A$2:$D$18,3,FALSE)</f>
        <v>14</v>
      </c>
      <c r="G2120">
        <f>VLOOKUP(D2120,Menu!$A$2:$D$18,4,FALSE)</f>
        <v>18</v>
      </c>
    </row>
    <row r="2121" spans="1:7">
      <c r="A2121" s="6" t="s">
        <v>20</v>
      </c>
      <c r="B2121" s="7">
        <v>0.72013888888888844</v>
      </c>
      <c r="C2121">
        <v>5827</v>
      </c>
      <c r="D2121">
        <v>9</v>
      </c>
      <c r="E2121" t="str">
        <f>VLOOKUP(D2121,Menu!$A$2:$D$18,2,FALSE)</f>
        <v>Chicken Tikka Masala</v>
      </c>
      <c r="F2121">
        <f>VLOOKUP(D2121,Menu!$A$2:$D$18,3,FALSE)</f>
        <v>14</v>
      </c>
      <c r="G2121">
        <f>VLOOKUP(D2121,Menu!$A$2:$D$18,4,FALSE)</f>
        <v>17</v>
      </c>
    </row>
    <row r="2122" spans="1:7">
      <c r="A2122" s="6" t="s">
        <v>20</v>
      </c>
      <c r="B2122" s="7">
        <v>0.72083333333333288</v>
      </c>
      <c r="C2122">
        <v>5828</v>
      </c>
      <c r="D2122">
        <v>1</v>
      </c>
      <c r="E2122" t="str">
        <f>VLOOKUP(D2122,Menu!$A$2:$D$18,2,FALSE)</f>
        <v>Spag Bog</v>
      </c>
      <c r="F2122">
        <f>VLOOKUP(D2122,Menu!$A$2:$D$18,3,FALSE)</f>
        <v>17</v>
      </c>
      <c r="G2122">
        <f>VLOOKUP(D2122,Menu!$A$2:$D$18,4,FALSE)</f>
        <v>23</v>
      </c>
    </row>
    <row r="2123" spans="1:7">
      <c r="A2123" s="6" t="s">
        <v>20</v>
      </c>
      <c r="B2123" s="7">
        <v>0.72083333333333288</v>
      </c>
      <c r="C2123">
        <v>5828</v>
      </c>
      <c r="D2123">
        <v>11</v>
      </c>
      <c r="E2123" t="str">
        <f>VLOOKUP(D2123,Menu!$A$2:$D$18,2,FALSE)</f>
        <v>Bacon Butty</v>
      </c>
      <c r="F2123">
        <f>VLOOKUP(D2123,Menu!$A$2:$D$18,3,FALSE)</f>
        <v>10</v>
      </c>
      <c r="G2123">
        <f>VLOOKUP(D2123,Menu!$A$2:$D$18,4,FALSE)</f>
        <v>14</v>
      </c>
    </row>
    <row r="2124" spans="1:7">
      <c r="A2124" s="6" t="s">
        <v>20</v>
      </c>
      <c r="B2124" s="7">
        <v>0.72083333333333288</v>
      </c>
      <c r="C2124">
        <v>5828</v>
      </c>
      <c r="D2124">
        <v>16</v>
      </c>
      <c r="E2124" t="str">
        <f>VLOOKUP(D2124,Menu!$A$2:$D$18,2,FALSE)</f>
        <v>English Ale</v>
      </c>
      <c r="F2124">
        <f>VLOOKUP(D2124,Menu!$A$2:$D$18,3,FALSE)</f>
        <v>5</v>
      </c>
      <c r="G2124">
        <f>VLOOKUP(D2124,Menu!$A$2:$D$18,4,FALSE)</f>
        <v>7</v>
      </c>
    </row>
    <row r="2125" spans="1:7">
      <c r="A2125" s="6" t="s">
        <v>20</v>
      </c>
      <c r="B2125" s="7">
        <v>0.72083333333333288</v>
      </c>
      <c r="C2125">
        <v>5828</v>
      </c>
      <c r="D2125">
        <v>13</v>
      </c>
      <c r="E2125" t="str">
        <f>VLOOKUP(D2125,Menu!$A$2:$D$18,2,FALSE)</f>
        <v>English Breakfast tea</v>
      </c>
      <c r="F2125">
        <f>VLOOKUP(D2125,Menu!$A$2:$D$18,3,FALSE)</f>
        <v>2</v>
      </c>
      <c r="G2125">
        <f>VLOOKUP(D2125,Menu!$A$2:$D$18,4,FALSE)</f>
        <v>2</v>
      </c>
    </row>
    <row r="2126" spans="1:7">
      <c r="A2126" s="6" t="s">
        <v>20</v>
      </c>
      <c r="B2126" s="7">
        <v>0.72083333333333288</v>
      </c>
      <c r="C2126">
        <v>5828</v>
      </c>
      <c r="D2126">
        <v>3</v>
      </c>
      <c r="E2126" t="str">
        <f>VLOOKUP(D2126,Menu!$A$2:$D$18,2,FALSE)</f>
        <v>Soup of the day</v>
      </c>
      <c r="F2126">
        <f>VLOOKUP(D2126,Menu!$A$2:$D$18,3,FALSE)</f>
        <v>7</v>
      </c>
      <c r="G2126">
        <f>VLOOKUP(D2126,Menu!$A$2:$D$18,4,FALSE)</f>
        <v>8.5</v>
      </c>
    </row>
    <row r="2127" spans="1:7">
      <c r="A2127" s="6" t="s">
        <v>20</v>
      </c>
      <c r="B2127" s="7">
        <v>0.72083333333333288</v>
      </c>
      <c r="C2127">
        <v>5828</v>
      </c>
      <c r="D2127">
        <v>11</v>
      </c>
      <c r="E2127" t="str">
        <f>VLOOKUP(D2127,Menu!$A$2:$D$18,2,FALSE)</f>
        <v>Bacon Butty</v>
      </c>
      <c r="F2127">
        <f>VLOOKUP(D2127,Menu!$A$2:$D$18,3,FALSE)</f>
        <v>10</v>
      </c>
      <c r="G2127">
        <f>VLOOKUP(D2127,Menu!$A$2:$D$18,4,FALSE)</f>
        <v>14</v>
      </c>
    </row>
    <row r="2128" spans="1:7">
      <c r="A2128" s="6" t="s">
        <v>20</v>
      </c>
      <c r="B2128" s="7">
        <v>0.72083333333333288</v>
      </c>
      <c r="C2128">
        <v>5828</v>
      </c>
      <c r="D2128">
        <v>8</v>
      </c>
      <c r="E2128" t="str">
        <f>VLOOKUP(D2128,Menu!$A$2:$D$18,2,FALSE)</f>
        <v>Fish &amp; Chips</v>
      </c>
      <c r="F2128">
        <f>VLOOKUP(D2128,Menu!$A$2:$D$18,3,FALSE)</f>
        <v>15</v>
      </c>
      <c r="G2128">
        <f>VLOOKUP(D2128,Menu!$A$2:$D$18,4,FALSE)</f>
        <v>19</v>
      </c>
    </row>
    <row r="2129" spans="1:7">
      <c r="A2129" s="6" t="s">
        <v>20</v>
      </c>
      <c r="B2129" s="7">
        <v>0.72083333333333288</v>
      </c>
      <c r="C2129">
        <v>5828</v>
      </c>
      <c r="D2129">
        <v>8</v>
      </c>
      <c r="E2129" t="str">
        <f>VLOOKUP(D2129,Menu!$A$2:$D$18,2,FALSE)</f>
        <v>Fish &amp; Chips</v>
      </c>
      <c r="F2129">
        <f>VLOOKUP(D2129,Menu!$A$2:$D$18,3,FALSE)</f>
        <v>15</v>
      </c>
      <c r="G2129">
        <f>VLOOKUP(D2129,Menu!$A$2:$D$18,4,FALSE)</f>
        <v>19</v>
      </c>
    </row>
    <row r="2130" spans="1:7">
      <c r="A2130" s="6" t="s">
        <v>20</v>
      </c>
      <c r="B2130" s="7">
        <v>0.74027777777777737</v>
      </c>
      <c r="C2130">
        <v>5829</v>
      </c>
      <c r="D2130">
        <v>13</v>
      </c>
      <c r="E2130" t="str">
        <f>VLOOKUP(D2130,Menu!$A$2:$D$18,2,FALSE)</f>
        <v>English Breakfast tea</v>
      </c>
      <c r="F2130">
        <f>VLOOKUP(D2130,Menu!$A$2:$D$18,3,FALSE)</f>
        <v>2</v>
      </c>
      <c r="G2130">
        <f>VLOOKUP(D2130,Menu!$A$2:$D$18,4,FALSE)</f>
        <v>2</v>
      </c>
    </row>
    <row r="2131" spans="1:7">
      <c r="A2131" s="6" t="s">
        <v>20</v>
      </c>
      <c r="B2131" s="7">
        <v>0.74027777777777737</v>
      </c>
      <c r="C2131">
        <v>5829</v>
      </c>
      <c r="D2131">
        <v>2</v>
      </c>
      <c r="E2131" t="str">
        <f>VLOOKUP(D2131,Menu!$A$2:$D$18,2,FALSE)</f>
        <v>Risotto con Pollo</v>
      </c>
      <c r="F2131">
        <f>VLOOKUP(D2131,Menu!$A$2:$D$18,3,FALSE)</f>
        <v>16</v>
      </c>
      <c r="G2131">
        <f>VLOOKUP(D2131,Menu!$A$2:$D$18,4,FALSE)</f>
        <v>19</v>
      </c>
    </row>
    <row r="2132" spans="1:7">
      <c r="A2132" s="6" t="s">
        <v>20</v>
      </c>
      <c r="B2132" s="7">
        <v>0.74027777777777737</v>
      </c>
      <c r="C2132">
        <v>5829</v>
      </c>
      <c r="D2132">
        <v>15</v>
      </c>
      <c r="E2132" t="str">
        <f>VLOOKUP(D2132,Menu!$A$2:$D$18,2,FALSE)</f>
        <v>Fizzy water</v>
      </c>
      <c r="F2132">
        <f>VLOOKUP(D2132,Menu!$A$2:$D$18,3,FALSE)</f>
        <v>1</v>
      </c>
      <c r="G2132">
        <f>VLOOKUP(D2132,Menu!$A$2:$D$18,4,FALSE)</f>
        <v>1</v>
      </c>
    </row>
    <row r="2133" spans="1:7">
      <c r="A2133" s="6" t="s">
        <v>20</v>
      </c>
      <c r="B2133" s="7">
        <v>0.74652777777777735</v>
      </c>
      <c r="C2133">
        <v>5830</v>
      </c>
      <c r="D2133">
        <v>6</v>
      </c>
      <c r="E2133" t="str">
        <f>VLOOKUP(D2133,Menu!$A$2:$D$18,2,FALSE)</f>
        <v>Bangers &amp; Mash</v>
      </c>
      <c r="F2133">
        <f>VLOOKUP(D2133,Menu!$A$2:$D$18,3,FALSE)</f>
        <v>14</v>
      </c>
      <c r="G2133">
        <f>VLOOKUP(D2133,Menu!$A$2:$D$18,4,FALSE)</f>
        <v>18</v>
      </c>
    </row>
    <row r="2134" spans="1:7">
      <c r="A2134" s="6" t="s">
        <v>20</v>
      </c>
      <c r="B2134" s="7">
        <v>0.75624999999999953</v>
      </c>
      <c r="C2134">
        <v>5831</v>
      </c>
      <c r="D2134">
        <v>16</v>
      </c>
      <c r="E2134" t="str">
        <f>VLOOKUP(D2134,Menu!$A$2:$D$18,2,FALSE)</f>
        <v>English Ale</v>
      </c>
      <c r="F2134">
        <f>VLOOKUP(D2134,Menu!$A$2:$D$18,3,FALSE)</f>
        <v>5</v>
      </c>
      <c r="G2134">
        <f>VLOOKUP(D2134,Menu!$A$2:$D$18,4,FALSE)</f>
        <v>7</v>
      </c>
    </row>
    <row r="2135" spans="1:7">
      <c r="A2135" s="6" t="s">
        <v>20</v>
      </c>
      <c r="B2135" s="7">
        <v>0.76319444444444395</v>
      </c>
      <c r="C2135">
        <v>5832</v>
      </c>
      <c r="D2135">
        <v>6</v>
      </c>
      <c r="E2135" t="str">
        <f>VLOOKUP(D2135,Menu!$A$2:$D$18,2,FALSE)</f>
        <v>Bangers &amp; Mash</v>
      </c>
      <c r="F2135">
        <f>VLOOKUP(D2135,Menu!$A$2:$D$18,3,FALSE)</f>
        <v>14</v>
      </c>
      <c r="G2135">
        <f>VLOOKUP(D2135,Menu!$A$2:$D$18,4,FALSE)</f>
        <v>18</v>
      </c>
    </row>
    <row r="2136" spans="1:7">
      <c r="A2136" s="6" t="s">
        <v>20</v>
      </c>
      <c r="B2136" s="7">
        <v>0.7722222222222217</v>
      </c>
      <c r="C2136">
        <v>5833</v>
      </c>
      <c r="D2136">
        <v>10</v>
      </c>
      <c r="E2136" t="str">
        <f>VLOOKUP(D2136,Menu!$A$2:$D$18,2,FALSE)</f>
        <v>Mushroom Wellington</v>
      </c>
      <c r="F2136">
        <f>VLOOKUP(D2136,Menu!$A$2:$D$18,3,FALSE)</f>
        <v>14</v>
      </c>
      <c r="G2136">
        <f>VLOOKUP(D2136,Menu!$A$2:$D$18,4,FALSE)</f>
        <v>19.5</v>
      </c>
    </row>
    <row r="2137" spans="1:7">
      <c r="A2137" s="6" t="s">
        <v>20</v>
      </c>
      <c r="B2137" s="7">
        <v>0.7722222222222217</v>
      </c>
      <c r="C2137">
        <v>5833</v>
      </c>
      <c r="D2137">
        <v>2</v>
      </c>
      <c r="E2137" t="str">
        <f>VLOOKUP(D2137,Menu!$A$2:$D$18,2,FALSE)</f>
        <v>Risotto con Pollo</v>
      </c>
      <c r="F2137">
        <f>VLOOKUP(D2137,Menu!$A$2:$D$18,3,FALSE)</f>
        <v>16</v>
      </c>
      <c r="G2137">
        <f>VLOOKUP(D2137,Menu!$A$2:$D$18,4,FALSE)</f>
        <v>19</v>
      </c>
    </row>
    <row r="2138" spans="1:7">
      <c r="A2138" s="6" t="s">
        <v>20</v>
      </c>
      <c r="B2138" s="7">
        <v>0.7722222222222217</v>
      </c>
      <c r="C2138">
        <v>5833</v>
      </c>
      <c r="D2138">
        <v>9</v>
      </c>
      <c r="E2138" t="str">
        <f>VLOOKUP(D2138,Menu!$A$2:$D$18,2,FALSE)</f>
        <v>Chicken Tikka Masala</v>
      </c>
      <c r="F2138">
        <f>VLOOKUP(D2138,Menu!$A$2:$D$18,3,FALSE)</f>
        <v>14</v>
      </c>
      <c r="G2138">
        <f>VLOOKUP(D2138,Menu!$A$2:$D$18,4,FALSE)</f>
        <v>17</v>
      </c>
    </row>
    <row r="2139" spans="1:7">
      <c r="A2139" s="6" t="s">
        <v>20</v>
      </c>
      <c r="B2139" s="7">
        <v>0.77430555555555503</v>
      </c>
      <c r="C2139">
        <v>5834</v>
      </c>
      <c r="D2139">
        <v>13</v>
      </c>
      <c r="E2139" t="str">
        <f>VLOOKUP(D2139,Menu!$A$2:$D$18,2,FALSE)</f>
        <v>English Breakfast tea</v>
      </c>
      <c r="F2139">
        <f>VLOOKUP(D2139,Menu!$A$2:$D$18,3,FALSE)</f>
        <v>2</v>
      </c>
      <c r="G2139">
        <f>VLOOKUP(D2139,Menu!$A$2:$D$18,4,FALSE)</f>
        <v>2</v>
      </c>
    </row>
    <row r="2140" spans="1:7">
      <c r="A2140" s="6" t="s">
        <v>20</v>
      </c>
      <c r="B2140" s="7">
        <v>0.7951388888888884</v>
      </c>
      <c r="C2140">
        <v>5835</v>
      </c>
      <c r="D2140">
        <v>5</v>
      </c>
      <c r="E2140" t="str">
        <f>VLOOKUP(D2140,Menu!$A$2:$D$18,2,FALSE)</f>
        <v>Carbonara</v>
      </c>
      <c r="F2140">
        <f>VLOOKUP(D2140,Menu!$A$2:$D$18,3,FALSE)</f>
        <v>15</v>
      </c>
      <c r="G2140">
        <f>VLOOKUP(D2140,Menu!$A$2:$D$18,4,FALSE)</f>
        <v>20</v>
      </c>
    </row>
    <row r="2141" spans="1:7">
      <c r="A2141" s="6" t="s">
        <v>20</v>
      </c>
      <c r="B2141" s="7">
        <v>0.79791666666666616</v>
      </c>
      <c r="C2141">
        <v>5836</v>
      </c>
      <c r="D2141">
        <v>14</v>
      </c>
      <c r="E2141" t="str">
        <f>VLOOKUP(D2141,Menu!$A$2:$D$18,2,FALSE)</f>
        <v>Espresso</v>
      </c>
      <c r="F2141">
        <f>VLOOKUP(D2141,Menu!$A$2:$D$18,3,FALSE)</f>
        <v>3</v>
      </c>
      <c r="G2141">
        <f>VLOOKUP(D2141,Menu!$A$2:$D$18,4,FALSE)</f>
        <v>3</v>
      </c>
    </row>
    <row r="2142" spans="1:7">
      <c r="A2142" s="6" t="s">
        <v>20</v>
      </c>
      <c r="B2142" s="7">
        <v>0.80138888888888837</v>
      </c>
      <c r="C2142">
        <v>5837</v>
      </c>
      <c r="D2142">
        <v>12</v>
      </c>
      <c r="E2142" t="str">
        <f>VLOOKUP(D2142,Menu!$A$2:$D$18,2,FALSE)</f>
        <v>Red wine (1/4 bottle)</v>
      </c>
      <c r="F2142">
        <f>VLOOKUP(D2142,Menu!$A$2:$D$18,3,FALSE)</f>
        <v>4</v>
      </c>
      <c r="G2142">
        <f>VLOOKUP(D2142,Menu!$A$2:$D$18,4,FALSE)</f>
        <v>6</v>
      </c>
    </row>
    <row r="2143" spans="1:7">
      <c r="A2143" s="6" t="s">
        <v>20</v>
      </c>
      <c r="B2143" s="7">
        <v>0.80138888888888837</v>
      </c>
      <c r="C2143">
        <v>5837</v>
      </c>
      <c r="D2143">
        <v>4</v>
      </c>
      <c r="E2143" t="str">
        <f>VLOOKUP(D2143,Menu!$A$2:$D$18,2,FALSE)</f>
        <v>Ravioli</v>
      </c>
      <c r="F2143">
        <f>VLOOKUP(D2143,Menu!$A$2:$D$18,3,FALSE)</f>
        <v>14</v>
      </c>
      <c r="G2143">
        <f>VLOOKUP(D2143,Menu!$A$2:$D$18,4,FALSE)</f>
        <v>16</v>
      </c>
    </row>
    <row r="2144" spans="1:7">
      <c r="A2144" s="6" t="s">
        <v>20</v>
      </c>
      <c r="B2144" s="7">
        <v>0.80138888888888837</v>
      </c>
      <c r="C2144">
        <v>5837</v>
      </c>
      <c r="D2144">
        <v>10</v>
      </c>
      <c r="E2144" t="str">
        <f>VLOOKUP(D2144,Menu!$A$2:$D$18,2,FALSE)</f>
        <v>Mushroom Wellington</v>
      </c>
      <c r="F2144">
        <f>VLOOKUP(D2144,Menu!$A$2:$D$18,3,FALSE)</f>
        <v>14</v>
      </c>
      <c r="G2144">
        <f>VLOOKUP(D2144,Menu!$A$2:$D$18,4,FALSE)</f>
        <v>19.5</v>
      </c>
    </row>
    <row r="2145" spans="1:7">
      <c r="A2145" s="6" t="s">
        <v>20</v>
      </c>
      <c r="B2145" s="7">
        <v>0.80138888888888837</v>
      </c>
      <c r="C2145">
        <v>5837</v>
      </c>
      <c r="D2145">
        <v>7</v>
      </c>
      <c r="E2145" t="str">
        <f>VLOOKUP(D2145,Menu!$A$2:$D$18,2,FALSE)</f>
        <v>Cottage Pie</v>
      </c>
      <c r="F2145">
        <f>VLOOKUP(D2145,Menu!$A$2:$D$18,3,FALSE)</f>
        <v>16</v>
      </c>
      <c r="G2145">
        <f>VLOOKUP(D2145,Menu!$A$2:$D$18,4,FALSE)</f>
        <v>20</v>
      </c>
    </row>
    <row r="2146" spans="1:7">
      <c r="A2146" s="6" t="s">
        <v>20</v>
      </c>
      <c r="B2146" s="7">
        <v>0.80138888888888837</v>
      </c>
      <c r="C2146">
        <v>5837</v>
      </c>
      <c r="D2146">
        <v>14</v>
      </c>
      <c r="E2146" t="str">
        <f>VLOOKUP(D2146,Menu!$A$2:$D$18,2,FALSE)</f>
        <v>Espresso</v>
      </c>
      <c r="F2146">
        <f>VLOOKUP(D2146,Menu!$A$2:$D$18,3,FALSE)</f>
        <v>3</v>
      </c>
      <c r="G2146">
        <f>VLOOKUP(D2146,Menu!$A$2:$D$18,4,FALSE)</f>
        <v>3</v>
      </c>
    </row>
    <row r="2147" spans="1:7">
      <c r="A2147" s="6" t="s">
        <v>20</v>
      </c>
      <c r="B2147" s="7">
        <v>0.80138888888888837</v>
      </c>
      <c r="C2147">
        <v>5837</v>
      </c>
      <c r="D2147">
        <v>6</v>
      </c>
      <c r="E2147" t="str">
        <f>VLOOKUP(D2147,Menu!$A$2:$D$18,2,FALSE)</f>
        <v>Bangers &amp; Mash</v>
      </c>
      <c r="F2147">
        <f>VLOOKUP(D2147,Menu!$A$2:$D$18,3,FALSE)</f>
        <v>14</v>
      </c>
      <c r="G2147">
        <f>VLOOKUP(D2147,Menu!$A$2:$D$18,4,FALSE)</f>
        <v>18</v>
      </c>
    </row>
    <row r="2148" spans="1:7">
      <c r="A2148" s="6" t="s">
        <v>20</v>
      </c>
      <c r="B2148" s="7">
        <v>0.80138888888888837</v>
      </c>
      <c r="C2148">
        <v>5837</v>
      </c>
      <c r="D2148">
        <v>3</v>
      </c>
      <c r="E2148" t="str">
        <f>VLOOKUP(D2148,Menu!$A$2:$D$18,2,FALSE)</f>
        <v>Soup of the day</v>
      </c>
      <c r="F2148">
        <f>VLOOKUP(D2148,Menu!$A$2:$D$18,3,FALSE)</f>
        <v>7</v>
      </c>
      <c r="G2148">
        <f>VLOOKUP(D2148,Menu!$A$2:$D$18,4,FALSE)</f>
        <v>8.5</v>
      </c>
    </row>
    <row r="2149" spans="1:7">
      <c r="A2149" s="6" t="s">
        <v>20</v>
      </c>
      <c r="B2149" s="7">
        <v>0.80138888888888837</v>
      </c>
      <c r="C2149">
        <v>5837</v>
      </c>
      <c r="D2149">
        <v>10</v>
      </c>
      <c r="E2149" t="str">
        <f>VLOOKUP(D2149,Menu!$A$2:$D$18,2,FALSE)</f>
        <v>Mushroom Wellington</v>
      </c>
      <c r="F2149">
        <f>VLOOKUP(D2149,Menu!$A$2:$D$18,3,FALSE)</f>
        <v>14</v>
      </c>
      <c r="G2149">
        <f>VLOOKUP(D2149,Menu!$A$2:$D$18,4,FALSE)</f>
        <v>19.5</v>
      </c>
    </row>
    <row r="2150" spans="1:7">
      <c r="A2150" s="6" t="s">
        <v>20</v>
      </c>
      <c r="B2150" s="7">
        <v>0.80138888888888837</v>
      </c>
      <c r="C2150">
        <v>5837</v>
      </c>
      <c r="D2150">
        <v>7</v>
      </c>
      <c r="E2150" t="str">
        <f>VLOOKUP(D2150,Menu!$A$2:$D$18,2,FALSE)</f>
        <v>Cottage Pie</v>
      </c>
      <c r="F2150">
        <f>VLOOKUP(D2150,Menu!$A$2:$D$18,3,FALSE)</f>
        <v>16</v>
      </c>
      <c r="G2150">
        <f>VLOOKUP(D2150,Menu!$A$2:$D$18,4,FALSE)</f>
        <v>20</v>
      </c>
    </row>
    <row r="2151" spans="1:7">
      <c r="A2151" s="6" t="s">
        <v>20</v>
      </c>
      <c r="B2151" s="7">
        <v>0.80763888888888835</v>
      </c>
      <c r="C2151">
        <v>5838</v>
      </c>
      <c r="D2151">
        <v>1</v>
      </c>
      <c r="E2151" t="str">
        <f>VLOOKUP(D2151,Menu!$A$2:$D$18,2,FALSE)</f>
        <v>Spag Bog</v>
      </c>
      <c r="F2151">
        <f>VLOOKUP(D2151,Menu!$A$2:$D$18,3,FALSE)</f>
        <v>17</v>
      </c>
      <c r="G2151">
        <f>VLOOKUP(D2151,Menu!$A$2:$D$18,4,FALSE)</f>
        <v>23</v>
      </c>
    </row>
    <row r="2152" spans="1:7">
      <c r="A2152" s="6" t="s">
        <v>20</v>
      </c>
      <c r="B2152" s="7">
        <v>0.80763888888888835</v>
      </c>
      <c r="C2152">
        <v>5838</v>
      </c>
      <c r="D2152">
        <v>4</v>
      </c>
      <c r="E2152" t="str">
        <f>VLOOKUP(D2152,Menu!$A$2:$D$18,2,FALSE)</f>
        <v>Ravioli</v>
      </c>
      <c r="F2152">
        <f>VLOOKUP(D2152,Menu!$A$2:$D$18,3,FALSE)</f>
        <v>14</v>
      </c>
      <c r="G2152">
        <f>VLOOKUP(D2152,Menu!$A$2:$D$18,4,FALSE)</f>
        <v>16</v>
      </c>
    </row>
    <row r="2153" spans="1:7">
      <c r="A2153" s="6" t="s">
        <v>20</v>
      </c>
      <c r="B2153" s="7">
        <v>0.82777777777777728</v>
      </c>
      <c r="C2153">
        <v>5839</v>
      </c>
      <c r="D2153">
        <v>11</v>
      </c>
      <c r="E2153" t="str">
        <f>VLOOKUP(D2153,Menu!$A$2:$D$18,2,FALSE)</f>
        <v>Bacon Butty</v>
      </c>
      <c r="F2153">
        <f>VLOOKUP(D2153,Menu!$A$2:$D$18,3,FALSE)</f>
        <v>10</v>
      </c>
      <c r="G2153">
        <f>VLOOKUP(D2153,Menu!$A$2:$D$18,4,FALSE)</f>
        <v>14</v>
      </c>
    </row>
    <row r="2154" spans="1:7">
      <c r="A2154" s="6" t="s">
        <v>20</v>
      </c>
      <c r="B2154" s="7">
        <v>0.82777777777777728</v>
      </c>
      <c r="C2154">
        <v>5839</v>
      </c>
      <c r="D2154">
        <v>16</v>
      </c>
      <c r="E2154" t="str">
        <f>VLOOKUP(D2154,Menu!$A$2:$D$18,2,FALSE)</f>
        <v>English Ale</v>
      </c>
      <c r="F2154">
        <f>VLOOKUP(D2154,Menu!$A$2:$D$18,3,FALSE)</f>
        <v>5</v>
      </c>
      <c r="G2154">
        <f>VLOOKUP(D2154,Menu!$A$2:$D$18,4,FALSE)</f>
        <v>7</v>
      </c>
    </row>
    <row r="2155" spans="1:7">
      <c r="A2155" s="6" t="s">
        <v>20</v>
      </c>
      <c r="B2155" s="7">
        <v>0.82777777777777728</v>
      </c>
      <c r="C2155">
        <v>5839</v>
      </c>
      <c r="D2155">
        <v>8</v>
      </c>
      <c r="E2155" t="str">
        <f>VLOOKUP(D2155,Menu!$A$2:$D$18,2,FALSE)</f>
        <v>Fish &amp; Chips</v>
      </c>
      <c r="F2155">
        <f>VLOOKUP(D2155,Menu!$A$2:$D$18,3,FALSE)</f>
        <v>15</v>
      </c>
      <c r="G2155">
        <f>VLOOKUP(D2155,Menu!$A$2:$D$18,4,FALSE)</f>
        <v>19</v>
      </c>
    </row>
    <row r="2156" spans="1:7">
      <c r="A2156" s="6" t="s">
        <v>20</v>
      </c>
      <c r="B2156" s="7">
        <v>0.82777777777777728</v>
      </c>
      <c r="C2156">
        <v>5839</v>
      </c>
      <c r="D2156">
        <v>14</v>
      </c>
      <c r="E2156" t="str">
        <f>VLOOKUP(D2156,Menu!$A$2:$D$18,2,FALSE)</f>
        <v>Espresso</v>
      </c>
      <c r="F2156">
        <f>VLOOKUP(D2156,Menu!$A$2:$D$18,3,FALSE)</f>
        <v>3</v>
      </c>
      <c r="G2156">
        <f>VLOOKUP(D2156,Menu!$A$2:$D$18,4,FALSE)</f>
        <v>3</v>
      </c>
    </row>
    <row r="2157" spans="1:7">
      <c r="A2157" s="6" t="s">
        <v>20</v>
      </c>
      <c r="B2157" s="7">
        <v>0.84583333333333288</v>
      </c>
      <c r="C2157">
        <v>5840</v>
      </c>
      <c r="D2157">
        <v>5</v>
      </c>
      <c r="E2157" t="str">
        <f>VLOOKUP(D2157,Menu!$A$2:$D$18,2,FALSE)</f>
        <v>Carbonara</v>
      </c>
      <c r="F2157">
        <f>VLOOKUP(D2157,Menu!$A$2:$D$18,3,FALSE)</f>
        <v>15</v>
      </c>
      <c r="G2157">
        <f>VLOOKUP(D2157,Menu!$A$2:$D$18,4,FALSE)</f>
        <v>20</v>
      </c>
    </row>
    <row r="2158" spans="1:7">
      <c r="A2158" s="6" t="s">
        <v>20</v>
      </c>
      <c r="B2158" s="7">
        <v>0.86527777777777737</v>
      </c>
      <c r="C2158">
        <v>5841</v>
      </c>
      <c r="D2158">
        <v>13</v>
      </c>
      <c r="E2158" t="str">
        <f>VLOOKUP(D2158,Menu!$A$2:$D$18,2,FALSE)</f>
        <v>English Breakfast tea</v>
      </c>
      <c r="F2158">
        <f>VLOOKUP(D2158,Menu!$A$2:$D$18,3,FALSE)</f>
        <v>2</v>
      </c>
      <c r="G2158">
        <f>VLOOKUP(D2158,Menu!$A$2:$D$18,4,FALSE)</f>
        <v>2</v>
      </c>
    </row>
    <row r="2159" spans="1:7">
      <c r="A2159" s="6" t="s">
        <v>20</v>
      </c>
      <c r="B2159" s="7">
        <v>0.86527777777777737</v>
      </c>
      <c r="C2159">
        <v>5841</v>
      </c>
      <c r="D2159">
        <v>13</v>
      </c>
      <c r="E2159" t="str">
        <f>VLOOKUP(D2159,Menu!$A$2:$D$18,2,FALSE)</f>
        <v>English Breakfast tea</v>
      </c>
      <c r="F2159">
        <f>VLOOKUP(D2159,Menu!$A$2:$D$18,3,FALSE)</f>
        <v>2</v>
      </c>
      <c r="G2159">
        <f>VLOOKUP(D2159,Menu!$A$2:$D$18,4,FALSE)</f>
        <v>2</v>
      </c>
    </row>
    <row r="2160" spans="1:7">
      <c r="A2160" s="6" t="s">
        <v>20</v>
      </c>
      <c r="B2160" s="7">
        <v>0.88263888888888853</v>
      </c>
      <c r="C2160">
        <v>5842</v>
      </c>
      <c r="D2160">
        <v>11</v>
      </c>
      <c r="E2160" t="str">
        <f>VLOOKUP(D2160,Menu!$A$2:$D$18,2,FALSE)</f>
        <v>Bacon Butty</v>
      </c>
      <c r="F2160">
        <f>VLOOKUP(D2160,Menu!$A$2:$D$18,3,FALSE)</f>
        <v>10</v>
      </c>
      <c r="G2160">
        <f>VLOOKUP(D2160,Menu!$A$2:$D$18,4,FALSE)</f>
        <v>14</v>
      </c>
    </row>
    <row r="2161" spans="1:7">
      <c r="A2161" s="6" t="s">
        <v>20</v>
      </c>
      <c r="B2161" s="7">
        <v>0.88263888888888853</v>
      </c>
      <c r="C2161">
        <v>5842</v>
      </c>
      <c r="D2161">
        <v>8</v>
      </c>
      <c r="E2161" t="str">
        <f>VLOOKUP(D2161,Menu!$A$2:$D$18,2,FALSE)</f>
        <v>Fish &amp; Chips</v>
      </c>
      <c r="F2161">
        <f>VLOOKUP(D2161,Menu!$A$2:$D$18,3,FALSE)</f>
        <v>15</v>
      </c>
      <c r="G2161">
        <f>VLOOKUP(D2161,Menu!$A$2:$D$18,4,FALSE)</f>
        <v>19</v>
      </c>
    </row>
    <row r="2162" spans="1:7">
      <c r="A2162" s="6" t="s">
        <v>20</v>
      </c>
      <c r="B2162" s="7">
        <v>0.88263888888888853</v>
      </c>
      <c r="C2162">
        <v>5842</v>
      </c>
      <c r="D2162">
        <v>15</v>
      </c>
      <c r="E2162" t="str">
        <f>VLOOKUP(D2162,Menu!$A$2:$D$18,2,FALSE)</f>
        <v>Fizzy water</v>
      </c>
      <c r="F2162">
        <f>VLOOKUP(D2162,Menu!$A$2:$D$18,3,FALSE)</f>
        <v>1</v>
      </c>
      <c r="G2162">
        <f>VLOOKUP(D2162,Menu!$A$2:$D$18,4,FALSE)</f>
        <v>1</v>
      </c>
    </row>
    <row r="2163" spans="1:7">
      <c r="A2163" s="6" t="s">
        <v>20</v>
      </c>
      <c r="B2163" s="7">
        <v>0.88263888888888853</v>
      </c>
      <c r="C2163">
        <v>5842</v>
      </c>
      <c r="D2163">
        <v>6</v>
      </c>
      <c r="E2163" t="str">
        <f>VLOOKUP(D2163,Menu!$A$2:$D$18,2,FALSE)</f>
        <v>Bangers &amp; Mash</v>
      </c>
      <c r="F2163">
        <f>VLOOKUP(D2163,Menu!$A$2:$D$18,3,FALSE)</f>
        <v>14</v>
      </c>
      <c r="G2163">
        <f>VLOOKUP(D2163,Menu!$A$2:$D$18,4,FALSE)</f>
        <v>18</v>
      </c>
    </row>
    <row r="2164" spans="1:7">
      <c r="A2164" s="6" t="s">
        <v>20</v>
      </c>
      <c r="B2164" s="7">
        <v>0.88263888888888853</v>
      </c>
      <c r="C2164">
        <v>5842</v>
      </c>
      <c r="D2164">
        <v>6</v>
      </c>
      <c r="E2164" t="str">
        <f>VLOOKUP(D2164,Menu!$A$2:$D$18,2,FALSE)</f>
        <v>Bangers &amp; Mash</v>
      </c>
      <c r="F2164">
        <f>VLOOKUP(D2164,Menu!$A$2:$D$18,3,FALSE)</f>
        <v>14</v>
      </c>
      <c r="G2164">
        <f>VLOOKUP(D2164,Menu!$A$2:$D$18,4,FALSE)</f>
        <v>18</v>
      </c>
    </row>
    <row r="2165" spans="1:7">
      <c r="A2165" s="6" t="s">
        <v>20</v>
      </c>
      <c r="B2165" s="7">
        <v>0.88402777777777741</v>
      </c>
      <c r="C2165">
        <v>5843</v>
      </c>
      <c r="D2165">
        <v>16</v>
      </c>
      <c r="E2165" t="str">
        <f>VLOOKUP(D2165,Menu!$A$2:$D$18,2,FALSE)</f>
        <v>English Ale</v>
      </c>
      <c r="F2165">
        <f>VLOOKUP(D2165,Menu!$A$2:$D$18,3,FALSE)</f>
        <v>5</v>
      </c>
      <c r="G2165">
        <f>VLOOKUP(D2165,Menu!$A$2:$D$18,4,FALSE)</f>
        <v>7</v>
      </c>
    </row>
    <row r="2166" spans="1:7">
      <c r="A2166" s="6" t="s">
        <v>20</v>
      </c>
      <c r="B2166" s="7">
        <v>0.88402777777777741</v>
      </c>
      <c r="C2166">
        <v>5843</v>
      </c>
      <c r="D2166">
        <v>7</v>
      </c>
      <c r="E2166" t="str">
        <f>VLOOKUP(D2166,Menu!$A$2:$D$18,2,FALSE)</f>
        <v>Cottage Pie</v>
      </c>
      <c r="F2166">
        <f>VLOOKUP(D2166,Menu!$A$2:$D$18,3,FALSE)</f>
        <v>16</v>
      </c>
      <c r="G2166">
        <f>VLOOKUP(D2166,Menu!$A$2:$D$18,4,FALSE)</f>
        <v>20</v>
      </c>
    </row>
    <row r="2167" spans="1:7">
      <c r="A2167" s="6" t="s">
        <v>20</v>
      </c>
      <c r="B2167" s="7">
        <v>0.88402777777777741</v>
      </c>
      <c r="C2167">
        <v>5843</v>
      </c>
      <c r="D2167">
        <v>13</v>
      </c>
      <c r="E2167" t="str">
        <f>VLOOKUP(D2167,Menu!$A$2:$D$18,2,FALSE)</f>
        <v>English Breakfast tea</v>
      </c>
      <c r="F2167">
        <f>VLOOKUP(D2167,Menu!$A$2:$D$18,3,FALSE)</f>
        <v>2</v>
      </c>
      <c r="G2167">
        <f>VLOOKUP(D2167,Menu!$A$2:$D$18,4,FALSE)</f>
        <v>2</v>
      </c>
    </row>
    <row r="2168" spans="1:7">
      <c r="A2168" s="6" t="s">
        <v>20</v>
      </c>
      <c r="B2168" s="7">
        <v>0.88888888888888851</v>
      </c>
      <c r="C2168">
        <v>5844</v>
      </c>
      <c r="D2168">
        <v>12</v>
      </c>
      <c r="E2168" t="str">
        <f>VLOOKUP(D2168,Menu!$A$2:$D$18,2,FALSE)</f>
        <v>Red wine (1/4 bottle)</v>
      </c>
      <c r="F2168">
        <f>VLOOKUP(D2168,Menu!$A$2:$D$18,3,FALSE)</f>
        <v>4</v>
      </c>
      <c r="G2168">
        <f>VLOOKUP(D2168,Menu!$A$2:$D$18,4,FALSE)</f>
        <v>6</v>
      </c>
    </row>
    <row r="2169" spans="1:7">
      <c r="A2169" s="6" t="s">
        <v>20</v>
      </c>
      <c r="B2169" s="7">
        <v>0.88888888888888851</v>
      </c>
      <c r="C2169">
        <v>5844</v>
      </c>
      <c r="D2169">
        <v>3</v>
      </c>
      <c r="E2169" t="str">
        <f>VLOOKUP(D2169,Menu!$A$2:$D$18,2,FALSE)</f>
        <v>Soup of the day</v>
      </c>
      <c r="F2169">
        <f>VLOOKUP(D2169,Menu!$A$2:$D$18,3,FALSE)</f>
        <v>7</v>
      </c>
      <c r="G2169">
        <f>VLOOKUP(D2169,Menu!$A$2:$D$18,4,FALSE)</f>
        <v>8.5</v>
      </c>
    </row>
    <row r="2170" spans="1:7">
      <c r="A2170" s="6" t="s">
        <v>20</v>
      </c>
      <c r="B2170" s="7">
        <v>0.90624999999999967</v>
      </c>
      <c r="C2170">
        <v>5845</v>
      </c>
      <c r="D2170">
        <v>9</v>
      </c>
      <c r="E2170" t="str">
        <f>VLOOKUP(D2170,Menu!$A$2:$D$18,2,FALSE)</f>
        <v>Chicken Tikka Masala</v>
      </c>
      <c r="F2170">
        <f>VLOOKUP(D2170,Menu!$A$2:$D$18,3,FALSE)</f>
        <v>14</v>
      </c>
      <c r="G2170">
        <f>VLOOKUP(D2170,Menu!$A$2:$D$18,4,FALSE)</f>
        <v>17</v>
      </c>
    </row>
    <row r="2171" spans="1:7">
      <c r="A2171" s="6" t="s">
        <v>20</v>
      </c>
      <c r="B2171" s="7">
        <v>0.92152777777777739</v>
      </c>
      <c r="C2171">
        <v>5846</v>
      </c>
      <c r="D2171">
        <v>3</v>
      </c>
      <c r="E2171" t="str">
        <f>VLOOKUP(D2171,Menu!$A$2:$D$18,2,FALSE)</f>
        <v>Soup of the day</v>
      </c>
      <c r="F2171">
        <f>VLOOKUP(D2171,Menu!$A$2:$D$18,3,FALSE)</f>
        <v>7</v>
      </c>
      <c r="G2171">
        <f>VLOOKUP(D2171,Menu!$A$2:$D$18,4,FALSE)</f>
        <v>8.5</v>
      </c>
    </row>
    <row r="2172" spans="1:7">
      <c r="A2172" s="6" t="s">
        <v>20</v>
      </c>
      <c r="B2172" s="7">
        <v>0.92152777777777739</v>
      </c>
      <c r="C2172">
        <v>5846</v>
      </c>
      <c r="D2172">
        <v>12</v>
      </c>
      <c r="E2172" t="str">
        <f>VLOOKUP(D2172,Menu!$A$2:$D$18,2,FALSE)</f>
        <v>Red wine (1/4 bottle)</v>
      </c>
      <c r="F2172">
        <f>VLOOKUP(D2172,Menu!$A$2:$D$18,3,FALSE)</f>
        <v>4</v>
      </c>
      <c r="G2172">
        <f>VLOOKUP(D2172,Menu!$A$2:$D$18,4,FALSE)</f>
        <v>6</v>
      </c>
    </row>
    <row r="2173" spans="1:7">
      <c r="A2173" s="6" t="s">
        <v>20</v>
      </c>
      <c r="B2173" s="7">
        <v>0.92152777777777739</v>
      </c>
      <c r="C2173">
        <v>5846</v>
      </c>
      <c r="D2173">
        <v>3</v>
      </c>
      <c r="E2173" t="str">
        <f>VLOOKUP(D2173,Menu!$A$2:$D$18,2,FALSE)</f>
        <v>Soup of the day</v>
      </c>
      <c r="F2173">
        <f>VLOOKUP(D2173,Menu!$A$2:$D$18,3,FALSE)</f>
        <v>7</v>
      </c>
      <c r="G2173">
        <f>VLOOKUP(D2173,Menu!$A$2:$D$18,4,FALSE)</f>
        <v>8.5</v>
      </c>
    </row>
    <row r="2174" spans="1:7">
      <c r="A2174" s="6" t="s">
        <v>20</v>
      </c>
      <c r="B2174" s="7">
        <v>0.92708333333333293</v>
      </c>
      <c r="C2174">
        <v>5847</v>
      </c>
      <c r="D2174">
        <v>15</v>
      </c>
      <c r="E2174" t="str">
        <f>VLOOKUP(D2174,Menu!$A$2:$D$18,2,FALSE)</f>
        <v>Fizzy water</v>
      </c>
      <c r="F2174">
        <f>VLOOKUP(D2174,Menu!$A$2:$D$18,3,FALSE)</f>
        <v>1</v>
      </c>
      <c r="G2174">
        <f>VLOOKUP(D2174,Menu!$A$2:$D$18,4,FALSE)</f>
        <v>1</v>
      </c>
    </row>
    <row r="2175" spans="1:7">
      <c r="A2175" s="6" t="s">
        <v>20</v>
      </c>
      <c r="B2175" s="7">
        <v>0.92986111111111069</v>
      </c>
      <c r="C2175">
        <v>5848</v>
      </c>
      <c r="D2175">
        <v>3</v>
      </c>
      <c r="E2175" t="str">
        <f>VLOOKUP(D2175,Menu!$A$2:$D$18,2,FALSE)</f>
        <v>Soup of the day</v>
      </c>
      <c r="F2175">
        <f>VLOOKUP(D2175,Menu!$A$2:$D$18,3,FALSE)</f>
        <v>7</v>
      </c>
      <c r="G2175">
        <f>VLOOKUP(D2175,Menu!$A$2:$D$18,4,FALSE)</f>
        <v>8.5</v>
      </c>
    </row>
    <row r="2176" spans="1:7">
      <c r="A2176" s="6" t="s">
        <v>20</v>
      </c>
      <c r="B2176" s="7">
        <v>0.92986111111111069</v>
      </c>
      <c r="C2176">
        <v>5848</v>
      </c>
      <c r="D2176">
        <v>6</v>
      </c>
      <c r="E2176" t="str">
        <f>VLOOKUP(D2176,Menu!$A$2:$D$18,2,FALSE)</f>
        <v>Bangers &amp; Mash</v>
      </c>
      <c r="F2176">
        <f>VLOOKUP(D2176,Menu!$A$2:$D$18,3,FALSE)</f>
        <v>14</v>
      </c>
      <c r="G2176">
        <f>VLOOKUP(D2176,Menu!$A$2:$D$18,4,FALSE)</f>
        <v>18</v>
      </c>
    </row>
    <row r="2177" spans="1:7">
      <c r="A2177" s="6" t="s">
        <v>20</v>
      </c>
      <c r="B2177" s="7">
        <v>0.94166666666666621</v>
      </c>
      <c r="C2177">
        <v>5849</v>
      </c>
      <c r="D2177">
        <v>13</v>
      </c>
      <c r="E2177" t="str">
        <f>VLOOKUP(D2177,Menu!$A$2:$D$18,2,FALSE)</f>
        <v>English Breakfast tea</v>
      </c>
      <c r="F2177">
        <f>VLOOKUP(D2177,Menu!$A$2:$D$18,3,FALSE)</f>
        <v>2</v>
      </c>
      <c r="G2177">
        <f>VLOOKUP(D2177,Menu!$A$2:$D$18,4,FALSE)</f>
        <v>2</v>
      </c>
    </row>
    <row r="2178" spans="1:7">
      <c r="A2178" s="6" t="s">
        <v>20</v>
      </c>
      <c r="B2178" s="7">
        <v>0.94513888888888842</v>
      </c>
      <c r="C2178">
        <v>5850</v>
      </c>
      <c r="D2178">
        <v>14</v>
      </c>
      <c r="E2178" t="str">
        <f>VLOOKUP(D2178,Menu!$A$2:$D$18,2,FALSE)</f>
        <v>Espresso</v>
      </c>
      <c r="F2178">
        <f>VLOOKUP(D2178,Menu!$A$2:$D$18,3,FALSE)</f>
        <v>3</v>
      </c>
      <c r="G2178">
        <f>VLOOKUP(D2178,Menu!$A$2:$D$18,4,FALSE)</f>
        <v>3</v>
      </c>
    </row>
    <row r="2179" spans="1:7">
      <c r="A2179" s="6" t="s">
        <v>20</v>
      </c>
      <c r="B2179" s="7">
        <v>0.94513888888888842</v>
      </c>
      <c r="C2179">
        <v>5850</v>
      </c>
      <c r="D2179">
        <v>12</v>
      </c>
      <c r="E2179" t="str">
        <f>VLOOKUP(D2179,Menu!$A$2:$D$18,2,FALSE)</f>
        <v>Red wine (1/4 bottle)</v>
      </c>
      <c r="F2179">
        <f>VLOOKUP(D2179,Menu!$A$2:$D$18,3,FALSE)</f>
        <v>4</v>
      </c>
      <c r="G2179">
        <f>VLOOKUP(D2179,Menu!$A$2:$D$18,4,FALSE)</f>
        <v>6</v>
      </c>
    </row>
    <row r="2180" spans="1:7">
      <c r="A2180" s="6" t="s">
        <v>20</v>
      </c>
      <c r="B2180" s="7">
        <v>0.94513888888888842</v>
      </c>
      <c r="C2180">
        <v>5850</v>
      </c>
      <c r="D2180">
        <v>4</v>
      </c>
      <c r="E2180" t="str">
        <f>VLOOKUP(D2180,Menu!$A$2:$D$18,2,FALSE)</f>
        <v>Ravioli</v>
      </c>
      <c r="F2180">
        <f>VLOOKUP(D2180,Menu!$A$2:$D$18,3,FALSE)</f>
        <v>14</v>
      </c>
      <c r="G2180">
        <f>VLOOKUP(D2180,Menu!$A$2:$D$18,4,FALSE)</f>
        <v>16</v>
      </c>
    </row>
    <row r="2181" spans="1:7">
      <c r="A2181" s="6" t="s">
        <v>20</v>
      </c>
      <c r="B2181" s="7">
        <v>0.94513888888888842</v>
      </c>
      <c r="C2181">
        <v>5850</v>
      </c>
      <c r="D2181">
        <v>5</v>
      </c>
      <c r="E2181" t="str">
        <f>VLOOKUP(D2181,Menu!$A$2:$D$18,2,FALSE)</f>
        <v>Carbonara</v>
      </c>
      <c r="F2181">
        <f>VLOOKUP(D2181,Menu!$A$2:$D$18,3,FALSE)</f>
        <v>15</v>
      </c>
      <c r="G2181">
        <f>VLOOKUP(D2181,Menu!$A$2:$D$18,4,FALSE)</f>
        <v>20</v>
      </c>
    </row>
    <row r="2182" spans="1:7">
      <c r="B2182" s="5"/>
    </row>
    <row r="2183" spans="1:7">
      <c r="B2183" s="5"/>
    </row>
    <row r="2184" spans="1:7">
      <c r="B2184" s="5"/>
    </row>
    <row r="2185" spans="1:7">
      <c r="B2185" s="5"/>
    </row>
    <row r="2186" spans="1:7">
      <c r="B2186" s="5"/>
    </row>
    <row r="2187" spans="1:7">
      <c r="B2187" s="5"/>
    </row>
    <row r="2188" spans="1:7">
      <c r="B2188" s="5"/>
    </row>
    <row r="2189" spans="1:7">
      <c r="B2189" s="5"/>
    </row>
    <row r="2190" spans="1:7">
      <c r="B2190" s="5"/>
    </row>
    <row r="2191" spans="1:7">
      <c r="B2191" s="5"/>
    </row>
    <row r="2192" spans="1:7">
      <c r="B2192" s="5"/>
    </row>
    <row r="2193" spans="2:2">
      <c r="B2193" s="5"/>
    </row>
    <row r="2194" spans="2:2">
      <c r="B2194" s="5"/>
    </row>
    <row r="2195" spans="2:2">
      <c r="B2195" s="5"/>
    </row>
    <row r="2196" spans="2:2">
      <c r="B2196" s="5"/>
    </row>
    <row r="2197" spans="2:2">
      <c r="B2197" s="5"/>
    </row>
    <row r="2198" spans="2:2">
      <c r="B2198" s="5"/>
    </row>
    <row r="2199" spans="2:2">
      <c r="B2199" s="5"/>
    </row>
    <row r="2200" spans="2:2">
      <c r="B2200" s="5"/>
    </row>
    <row r="2201" spans="2:2">
      <c r="B2201" s="5"/>
    </row>
    <row r="2202" spans="2:2">
      <c r="B2202" s="5"/>
    </row>
    <row r="2203" spans="2:2">
      <c r="B2203" s="5"/>
    </row>
    <row r="2204" spans="2:2">
      <c r="B2204" s="5"/>
    </row>
    <row r="2205" spans="2:2">
      <c r="B2205" s="5"/>
    </row>
    <row r="2206" spans="2:2">
      <c r="B2206" s="5"/>
    </row>
    <row r="2207" spans="2:2">
      <c r="B2207" s="5"/>
    </row>
    <row r="2208" spans="2:2">
      <c r="B2208" s="5"/>
    </row>
    <row r="2209" spans="2:2">
      <c r="B2209" s="5"/>
    </row>
    <row r="2210" spans="2:2">
      <c r="B2210" s="5"/>
    </row>
    <row r="2211" spans="2:2">
      <c r="B2211" s="5"/>
    </row>
    <row r="2212" spans="2:2">
      <c r="B2212" s="5"/>
    </row>
    <row r="2213" spans="2:2">
      <c r="B2213" s="5"/>
    </row>
    <row r="2214" spans="2:2">
      <c r="B2214" s="5"/>
    </row>
    <row r="2215" spans="2:2">
      <c r="B2215" s="5"/>
    </row>
    <row r="2216" spans="2:2">
      <c r="B2216" s="5"/>
    </row>
    <row r="2217" spans="2:2">
      <c r="B2217" s="5"/>
    </row>
    <row r="2218" spans="2:2">
      <c r="B2218" s="5"/>
    </row>
    <row r="2219" spans="2:2">
      <c r="B2219" s="5"/>
    </row>
    <row r="2220" spans="2:2">
      <c r="B2220" s="5"/>
    </row>
    <row r="2221" spans="2:2">
      <c r="B2221" s="5"/>
    </row>
    <row r="2222" spans="2:2">
      <c r="B2222" s="5"/>
    </row>
    <row r="2223" spans="2:2">
      <c r="B2223" s="5"/>
    </row>
    <row r="2224" spans="2:2">
      <c r="B2224" s="5"/>
    </row>
    <row r="2225" spans="2:2">
      <c r="B2225" s="5"/>
    </row>
    <row r="2226" spans="2:2">
      <c r="B2226" s="5"/>
    </row>
    <row r="2227" spans="2:2">
      <c r="B2227" s="5"/>
    </row>
    <row r="2228" spans="2:2">
      <c r="B2228" s="5"/>
    </row>
    <row r="2229" spans="2:2">
      <c r="B2229" s="5"/>
    </row>
    <row r="2230" spans="2:2">
      <c r="B2230" s="5"/>
    </row>
    <row r="2231" spans="2:2">
      <c r="B2231" s="5"/>
    </row>
    <row r="2232" spans="2:2">
      <c r="B2232" s="5"/>
    </row>
    <row r="2233" spans="2:2">
      <c r="B2233" s="5"/>
    </row>
    <row r="2234" spans="2:2">
      <c r="B2234" s="5"/>
    </row>
    <row r="2235" spans="2:2">
      <c r="B2235" s="5"/>
    </row>
    <row r="2236" spans="2:2">
      <c r="B2236" s="5"/>
    </row>
    <row r="2237" spans="2:2">
      <c r="B2237" s="5"/>
    </row>
    <row r="2238" spans="2:2">
      <c r="B2238" s="5"/>
    </row>
    <row r="2239" spans="2:2">
      <c r="B2239" s="5"/>
    </row>
    <row r="2240" spans="2:2">
      <c r="B2240" s="5"/>
    </row>
    <row r="2241" spans="2:2">
      <c r="B2241" s="5"/>
    </row>
    <row r="2242" spans="2:2">
      <c r="B2242" s="5"/>
    </row>
    <row r="2243" spans="2:2">
      <c r="B2243" s="5"/>
    </row>
    <row r="2244" spans="2:2">
      <c r="B2244" s="5"/>
    </row>
    <row r="2245" spans="2:2">
      <c r="B2245" s="5"/>
    </row>
    <row r="2246" spans="2:2">
      <c r="B2246" s="5"/>
    </row>
    <row r="2247" spans="2:2">
      <c r="B2247" s="5"/>
    </row>
    <row r="2248" spans="2:2">
      <c r="B2248" s="5"/>
    </row>
    <row r="2249" spans="2:2">
      <c r="B2249" s="5"/>
    </row>
    <row r="2250" spans="2:2">
      <c r="B2250" s="5"/>
    </row>
    <row r="2251" spans="2:2">
      <c r="B2251" s="5"/>
    </row>
    <row r="2252" spans="2:2">
      <c r="B2252" s="5"/>
    </row>
    <row r="2253" spans="2:2">
      <c r="B2253" s="5"/>
    </row>
    <row r="2254" spans="2:2">
      <c r="B2254" s="5"/>
    </row>
    <row r="2255" spans="2:2">
      <c r="B2255" s="5"/>
    </row>
    <row r="2256" spans="2:2">
      <c r="B2256" s="5"/>
    </row>
    <row r="2257" spans="2:2">
      <c r="B2257" s="5"/>
    </row>
    <row r="2258" spans="2:2">
      <c r="B2258" s="5"/>
    </row>
    <row r="2259" spans="2:2">
      <c r="B2259" s="5"/>
    </row>
    <row r="2260" spans="2:2">
      <c r="B2260" s="5"/>
    </row>
    <row r="2261" spans="2:2">
      <c r="B2261" s="5"/>
    </row>
    <row r="2262" spans="2:2">
      <c r="B2262" s="5"/>
    </row>
    <row r="2263" spans="2:2">
      <c r="B2263" s="5"/>
    </row>
    <row r="2264" spans="2:2">
      <c r="B2264" s="5"/>
    </row>
    <row r="2265" spans="2:2">
      <c r="B2265" s="5"/>
    </row>
    <row r="2266" spans="2:2">
      <c r="B2266" s="5"/>
    </row>
    <row r="2267" spans="2:2">
      <c r="B2267" s="5"/>
    </row>
    <row r="2268" spans="2:2">
      <c r="B2268" s="5"/>
    </row>
    <row r="2269" spans="2:2">
      <c r="B2269" s="5"/>
    </row>
    <row r="2270" spans="2:2">
      <c r="B2270" s="5"/>
    </row>
    <row r="2271" spans="2:2">
      <c r="B2271" s="5"/>
    </row>
    <row r="2272" spans="2:2">
      <c r="B2272" s="5"/>
    </row>
    <row r="2273" spans="2:2">
      <c r="B2273" s="5"/>
    </row>
    <row r="2274" spans="2:2">
      <c r="B2274" s="5"/>
    </row>
    <row r="2275" spans="2:2">
      <c r="B2275" s="5"/>
    </row>
    <row r="2276" spans="2:2">
      <c r="B2276" s="5"/>
    </row>
    <row r="2277" spans="2:2">
      <c r="B2277" s="5"/>
    </row>
    <row r="2278" spans="2:2">
      <c r="B2278" s="5"/>
    </row>
    <row r="2279" spans="2:2">
      <c r="B2279" s="5"/>
    </row>
    <row r="2280" spans="2:2">
      <c r="B2280" s="5"/>
    </row>
    <row r="2281" spans="2:2">
      <c r="B2281" s="5"/>
    </row>
    <row r="2282" spans="2:2">
      <c r="B2282" s="5"/>
    </row>
    <row r="2283" spans="2:2">
      <c r="B2283" s="5"/>
    </row>
    <row r="2284" spans="2:2">
      <c r="B2284" s="5"/>
    </row>
    <row r="2285" spans="2:2">
      <c r="B2285" s="5"/>
    </row>
    <row r="2286" spans="2:2">
      <c r="B2286" s="5"/>
    </row>
    <row r="2287" spans="2:2">
      <c r="B2287" s="5"/>
    </row>
    <row r="2288" spans="2:2">
      <c r="B2288" s="5"/>
    </row>
    <row r="2289" spans="2:2">
      <c r="B2289" s="5"/>
    </row>
    <row r="2290" spans="2:2">
      <c r="B2290" s="5"/>
    </row>
    <row r="2291" spans="2:2">
      <c r="B2291" s="5"/>
    </row>
    <row r="2292" spans="2:2">
      <c r="B2292" s="5"/>
    </row>
    <row r="2293" spans="2:2">
      <c r="B2293" s="5"/>
    </row>
    <row r="2294" spans="2:2">
      <c r="B2294" s="5"/>
    </row>
    <row r="2295" spans="2:2">
      <c r="B2295" s="5"/>
    </row>
    <row r="2296" spans="2:2">
      <c r="B2296" s="5"/>
    </row>
    <row r="2297" spans="2:2">
      <c r="B2297" s="5"/>
    </row>
    <row r="2298" spans="2:2">
      <c r="B2298" s="5"/>
    </row>
    <row r="2299" spans="2:2">
      <c r="B2299" s="5"/>
    </row>
    <row r="2300" spans="2:2">
      <c r="B2300" s="5"/>
    </row>
    <row r="2301" spans="2:2">
      <c r="B2301" s="5"/>
    </row>
    <row r="2302" spans="2:2">
      <c r="B2302" s="5"/>
    </row>
    <row r="2303" spans="2:2">
      <c r="B2303" s="5"/>
    </row>
    <row r="2304" spans="2:2">
      <c r="B2304" s="5"/>
    </row>
    <row r="2305" spans="2:2">
      <c r="B2305" s="5"/>
    </row>
    <row r="2306" spans="2:2">
      <c r="B2306" s="5"/>
    </row>
    <row r="2307" spans="2:2">
      <c r="B2307" s="5"/>
    </row>
    <row r="2308" spans="2:2">
      <c r="B2308" s="5"/>
    </row>
    <row r="2309" spans="2:2">
      <c r="B2309" s="5"/>
    </row>
    <row r="2310" spans="2:2">
      <c r="B2310" s="5"/>
    </row>
    <row r="2311" spans="2:2">
      <c r="B2311" s="5"/>
    </row>
    <row r="2312" spans="2:2">
      <c r="B2312" s="5"/>
    </row>
    <row r="2313" spans="2:2">
      <c r="B2313" s="5"/>
    </row>
    <row r="2314" spans="2:2">
      <c r="B2314" s="5"/>
    </row>
    <row r="2315" spans="2:2">
      <c r="B2315" s="5"/>
    </row>
    <row r="2316" spans="2:2">
      <c r="B2316" s="5"/>
    </row>
    <row r="2317" spans="2:2">
      <c r="B2317" s="5"/>
    </row>
    <row r="2318" spans="2:2">
      <c r="B2318" s="5"/>
    </row>
    <row r="2319" spans="2:2">
      <c r="B2319" s="5"/>
    </row>
    <row r="2320" spans="2:2">
      <c r="B2320" s="5"/>
    </row>
    <row r="2321" spans="2:2">
      <c r="B2321" s="5"/>
    </row>
    <row r="2322" spans="2:2">
      <c r="B2322" s="5"/>
    </row>
    <row r="2323" spans="2:2">
      <c r="B2323" s="5"/>
    </row>
    <row r="2324" spans="2:2">
      <c r="B2324" s="5"/>
    </row>
    <row r="2325" spans="2:2">
      <c r="B2325" s="5"/>
    </row>
    <row r="2326" spans="2:2">
      <c r="B2326" s="5"/>
    </row>
    <row r="2327" spans="2:2">
      <c r="B2327" s="5"/>
    </row>
    <row r="2328" spans="2:2">
      <c r="B2328" s="5"/>
    </row>
    <row r="2329" spans="2:2">
      <c r="B2329" s="5"/>
    </row>
    <row r="2330" spans="2:2">
      <c r="B2330" s="5"/>
    </row>
    <row r="2331" spans="2:2">
      <c r="B2331" s="5"/>
    </row>
    <row r="2332" spans="2:2">
      <c r="B2332" s="5"/>
    </row>
    <row r="2333" spans="2:2">
      <c r="B2333" s="5"/>
    </row>
    <row r="2334" spans="2:2">
      <c r="B2334" s="5"/>
    </row>
    <row r="2335" spans="2:2">
      <c r="B2335" s="5"/>
    </row>
    <row r="2336" spans="2:2">
      <c r="B2336" s="5"/>
    </row>
    <row r="2337" spans="2:2">
      <c r="B2337" s="5"/>
    </row>
    <row r="2338" spans="2:2">
      <c r="B2338" s="5"/>
    </row>
    <row r="2339" spans="2:2">
      <c r="B2339" s="5"/>
    </row>
    <row r="2340" spans="2:2">
      <c r="B2340" s="5"/>
    </row>
    <row r="2341" spans="2:2">
      <c r="B2341" s="5"/>
    </row>
    <row r="2342" spans="2:2">
      <c r="B2342" s="5"/>
    </row>
    <row r="2343" spans="2:2">
      <c r="B2343" s="5"/>
    </row>
    <row r="2344" spans="2:2">
      <c r="B2344" s="5"/>
    </row>
    <row r="2345" spans="2:2">
      <c r="B2345" s="5"/>
    </row>
    <row r="2346" spans="2:2">
      <c r="B2346" s="5"/>
    </row>
    <row r="2347" spans="2:2">
      <c r="B2347" s="5"/>
    </row>
    <row r="2348" spans="2:2">
      <c r="B2348" s="5"/>
    </row>
    <row r="2349" spans="2:2">
      <c r="B2349" s="5"/>
    </row>
    <row r="2350" spans="2:2">
      <c r="B2350" s="5"/>
    </row>
    <row r="2351" spans="2:2">
      <c r="B2351" s="5"/>
    </row>
    <row r="2352" spans="2:2">
      <c r="B2352" s="5"/>
    </row>
    <row r="2353" spans="2:2">
      <c r="B2353" s="5"/>
    </row>
    <row r="2354" spans="2:2">
      <c r="B2354" s="5"/>
    </row>
    <row r="2355" spans="2:2">
      <c r="B2355" s="5"/>
    </row>
    <row r="2356" spans="2:2">
      <c r="B2356" s="5"/>
    </row>
    <row r="2357" spans="2:2">
      <c r="B2357" s="5"/>
    </row>
    <row r="2358" spans="2:2">
      <c r="B2358" s="5"/>
    </row>
    <row r="2359" spans="2:2">
      <c r="B2359" s="5"/>
    </row>
    <row r="2360" spans="2:2">
      <c r="B2360" s="5"/>
    </row>
    <row r="2361" spans="2:2">
      <c r="B2361" s="5"/>
    </row>
    <row r="2362" spans="2:2">
      <c r="B2362" s="5"/>
    </row>
    <row r="2363" spans="2:2">
      <c r="B2363" s="5"/>
    </row>
    <row r="2364" spans="2:2">
      <c r="B2364" s="5"/>
    </row>
    <row r="2365" spans="2:2">
      <c r="B2365" s="5"/>
    </row>
    <row r="2366" spans="2:2">
      <c r="B2366" s="5"/>
    </row>
    <row r="2367" spans="2:2">
      <c r="B2367" s="5"/>
    </row>
    <row r="2368" spans="2:2">
      <c r="B2368" s="5"/>
    </row>
    <row r="2369" spans="2:2">
      <c r="B2369" s="5"/>
    </row>
    <row r="2370" spans="2:2">
      <c r="B2370" s="5"/>
    </row>
    <row r="2371" spans="2:2">
      <c r="B2371" s="5"/>
    </row>
    <row r="2372" spans="2:2">
      <c r="B2372" s="5"/>
    </row>
    <row r="2373" spans="2:2">
      <c r="B2373" s="5"/>
    </row>
    <row r="2374" spans="2:2">
      <c r="B2374" s="5"/>
    </row>
    <row r="2375" spans="2:2">
      <c r="B2375" s="5"/>
    </row>
    <row r="2376" spans="2:2">
      <c r="B2376" s="5"/>
    </row>
    <row r="2377" spans="2:2">
      <c r="B2377" s="5"/>
    </row>
    <row r="2378" spans="2:2">
      <c r="B2378" s="5"/>
    </row>
    <row r="2379" spans="2:2">
      <c r="B2379" s="5"/>
    </row>
    <row r="2380" spans="2:2">
      <c r="B2380" s="5"/>
    </row>
    <row r="2381" spans="2:2">
      <c r="B2381" s="5"/>
    </row>
    <row r="2382" spans="2:2">
      <c r="B2382" s="5"/>
    </row>
    <row r="2383" spans="2:2">
      <c r="B2383" s="5"/>
    </row>
    <row r="2384" spans="2:2">
      <c r="B2384" s="5"/>
    </row>
    <row r="2385" spans="2:2">
      <c r="B2385" s="5"/>
    </row>
    <row r="2386" spans="2:2">
      <c r="B2386" s="5"/>
    </row>
    <row r="2387" spans="2:2">
      <c r="B2387" s="5"/>
    </row>
    <row r="2388" spans="2:2">
      <c r="B2388" s="5"/>
    </row>
    <row r="2389" spans="2:2">
      <c r="B2389" s="5"/>
    </row>
    <row r="2390" spans="2:2">
      <c r="B2390" s="5"/>
    </row>
    <row r="2391" spans="2:2">
      <c r="B2391" s="5"/>
    </row>
    <row r="2392" spans="2:2">
      <c r="B2392" s="5"/>
    </row>
    <row r="2393" spans="2:2">
      <c r="B2393" s="5"/>
    </row>
    <row r="2394" spans="2:2">
      <c r="B2394" s="5"/>
    </row>
    <row r="2395" spans="2:2">
      <c r="B2395" s="5"/>
    </row>
    <row r="2396" spans="2:2">
      <c r="B2396" s="5"/>
    </row>
    <row r="2397" spans="2:2">
      <c r="B2397" s="5"/>
    </row>
    <row r="2398" spans="2:2">
      <c r="B2398" s="5"/>
    </row>
    <row r="2399" spans="2:2">
      <c r="B2399" s="5"/>
    </row>
    <row r="2400" spans="2:2">
      <c r="B2400" s="5"/>
    </row>
    <row r="2401" spans="2:2">
      <c r="B2401" s="5"/>
    </row>
    <row r="2402" spans="2:2">
      <c r="B2402" s="5"/>
    </row>
    <row r="2403" spans="2:2">
      <c r="B2403" s="5"/>
    </row>
    <row r="2404" spans="2:2">
      <c r="B2404" s="5"/>
    </row>
    <row r="2405" spans="2:2">
      <c r="B2405" s="5"/>
    </row>
    <row r="2406" spans="2:2">
      <c r="B2406" s="5"/>
    </row>
    <row r="2407" spans="2:2">
      <c r="B2407" s="5"/>
    </row>
    <row r="2408" spans="2:2">
      <c r="B2408" s="5"/>
    </row>
    <row r="2409" spans="2:2">
      <c r="B2409" s="5"/>
    </row>
    <row r="2410" spans="2:2">
      <c r="B2410" s="5"/>
    </row>
    <row r="2411" spans="2:2">
      <c r="B2411" s="5"/>
    </row>
    <row r="2412" spans="2:2">
      <c r="B2412" s="5"/>
    </row>
    <row r="2413" spans="2:2">
      <c r="B2413" s="5"/>
    </row>
    <row r="2414" spans="2:2">
      <c r="B2414" s="5"/>
    </row>
    <row r="2415" spans="2:2">
      <c r="B2415" s="5"/>
    </row>
    <row r="2416" spans="2:2">
      <c r="B2416" s="5"/>
    </row>
    <row r="2417" spans="2:2">
      <c r="B2417" s="5"/>
    </row>
    <row r="2418" spans="2:2">
      <c r="B2418" s="5"/>
    </row>
    <row r="2419" spans="2:2">
      <c r="B2419" s="5"/>
    </row>
    <row r="2420" spans="2:2">
      <c r="B2420" s="5"/>
    </row>
    <row r="2421" spans="2:2">
      <c r="B2421" s="5"/>
    </row>
    <row r="2422" spans="2:2">
      <c r="B2422" s="5"/>
    </row>
    <row r="2423" spans="2:2">
      <c r="B2423" s="5"/>
    </row>
    <row r="2424" spans="2:2">
      <c r="B2424" s="5"/>
    </row>
    <row r="2425" spans="2:2">
      <c r="B2425" s="5"/>
    </row>
    <row r="2426" spans="2:2">
      <c r="B2426" s="5"/>
    </row>
    <row r="2427" spans="2:2">
      <c r="B2427" s="5"/>
    </row>
    <row r="2428" spans="2:2">
      <c r="B2428" s="5"/>
    </row>
    <row r="2429" spans="2:2">
      <c r="B2429" s="5"/>
    </row>
    <row r="2430" spans="2:2">
      <c r="B2430" s="5"/>
    </row>
    <row r="2431" spans="2:2">
      <c r="B2431" s="5"/>
    </row>
    <row r="2432" spans="2:2">
      <c r="B2432" s="5"/>
    </row>
    <row r="2433" spans="2:2">
      <c r="B2433" s="5"/>
    </row>
    <row r="2434" spans="2:2">
      <c r="B2434" s="5"/>
    </row>
    <row r="2435" spans="2:2">
      <c r="B2435" s="5"/>
    </row>
    <row r="2436" spans="2:2">
      <c r="B2436" s="5"/>
    </row>
    <row r="2437" spans="2:2">
      <c r="B2437" s="5"/>
    </row>
    <row r="2438" spans="2:2">
      <c r="B2438" s="5"/>
    </row>
    <row r="2439" spans="2:2">
      <c r="B2439" s="5"/>
    </row>
    <row r="2440" spans="2:2">
      <c r="B2440" s="5"/>
    </row>
    <row r="2441" spans="2:2">
      <c r="B2441" s="5"/>
    </row>
    <row r="2442" spans="2:2">
      <c r="B2442" s="5"/>
    </row>
    <row r="2443" spans="2:2">
      <c r="B2443" s="5"/>
    </row>
    <row r="2444" spans="2:2">
      <c r="B2444" s="5"/>
    </row>
    <row r="2445" spans="2:2">
      <c r="B2445" s="5"/>
    </row>
    <row r="2446" spans="2:2">
      <c r="B2446" s="5"/>
    </row>
    <row r="2447" spans="2:2">
      <c r="B2447" s="5"/>
    </row>
    <row r="2448" spans="2:2">
      <c r="B2448" s="5"/>
    </row>
    <row r="2449" spans="2:2">
      <c r="B2449" s="5"/>
    </row>
    <row r="2450" spans="2:2">
      <c r="B2450" s="5"/>
    </row>
    <row r="2451" spans="2:2">
      <c r="B2451" s="5"/>
    </row>
    <row r="2452" spans="2:2">
      <c r="B2452" s="5"/>
    </row>
    <row r="2453" spans="2:2">
      <c r="B2453" s="5"/>
    </row>
    <row r="2454" spans="2:2">
      <c r="B2454" s="5"/>
    </row>
    <row r="2455" spans="2:2">
      <c r="B2455" s="5"/>
    </row>
    <row r="2456" spans="2:2">
      <c r="B2456" s="5"/>
    </row>
    <row r="2457" spans="2:2">
      <c r="B2457" s="5"/>
    </row>
    <row r="2458" spans="2:2">
      <c r="B2458" s="5"/>
    </row>
    <row r="2459" spans="2:2">
      <c r="B2459" s="5"/>
    </row>
    <row r="2460" spans="2:2">
      <c r="B2460" s="5"/>
    </row>
    <row r="2461" spans="2:2">
      <c r="B2461" s="5"/>
    </row>
    <row r="2462" spans="2:2">
      <c r="B2462" s="5"/>
    </row>
    <row r="2463" spans="2:2">
      <c r="B2463" s="5"/>
    </row>
    <row r="2464" spans="2:2">
      <c r="B2464" s="5"/>
    </row>
    <row r="2465" spans="2:2">
      <c r="B2465" s="5"/>
    </row>
    <row r="2466" spans="2:2">
      <c r="B2466" s="5"/>
    </row>
    <row r="2467" spans="2:2">
      <c r="B2467" s="5"/>
    </row>
    <row r="2468" spans="2:2">
      <c r="B2468" s="5"/>
    </row>
    <row r="2469" spans="2:2">
      <c r="B2469" s="5"/>
    </row>
    <row r="2470" spans="2:2">
      <c r="B2470" s="5"/>
    </row>
    <row r="2471" spans="2:2">
      <c r="B2471" s="5"/>
    </row>
    <row r="2472" spans="2:2">
      <c r="B2472" s="5"/>
    </row>
    <row r="2473" spans="2:2">
      <c r="B2473" s="5"/>
    </row>
    <row r="2474" spans="2:2">
      <c r="B2474" s="5"/>
    </row>
    <row r="2475" spans="2:2">
      <c r="B2475" s="5"/>
    </row>
    <row r="2476" spans="2:2">
      <c r="B2476" s="5"/>
    </row>
    <row r="2477" spans="2:2">
      <c r="B2477" s="5"/>
    </row>
    <row r="2478" spans="2:2">
      <c r="B2478" s="5"/>
    </row>
    <row r="2479" spans="2:2">
      <c r="B2479" s="5"/>
    </row>
    <row r="2480" spans="2:2">
      <c r="B2480" s="5"/>
    </row>
    <row r="2481" spans="2:2">
      <c r="B2481" s="5"/>
    </row>
    <row r="2482" spans="2:2">
      <c r="B2482" s="5"/>
    </row>
    <row r="2483" spans="2:2">
      <c r="B2483" s="5"/>
    </row>
    <row r="2484" spans="2:2">
      <c r="B2484" s="5"/>
    </row>
    <row r="2485" spans="2:2">
      <c r="B2485" s="5"/>
    </row>
    <row r="2486" spans="2:2">
      <c r="B2486" s="5"/>
    </row>
    <row r="2487" spans="2:2">
      <c r="B2487" s="5"/>
    </row>
    <row r="2488" spans="2:2">
      <c r="B2488" s="5"/>
    </row>
    <row r="2489" spans="2:2">
      <c r="B2489" s="5"/>
    </row>
    <row r="2490" spans="2:2">
      <c r="B2490" s="5"/>
    </row>
    <row r="2491" spans="2:2">
      <c r="B2491" s="5"/>
    </row>
    <row r="2492" spans="2:2">
      <c r="B2492" s="5"/>
    </row>
    <row r="2493" spans="2:2">
      <c r="B2493" s="5"/>
    </row>
    <row r="2494" spans="2:2">
      <c r="B2494" s="5"/>
    </row>
    <row r="2495" spans="2:2">
      <c r="B2495" s="5"/>
    </row>
    <row r="2496" spans="2:2">
      <c r="B2496" s="5"/>
    </row>
    <row r="2497" spans="2:2">
      <c r="B2497" s="5"/>
    </row>
    <row r="2498" spans="2:2">
      <c r="B2498" s="5"/>
    </row>
    <row r="2499" spans="2:2">
      <c r="B2499" s="5"/>
    </row>
    <row r="2500" spans="2:2">
      <c r="B2500" s="5"/>
    </row>
    <row r="2501" spans="2:2">
      <c r="B2501" s="5"/>
    </row>
    <row r="2502" spans="2:2">
      <c r="B2502" s="5"/>
    </row>
    <row r="2503" spans="2:2">
      <c r="B2503" s="5"/>
    </row>
    <row r="2504" spans="2:2">
      <c r="B2504" s="5"/>
    </row>
    <row r="2505" spans="2:2">
      <c r="B2505" s="5"/>
    </row>
    <row r="2506" spans="2:2">
      <c r="B2506" s="5"/>
    </row>
    <row r="2507" spans="2:2">
      <c r="B2507" s="5"/>
    </row>
    <row r="2508" spans="2:2">
      <c r="B2508" s="5"/>
    </row>
    <row r="2509" spans="2:2">
      <c r="B2509" s="5"/>
    </row>
    <row r="2510" spans="2:2">
      <c r="B2510" s="5"/>
    </row>
    <row r="2511" spans="2:2">
      <c r="B2511" s="5"/>
    </row>
    <row r="2512" spans="2:2">
      <c r="B2512" s="5"/>
    </row>
    <row r="2513" spans="2:2">
      <c r="B2513" s="5"/>
    </row>
    <row r="2514" spans="2:2">
      <c r="B2514" s="5"/>
    </row>
    <row r="2515" spans="2:2">
      <c r="B2515" s="5"/>
    </row>
    <row r="2516" spans="2:2">
      <c r="B2516" s="5"/>
    </row>
    <row r="2517" spans="2:2">
      <c r="B2517" s="5"/>
    </row>
    <row r="2518" spans="2:2">
      <c r="B2518" s="5"/>
    </row>
    <row r="2519" spans="2:2">
      <c r="B2519" s="5"/>
    </row>
    <row r="2520" spans="2:2">
      <c r="B2520" s="5"/>
    </row>
    <row r="2521" spans="2:2">
      <c r="B2521" s="5"/>
    </row>
    <row r="2522" spans="2:2">
      <c r="B2522" s="5"/>
    </row>
    <row r="2523" spans="2:2">
      <c r="B2523" s="5"/>
    </row>
    <row r="2524" spans="2:2">
      <c r="B2524" s="5"/>
    </row>
    <row r="2525" spans="2:2">
      <c r="B2525" s="5"/>
    </row>
    <row r="2526" spans="2:2">
      <c r="B2526" s="5"/>
    </row>
    <row r="2527" spans="2:2">
      <c r="B2527" s="5"/>
    </row>
    <row r="2528" spans="2:2">
      <c r="B2528" s="5"/>
    </row>
    <row r="2529" spans="2:2">
      <c r="B2529" s="5"/>
    </row>
    <row r="2530" spans="2:2">
      <c r="B2530" s="5"/>
    </row>
    <row r="2531" spans="2:2">
      <c r="B2531" s="5"/>
    </row>
    <row r="2532" spans="2:2">
      <c r="B2532" s="5"/>
    </row>
    <row r="2533" spans="2:2">
      <c r="B2533" s="5"/>
    </row>
    <row r="2534" spans="2:2">
      <c r="B2534" s="5"/>
    </row>
    <row r="2535" spans="2:2">
      <c r="B2535" s="5"/>
    </row>
    <row r="2536" spans="2:2">
      <c r="B2536" s="5"/>
    </row>
    <row r="2537" spans="2:2">
      <c r="B2537" s="5"/>
    </row>
    <row r="2538" spans="2:2">
      <c r="B2538" s="5"/>
    </row>
    <row r="2539" spans="2:2">
      <c r="B2539" s="5"/>
    </row>
    <row r="2540" spans="2:2">
      <c r="B2540" s="5"/>
    </row>
    <row r="2541" spans="2:2">
      <c r="B2541" s="5"/>
    </row>
    <row r="2542" spans="2:2">
      <c r="B2542" s="5"/>
    </row>
    <row r="2543" spans="2:2">
      <c r="B2543" s="5"/>
    </row>
    <row r="2544" spans="2:2">
      <c r="B2544" s="5"/>
    </row>
    <row r="2545" spans="2:2">
      <c r="B2545" s="5"/>
    </row>
    <row r="2546" spans="2:2">
      <c r="B2546" s="5"/>
    </row>
    <row r="2547" spans="2:2">
      <c r="B2547" s="5"/>
    </row>
    <row r="2548" spans="2:2">
      <c r="B2548" s="5"/>
    </row>
    <row r="2549" spans="2:2">
      <c r="B2549" s="5"/>
    </row>
    <row r="2550" spans="2:2">
      <c r="B2550" s="5"/>
    </row>
    <row r="2551" spans="2:2">
      <c r="B2551" s="5"/>
    </row>
    <row r="2552" spans="2:2">
      <c r="B2552" s="5"/>
    </row>
    <row r="2553" spans="2:2">
      <c r="B2553" s="5"/>
    </row>
    <row r="2554" spans="2:2">
      <c r="B2554" s="5"/>
    </row>
    <row r="2555" spans="2:2">
      <c r="B2555" s="5"/>
    </row>
    <row r="2556" spans="2:2">
      <c r="B2556" s="5"/>
    </row>
    <row r="2557" spans="2:2">
      <c r="B2557" s="5"/>
    </row>
    <row r="2558" spans="2:2">
      <c r="B2558" s="5"/>
    </row>
    <row r="2559" spans="2:2">
      <c r="B2559" s="5"/>
    </row>
    <row r="2560" spans="2:2">
      <c r="B2560" s="5"/>
    </row>
    <row r="2561" spans="2:2">
      <c r="B2561" s="5"/>
    </row>
    <row r="2562" spans="2:2">
      <c r="B2562" s="5"/>
    </row>
    <row r="2563" spans="2:2">
      <c r="B2563" s="5"/>
    </row>
    <row r="2564" spans="2:2">
      <c r="B2564" s="5"/>
    </row>
    <row r="2565" spans="2:2">
      <c r="B2565" s="5"/>
    </row>
    <row r="2566" spans="2:2">
      <c r="B2566" s="5"/>
    </row>
    <row r="2567" spans="2:2">
      <c r="B2567" s="5"/>
    </row>
    <row r="2568" spans="2:2">
      <c r="B2568" s="5"/>
    </row>
    <row r="2569" spans="2:2">
      <c r="B2569" s="5"/>
    </row>
    <row r="2570" spans="2:2">
      <c r="B2570" s="5"/>
    </row>
    <row r="2571" spans="2:2">
      <c r="B2571" s="5"/>
    </row>
    <row r="2572" spans="2:2">
      <c r="B2572" s="5"/>
    </row>
    <row r="2573" spans="2:2">
      <c r="B2573" s="5"/>
    </row>
    <row r="2574" spans="2:2">
      <c r="B2574" s="5"/>
    </row>
    <row r="2575" spans="2:2">
      <c r="B2575" s="5"/>
    </row>
    <row r="2576" spans="2:2">
      <c r="B2576" s="5"/>
    </row>
    <row r="2577" spans="2:2">
      <c r="B2577" s="5"/>
    </row>
    <row r="2578" spans="2:2">
      <c r="B2578" s="5"/>
    </row>
    <row r="2579" spans="2:2">
      <c r="B2579" s="5"/>
    </row>
    <row r="2580" spans="2:2">
      <c r="B2580" s="5"/>
    </row>
    <row r="2581" spans="2:2">
      <c r="B2581" s="5"/>
    </row>
    <row r="2582" spans="2:2">
      <c r="B2582" s="5"/>
    </row>
    <row r="2583" spans="2:2">
      <c r="B2583" s="5"/>
    </row>
    <row r="2584" spans="2:2">
      <c r="B2584" s="5"/>
    </row>
    <row r="2585" spans="2:2">
      <c r="B2585" s="5"/>
    </row>
    <row r="2586" spans="2:2">
      <c r="B2586" s="5"/>
    </row>
    <row r="2587" spans="2:2">
      <c r="B2587" s="5"/>
    </row>
    <row r="2588" spans="2:2">
      <c r="B2588" s="5"/>
    </row>
    <row r="2589" spans="2:2">
      <c r="B2589" s="5"/>
    </row>
    <row r="2590" spans="2:2">
      <c r="B2590" s="5"/>
    </row>
    <row r="2591" spans="2:2">
      <c r="B2591" s="5"/>
    </row>
    <row r="2592" spans="2:2">
      <c r="B2592" s="5"/>
    </row>
    <row r="2593" spans="2:2">
      <c r="B2593" s="5"/>
    </row>
    <row r="2594" spans="2:2">
      <c r="B2594" s="5"/>
    </row>
    <row r="2595" spans="2:2">
      <c r="B2595" s="5"/>
    </row>
    <row r="2596" spans="2:2">
      <c r="B2596" s="5"/>
    </row>
    <row r="2597" spans="2:2">
      <c r="B2597" s="5"/>
    </row>
    <row r="2598" spans="2:2">
      <c r="B2598" s="5"/>
    </row>
    <row r="2599" spans="2:2">
      <c r="B2599" s="5"/>
    </row>
    <row r="2600" spans="2:2">
      <c r="B2600" s="5"/>
    </row>
    <row r="2601" spans="2:2">
      <c r="B2601" s="5"/>
    </row>
    <row r="2602" spans="2:2">
      <c r="B2602" s="5"/>
    </row>
    <row r="2603" spans="2:2">
      <c r="B2603" s="5"/>
    </row>
    <row r="2604" spans="2:2">
      <c r="B2604" s="5"/>
    </row>
    <row r="2605" spans="2:2">
      <c r="B2605" s="5"/>
    </row>
    <row r="2606" spans="2:2">
      <c r="B2606" s="5"/>
    </row>
    <row r="2607" spans="2:2">
      <c r="B2607" s="5"/>
    </row>
    <row r="2608" spans="2:2">
      <c r="B2608" s="5"/>
    </row>
    <row r="2609" spans="2:2">
      <c r="B2609" s="5"/>
    </row>
    <row r="2610" spans="2:2">
      <c r="B2610" s="5"/>
    </row>
    <row r="2611" spans="2:2">
      <c r="B2611" s="5"/>
    </row>
    <row r="2612" spans="2:2">
      <c r="B2612" s="5"/>
    </row>
    <row r="2613" spans="2:2">
      <c r="B2613" s="5"/>
    </row>
    <row r="2614" spans="2:2">
      <c r="B2614" s="5"/>
    </row>
    <row r="2615" spans="2:2">
      <c r="B2615" s="5"/>
    </row>
    <row r="2616" spans="2:2">
      <c r="B2616" s="5"/>
    </row>
    <row r="2617" spans="2:2">
      <c r="B2617" s="5"/>
    </row>
    <row r="2618" spans="2:2">
      <c r="B2618" s="5"/>
    </row>
    <row r="2619" spans="2:2">
      <c r="B2619" s="5"/>
    </row>
    <row r="2620" spans="2:2">
      <c r="B2620" s="5"/>
    </row>
    <row r="2621" spans="2:2">
      <c r="B2621" s="5"/>
    </row>
    <row r="2622" spans="2:2">
      <c r="B2622" s="5"/>
    </row>
    <row r="2623" spans="2:2">
      <c r="B2623" s="5"/>
    </row>
    <row r="2624" spans="2:2">
      <c r="B2624" s="5"/>
    </row>
    <row r="2625" spans="2:2">
      <c r="B2625" s="5"/>
    </row>
    <row r="2626" spans="2:2">
      <c r="B2626" s="5"/>
    </row>
    <row r="2627" spans="2:2">
      <c r="B2627" s="5"/>
    </row>
    <row r="2628" spans="2:2">
      <c r="B2628" s="5"/>
    </row>
    <row r="2629" spans="2:2">
      <c r="B2629" s="5"/>
    </row>
    <row r="2630" spans="2:2">
      <c r="B2630" s="5"/>
    </row>
    <row r="2631" spans="2:2">
      <c r="B2631" s="5"/>
    </row>
    <row r="2632" spans="2:2">
      <c r="B2632" s="5"/>
    </row>
    <row r="2633" spans="2:2">
      <c r="B2633" s="5"/>
    </row>
    <row r="2634" spans="2:2">
      <c r="B2634" s="5"/>
    </row>
    <row r="2635" spans="2:2">
      <c r="B2635" s="5"/>
    </row>
    <row r="2636" spans="2:2">
      <c r="B2636" s="5"/>
    </row>
    <row r="2637" spans="2:2">
      <c r="B2637" s="5"/>
    </row>
    <row r="2638" spans="2:2">
      <c r="B2638" s="5"/>
    </row>
    <row r="2639" spans="2:2">
      <c r="B2639" s="5"/>
    </row>
    <row r="2640" spans="2:2">
      <c r="B2640" s="5"/>
    </row>
    <row r="2641" spans="2:2">
      <c r="B2641" s="5"/>
    </row>
    <row r="2642" spans="2:2">
      <c r="B2642" s="5"/>
    </row>
    <row r="2643" spans="2:2">
      <c r="B2643" s="5"/>
    </row>
    <row r="2644" spans="2:2">
      <c r="B2644" s="5"/>
    </row>
    <row r="2645" spans="2:2">
      <c r="B2645" s="5"/>
    </row>
    <row r="2646" spans="2:2">
      <c r="B2646" s="5"/>
    </row>
    <row r="2647" spans="2:2">
      <c r="B2647" s="5"/>
    </row>
    <row r="2648" spans="2:2">
      <c r="B2648" s="5"/>
    </row>
    <row r="2649" spans="2:2">
      <c r="B2649" s="5"/>
    </row>
    <row r="2650" spans="2:2">
      <c r="B2650" s="5"/>
    </row>
    <row r="2651" spans="2:2">
      <c r="B2651" s="5"/>
    </row>
    <row r="2652" spans="2:2">
      <c r="B2652" s="5"/>
    </row>
    <row r="2653" spans="2:2">
      <c r="B2653" s="5"/>
    </row>
    <row r="2654" spans="2:2">
      <c r="B2654" s="5"/>
    </row>
    <row r="2655" spans="2:2">
      <c r="B2655" s="5"/>
    </row>
    <row r="2656" spans="2:2">
      <c r="B2656" s="5"/>
    </row>
    <row r="2657" spans="2:2">
      <c r="B2657" s="5"/>
    </row>
    <row r="2658" spans="2:2">
      <c r="B2658" s="5"/>
    </row>
    <row r="2659" spans="2:2">
      <c r="B2659" s="5"/>
    </row>
    <row r="2660" spans="2:2">
      <c r="B2660" s="5"/>
    </row>
    <row r="2661" spans="2:2">
      <c r="B2661" s="5"/>
    </row>
    <row r="2662" spans="2:2">
      <c r="B2662" s="5"/>
    </row>
    <row r="2663" spans="2:2">
      <c r="B2663" s="5"/>
    </row>
    <row r="2664" spans="2:2">
      <c r="B2664" s="5"/>
    </row>
    <row r="2665" spans="2:2">
      <c r="B2665" s="5"/>
    </row>
    <row r="2666" spans="2:2">
      <c r="B2666" s="5"/>
    </row>
    <row r="2667" spans="2:2">
      <c r="B2667" s="5"/>
    </row>
    <row r="2668" spans="2:2">
      <c r="B2668" s="5"/>
    </row>
    <row r="2669" spans="2:2">
      <c r="B2669" s="5"/>
    </row>
    <row r="2670" spans="2:2">
      <c r="B2670" s="5"/>
    </row>
    <row r="2671" spans="2:2">
      <c r="B2671" s="5"/>
    </row>
    <row r="2672" spans="2:2">
      <c r="B2672" s="5"/>
    </row>
    <row r="2673" spans="2:2">
      <c r="B2673" s="5"/>
    </row>
    <row r="2674" spans="2:2">
      <c r="B2674" s="5"/>
    </row>
    <row r="2675" spans="2:2">
      <c r="B2675" s="5"/>
    </row>
    <row r="2676" spans="2:2">
      <c r="B2676" s="5"/>
    </row>
    <row r="2677" spans="2:2">
      <c r="B2677" s="5"/>
    </row>
    <row r="2678" spans="2:2">
      <c r="B2678" s="5"/>
    </row>
    <row r="2679" spans="2:2">
      <c r="B2679" s="5"/>
    </row>
    <row r="2680" spans="2:2">
      <c r="B2680" s="5"/>
    </row>
    <row r="2681" spans="2:2">
      <c r="B2681" s="5"/>
    </row>
    <row r="2682" spans="2:2">
      <c r="B2682" s="5"/>
    </row>
    <row r="2683" spans="2:2">
      <c r="B2683" s="5"/>
    </row>
    <row r="2684" spans="2:2">
      <c r="B2684" s="5"/>
    </row>
    <row r="2685" spans="2:2">
      <c r="B2685" s="5"/>
    </row>
    <row r="2686" spans="2:2">
      <c r="B2686" s="5"/>
    </row>
    <row r="2687" spans="2:2">
      <c r="B2687" s="5"/>
    </row>
    <row r="2688" spans="2:2">
      <c r="B2688" s="5"/>
    </row>
    <row r="2689" spans="2:2">
      <c r="B2689" s="5"/>
    </row>
    <row r="2690" spans="2:2">
      <c r="B2690" s="5"/>
    </row>
    <row r="2691" spans="2:2">
      <c r="B2691" s="5"/>
    </row>
    <row r="2692" spans="2:2">
      <c r="B2692" s="5"/>
    </row>
    <row r="2693" spans="2:2">
      <c r="B2693" s="5"/>
    </row>
    <row r="2694" spans="2:2">
      <c r="B2694" s="5"/>
    </row>
    <row r="2695" spans="2:2">
      <c r="B2695" s="5"/>
    </row>
    <row r="2696" spans="2:2">
      <c r="B2696" s="5"/>
    </row>
    <row r="2697" spans="2:2">
      <c r="B2697" s="5"/>
    </row>
    <row r="2698" spans="2:2">
      <c r="B2698" s="5"/>
    </row>
    <row r="2699" spans="2:2">
      <c r="B2699" s="5"/>
    </row>
    <row r="2700" spans="2:2">
      <c r="B2700" s="5"/>
    </row>
    <row r="2701" spans="2:2">
      <c r="B2701" s="5"/>
    </row>
    <row r="2702" spans="2:2">
      <c r="B2702" s="5"/>
    </row>
    <row r="2703" spans="2:2">
      <c r="B2703" s="5"/>
    </row>
    <row r="2704" spans="2:2">
      <c r="B2704" s="5"/>
    </row>
    <row r="2705" spans="2:2">
      <c r="B2705" s="5"/>
    </row>
    <row r="2706" spans="2:2">
      <c r="B2706" s="5"/>
    </row>
    <row r="2707" spans="2:2">
      <c r="B2707" s="5"/>
    </row>
    <row r="2708" spans="2:2">
      <c r="B2708" s="5"/>
    </row>
    <row r="2709" spans="2:2">
      <c r="B2709" s="5"/>
    </row>
    <row r="2710" spans="2:2">
      <c r="B2710" s="5"/>
    </row>
    <row r="2711" spans="2:2">
      <c r="B2711" s="5"/>
    </row>
    <row r="2712" spans="2:2">
      <c r="B2712" s="5"/>
    </row>
    <row r="2713" spans="2:2">
      <c r="B2713" s="5"/>
    </row>
    <row r="2714" spans="2:2">
      <c r="B2714" s="5"/>
    </row>
    <row r="2715" spans="2:2">
      <c r="B2715" s="5"/>
    </row>
    <row r="2716" spans="2:2">
      <c r="B2716" s="5"/>
    </row>
    <row r="2717" spans="2:2">
      <c r="B2717" s="5"/>
    </row>
    <row r="2718" spans="2:2">
      <c r="B2718" s="5"/>
    </row>
    <row r="2719" spans="2:2">
      <c r="B2719" s="5"/>
    </row>
    <row r="2720" spans="2:2">
      <c r="B2720" s="5"/>
    </row>
    <row r="2721" spans="2:2">
      <c r="B2721" s="5"/>
    </row>
    <row r="2722" spans="2:2">
      <c r="B2722" s="5"/>
    </row>
    <row r="2723" spans="2:2">
      <c r="B2723" s="5"/>
    </row>
    <row r="2724" spans="2:2">
      <c r="B2724" s="5"/>
    </row>
    <row r="2725" spans="2:2">
      <c r="B2725" s="5"/>
    </row>
    <row r="2726" spans="2:2">
      <c r="B2726" s="5"/>
    </row>
    <row r="2727" spans="2:2">
      <c r="B2727" s="5"/>
    </row>
    <row r="2728" spans="2:2">
      <c r="B2728" s="5"/>
    </row>
    <row r="2729" spans="2:2">
      <c r="B2729" s="5"/>
    </row>
    <row r="2730" spans="2:2">
      <c r="B2730" s="5"/>
    </row>
    <row r="2731" spans="2:2">
      <c r="B2731" s="5"/>
    </row>
    <row r="2732" spans="2:2">
      <c r="B2732" s="5"/>
    </row>
    <row r="2733" spans="2:2">
      <c r="B2733" s="5"/>
    </row>
    <row r="2734" spans="2:2">
      <c r="B2734" s="5"/>
    </row>
    <row r="2735" spans="2:2">
      <c r="B2735" s="5"/>
    </row>
    <row r="2736" spans="2:2">
      <c r="B2736" s="5"/>
    </row>
    <row r="2737" spans="2:2">
      <c r="B2737" s="5"/>
    </row>
    <row r="2738" spans="2:2">
      <c r="B2738" s="5"/>
    </row>
    <row r="2739" spans="2:2">
      <c r="B2739" s="5"/>
    </row>
    <row r="2740" spans="2:2">
      <c r="B2740" s="5"/>
    </row>
    <row r="2741" spans="2:2">
      <c r="B2741" s="5"/>
    </row>
    <row r="2742" spans="2:2">
      <c r="B2742" s="5"/>
    </row>
    <row r="2743" spans="2:2">
      <c r="B2743" s="5"/>
    </row>
    <row r="2744" spans="2:2">
      <c r="B2744" s="5"/>
    </row>
    <row r="2745" spans="2:2">
      <c r="B2745" s="5"/>
    </row>
    <row r="2746" spans="2:2">
      <c r="B2746" s="5"/>
    </row>
    <row r="2747" spans="2:2">
      <c r="B2747" s="5"/>
    </row>
    <row r="2748" spans="2:2">
      <c r="B2748" s="5"/>
    </row>
    <row r="2749" spans="2:2">
      <c r="B2749" s="5"/>
    </row>
    <row r="2750" spans="2:2">
      <c r="B2750" s="5"/>
    </row>
    <row r="2751" spans="2:2">
      <c r="B2751" s="5"/>
    </row>
    <row r="2752" spans="2:2">
      <c r="B2752" s="5"/>
    </row>
    <row r="2753" spans="2:2">
      <c r="B2753" s="5"/>
    </row>
    <row r="2754" spans="2:2">
      <c r="B2754" s="5"/>
    </row>
    <row r="2755" spans="2:2">
      <c r="B2755" s="5"/>
    </row>
    <row r="2756" spans="2:2">
      <c r="B2756" s="5"/>
    </row>
    <row r="2757" spans="2:2">
      <c r="B2757" s="5"/>
    </row>
    <row r="2758" spans="2:2">
      <c r="B2758" s="5"/>
    </row>
    <row r="2759" spans="2:2">
      <c r="B2759" s="5"/>
    </row>
    <row r="2760" spans="2:2">
      <c r="B2760" s="5"/>
    </row>
    <row r="2761" spans="2:2">
      <c r="B2761" s="5"/>
    </row>
    <row r="2762" spans="2:2">
      <c r="B2762" s="5"/>
    </row>
    <row r="2763" spans="2:2">
      <c r="B2763" s="5"/>
    </row>
    <row r="2764" spans="2:2">
      <c r="B2764" s="5"/>
    </row>
    <row r="2765" spans="2:2">
      <c r="B2765" s="5"/>
    </row>
    <row r="2766" spans="2:2">
      <c r="B2766" s="5"/>
    </row>
    <row r="2767" spans="2:2">
      <c r="B2767" s="5"/>
    </row>
    <row r="2768" spans="2:2">
      <c r="B2768" s="5"/>
    </row>
    <row r="2769" spans="2:2">
      <c r="B2769" s="5"/>
    </row>
    <row r="2770" spans="2:2">
      <c r="B2770" s="5"/>
    </row>
    <row r="2771" spans="2:2">
      <c r="B2771" s="5"/>
    </row>
    <row r="2772" spans="2:2">
      <c r="B2772" s="5"/>
    </row>
    <row r="2773" spans="2:2">
      <c r="B2773" s="5"/>
    </row>
    <row r="2774" spans="2:2">
      <c r="B2774" s="5"/>
    </row>
    <row r="2775" spans="2:2">
      <c r="B2775" s="5"/>
    </row>
    <row r="2776" spans="2:2">
      <c r="B2776" s="5"/>
    </row>
    <row r="2777" spans="2:2">
      <c r="B2777" s="5"/>
    </row>
    <row r="2778" spans="2:2">
      <c r="B2778" s="5"/>
    </row>
    <row r="2779" spans="2:2">
      <c r="B2779" s="5"/>
    </row>
    <row r="2780" spans="2:2">
      <c r="B2780" s="5"/>
    </row>
    <row r="2781" spans="2:2">
      <c r="B2781" s="5"/>
    </row>
    <row r="2782" spans="2:2">
      <c r="B2782" s="5"/>
    </row>
    <row r="2783" spans="2:2">
      <c r="B2783" s="5"/>
    </row>
    <row r="2784" spans="2:2">
      <c r="B2784" s="5"/>
    </row>
    <row r="2785" spans="2:2">
      <c r="B2785" s="5"/>
    </row>
    <row r="2786" spans="2:2">
      <c r="B2786" s="5"/>
    </row>
    <row r="2787" spans="2:2">
      <c r="B2787" s="5"/>
    </row>
    <row r="2788" spans="2:2">
      <c r="B2788" s="5"/>
    </row>
    <row r="2789" spans="2:2">
      <c r="B2789" s="5"/>
    </row>
    <row r="2790" spans="2:2">
      <c r="B2790" s="5"/>
    </row>
    <row r="2791" spans="2:2">
      <c r="B2791" s="5"/>
    </row>
    <row r="2792" spans="2:2">
      <c r="B2792" s="5"/>
    </row>
    <row r="2793" spans="2:2">
      <c r="B2793" s="5"/>
    </row>
    <row r="2794" spans="2:2">
      <c r="B2794" s="5"/>
    </row>
    <row r="2795" spans="2:2">
      <c r="B2795" s="5"/>
    </row>
    <row r="2796" spans="2:2">
      <c r="B2796" s="5"/>
    </row>
    <row r="2797" spans="2:2">
      <c r="B2797" s="5"/>
    </row>
    <row r="2798" spans="2:2">
      <c r="B2798" s="5"/>
    </row>
    <row r="2799" spans="2:2">
      <c r="B2799" s="5"/>
    </row>
    <row r="2800" spans="2:2">
      <c r="B2800" s="5"/>
    </row>
    <row r="2801" spans="2:2">
      <c r="B2801" s="5"/>
    </row>
    <row r="2802" spans="2:2">
      <c r="B2802" s="5"/>
    </row>
    <row r="2803" spans="2:2">
      <c r="B2803" s="5"/>
    </row>
    <row r="2804" spans="2:2">
      <c r="B2804" s="5"/>
    </row>
    <row r="2805" spans="2:2">
      <c r="B2805" s="5"/>
    </row>
    <row r="2806" spans="2:2">
      <c r="B2806" s="5"/>
    </row>
    <row r="2807" spans="2:2">
      <c r="B2807" s="5"/>
    </row>
    <row r="2808" spans="2:2">
      <c r="B2808" s="5"/>
    </row>
    <row r="2809" spans="2:2">
      <c r="B2809" s="5"/>
    </row>
    <row r="2810" spans="2:2">
      <c r="B2810" s="5"/>
    </row>
    <row r="2811" spans="2:2">
      <c r="B2811" s="5"/>
    </row>
    <row r="2812" spans="2:2">
      <c r="B2812" s="5"/>
    </row>
    <row r="2813" spans="2:2">
      <c r="B2813" s="5"/>
    </row>
    <row r="2814" spans="2:2">
      <c r="B2814" s="5"/>
    </row>
    <row r="2815" spans="2:2">
      <c r="B2815" s="5"/>
    </row>
    <row r="2816" spans="2:2">
      <c r="B2816" s="5"/>
    </row>
    <row r="2817" spans="2:2">
      <c r="B2817" s="5"/>
    </row>
    <row r="2818" spans="2:2">
      <c r="B2818" s="5"/>
    </row>
    <row r="2819" spans="2:2">
      <c r="B2819" s="5"/>
    </row>
    <row r="2820" spans="2:2">
      <c r="B2820" s="5"/>
    </row>
    <row r="2821" spans="2:2">
      <c r="B2821" s="5"/>
    </row>
    <row r="2822" spans="2:2">
      <c r="B2822" s="5"/>
    </row>
    <row r="2823" spans="2:2">
      <c r="B2823" s="5"/>
    </row>
    <row r="2824" spans="2:2">
      <c r="B2824" s="5"/>
    </row>
    <row r="2825" spans="2:2">
      <c r="B2825" s="5"/>
    </row>
    <row r="2826" spans="2:2">
      <c r="B2826" s="5"/>
    </row>
    <row r="2827" spans="2:2">
      <c r="B2827" s="5"/>
    </row>
    <row r="2828" spans="2:2">
      <c r="B2828" s="5"/>
    </row>
    <row r="2829" spans="2:2">
      <c r="B2829" s="5"/>
    </row>
    <row r="2830" spans="2:2">
      <c r="B2830" s="5"/>
    </row>
    <row r="2831" spans="2:2">
      <c r="B2831" s="5"/>
    </row>
    <row r="2832" spans="2:2">
      <c r="B2832" s="5"/>
    </row>
    <row r="2833" spans="2:2">
      <c r="B2833" s="5"/>
    </row>
    <row r="2834" spans="2:2">
      <c r="B2834" s="5"/>
    </row>
    <row r="2835" spans="2:2">
      <c r="B2835" s="5"/>
    </row>
    <row r="2836" spans="2:2">
      <c r="B2836" s="5"/>
    </row>
    <row r="2837" spans="2:2">
      <c r="B2837" s="5"/>
    </row>
    <row r="2838" spans="2:2">
      <c r="B2838" s="5"/>
    </row>
    <row r="2839" spans="2:2">
      <c r="B2839" s="5"/>
    </row>
    <row r="2840" spans="2:2">
      <c r="B2840" s="5"/>
    </row>
    <row r="2841" spans="2:2">
      <c r="B2841" s="5"/>
    </row>
    <row r="2842" spans="2:2">
      <c r="B2842" s="5"/>
    </row>
    <row r="2843" spans="2:2">
      <c r="B2843" s="5"/>
    </row>
    <row r="2844" spans="2:2">
      <c r="B2844" s="5"/>
    </row>
    <row r="2845" spans="2:2">
      <c r="B2845" s="5"/>
    </row>
    <row r="2846" spans="2:2">
      <c r="B2846" s="5"/>
    </row>
    <row r="2847" spans="2:2">
      <c r="B2847" s="5"/>
    </row>
    <row r="2848" spans="2:2">
      <c r="B2848" s="5"/>
    </row>
    <row r="2849" spans="2:2">
      <c r="B2849" s="5"/>
    </row>
    <row r="2850" spans="2:2">
      <c r="B2850" s="5"/>
    </row>
    <row r="2851" spans="2:2">
      <c r="B2851" s="5"/>
    </row>
    <row r="2852" spans="2:2">
      <c r="B2852" s="5"/>
    </row>
    <row r="2853" spans="2:2">
      <c r="B2853" s="5"/>
    </row>
    <row r="2854" spans="2:2">
      <c r="B2854" s="5"/>
    </row>
    <row r="2855" spans="2:2">
      <c r="B2855" s="5"/>
    </row>
    <row r="2856" spans="2:2">
      <c r="B2856" s="5"/>
    </row>
    <row r="2857" spans="2:2">
      <c r="B2857" s="5"/>
    </row>
    <row r="2858" spans="2:2">
      <c r="B2858" s="5"/>
    </row>
    <row r="2859" spans="2:2">
      <c r="B2859" s="5"/>
    </row>
    <row r="2860" spans="2:2">
      <c r="B2860" s="5"/>
    </row>
    <row r="2861" spans="2:2">
      <c r="B2861" s="5"/>
    </row>
    <row r="2862" spans="2:2">
      <c r="B2862" s="5"/>
    </row>
    <row r="2863" spans="2:2">
      <c r="B2863" s="5"/>
    </row>
    <row r="2864" spans="2:2">
      <c r="B2864" s="5"/>
    </row>
    <row r="2865" spans="2:2">
      <c r="B2865" s="5"/>
    </row>
    <row r="2866" spans="2:2">
      <c r="B2866" s="5"/>
    </row>
    <row r="2867" spans="2:2">
      <c r="B2867" s="5"/>
    </row>
    <row r="2868" spans="2:2">
      <c r="B2868" s="5"/>
    </row>
    <row r="2869" spans="2:2">
      <c r="B2869" s="5"/>
    </row>
    <row r="2870" spans="2:2">
      <c r="B2870" s="5"/>
    </row>
    <row r="2871" spans="2:2">
      <c r="B2871" s="5"/>
    </row>
    <row r="2872" spans="2:2">
      <c r="B2872" s="5"/>
    </row>
    <row r="2873" spans="2:2">
      <c r="B2873" s="5"/>
    </row>
    <row r="2874" spans="2:2">
      <c r="B2874" s="5"/>
    </row>
    <row r="2875" spans="2:2">
      <c r="B2875" s="5"/>
    </row>
    <row r="2876" spans="2:2">
      <c r="B2876" s="5"/>
    </row>
    <row r="2877" spans="2:2">
      <c r="B2877" s="5"/>
    </row>
    <row r="2878" spans="2:2">
      <c r="B2878" s="5"/>
    </row>
    <row r="2879" spans="2:2">
      <c r="B2879" s="5"/>
    </row>
    <row r="2880" spans="2:2">
      <c r="B2880" s="5"/>
    </row>
    <row r="2881" spans="2:2">
      <c r="B2881" s="5"/>
    </row>
    <row r="2882" spans="2:2">
      <c r="B2882" s="5"/>
    </row>
    <row r="2883" spans="2:2">
      <c r="B2883" s="5"/>
    </row>
    <row r="2884" spans="2:2">
      <c r="B2884" s="5"/>
    </row>
    <row r="2885" spans="2:2">
      <c r="B2885" s="5"/>
    </row>
    <row r="2886" spans="2:2">
      <c r="B2886" s="5"/>
    </row>
    <row r="2887" spans="2:2">
      <c r="B2887" s="5"/>
    </row>
    <row r="2888" spans="2:2">
      <c r="B2888" s="5"/>
    </row>
    <row r="2889" spans="2:2">
      <c r="B2889" s="5"/>
    </row>
    <row r="2890" spans="2:2">
      <c r="B2890" s="5"/>
    </row>
    <row r="2891" spans="2:2">
      <c r="B2891" s="5"/>
    </row>
    <row r="2892" spans="2:2">
      <c r="B2892" s="5"/>
    </row>
    <row r="2893" spans="2:2">
      <c r="B2893" s="5"/>
    </row>
    <row r="2894" spans="2:2">
      <c r="B2894" s="5"/>
    </row>
    <row r="2895" spans="2:2">
      <c r="B2895" s="5"/>
    </row>
    <row r="2896" spans="2:2">
      <c r="B2896" s="5"/>
    </row>
    <row r="2897" spans="2:2">
      <c r="B2897" s="5"/>
    </row>
    <row r="2898" spans="2:2">
      <c r="B2898" s="5"/>
    </row>
    <row r="2899" spans="2:2">
      <c r="B2899" s="5"/>
    </row>
    <row r="2900" spans="2:2">
      <c r="B2900" s="5"/>
    </row>
    <row r="2901" spans="2:2">
      <c r="B2901" s="5"/>
    </row>
    <row r="2902" spans="2:2">
      <c r="B2902" s="5"/>
    </row>
    <row r="2903" spans="2:2">
      <c r="B2903" s="5"/>
    </row>
    <row r="2904" spans="2:2">
      <c r="B2904" s="5"/>
    </row>
    <row r="2905" spans="2:2">
      <c r="B2905" s="5"/>
    </row>
    <row r="2906" spans="2:2">
      <c r="B2906" s="5"/>
    </row>
    <row r="2907" spans="2:2">
      <c r="B2907" s="5"/>
    </row>
    <row r="2908" spans="2:2">
      <c r="B2908" s="5"/>
    </row>
    <row r="2909" spans="2:2">
      <c r="B2909" s="5"/>
    </row>
    <row r="2910" spans="2:2">
      <c r="B2910" s="5"/>
    </row>
    <row r="2911" spans="2:2">
      <c r="B2911" s="5"/>
    </row>
    <row r="2912" spans="2:2">
      <c r="B2912" s="5"/>
    </row>
    <row r="2913" spans="2:2">
      <c r="B2913" s="5"/>
    </row>
    <row r="2914" spans="2:2">
      <c r="B2914" s="5"/>
    </row>
    <row r="2915" spans="2:2">
      <c r="B2915" s="5"/>
    </row>
    <row r="2916" spans="2:2">
      <c r="B2916" s="5"/>
    </row>
    <row r="2917" spans="2:2">
      <c r="B2917" s="5"/>
    </row>
    <row r="2918" spans="2:2">
      <c r="B2918" s="5"/>
    </row>
    <row r="2919" spans="2:2">
      <c r="B2919" s="5"/>
    </row>
    <row r="2920" spans="2:2">
      <c r="B2920" s="5"/>
    </row>
    <row r="2921" spans="2:2">
      <c r="B2921" s="5"/>
    </row>
    <row r="2922" spans="2:2">
      <c r="B2922" s="5"/>
    </row>
    <row r="2923" spans="2:2">
      <c r="B2923" s="5"/>
    </row>
    <row r="2924" spans="2:2">
      <c r="B2924" s="5"/>
    </row>
    <row r="2925" spans="2:2">
      <c r="B2925" s="5"/>
    </row>
    <row r="2926" spans="2:2">
      <c r="B2926" s="5"/>
    </row>
    <row r="2927" spans="2:2">
      <c r="B2927" s="5"/>
    </row>
    <row r="2928" spans="2:2">
      <c r="B2928" s="5"/>
    </row>
    <row r="2929" spans="2:2">
      <c r="B2929" s="5"/>
    </row>
    <row r="2930" spans="2:2">
      <c r="B2930" s="5"/>
    </row>
    <row r="2931" spans="2:2">
      <c r="B2931" s="5"/>
    </row>
    <row r="2932" spans="2:2">
      <c r="B2932" s="5"/>
    </row>
    <row r="2933" spans="2:2">
      <c r="B2933" s="5"/>
    </row>
    <row r="2934" spans="2:2">
      <c r="B2934" s="5"/>
    </row>
    <row r="2935" spans="2:2">
      <c r="B2935" s="5"/>
    </row>
    <row r="2936" spans="2:2">
      <c r="B2936" s="5"/>
    </row>
    <row r="2937" spans="2:2">
      <c r="B2937" s="5"/>
    </row>
    <row r="2938" spans="2:2">
      <c r="B2938" s="5"/>
    </row>
    <row r="2939" spans="2:2">
      <c r="B2939" s="5"/>
    </row>
    <row r="2940" spans="2:2">
      <c r="B2940" s="5"/>
    </row>
    <row r="2941" spans="2:2">
      <c r="B2941" s="5"/>
    </row>
    <row r="2942" spans="2:2">
      <c r="B2942" s="5"/>
    </row>
    <row r="2943" spans="2:2">
      <c r="B2943" s="5"/>
    </row>
    <row r="2944" spans="2:2">
      <c r="B2944" s="5"/>
    </row>
    <row r="2945" spans="2:2">
      <c r="B2945" s="5"/>
    </row>
    <row r="2946" spans="2:2">
      <c r="B2946" s="5"/>
    </row>
    <row r="2947" spans="2:2">
      <c r="B2947" s="5"/>
    </row>
    <row r="2948" spans="2:2">
      <c r="B2948" s="5"/>
    </row>
    <row r="2949" spans="2:2">
      <c r="B2949" s="5"/>
    </row>
    <row r="2950" spans="2:2">
      <c r="B2950" s="5"/>
    </row>
    <row r="2951" spans="2:2">
      <c r="B2951" s="5"/>
    </row>
    <row r="2952" spans="2:2">
      <c r="B2952" s="5"/>
    </row>
    <row r="2953" spans="2:2">
      <c r="B2953" s="5"/>
    </row>
    <row r="2954" spans="2:2">
      <c r="B2954" s="5"/>
    </row>
    <row r="2955" spans="2:2">
      <c r="B2955" s="5"/>
    </row>
    <row r="2956" spans="2:2">
      <c r="B2956" s="5"/>
    </row>
    <row r="2957" spans="2:2">
      <c r="B2957" s="5"/>
    </row>
    <row r="2958" spans="2:2">
      <c r="B2958" s="5"/>
    </row>
    <row r="2959" spans="2:2">
      <c r="B2959" s="5"/>
    </row>
    <row r="2960" spans="2:2">
      <c r="B2960" s="5"/>
    </row>
    <row r="2961" spans="2:2">
      <c r="B2961" s="5"/>
    </row>
    <row r="2962" spans="2:2">
      <c r="B2962" s="5"/>
    </row>
    <row r="2963" spans="2:2">
      <c r="B2963" s="5"/>
    </row>
    <row r="2964" spans="2:2">
      <c r="B2964" s="5"/>
    </row>
    <row r="2965" spans="2:2">
      <c r="B2965" s="5"/>
    </row>
    <row r="2966" spans="2:2">
      <c r="B2966" s="5"/>
    </row>
    <row r="2967" spans="2:2">
      <c r="B2967" s="5"/>
    </row>
    <row r="2968" spans="2:2">
      <c r="B2968" s="5"/>
    </row>
    <row r="2969" spans="2:2">
      <c r="B2969" s="5"/>
    </row>
    <row r="2970" spans="2:2">
      <c r="B2970" s="5"/>
    </row>
    <row r="2971" spans="2:2">
      <c r="B2971" s="5"/>
    </row>
    <row r="2972" spans="2:2">
      <c r="B2972" s="5"/>
    </row>
    <row r="2973" spans="2:2">
      <c r="B2973" s="5"/>
    </row>
    <row r="2974" spans="2:2">
      <c r="B2974" s="5"/>
    </row>
    <row r="2975" spans="2:2">
      <c r="B2975" s="5"/>
    </row>
    <row r="2976" spans="2:2">
      <c r="B2976" s="5"/>
    </row>
    <row r="2977" spans="2:2">
      <c r="B2977" s="5"/>
    </row>
    <row r="2978" spans="2:2">
      <c r="B2978" s="5"/>
    </row>
    <row r="2979" spans="2:2">
      <c r="B2979" s="5"/>
    </row>
    <row r="2980" spans="2:2">
      <c r="B2980" s="5"/>
    </row>
    <row r="2981" spans="2:2">
      <c r="B2981" s="5"/>
    </row>
    <row r="2982" spans="2:2">
      <c r="B2982" s="5"/>
    </row>
    <row r="2983" spans="2:2">
      <c r="B2983" s="5"/>
    </row>
    <row r="2984" spans="2:2">
      <c r="B2984" s="5"/>
    </row>
    <row r="2985" spans="2:2">
      <c r="B2985" s="5"/>
    </row>
    <row r="2986" spans="2:2">
      <c r="B2986" s="5"/>
    </row>
    <row r="2987" spans="2:2">
      <c r="B2987" s="5"/>
    </row>
    <row r="2988" spans="2:2">
      <c r="B2988" s="5"/>
    </row>
    <row r="2989" spans="2:2">
      <c r="B2989" s="5"/>
    </row>
    <row r="2990" spans="2:2">
      <c r="B2990" s="5"/>
    </row>
    <row r="2991" spans="2:2">
      <c r="B2991" s="5"/>
    </row>
    <row r="2992" spans="2:2">
      <c r="B2992" s="5"/>
    </row>
    <row r="2993" spans="2:2">
      <c r="B2993" s="5"/>
    </row>
    <row r="2994" spans="2:2">
      <c r="B2994" s="5"/>
    </row>
    <row r="2995" spans="2:2">
      <c r="B2995" s="5"/>
    </row>
    <row r="2996" spans="2:2">
      <c r="B2996" s="5"/>
    </row>
    <row r="2997" spans="2:2">
      <c r="B2997" s="5"/>
    </row>
    <row r="2998" spans="2:2">
      <c r="B2998" s="5"/>
    </row>
    <row r="2999" spans="2:2">
      <c r="B2999" s="5"/>
    </row>
    <row r="3000" spans="2:2">
      <c r="B3000" s="5"/>
    </row>
    <row r="3001" spans="2:2">
      <c r="B3001" s="5"/>
    </row>
    <row r="3002" spans="2:2">
      <c r="B3002" s="5"/>
    </row>
    <row r="3003" spans="2:2">
      <c r="B3003" s="5"/>
    </row>
    <row r="3004" spans="2:2">
      <c r="B3004" s="5"/>
    </row>
    <row r="3005" spans="2:2">
      <c r="B3005" s="5"/>
    </row>
    <row r="3006" spans="2:2">
      <c r="B3006" s="5"/>
    </row>
    <row r="3007" spans="2:2">
      <c r="B3007" s="5"/>
    </row>
    <row r="3008" spans="2:2">
      <c r="B3008" s="5"/>
    </row>
    <row r="3009" spans="2:2">
      <c r="B3009" s="5"/>
    </row>
    <row r="3010" spans="2:2">
      <c r="B3010" s="5"/>
    </row>
    <row r="3011" spans="2:2">
      <c r="B3011" s="5"/>
    </row>
    <row r="3012" spans="2:2">
      <c r="B3012" s="5"/>
    </row>
    <row r="3013" spans="2:2">
      <c r="B3013" s="5"/>
    </row>
    <row r="3014" spans="2:2">
      <c r="B3014" s="5"/>
    </row>
    <row r="3015" spans="2:2">
      <c r="B3015" s="5"/>
    </row>
    <row r="3016" spans="2:2">
      <c r="B3016" s="5"/>
    </row>
    <row r="3017" spans="2:2">
      <c r="B3017" s="5"/>
    </row>
    <row r="3018" spans="2:2">
      <c r="B3018" s="5"/>
    </row>
    <row r="3019" spans="2:2">
      <c r="B3019" s="5"/>
    </row>
    <row r="3020" spans="2:2">
      <c r="B3020" s="5"/>
    </row>
    <row r="3021" spans="2:2">
      <c r="B3021" s="5"/>
    </row>
    <row r="3022" spans="2:2">
      <c r="B3022" s="5"/>
    </row>
    <row r="3023" spans="2:2">
      <c r="B3023" s="5"/>
    </row>
    <row r="3024" spans="2:2">
      <c r="B3024" s="5"/>
    </row>
    <row r="3025" spans="2:2">
      <c r="B3025" s="5"/>
    </row>
    <row r="3026" spans="2:2">
      <c r="B3026" s="5"/>
    </row>
    <row r="3027" spans="2:2">
      <c r="B3027" s="5"/>
    </row>
    <row r="3028" spans="2:2">
      <c r="B3028" s="5"/>
    </row>
    <row r="3029" spans="2:2">
      <c r="B3029" s="5"/>
    </row>
    <row r="3030" spans="2:2">
      <c r="B3030" s="5"/>
    </row>
    <row r="3031" spans="2:2">
      <c r="B3031" s="5"/>
    </row>
    <row r="3032" spans="2:2">
      <c r="B3032" s="5"/>
    </row>
    <row r="3033" spans="2:2">
      <c r="B3033" s="5"/>
    </row>
    <row r="3034" spans="2:2">
      <c r="B3034" s="5"/>
    </row>
    <row r="3035" spans="2:2">
      <c r="B3035" s="5"/>
    </row>
    <row r="3036" spans="2:2">
      <c r="B3036" s="5"/>
    </row>
    <row r="3037" spans="2:2">
      <c r="B3037" s="5"/>
    </row>
    <row r="3038" spans="2:2">
      <c r="B3038" s="5"/>
    </row>
    <row r="3039" spans="2:2">
      <c r="B3039" s="5"/>
    </row>
    <row r="3040" spans="2:2">
      <c r="B3040" s="5"/>
    </row>
    <row r="3041" spans="2:2">
      <c r="B3041" s="5"/>
    </row>
    <row r="3042" spans="2:2">
      <c r="B3042" s="5"/>
    </row>
    <row r="3043" spans="2:2">
      <c r="B3043" s="5"/>
    </row>
    <row r="3044" spans="2:2">
      <c r="B3044" s="5"/>
    </row>
    <row r="3045" spans="2:2">
      <c r="B3045" s="5"/>
    </row>
    <row r="3046" spans="2:2">
      <c r="B3046" s="5"/>
    </row>
    <row r="3047" spans="2:2">
      <c r="B3047" s="5"/>
    </row>
    <row r="3048" spans="2:2">
      <c r="B3048" s="5"/>
    </row>
    <row r="3049" spans="2:2">
      <c r="B3049" s="5"/>
    </row>
    <row r="3050" spans="2:2">
      <c r="B3050" s="5"/>
    </row>
    <row r="3051" spans="2:2">
      <c r="B3051" s="5"/>
    </row>
    <row r="3052" spans="2:2">
      <c r="B3052" s="5"/>
    </row>
    <row r="3053" spans="2:2">
      <c r="B3053" s="5"/>
    </row>
    <row r="3054" spans="2:2">
      <c r="B3054" s="5"/>
    </row>
    <row r="3055" spans="2:2">
      <c r="B3055" s="5"/>
    </row>
    <row r="3056" spans="2:2">
      <c r="B3056" s="5"/>
    </row>
    <row r="3057" spans="2:2">
      <c r="B3057" s="5"/>
    </row>
    <row r="3058" spans="2:2">
      <c r="B3058" s="5"/>
    </row>
    <row r="3059" spans="2:2">
      <c r="B3059" s="5"/>
    </row>
    <row r="3060" spans="2:2">
      <c r="B3060" s="5"/>
    </row>
    <row r="3061" spans="2:2">
      <c r="B3061" s="5"/>
    </row>
    <row r="3062" spans="2:2">
      <c r="B3062" s="5"/>
    </row>
    <row r="3063" spans="2:2">
      <c r="B3063" s="5"/>
    </row>
    <row r="3064" spans="2:2">
      <c r="B3064" s="5"/>
    </row>
    <row r="3065" spans="2:2">
      <c r="B3065" s="5"/>
    </row>
    <row r="3066" spans="2:2">
      <c r="B3066" s="5"/>
    </row>
    <row r="3067" spans="2:2">
      <c r="B3067" s="5"/>
    </row>
    <row r="3068" spans="2:2">
      <c r="B3068" s="5"/>
    </row>
    <row r="3069" spans="2:2">
      <c r="B3069" s="5"/>
    </row>
    <row r="3070" spans="2:2">
      <c r="B3070" s="5"/>
    </row>
    <row r="3071" spans="2:2">
      <c r="B3071" s="5"/>
    </row>
    <row r="3072" spans="2:2">
      <c r="B3072" s="5"/>
    </row>
    <row r="3073" spans="2:2">
      <c r="B3073" s="5"/>
    </row>
    <row r="3074" spans="2:2">
      <c r="B3074" s="5"/>
    </row>
    <row r="3075" spans="2:2">
      <c r="B3075" s="5"/>
    </row>
    <row r="3076" spans="2:2">
      <c r="B3076" s="5"/>
    </row>
    <row r="3077" spans="2:2">
      <c r="B3077" s="5"/>
    </row>
    <row r="3078" spans="2:2">
      <c r="B3078" s="5"/>
    </row>
    <row r="3079" spans="2:2">
      <c r="B3079" s="5"/>
    </row>
    <row r="3080" spans="2:2">
      <c r="B3080" s="5"/>
    </row>
    <row r="3081" spans="2:2">
      <c r="B3081" s="5"/>
    </row>
    <row r="3082" spans="2:2">
      <c r="B3082" s="5"/>
    </row>
    <row r="3083" spans="2:2">
      <c r="B3083" s="5"/>
    </row>
    <row r="3084" spans="2:2">
      <c r="B3084" s="5"/>
    </row>
    <row r="3085" spans="2:2">
      <c r="B3085" s="5"/>
    </row>
    <row r="3086" spans="2:2">
      <c r="B3086" s="5"/>
    </row>
    <row r="3087" spans="2:2">
      <c r="B3087" s="5"/>
    </row>
    <row r="3088" spans="2:2">
      <c r="B3088" s="5"/>
    </row>
    <row r="3089" spans="2:2">
      <c r="B3089" s="5"/>
    </row>
    <row r="3090" spans="2:2">
      <c r="B3090" s="5"/>
    </row>
    <row r="3091" spans="2:2">
      <c r="B3091" s="5"/>
    </row>
    <row r="3092" spans="2:2">
      <c r="B3092" s="5"/>
    </row>
    <row r="3093" spans="2:2">
      <c r="B3093" s="5"/>
    </row>
    <row r="3094" spans="2:2">
      <c r="B3094" s="5"/>
    </row>
    <row r="3095" spans="2:2">
      <c r="B3095" s="5"/>
    </row>
    <row r="3096" spans="2:2">
      <c r="B3096" s="5"/>
    </row>
    <row r="3097" spans="2:2">
      <c r="B3097" s="5"/>
    </row>
    <row r="3098" spans="2:2">
      <c r="B3098" s="5"/>
    </row>
    <row r="3099" spans="2:2">
      <c r="B3099" s="5"/>
    </row>
    <row r="3100" spans="2:2">
      <c r="B3100" s="5"/>
    </row>
    <row r="3101" spans="2:2">
      <c r="B3101" s="5"/>
    </row>
    <row r="3102" spans="2:2">
      <c r="B3102" s="5"/>
    </row>
    <row r="3103" spans="2:2">
      <c r="B3103" s="5"/>
    </row>
    <row r="3104" spans="2:2">
      <c r="B3104" s="5"/>
    </row>
    <row r="3105" spans="2:2">
      <c r="B3105" s="5"/>
    </row>
    <row r="3106" spans="2:2">
      <c r="B3106" s="5"/>
    </row>
    <row r="3107" spans="2:2">
      <c r="B3107" s="5"/>
    </row>
    <row r="3108" spans="2:2">
      <c r="B3108" s="5"/>
    </row>
    <row r="3109" spans="2:2">
      <c r="B3109" s="5"/>
    </row>
    <row r="3110" spans="2:2">
      <c r="B3110" s="5"/>
    </row>
    <row r="3111" spans="2:2">
      <c r="B3111" s="5"/>
    </row>
    <row r="3112" spans="2:2">
      <c r="B3112" s="5"/>
    </row>
    <row r="3113" spans="2:2">
      <c r="B3113" s="5"/>
    </row>
    <row r="3114" spans="2:2">
      <c r="B3114" s="5"/>
    </row>
    <row r="3115" spans="2:2">
      <c r="B3115" s="5"/>
    </row>
    <row r="3116" spans="2:2">
      <c r="B3116" s="5"/>
    </row>
    <row r="3117" spans="2:2">
      <c r="B3117" s="5"/>
    </row>
    <row r="3118" spans="2:2">
      <c r="B3118" s="5"/>
    </row>
    <row r="3119" spans="2:2">
      <c r="B3119" s="5"/>
    </row>
    <row r="3120" spans="2:2">
      <c r="B3120" s="5"/>
    </row>
    <row r="3121" spans="2:2">
      <c r="B3121" s="5"/>
    </row>
    <row r="3122" spans="2:2">
      <c r="B3122" s="5"/>
    </row>
    <row r="3123" spans="2:2">
      <c r="B3123" s="5"/>
    </row>
    <row r="3124" spans="2:2">
      <c r="B3124" s="5"/>
    </row>
    <row r="3125" spans="2:2">
      <c r="B3125" s="5"/>
    </row>
    <row r="3126" spans="2:2">
      <c r="B3126" s="5"/>
    </row>
    <row r="3127" spans="2:2">
      <c r="B3127" s="5"/>
    </row>
    <row r="3128" spans="2:2">
      <c r="B3128" s="5"/>
    </row>
    <row r="3129" spans="2:2">
      <c r="B3129" s="5"/>
    </row>
    <row r="3130" spans="2:2">
      <c r="B3130" s="5"/>
    </row>
    <row r="3131" spans="2:2">
      <c r="B3131" s="5"/>
    </row>
    <row r="3132" spans="2:2">
      <c r="B3132" s="5"/>
    </row>
    <row r="3133" spans="2:2">
      <c r="B3133" s="5"/>
    </row>
    <row r="3134" spans="2:2">
      <c r="B3134" s="5"/>
    </row>
    <row r="3135" spans="2:2">
      <c r="B3135" s="5"/>
    </row>
    <row r="3136" spans="2:2">
      <c r="B3136" s="5"/>
    </row>
    <row r="3137" spans="2:2">
      <c r="B3137" s="5"/>
    </row>
    <row r="3138" spans="2:2">
      <c r="B3138" s="5"/>
    </row>
    <row r="3139" spans="2:2">
      <c r="B3139" s="5"/>
    </row>
    <row r="3140" spans="2:2">
      <c r="B3140" s="5"/>
    </row>
    <row r="3141" spans="2:2">
      <c r="B3141" s="5"/>
    </row>
    <row r="3142" spans="2:2">
      <c r="B3142" s="5"/>
    </row>
    <row r="3143" spans="2:2">
      <c r="B3143" s="5"/>
    </row>
    <row r="3144" spans="2:2">
      <c r="B3144" s="5"/>
    </row>
    <row r="3145" spans="2:2">
      <c r="B3145" s="5"/>
    </row>
    <row r="3146" spans="2:2">
      <c r="B3146" s="5"/>
    </row>
    <row r="3147" spans="2:2">
      <c r="B3147" s="5"/>
    </row>
    <row r="3148" spans="2:2">
      <c r="B3148" s="5"/>
    </row>
    <row r="3149" spans="2:2">
      <c r="B3149" s="5"/>
    </row>
    <row r="3150" spans="2:2">
      <c r="B3150" s="5"/>
    </row>
    <row r="3151" spans="2:2">
      <c r="B3151" s="5"/>
    </row>
    <row r="3152" spans="2:2">
      <c r="B3152" s="5"/>
    </row>
    <row r="3153" spans="2:2">
      <c r="B3153" s="5"/>
    </row>
    <row r="3154" spans="2:2">
      <c r="B3154" s="5"/>
    </row>
    <row r="3155" spans="2:2">
      <c r="B3155" s="5"/>
    </row>
    <row r="3156" spans="2:2">
      <c r="B3156" s="5"/>
    </row>
    <row r="3157" spans="2:2">
      <c r="B3157" s="5"/>
    </row>
    <row r="3158" spans="2:2">
      <c r="B3158" s="5"/>
    </row>
    <row r="3159" spans="2:2">
      <c r="B3159" s="5"/>
    </row>
    <row r="3160" spans="2:2">
      <c r="B3160" s="5"/>
    </row>
    <row r="3161" spans="2:2">
      <c r="B3161" s="5"/>
    </row>
    <row r="3162" spans="2:2">
      <c r="B3162" s="5"/>
    </row>
    <row r="3163" spans="2:2">
      <c r="B3163" s="5"/>
    </row>
    <row r="3164" spans="2:2">
      <c r="B3164" s="5"/>
    </row>
    <row r="3165" spans="2:2">
      <c r="B3165" s="5"/>
    </row>
    <row r="3166" spans="2:2">
      <c r="B3166" s="5"/>
    </row>
    <row r="3167" spans="2:2">
      <c r="B3167" s="5"/>
    </row>
    <row r="3168" spans="2:2">
      <c r="B3168" s="5"/>
    </row>
    <row r="3169" spans="2:2">
      <c r="B3169" s="5"/>
    </row>
    <row r="3170" spans="2:2">
      <c r="B3170" s="5"/>
    </row>
    <row r="3171" spans="2:2">
      <c r="B3171" s="5"/>
    </row>
    <row r="3172" spans="2:2">
      <c r="B3172" s="5"/>
    </row>
    <row r="3173" spans="2:2">
      <c r="B3173" s="5"/>
    </row>
    <row r="3174" spans="2:2">
      <c r="B3174" s="5"/>
    </row>
    <row r="3175" spans="2:2">
      <c r="B3175" s="5"/>
    </row>
    <row r="3176" spans="2:2">
      <c r="B3176" s="5"/>
    </row>
    <row r="3177" spans="2:2">
      <c r="B3177" s="5"/>
    </row>
    <row r="3178" spans="2:2">
      <c r="B3178" s="5"/>
    </row>
    <row r="3179" spans="2:2">
      <c r="B3179" s="5"/>
    </row>
    <row r="3180" spans="2:2">
      <c r="B3180" s="5"/>
    </row>
    <row r="3181" spans="2:2">
      <c r="B3181" s="5"/>
    </row>
    <row r="3182" spans="2:2">
      <c r="B3182" s="5"/>
    </row>
    <row r="3183" spans="2:2">
      <c r="B3183" s="5"/>
    </row>
    <row r="3184" spans="2:2">
      <c r="B3184" s="5"/>
    </row>
    <row r="3185" spans="2:2">
      <c r="B3185" s="5"/>
    </row>
    <row r="3186" spans="2:2">
      <c r="B3186" s="5"/>
    </row>
    <row r="3187" spans="2:2">
      <c r="B3187" s="5"/>
    </row>
    <row r="3188" spans="2:2">
      <c r="B3188" s="5"/>
    </row>
    <row r="3189" spans="2:2">
      <c r="B3189" s="5"/>
    </row>
    <row r="3190" spans="2:2">
      <c r="B3190" s="5"/>
    </row>
    <row r="3191" spans="2:2">
      <c r="B3191" s="5"/>
    </row>
    <row r="3192" spans="2:2">
      <c r="B3192" s="5"/>
    </row>
    <row r="3193" spans="2:2">
      <c r="B3193" s="5"/>
    </row>
    <row r="3194" spans="2:2">
      <c r="B3194" s="5"/>
    </row>
    <row r="3195" spans="2:2">
      <c r="B3195" s="5"/>
    </row>
    <row r="3196" spans="2:2">
      <c r="B3196" s="5"/>
    </row>
    <row r="3197" spans="2:2">
      <c r="B3197" s="5"/>
    </row>
    <row r="3198" spans="2:2">
      <c r="B3198" s="5"/>
    </row>
    <row r="3199" spans="2:2">
      <c r="B3199" s="5"/>
    </row>
    <row r="3200" spans="2:2">
      <c r="B3200" s="5"/>
    </row>
    <row r="3201" spans="2:2">
      <c r="B3201" s="5"/>
    </row>
    <row r="3202" spans="2:2">
      <c r="B3202" s="5"/>
    </row>
    <row r="3203" spans="2:2">
      <c r="B3203" s="5"/>
    </row>
    <row r="3204" spans="2:2">
      <c r="B3204" s="5"/>
    </row>
    <row r="3205" spans="2:2">
      <c r="B3205" s="5"/>
    </row>
    <row r="3206" spans="2:2">
      <c r="B3206" s="5"/>
    </row>
    <row r="3207" spans="2:2">
      <c r="B3207" s="5"/>
    </row>
    <row r="3208" spans="2:2">
      <c r="B3208" s="5"/>
    </row>
    <row r="3209" spans="2:2">
      <c r="B3209" s="5"/>
    </row>
    <row r="3210" spans="2:2">
      <c r="B3210" s="5"/>
    </row>
    <row r="3211" spans="2:2">
      <c r="B3211" s="5"/>
    </row>
    <row r="3212" spans="2:2">
      <c r="B3212" s="5"/>
    </row>
    <row r="3213" spans="2:2">
      <c r="B3213" s="5"/>
    </row>
    <row r="3214" spans="2:2">
      <c r="B3214" s="5"/>
    </row>
    <row r="3215" spans="2:2">
      <c r="B3215" s="5"/>
    </row>
    <row r="3216" spans="2:2">
      <c r="B3216" s="5"/>
    </row>
    <row r="3217" spans="2:2">
      <c r="B3217" s="5"/>
    </row>
    <row r="3218" spans="2:2">
      <c r="B3218" s="5"/>
    </row>
    <row r="3219" spans="2:2">
      <c r="B3219" s="5"/>
    </row>
    <row r="3220" spans="2:2">
      <c r="B3220" s="5"/>
    </row>
    <row r="3221" spans="2:2">
      <c r="B3221" s="5"/>
    </row>
    <row r="3222" spans="2:2">
      <c r="B3222" s="5"/>
    </row>
    <row r="3223" spans="2:2">
      <c r="B3223" s="5"/>
    </row>
    <row r="3224" spans="2:2">
      <c r="B3224" s="5"/>
    </row>
    <row r="3225" spans="2:2">
      <c r="B3225" s="5"/>
    </row>
    <row r="3226" spans="2:2">
      <c r="B3226" s="5"/>
    </row>
    <row r="3227" spans="2:2">
      <c r="B3227" s="5"/>
    </row>
    <row r="3228" spans="2:2">
      <c r="B3228" s="5"/>
    </row>
    <row r="3229" spans="2:2">
      <c r="B3229" s="5"/>
    </row>
    <row r="3230" spans="2:2">
      <c r="B3230" s="5"/>
    </row>
    <row r="3231" spans="2:2">
      <c r="B3231" s="5"/>
    </row>
    <row r="3232" spans="2:2">
      <c r="B3232" s="5"/>
    </row>
    <row r="3233" spans="2:2">
      <c r="B3233" s="5"/>
    </row>
    <row r="3234" spans="2:2">
      <c r="B3234" s="5"/>
    </row>
    <row r="3235" spans="2:2">
      <c r="B3235" s="5"/>
    </row>
    <row r="3236" spans="2:2">
      <c r="B3236" s="5"/>
    </row>
    <row r="3237" spans="2:2">
      <c r="B3237" s="5"/>
    </row>
    <row r="3238" spans="2:2">
      <c r="B3238" s="5"/>
    </row>
    <row r="3239" spans="2:2">
      <c r="B3239" s="5"/>
    </row>
    <row r="3240" spans="2:2">
      <c r="B3240" s="5"/>
    </row>
    <row r="3241" spans="2:2">
      <c r="B3241" s="5"/>
    </row>
    <row r="3242" spans="2:2">
      <c r="B3242" s="5"/>
    </row>
    <row r="3243" spans="2:2">
      <c r="B3243" s="5"/>
    </row>
    <row r="3244" spans="2:2">
      <c r="B3244" s="5"/>
    </row>
    <row r="3245" spans="2:2">
      <c r="B3245" s="5"/>
    </row>
    <row r="3246" spans="2:2">
      <c r="B3246" s="5"/>
    </row>
    <row r="3247" spans="2:2">
      <c r="B3247" s="5"/>
    </row>
    <row r="3248" spans="2:2">
      <c r="B3248" s="5"/>
    </row>
    <row r="3249" spans="2:2">
      <c r="B3249" s="5"/>
    </row>
    <row r="3250" spans="2:2">
      <c r="B3250" s="5"/>
    </row>
    <row r="3251" spans="2:2">
      <c r="B3251" s="5"/>
    </row>
    <row r="3252" spans="2:2">
      <c r="B3252" s="5"/>
    </row>
    <row r="3253" spans="2:2">
      <c r="B3253" s="5"/>
    </row>
    <row r="3254" spans="2:2">
      <c r="B3254" s="5"/>
    </row>
    <row r="3255" spans="2:2">
      <c r="B3255" s="5"/>
    </row>
    <row r="3256" spans="2:2">
      <c r="B3256" s="5"/>
    </row>
    <row r="3257" spans="2:2">
      <c r="B3257" s="5"/>
    </row>
    <row r="3258" spans="2:2">
      <c r="B3258" s="5"/>
    </row>
    <row r="3259" spans="2:2">
      <c r="B3259" s="5"/>
    </row>
    <row r="3260" spans="2:2">
      <c r="B3260" s="5"/>
    </row>
    <row r="3261" spans="2:2">
      <c r="B3261" s="5"/>
    </row>
    <row r="3262" spans="2:2">
      <c r="B3262" s="5"/>
    </row>
    <row r="3263" spans="2:2">
      <c r="B3263" s="5"/>
    </row>
    <row r="3264" spans="2:2">
      <c r="B3264" s="5"/>
    </row>
    <row r="3265" spans="2:2">
      <c r="B3265" s="5"/>
    </row>
    <row r="3266" spans="2:2">
      <c r="B3266" s="5"/>
    </row>
    <row r="3267" spans="2:2">
      <c r="B3267" s="5"/>
    </row>
    <row r="3268" spans="2:2">
      <c r="B3268" s="5"/>
    </row>
    <row r="3269" spans="2:2">
      <c r="B3269" s="5"/>
    </row>
    <row r="3270" spans="2:2">
      <c r="B3270" s="5"/>
    </row>
    <row r="3271" spans="2:2">
      <c r="B3271" s="5"/>
    </row>
    <row r="3272" spans="2:2">
      <c r="B3272" s="5"/>
    </row>
    <row r="3273" spans="2:2">
      <c r="B3273" s="5"/>
    </row>
    <row r="3274" spans="2:2">
      <c r="B3274" s="5"/>
    </row>
    <row r="3275" spans="2:2">
      <c r="B3275" s="5"/>
    </row>
    <row r="3276" spans="2:2">
      <c r="B3276" s="5"/>
    </row>
    <row r="3277" spans="2:2">
      <c r="B3277" s="5"/>
    </row>
    <row r="3278" spans="2:2">
      <c r="B3278" s="5"/>
    </row>
    <row r="3279" spans="2:2">
      <c r="B3279" s="5"/>
    </row>
    <row r="3280" spans="2:2">
      <c r="B3280" s="5"/>
    </row>
    <row r="3281" spans="2:2">
      <c r="B3281" s="5"/>
    </row>
    <row r="3282" spans="2:2">
      <c r="B3282" s="5"/>
    </row>
    <row r="3283" spans="2:2">
      <c r="B3283" s="5"/>
    </row>
    <row r="3284" spans="2:2">
      <c r="B3284" s="5"/>
    </row>
    <row r="3285" spans="2:2">
      <c r="B3285" s="5"/>
    </row>
    <row r="3286" spans="2:2">
      <c r="B3286" s="5"/>
    </row>
    <row r="3287" spans="2:2">
      <c r="B3287" s="5"/>
    </row>
    <row r="3288" spans="2:2">
      <c r="B3288" s="5"/>
    </row>
    <row r="3289" spans="2:2">
      <c r="B3289" s="5"/>
    </row>
    <row r="3290" spans="2:2">
      <c r="B3290" s="5"/>
    </row>
    <row r="3291" spans="2:2">
      <c r="B3291" s="5"/>
    </row>
    <row r="3292" spans="2:2">
      <c r="B3292" s="5"/>
    </row>
    <row r="3293" spans="2:2">
      <c r="B3293" s="5"/>
    </row>
    <row r="3294" spans="2:2">
      <c r="B3294" s="5"/>
    </row>
    <row r="3295" spans="2:2">
      <c r="B3295" s="5"/>
    </row>
    <row r="3296" spans="2:2">
      <c r="B3296" s="5"/>
    </row>
    <row r="3297" spans="2:2">
      <c r="B3297" s="5"/>
    </row>
    <row r="3298" spans="2:2">
      <c r="B3298" s="5"/>
    </row>
    <row r="3299" spans="2:2">
      <c r="B3299" s="5"/>
    </row>
    <row r="3300" spans="2:2">
      <c r="B3300" s="5"/>
    </row>
    <row r="3301" spans="2:2">
      <c r="B3301" s="5"/>
    </row>
    <row r="3302" spans="2:2">
      <c r="B3302" s="5"/>
    </row>
    <row r="3303" spans="2:2">
      <c r="B3303" s="5"/>
    </row>
    <row r="3304" spans="2:2">
      <c r="B3304" s="5"/>
    </row>
    <row r="3305" spans="2:2">
      <c r="B3305" s="5"/>
    </row>
    <row r="3306" spans="2:2">
      <c r="B3306" s="5"/>
    </row>
    <row r="3307" spans="2:2">
      <c r="B3307" s="5"/>
    </row>
    <row r="3308" spans="2:2">
      <c r="B3308" s="5"/>
    </row>
    <row r="3309" spans="2:2">
      <c r="B3309" s="5"/>
    </row>
    <row r="3310" spans="2:2">
      <c r="B3310" s="5"/>
    </row>
    <row r="3311" spans="2:2">
      <c r="B3311" s="5"/>
    </row>
    <row r="3312" spans="2:2">
      <c r="B3312" s="5"/>
    </row>
    <row r="3313" spans="2:2">
      <c r="B3313" s="5"/>
    </row>
    <row r="3314" spans="2:2">
      <c r="B3314" s="5"/>
    </row>
    <row r="3315" spans="2:2">
      <c r="B3315" s="5"/>
    </row>
    <row r="3316" spans="2:2">
      <c r="B3316" s="5"/>
    </row>
    <row r="3317" spans="2:2">
      <c r="B3317" s="5"/>
    </row>
    <row r="3318" spans="2:2">
      <c r="B3318" s="5"/>
    </row>
    <row r="3319" spans="2:2">
      <c r="B3319" s="5"/>
    </row>
    <row r="3320" spans="2:2">
      <c r="B3320" s="5"/>
    </row>
    <row r="3321" spans="2:2">
      <c r="B3321" s="5"/>
    </row>
    <row r="3322" spans="2:2">
      <c r="B3322" s="5"/>
    </row>
    <row r="3323" spans="2:2">
      <c r="B3323" s="5"/>
    </row>
    <row r="3324" spans="2:2">
      <c r="B3324" s="5"/>
    </row>
    <row r="3325" spans="2:2">
      <c r="B3325" s="5"/>
    </row>
    <row r="3326" spans="2:2">
      <c r="B3326" s="5"/>
    </row>
    <row r="3327" spans="2:2">
      <c r="B3327" s="5"/>
    </row>
    <row r="3328" spans="2:2">
      <c r="B3328" s="5"/>
    </row>
    <row r="3329" spans="2:2">
      <c r="B3329" s="5"/>
    </row>
    <row r="3330" spans="2:2">
      <c r="B3330" s="5"/>
    </row>
    <row r="3331" spans="2:2">
      <c r="B3331" s="5"/>
    </row>
    <row r="3332" spans="2:2">
      <c r="B3332" s="5"/>
    </row>
    <row r="3333" spans="2:2">
      <c r="B3333" s="5"/>
    </row>
    <row r="3334" spans="2:2">
      <c r="B3334" s="5"/>
    </row>
    <row r="3335" spans="2:2">
      <c r="B3335" s="5"/>
    </row>
    <row r="3336" spans="2:2">
      <c r="B3336" s="5"/>
    </row>
    <row r="3337" spans="2:2">
      <c r="B3337" s="5"/>
    </row>
    <row r="3338" spans="2:2">
      <c r="B3338" s="5"/>
    </row>
    <row r="3339" spans="2:2">
      <c r="B3339" s="5"/>
    </row>
    <row r="3340" spans="2:2">
      <c r="B3340" s="5"/>
    </row>
    <row r="3341" spans="2:2">
      <c r="B3341" s="5"/>
    </row>
    <row r="3342" spans="2:2">
      <c r="B3342" s="5"/>
    </row>
    <row r="3343" spans="2:2">
      <c r="B3343" s="5"/>
    </row>
    <row r="3344" spans="2:2">
      <c r="B3344" s="5"/>
    </row>
    <row r="3345" spans="2:2">
      <c r="B3345" s="5"/>
    </row>
    <row r="3346" spans="2:2">
      <c r="B3346" s="5"/>
    </row>
    <row r="3347" spans="2:2">
      <c r="B3347" s="5"/>
    </row>
    <row r="3348" spans="2:2">
      <c r="B3348" s="5"/>
    </row>
    <row r="3349" spans="2:2">
      <c r="B3349" s="5"/>
    </row>
    <row r="3350" spans="2:2">
      <c r="B3350" s="5"/>
    </row>
    <row r="3351" spans="2:2">
      <c r="B3351" s="5"/>
    </row>
    <row r="3352" spans="2:2">
      <c r="B3352" s="5"/>
    </row>
    <row r="3353" spans="2:2">
      <c r="B3353" s="5"/>
    </row>
    <row r="3354" spans="2:2">
      <c r="B3354" s="5"/>
    </row>
    <row r="3355" spans="2:2">
      <c r="B3355" s="5"/>
    </row>
    <row r="3356" spans="2:2">
      <c r="B3356" s="5"/>
    </row>
    <row r="3357" spans="2:2">
      <c r="B3357" s="5"/>
    </row>
    <row r="3358" spans="2:2">
      <c r="B3358" s="5"/>
    </row>
    <row r="3359" spans="2:2">
      <c r="B3359" s="5"/>
    </row>
    <row r="3360" spans="2:2">
      <c r="B3360" s="5"/>
    </row>
    <row r="3361" spans="2:2">
      <c r="B3361" s="5"/>
    </row>
    <row r="3362" spans="2:2">
      <c r="B3362" s="5"/>
    </row>
    <row r="3363" spans="2:2">
      <c r="B3363" s="5"/>
    </row>
    <row r="3364" spans="2:2">
      <c r="B3364" s="5"/>
    </row>
    <row r="3365" spans="2:2">
      <c r="B3365" s="5"/>
    </row>
    <row r="3366" spans="2:2">
      <c r="B3366" s="5"/>
    </row>
    <row r="3367" spans="2:2">
      <c r="B3367" s="5"/>
    </row>
    <row r="3368" spans="2:2">
      <c r="B3368" s="5"/>
    </row>
    <row r="3369" spans="2:2">
      <c r="B3369" s="5"/>
    </row>
    <row r="3370" spans="2:2">
      <c r="B3370" s="5"/>
    </row>
    <row r="3371" spans="2:2">
      <c r="B3371" s="5"/>
    </row>
    <row r="3372" spans="2:2">
      <c r="B3372" s="5"/>
    </row>
    <row r="3373" spans="2:2">
      <c r="B3373" s="5"/>
    </row>
    <row r="3374" spans="2:2">
      <c r="B3374" s="5"/>
    </row>
    <row r="3375" spans="2:2">
      <c r="B3375" s="5"/>
    </row>
    <row r="3376" spans="2:2">
      <c r="B3376" s="5"/>
    </row>
    <row r="3377" spans="2:2">
      <c r="B3377" s="5"/>
    </row>
    <row r="3378" spans="2:2">
      <c r="B3378" s="5"/>
    </row>
    <row r="3379" spans="2:2">
      <c r="B3379" s="5"/>
    </row>
    <row r="3380" spans="2:2">
      <c r="B3380" s="5"/>
    </row>
    <row r="3381" spans="2:2">
      <c r="B3381" s="5"/>
    </row>
    <row r="3382" spans="2:2">
      <c r="B3382" s="5"/>
    </row>
    <row r="3383" spans="2:2">
      <c r="B3383" s="5"/>
    </row>
    <row r="3384" spans="2:2">
      <c r="B3384" s="5"/>
    </row>
    <row r="3385" spans="2:2">
      <c r="B3385" s="5"/>
    </row>
    <row r="3386" spans="2:2">
      <c r="B3386" s="5"/>
    </row>
    <row r="3387" spans="2:2">
      <c r="B3387" s="5"/>
    </row>
    <row r="3388" spans="2:2">
      <c r="B3388" s="5"/>
    </row>
    <row r="3389" spans="2:2">
      <c r="B3389" s="5"/>
    </row>
    <row r="3390" spans="2:2">
      <c r="B3390" s="5"/>
    </row>
    <row r="3391" spans="2:2">
      <c r="B3391" s="5"/>
    </row>
    <row r="3392" spans="2:2">
      <c r="B3392" s="5"/>
    </row>
    <row r="3393" spans="2:2">
      <c r="B3393" s="5"/>
    </row>
    <row r="3394" spans="2:2">
      <c r="B3394" s="5"/>
    </row>
    <row r="3395" spans="2:2">
      <c r="B3395" s="5"/>
    </row>
    <row r="3396" spans="2:2">
      <c r="B3396" s="5"/>
    </row>
    <row r="3397" spans="2:2">
      <c r="B3397" s="5"/>
    </row>
    <row r="3398" spans="2:2">
      <c r="B3398" s="5"/>
    </row>
    <row r="3399" spans="2:2">
      <c r="B3399" s="5"/>
    </row>
    <row r="3400" spans="2:2">
      <c r="B3400" s="5"/>
    </row>
    <row r="3401" spans="2:2">
      <c r="B3401" s="5"/>
    </row>
    <row r="3402" spans="2:2">
      <c r="B3402" s="5"/>
    </row>
    <row r="3403" spans="2:2">
      <c r="B3403" s="5"/>
    </row>
    <row r="3404" spans="2:2">
      <c r="B3404" s="5"/>
    </row>
    <row r="3405" spans="2:2">
      <c r="B3405" s="5"/>
    </row>
    <row r="3406" spans="2:2">
      <c r="B3406" s="5"/>
    </row>
    <row r="3407" spans="2:2">
      <c r="B3407" s="5"/>
    </row>
    <row r="3408" spans="2:2">
      <c r="B3408" s="5"/>
    </row>
    <row r="3409" spans="2:2">
      <c r="B3409" s="5"/>
    </row>
    <row r="3410" spans="2:2">
      <c r="B3410" s="5"/>
    </row>
    <row r="3411" spans="2:2">
      <c r="B3411" s="5"/>
    </row>
    <row r="3412" spans="2:2">
      <c r="B3412" s="5"/>
    </row>
    <row r="3413" spans="2:2">
      <c r="B3413" s="5"/>
    </row>
    <row r="3414" spans="2:2">
      <c r="B3414" s="5"/>
    </row>
    <row r="3415" spans="2:2">
      <c r="B3415" s="5"/>
    </row>
    <row r="3416" spans="2:2">
      <c r="B3416" s="5"/>
    </row>
    <row r="3417" spans="2:2">
      <c r="B3417" s="5"/>
    </row>
    <row r="3418" spans="2:2">
      <c r="B3418" s="5"/>
    </row>
    <row r="3419" spans="2:2">
      <c r="B3419" s="5"/>
    </row>
    <row r="3420" spans="2:2">
      <c r="B3420" s="5"/>
    </row>
    <row r="3421" spans="2:2">
      <c r="B3421" s="5"/>
    </row>
    <row r="3422" spans="2:2">
      <c r="B3422" s="5"/>
    </row>
    <row r="3423" spans="2:2">
      <c r="B3423" s="5"/>
    </row>
    <row r="3424" spans="2:2">
      <c r="B3424" s="5"/>
    </row>
    <row r="3425" spans="2:2">
      <c r="B3425" s="5"/>
    </row>
    <row r="3426" spans="2:2">
      <c r="B3426" s="5"/>
    </row>
    <row r="3427" spans="2:2">
      <c r="B3427" s="5"/>
    </row>
    <row r="3428" spans="2:2">
      <c r="B3428" s="5"/>
    </row>
    <row r="3429" spans="2:2">
      <c r="B3429" s="5"/>
    </row>
    <row r="3430" spans="2:2">
      <c r="B3430" s="5"/>
    </row>
    <row r="3431" spans="2:2">
      <c r="B3431" s="5"/>
    </row>
    <row r="3432" spans="2:2">
      <c r="B3432" s="5"/>
    </row>
    <row r="3433" spans="2:2">
      <c r="B3433" s="5"/>
    </row>
    <row r="3434" spans="2:2">
      <c r="B3434" s="5"/>
    </row>
    <row r="3435" spans="2:2">
      <c r="B3435" s="5"/>
    </row>
    <row r="3436" spans="2:2">
      <c r="B3436" s="5"/>
    </row>
    <row r="3437" spans="2:2">
      <c r="B3437" s="5"/>
    </row>
    <row r="3438" spans="2:2">
      <c r="B3438" s="5"/>
    </row>
    <row r="3439" spans="2:2">
      <c r="B3439" s="5"/>
    </row>
    <row r="3440" spans="2:2">
      <c r="B3440" s="5"/>
    </row>
    <row r="3441" spans="2:2">
      <c r="B3441" s="5"/>
    </row>
    <row r="3442" spans="2:2">
      <c r="B3442" s="5"/>
    </row>
    <row r="3443" spans="2:2">
      <c r="B3443" s="5"/>
    </row>
    <row r="3444" spans="2:2">
      <c r="B3444" s="5"/>
    </row>
    <row r="3445" spans="2:2">
      <c r="B3445" s="5"/>
    </row>
    <row r="3446" spans="2:2">
      <c r="B3446" s="5"/>
    </row>
    <row r="3447" spans="2:2">
      <c r="B3447" s="5"/>
    </row>
    <row r="3448" spans="2:2">
      <c r="B3448" s="5"/>
    </row>
    <row r="3449" spans="2:2">
      <c r="B3449" s="5"/>
    </row>
    <row r="3450" spans="2:2">
      <c r="B3450" s="5"/>
    </row>
    <row r="3451" spans="2:2">
      <c r="B3451" s="5"/>
    </row>
    <row r="3452" spans="2:2">
      <c r="B3452" s="5"/>
    </row>
    <row r="3453" spans="2:2">
      <c r="B3453" s="5"/>
    </row>
    <row r="3454" spans="2:2">
      <c r="B3454" s="5"/>
    </row>
    <row r="3455" spans="2:2">
      <c r="B3455" s="5"/>
    </row>
    <row r="3456" spans="2:2">
      <c r="B3456" s="5"/>
    </row>
    <row r="3457" spans="2:2">
      <c r="B3457" s="5"/>
    </row>
    <row r="3458" spans="2:2">
      <c r="B3458" s="5"/>
    </row>
    <row r="3459" spans="2:2">
      <c r="B3459" s="5"/>
    </row>
    <row r="3460" spans="2:2">
      <c r="B3460" s="5"/>
    </row>
    <row r="3461" spans="2:2">
      <c r="B3461" s="5"/>
    </row>
    <row r="3462" spans="2:2">
      <c r="B3462" s="5"/>
    </row>
    <row r="3463" spans="2:2">
      <c r="B3463" s="5"/>
    </row>
    <row r="3464" spans="2:2">
      <c r="B3464" s="5"/>
    </row>
    <row r="3465" spans="2:2">
      <c r="B3465" s="5"/>
    </row>
    <row r="3466" spans="2:2">
      <c r="B3466" s="5"/>
    </row>
    <row r="3467" spans="2:2">
      <c r="B3467" s="5"/>
    </row>
    <row r="3468" spans="2:2">
      <c r="B3468" s="5"/>
    </row>
    <row r="3469" spans="2:2">
      <c r="B3469" s="5"/>
    </row>
    <row r="3470" spans="2:2">
      <c r="B3470" s="5"/>
    </row>
    <row r="3471" spans="2:2">
      <c r="B3471" s="5"/>
    </row>
    <row r="3472" spans="2:2">
      <c r="B3472" s="5"/>
    </row>
    <row r="3473" spans="2:2">
      <c r="B3473" s="5"/>
    </row>
    <row r="3474" spans="2:2">
      <c r="B3474" s="5"/>
    </row>
    <row r="3475" spans="2:2">
      <c r="B3475" s="5"/>
    </row>
    <row r="3476" spans="2:2">
      <c r="B3476" s="5"/>
    </row>
    <row r="3477" spans="2:2">
      <c r="B3477" s="5"/>
    </row>
    <row r="3478" spans="2:2">
      <c r="B3478" s="5"/>
    </row>
    <row r="3479" spans="2:2">
      <c r="B3479" s="5"/>
    </row>
    <row r="3480" spans="2:2">
      <c r="B3480" s="5"/>
    </row>
    <row r="3481" spans="2:2">
      <c r="B3481" s="5"/>
    </row>
    <row r="3482" spans="2:2">
      <c r="B3482" s="5"/>
    </row>
    <row r="3483" spans="2:2">
      <c r="B3483" s="5"/>
    </row>
    <row r="3484" spans="2:2">
      <c r="B3484" s="5"/>
    </row>
    <row r="3485" spans="2:2">
      <c r="B3485" s="5"/>
    </row>
    <row r="3486" spans="2:2">
      <c r="B3486" s="5"/>
    </row>
    <row r="3487" spans="2:2">
      <c r="B3487" s="5"/>
    </row>
    <row r="3488" spans="2:2">
      <c r="B3488" s="5"/>
    </row>
    <row r="3489" spans="2:2">
      <c r="B3489" s="5"/>
    </row>
    <row r="3490" spans="2:2">
      <c r="B3490" s="5"/>
    </row>
    <row r="3491" spans="2:2">
      <c r="B3491" s="5"/>
    </row>
    <row r="3492" spans="2:2">
      <c r="B3492" s="5"/>
    </row>
    <row r="3493" spans="2:2">
      <c r="B3493" s="5"/>
    </row>
    <row r="3494" spans="2:2">
      <c r="B3494" s="5"/>
    </row>
    <row r="3495" spans="2:2">
      <c r="B3495" s="5"/>
    </row>
    <row r="3496" spans="2:2">
      <c r="B3496" s="5"/>
    </row>
    <row r="3497" spans="2:2">
      <c r="B3497" s="5"/>
    </row>
    <row r="3498" spans="2:2">
      <c r="B3498" s="5"/>
    </row>
    <row r="3499" spans="2:2">
      <c r="B3499" s="5"/>
    </row>
    <row r="3500" spans="2:2">
      <c r="B3500" s="5"/>
    </row>
    <row r="3501" spans="2:2">
      <c r="B3501" s="5"/>
    </row>
    <row r="3502" spans="2:2">
      <c r="B3502" s="5"/>
    </row>
    <row r="3503" spans="2:2">
      <c r="B3503" s="5"/>
    </row>
    <row r="3504" spans="2:2">
      <c r="B3504" s="5"/>
    </row>
    <row r="3505" spans="2:2">
      <c r="B3505" s="5"/>
    </row>
    <row r="3506" spans="2:2">
      <c r="B3506" s="5"/>
    </row>
    <row r="3507" spans="2:2">
      <c r="B3507" s="5"/>
    </row>
    <row r="3508" spans="2:2">
      <c r="B3508" s="5"/>
    </row>
    <row r="3509" spans="2:2">
      <c r="B3509" s="5"/>
    </row>
    <row r="3510" spans="2:2">
      <c r="B3510" s="5"/>
    </row>
    <row r="3511" spans="2:2">
      <c r="B3511" s="5"/>
    </row>
    <row r="3512" spans="2:2">
      <c r="B3512" s="5"/>
    </row>
    <row r="3513" spans="2:2">
      <c r="B3513" s="5"/>
    </row>
    <row r="3514" spans="2:2">
      <c r="B3514" s="5"/>
    </row>
    <row r="3515" spans="2:2">
      <c r="B3515" s="5"/>
    </row>
    <row r="3516" spans="2:2">
      <c r="B3516" s="5"/>
    </row>
    <row r="3517" spans="2:2">
      <c r="B3517" s="5"/>
    </row>
    <row r="3518" spans="2:2">
      <c r="B3518" s="5"/>
    </row>
    <row r="3519" spans="2:2">
      <c r="B3519" s="5"/>
    </row>
    <row r="3520" spans="2:2">
      <c r="B3520" s="5"/>
    </row>
    <row r="3521" spans="2:2">
      <c r="B3521" s="5"/>
    </row>
    <row r="3522" spans="2:2">
      <c r="B3522" s="5"/>
    </row>
    <row r="3523" spans="2:2">
      <c r="B3523" s="5"/>
    </row>
    <row r="3524" spans="2:2">
      <c r="B3524" s="5"/>
    </row>
    <row r="3525" spans="2:2">
      <c r="B3525" s="5"/>
    </row>
    <row r="3526" spans="2:2">
      <c r="B3526" s="5"/>
    </row>
    <row r="3527" spans="2:2">
      <c r="B3527" s="5"/>
    </row>
    <row r="3528" spans="2:2">
      <c r="B3528" s="5"/>
    </row>
    <row r="3529" spans="2:2">
      <c r="B3529" s="5"/>
    </row>
    <row r="3530" spans="2:2">
      <c r="B3530" s="5"/>
    </row>
    <row r="3531" spans="2:2">
      <c r="B3531" s="5"/>
    </row>
    <row r="3532" spans="2:2">
      <c r="B3532" s="5"/>
    </row>
    <row r="3533" spans="2:2">
      <c r="B3533" s="5"/>
    </row>
    <row r="3534" spans="2:2">
      <c r="B3534" s="5"/>
    </row>
    <row r="3535" spans="2:2">
      <c r="B3535" s="5"/>
    </row>
    <row r="3536" spans="2:2">
      <c r="B3536" s="5"/>
    </row>
    <row r="3537" spans="2:2">
      <c r="B3537" s="5"/>
    </row>
    <row r="3538" spans="2:2">
      <c r="B3538" s="5"/>
    </row>
    <row r="3539" spans="2:2">
      <c r="B3539" s="5"/>
    </row>
    <row r="3540" spans="2:2">
      <c r="B3540" s="5"/>
    </row>
    <row r="3541" spans="2:2">
      <c r="B3541" s="5"/>
    </row>
    <row r="3542" spans="2:2">
      <c r="B3542" s="5"/>
    </row>
    <row r="3543" spans="2:2">
      <c r="B3543" s="5"/>
    </row>
    <row r="3544" spans="2:2">
      <c r="B3544" s="5"/>
    </row>
    <row r="3545" spans="2:2">
      <c r="B3545" s="5"/>
    </row>
    <row r="3546" spans="2:2">
      <c r="B3546" s="5"/>
    </row>
    <row r="3547" spans="2:2">
      <c r="B3547" s="5"/>
    </row>
    <row r="3548" spans="2:2">
      <c r="B3548" s="5"/>
    </row>
    <row r="3549" spans="2:2">
      <c r="B3549" s="5"/>
    </row>
    <row r="3550" spans="2:2">
      <c r="B3550" s="5"/>
    </row>
    <row r="3551" spans="2:2">
      <c r="B3551" s="5"/>
    </row>
    <row r="3552" spans="2:2">
      <c r="B3552" s="5"/>
    </row>
    <row r="3553" spans="2:2">
      <c r="B3553" s="5"/>
    </row>
    <row r="3554" spans="2:2">
      <c r="B3554" s="5"/>
    </row>
    <row r="3555" spans="2:2">
      <c r="B3555" s="5"/>
    </row>
    <row r="3556" spans="2:2">
      <c r="B3556" s="5"/>
    </row>
    <row r="3557" spans="2:2">
      <c r="B3557" s="5"/>
    </row>
    <row r="3558" spans="2:2">
      <c r="B3558" s="5"/>
    </row>
    <row r="3559" spans="2:2">
      <c r="B3559" s="5"/>
    </row>
    <row r="3560" spans="2:2">
      <c r="B3560" s="5"/>
    </row>
    <row r="3561" spans="2:2">
      <c r="B3561" s="5"/>
    </row>
    <row r="3562" spans="2:2">
      <c r="B3562" s="5"/>
    </row>
    <row r="3563" spans="2:2">
      <c r="B3563" s="5"/>
    </row>
    <row r="3564" spans="2:2">
      <c r="B3564" s="5"/>
    </row>
    <row r="3565" spans="2:2">
      <c r="B3565" s="5"/>
    </row>
    <row r="3566" spans="2:2">
      <c r="B3566" s="5"/>
    </row>
    <row r="3567" spans="2:2">
      <c r="B3567" s="5"/>
    </row>
    <row r="3568" spans="2:2">
      <c r="B3568" s="5"/>
    </row>
    <row r="3569" spans="2:2">
      <c r="B3569" s="5"/>
    </row>
    <row r="3570" spans="2:2">
      <c r="B3570" s="5"/>
    </row>
    <row r="3571" spans="2:2">
      <c r="B3571" s="5"/>
    </row>
    <row r="3572" spans="2:2">
      <c r="B3572" s="5"/>
    </row>
    <row r="3573" spans="2:2">
      <c r="B3573" s="5"/>
    </row>
    <row r="3574" spans="2:2">
      <c r="B3574" s="5"/>
    </row>
    <row r="3575" spans="2:2">
      <c r="B3575" s="5"/>
    </row>
    <row r="3576" spans="2:2">
      <c r="B3576" s="5"/>
    </row>
    <row r="3577" spans="2:2">
      <c r="B3577" s="5"/>
    </row>
    <row r="3578" spans="2:2">
      <c r="B3578" s="5"/>
    </row>
    <row r="3579" spans="2:2">
      <c r="B3579" s="5"/>
    </row>
    <row r="3580" spans="2:2">
      <c r="B3580" s="5"/>
    </row>
    <row r="3581" spans="2:2">
      <c r="B3581" s="5"/>
    </row>
    <row r="3582" spans="2:2">
      <c r="B3582" s="5"/>
    </row>
    <row r="3583" spans="2:2">
      <c r="B3583" s="5"/>
    </row>
    <row r="3584" spans="2:2">
      <c r="B3584" s="5"/>
    </row>
    <row r="3585" spans="2:2">
      <c r="B3585" s="5"/>
    </row>
    <row r="3586" spans="2:2">
      <c r="B3586" s="5"/>
    </row>
    <row r="3587" spans="2:2">
      <c r="B3587" s="5"/>
    </row>
    <row r="3588" spans="2:2">
      <c r="B3588" s="5"/>
    </row>
    <row r="3589" spans="2:2">
      <c r="B3589" s="5"/>
    </row>
    <row r="3590" spans="2:2">
      <c r="B3590" s="5"/>
    </row>
    <row r="3591" spans="2:2">
      <c r="B3591" s="5"/>
    </row>
    <row r="3592" spans="2:2">
      <c r="B3592" s="5"/>
    </row>
    <row r="3593" spans="2:2">
      <c r="B3593" s="5"/>
    </row>
    <row r="3594" spans="2:2">
      <c r="B3594" s="5"/>
    </row>
    <row r="3595" spans="2:2">
      <c r="B3595" s="5"/>
    </row>
    <row r="3596" spans="2:2">
      <c r="B3596" s="5"/>
    </row>
    <row r="3597" spans="2:2">
      <c r="B3597" s="5"/>
    </row>
    <row r="3598" spans="2:2">
      <c r="B3598" s="5"/>
    </row>
    <row r="3599" spans="2:2">
      <c r="B3599" s="5"/>
    </row>
    <row r="3600" spans="2:2">
      <c r="B3600" s="5"/>
    </row>
    <row r="3601" spans="2:2">
      <c r="B3601" s="5"/>
    </row>
    <row r="3602" spans="2:2">
      <c r="B3602" s="5"/>
    </row>
    <row r="3603" spans="2:2">
      <c r="B3603" s="5"/>
    </row>
    <row r="3604" spans="2:2">
      <c r="B3604" s="5"/>
    </row>
    <row r="3605" spans="2:2">
      <c r="B3605" s="5"/>
    </row>
    <row r="3606" spans="2:2">
      <c r="B3606" s="5"/>
    </row>
    <row r="3607" spans="2:2">
      <c r="B3607" s="5"/>
    </row>
    <row r="3608" spans="2:2">
      <c r="B3608" s="5"/>
    </row>
    <row r="3609" spans="2:2">
      <c r="B3609" s="5"/>
    </row>
    <row r="3610" spans="2:2">
      <c r="B3610" s="5"/>
    </row>
    <row r="3611" spans="2:2">
      <c r="B3611" s="5"/>
    </row>
    <row r="3612" spans="2:2">
      <c r="B3612" s="5"/>
    </row>
    <row r="3613" spans="2:2">
      <c r="B3613" s="5"/>
    </row>
    <row r="3614" spans="2:2">
      <c r="B3614" s="5"/>
    </row>
    <row r="3615" spans="2:2">
      <c r="B3615" s="5"/>
    </row>
    <row r="3616" spans="2:2">
      <c r="B3616" s="5"/>
    </row>
    <row r="3617" spans="2:2">
      <c r="B3617" s="5"/>
    </row>
    <row r="3618" spans="2:2">
      <c r="B3618" s="5"/>
    </row>
    <row r="3619" spans="2:2">
      <c r="B3619" s="5"/>
    </row>
    <row r="3620" spans="2:2">
      <c r="B3620" s="5"/>
    </row>
    <row r="3621" spans="2:2">
      <c r="B3621" s="5"/>
    </row>
    <row r="3622" spans="2:2">
      <c r="B3622" s="5"/>
    </row>
    <row r="3623" spans="2:2">
      <c r="B3623" s="5"/>
    </row>
    <row r="3624" spans="2:2">
      <c r="B3624" s="5"/>
    </row>
    <row r="3625" spans="2:2">
      <c r="B3625" s="5"/>
    </row>
    <row r="3626" spans="2:2">
      <c r="B3626" s="5"/>
    </row>
    <row r="3627" spans="2:2">
      <c r="B3627" s="5"/>
    </row>
    <row r="3628" spans="2:2">
      <c r="B3628" s="5"/>
    </row>
    <row r="3629" spans="2:2">
      <c r="B3629" s="5"/>
    </row>
    <row r="3630" spans="2:2">
      <c r="B3630" s="5"/>
    </row>
    <row r="3631" spans="2:2">
      <c r="B3631" s="5"/>
    </row>
    <row r="3632" spans="2:2">
      <c r="B3632" s="5"/>
    </row>
    <row r="3633" spans="2:2">
      <c r="B3633" s="5"/>
    </row>
    <row r="3634" spans="2:2">
      <c r="B3634" s="5"/>
    </row>
    <row r="3635" spans="2:2">
      <c r="B3635" s="5"/>
    </row>
    <row r="3636" spans="2:2">
      <c r="B3636" s="5"/>
    </row>
    <row r="3637" spans="2:2">
      <c r="B3637" s="5"/>
    </row>
    <row r="3638" spans="2:2">
      <c r="B3638" s="5"/>
    </row>
    <row r="3639" spans="2:2">
      <c r="B3639" s="5"/>
    </row>
    <row r="3640" spans="2:2">
      <c r="B3640" s="5"/>
    </row>
    <row r="3641" spans="2:2">
      <c r="B3641" s="5"/>
    </row>
    <row r="3642" spans="2:2">
      <c r="B3642" s="5"/>
    </row>
    <row r="3643" spans="2:2">
      <c r="B3643" s="5"/>
    </row>
    <row r="3644" spans="2:2">
      <c r="B3644" s="5"/>
    </row>
    <row r="3645" spans="2:2">
      <c r="B3645" s="5"/>
    </row>
    <row r="3646" spans="2:2">
      <c r="B3646" s="5"/>
    </row>
    <row r="3647" spans="2:2">
      <c r="B3647" s="5"/>
    </row>
    <row r="3648" spans="2:2">
      <c r="B3648" s="5"/>
    </row>
    <row r="3649" spans="2:2">
      <c r="B3649" s="5"/>
    </row>
    <row r="3650" spans="2:2">
      <c r="B3650" s="5"/>
    </row>
    <row r="3651" spans="2:2">
      <c r="B3651" s="5"/>
    </row>
    <row r="3652" spans="2:2">
      <c r="B3652" s="5"/>
    </row>
    <row r="3653" spans="2:2">
      <c r="B3653" s="5"/>
    </row>
    <row r="3654" spans="2:2">
      <c r="B3654" s="5"/>
    </row>
    <row r="3655" spans="2:2">
      <c r="B3655" s="5"/>
    </row>
    <row r="3656" spans="2:2">
      <c r="B3656" s="5"/>
    </row>
    <row r="3657" spans="2:2">
      <c r="B3657" s="5"/>
    </row>
    <row r="3658" spans="2:2">
      <c r="B3658" s="5"/>
    </row>
    <row r="3659" spans="2:2">
      <c r="B3659" s="5"/>
    </row>
    <row r="3660" spans="2:2">
      <c r="B3660" s="5"/>
    </row>
    <row r="3661" spans="2:2">
      <c r="B3661" s="5"/>
    </row>
    <row r="3662" spans="2:2">
      <c r="B3662" s="5"/>
    </row>
    <row r="3663" spans="2:2">
      <c r="B3663" s="5"/>
    </row>
    <row r="3664" spans="2:2">
      <c r="B3664" s="5"/>
    </row>
    <row r="3665" spans="2:2">
      <c r="B3665" s="5"/>
    </row>
    <row r="3666" spans="2:2">
      <c r="B3666" s="5"/>
    </row>
    <row r="3667" spans="2:2">
      <c r="B3667" s="5"/>
    </row>
    <row r="3668" spans="2:2">
      <c r="B3668" s="5"/>
    </row>
    <row r="3669" spans="2:2">
      <c r="B3669" s="5"/>
    </row>
    <row r="3670" spans="2:2">
      <c r="B3670" s="5"/>
    </row>
    <row r="3671" spans="2:2">
      <c r="B3671" s="5"/>
    </row>
    <row r="3672" spans="2:2">
      <c r="B3672" s="5"/>
    </row>
    <row r="3673" spans="2:2">
      <c r="B3673" s="5"/>
    </row>
    <row r="3674" spans="2:2">
      <c r="B3674" s="5"/>
    </row>
    <row r="3675" spans="2:2">
      <c r="B3675" s="5"/>
    </row>
    <row r="3676" spans="2:2">
      <c r="B3676" s="5"/>
    </row>
    <row r="3677" spans="2:2">
      <c r="B3677" s="5"/>
    </row>
    <row r="3678" spans="2:2">
      <c r="B3678" s="5"/>
    </row>
    <row r="3679" spans="2:2">
      <c r="B3679" s="5"/>
    </row>
    <row r="3680" spans="2:2">
      <c r="B3680" s="5"/>
    </row>
    <row r="3681" spans="2:2">
      <c r="B3681" s="5"/>
    </row>
    <row r="3682" spans="2:2">
      <c r="B3682" s="5"/>
    </row>
    <row r="3683" spans="2:2">
      <c r="B3683" s="5"/>
    </row>
    <row r="3684" spans="2:2">
      <c r="B3684" s="5"/>
    </row>
    <row r="3685" spans="2:2">
      <c r="B3685" s="5"/>
    </row>
    <row r="3686" spans="2:2">
      <c r="B3686" s="5"/>
    </row>
    <row r="3687" spans="2:2">
      <c r="B3687" s="5"/>
    </row>
    <row r="3688" spans="2:2">
      <c r="B3688" s="5"/>
    </row>
    <row r="3689" spans="2:2">
      <c r="B3689" s="5"/>
    </row>
    <row r="3690" spans="2:2">
      <c r="B3690" s="5"/>
    </row>
    <row r="3691" spans="2:2">
      <c r="B3691" s="5"/>
    </row>
    <row r="3692" spans="2:2">
      <c r="B3692" s="5"/>
    </row>
    <row r="3693" spans="2:2">
      <c r="B3693" s="5"/>
    </row>
    <row r="3694" spans="2:2">
      <c r="B3694" s="5"/>
    </row>
    <row r="3695" spans="2:2">
      <c r="B3695" s="5"/>
    </row>
    <row r="3696" spans="2:2">
      <c r="B3696" s="5"/>
    </row>
    <row r="3697" spans="2:2">
      <c r="B3697" s="5"/>
    </row>
    <row r="3698" spans="2:2">
      <c r="B3698" s="5"/>
    </row>
    <row r="3699" spans="2:2">
      <c r="B3699" s="5"/>
    </row>
    <row r="3700" spans="2:2">
      <c r="B3700" s="5"/>
    </row>
    <row r="3701" spans="2:2">
      <c r="B3701" s="5"/>
    </row>
    <row r="3702" spans="2:2">
      <c r="B3702" s="5"/>
    </row>
    <row r="3703" spans="2:2">
      <c r="B3703" s="5"/>
    </row>
    <row r="3704" spans="2:2">
      <c r="B3704" s="5"/>
    </row>
    <row r="3705" spans="2:2">
      <c r="B3705" s="5"/>
    </row>
    <row r="3706" spans="2:2">
      <c r="B3706" s="5"/>
    </row>
    <row r="3707" spans="2:2">
      <c r="B3707" s="5"/>
    </row>
    <row r="3708" spans="2:2">
      <c r="B3708" s="5"/>
    </row>
    <row r="3709" spans="2:2">
      <c r="B3709" s="5"/>
    </row>
    <row r="3710" spans="2:2">
      <c r="B3710" s="5"/>
    </row>
    <row r="3711" spans="2:2">
      <c r="B3711" s="5"/>
    </row>
    <row r="3712" spans="2:2">
      <c r="B3712" s="5"/>
    </row>
    <row r="3713" spans="2:2">
      <c r="B3713" s="5"/>
    </row>
    <row r="3714" spans="2:2">
      <c r="B3714" s="5"/>
    </row>
    <row r="3715" spans="2:2">
      <c r="B3715" s="5"/>
    </row>
    <row r="3716" spans="2:2">
      <c r="B3716" s="5"/>
    </row>
    <row r="3717" spans="2:2">
      <c r="B3717" s="5"/>
    </row>
    <row r="3718" spans="2:2">
      <c r="B3718" s="5"/>
    </row>
    <row r="3719" spans="2:2">
      <c r="B3719" s="5"/>
    </row>
    <row r="3720" spans="2:2">
      <c r="B3720" s="5"/>
    </row>
    <row r="3721" spans="2:2">
      <c r="B3721" s="5"/>
    </row>
    <row r="3722" spans="2:2">
      <c r="B3722" s="5"/>
    </row>
    <row r="3723" spans="2:2">
      <c r="B3723" s="5"/>
    </row>
    <row r="3724" spans="2:2">
      <c r="B3724" s="5"/>
    </row>
    <row r="3725" spans="2:2">
      <c r="B3725" s="5"/>
    </row>
    <row r="3726" spans="2:2">
      <c r="B3726" s="5"/>
    </row>
    <row r="3727" spans="2:2">
      <c r="B3727" s="5"/>
    </row>
    <row r="3728" spans="2:2">
      <c r="B3728" s="5"/>
    </row>
    <row r="3729" spans="2:2">
      <c r="B3729" s="5"/>
    </row>
    <row r="3730" spans="2:2">
      <c r="B3730" s="5"/>
    </row>
    <row r="3731" spans="2:2">
      <c r="B3731" s="5"/>
    </row>
    <row r="3732" spans="2:2">
      <c r="B3732" s="5"/>
    </row>
    <row r="3733" spans="2:2">
      <c r="B3733" s="5"/>
    </row>
    <row r="3734" spans="2:2">
      <c r="B3734" s="5"/>
    </row>
    <row r="3735" spans="2:2">
      <c r="B3735" s="5"/>
    </row>
    <row r="3736" spans="2:2">
      <c r="B3736" s="5"/>
    </row>
    <row r="3737" spans="2:2">
      <c r="B3737" s="5"/>
    </row>
    <row r="3738" spans="2:2">
      <c r="B3738" s="5"/>
    </row>
    <row r="3739" spans="2:2">
      <c r="B3739" s="5"/>
    </row>
    <row r="3740" spans="2:2">
      <c r="B3740" s="5"/>
    </row>
    <row r="3741" spans="2:2">
      <c r="B3741" s="5"/>
    </row>
    <row r="3742" spans="2:2">
      <c r="B3742" s="5"/>
    </row>
    <row r="3743" spans="2:2">
      <c r="B3743" s="5"/>
    </row>
    <row r="3744" spans="2:2">
      <c r="B3744" s="5"/>
    </row>
    <row r="3745" spans="2:2">
      <c r="B3745" s="5"/>
    </row>
    <row r="3746" spans="2:2">
      <c r="B3746" s="5"/>
    </row>
    <row r="3747" spans="2:2">
      <c r="B3747" s="5"/>
    </row>
    <row r="3748" spans="2:2">
      <c r="B3748" s="5"/>
    </row>
    <row r="3749" spans="2:2">
      <c r="B3749" s="5"/>
    </row>
    <row r="3750" spans="2:2">
      <c r="B3750" s="5"/>
    </row>
    <row r="3751" spans="2:2">
      <c r="B3751" s="5"/>
    </row>
    <row r="3752" spans="2:2">
      <c r="B3752" s="5"/>
    </row>
    <row r="3753" spans="2:2">
      <c r="B3753" s="5"/>
    </row>
    <row r="3754" spans="2:2">
      <c r="B3754" s="5"/>
    </row>
    <row r="3755" spans="2:2">
      <c r="B3755" s="5"/>
    </row>
    <row r="3756" spans="2:2">
      <c r="B3756" s="5"/>
    </row>
    <row r="3757" spans="2:2">
      <c r="B3757" s="5"/>
    </row>
    <row r="3758" spans="2:2">
      <c r="B3758" s="5"/>
    </row>
    <row r="3759" spans="2:2">
      <c r="B3759" s="5"/>
    </row>
    <row r="3760" spans="2:2">
      <c r="B3760" s="5"/>
    </row>
    <row r="3761" spans="2:2">
      <c r="B3761" s="5"/>
    </row>
    <row r="3762" spans="2:2">
      <c r="B3762" s="5"/>
    </row>
    <row r="3763" spans="2:2">
      <c r="B3763" s="5"/>
    </row>
    <row r="3764" spans="2:2">
      <c r="B3764" s="5"/>
    </row>
    <row r="3765" spans="2:2">
      <c r="B3765" s="5"/>
    </row>
    <row r="3766" spans="2:2">
      <c r="B3766" s="5"/>
    </row>
    <row r="3767" spans="2:2">
      <c r="B3767" s="5"/>
    </row>
    <row r="3768" spans="2:2">
      <c r="B3768" s="5"/>
    </row>
    <row r="3769" spans="2:2">
      <c r="B3769" s="5"/>
    </row>
    <row r="3770" spans="2:2">
      <c r="B3770" s="5"/>
    </row>
    <row r="3771" spans="2:2">
      <c r="B3771" s="5"/>
    </row>
    <row r="3772" spans="2:2">
      <c r="B3772" s="5"/>
    </row>
    <row r="3773" spans="2:2">
      <c r="B3773" s="5"/>
    </row>
    <row r="3774" spans="2:2">
      <c r="B3774" s="5"/>
    </row>
    <row r="3775" spans="2:2">
      <c r="B3775" s="5"/>
    </row>
    <row r="3776" spans="2:2">
      <c r="B3776" s="5"/>
    </row>
    <row r="3777" spans="2:2">
      <c r="B3777" s="5"/>
    </row>
    <row r="3778" spans="2:2">
      <c r="B3778" s="5"/>
    </row>
    <row r="3779" spans="2:2">
      <c r="B3779" s="5"/>
    </row>
    <row r="3780" spans="2:2">
      <c r="B3780" s="5"/>
    </row>
    <row r="3781" spans="2:2">
      <c r="B3781" s="5"/>
    </row>
    <row r="3782" spans="2:2">
      <c r="B3782" s="5"/>
    </row>
    <row r="3783" spans="2:2">
      <c r="B3783" s="5"/>
    </row>
    <row r="3784" spans="2:2">
      <c r="B3784" s="5"/>
    </row>
    <row r="3785" spans="2:2">
      <c r="B3785" s="5"/>
    </row>
    <row r="3786" spans="2:2">
      <c r="B3786" s="5"/>
    </row>
    <row r="3787" spans="2:2">
      <c r="B3787" s="5"/>
    </row>
    <row r="3788" spans="2:2">
      <c r="B3788" s="5"/>
    </row>
    <row r="3789" spans="2:2">
      <c r="B3789" s="5"/>
    </row>
    <row r="3790" spans="2:2">
      <c r="B3790" s="5"/>
    </row>
    <row r="3791" spans="2:2">
      <c r="B3791" s="5"/>
    </row>
    <row r="3792" spans="2:2">
      <c r="B3792" s="5"/>
    </row>
    <row r="3793" spans="2:2">
      <c r="B3793" s="5"/>
    </row>
    <row r="3794" spans="2:2">
      <c r="B3794" s="5"/>
    </row>
    <row r="3795" spans="2:2">
      <c r="B3795" s="5"/>
    </row>
    <row r="3796" spans="2:2">
      <c r="B3796" s="5"/>
    </row>
    <row r="3797" spans="2:2">
      <c r="B3797" s="5"/>
    </row>
    <row r="3798" spans="2:2">
      <c r="B3798" s="5"/>
    </row>
    <row r="3799" spans="2:2">
      <c r="B3799" s="5"/>
    </row>
    <row r="3800" spans="2:2">
      <c r="B3800" s="5"/>
    </row>
    <row r="3801" spans="2:2">
      <c r="B3801" s="5"/>
    </row>
    <row r="3802" spans="2:2">
      <c r="B3802" s="5"/>
    </row>
    <row r="3803" spans="2:2">
      <c r="B3803" s="5"/>
    </row>
    <row r="3804" spans="2:2">
      <c r="B3804" s="5"/>
    </row>
    <row r="3805" spans="2:2">
      <c r="B3805" s="5"/>
    </row>
    <row r="3806" spans="2:2">
      <c r="B3806" s="5"/>
    </row>
    <row r="3807" spans="2:2">
      <c r="B3807" s="5"/>
    </row>
    <row r="3808" spans="2:2">
      <c r="B3808" s="5"/>
    </row>
    <row r="3809" spans="2:2">
      <c r="B3809" s="5"/>
    </row>
    <row r="3810" spans="2:2">
      <c r="B3810" s="5"/>
    </row>
    <row r="3811" spans="2:2">
      <c r="B3811" s="5"/>
    </row>
    <row r="3812" spans="2:2">
      <c r="B3812" s="5"/>
    </row>
    <row r="3813" spans="2:2">
      <c r="B3813" s="5"/>
    </row>
    <row r="3814" spans="2:2">
      <c r="B3814" s="5"/>
    </row>
    <row r="3815" spans="2:2">
      <c r="B3815" s="5"/>
    </row>
    <row r="3816" spans="2:2">
      <c r="B3816" s="5"/>
    </row>
    <row r="3817" spans="2:2">
      <c r="B3817" s="5"/>
    </row>
    <row r="3818" spans="2:2">
      <c r="B3818" s="5"/>
    </row>
    <row r="3819" spans="2:2">
      <c r="B3819" s="5"/>
    </row>
    <row r="3820" spans="2:2">
      <c r="B3820" s="5"/>
    </row>
    <row r="3821" spans="2:2">
      <c r="B3821" s="5"/>
    </row>
    <row r="3822" spans="2:2">
      <c r="B3822" s="5"/>
    </row>
    <row r="3823" spans="2:2">
      <c r="B3823" s="5"/>
    </row>
    <row r="3824" spans="2:2">
      <c r="B3824" s="5"/>
    </row>
    <row r="3825" spans="2:2">
      <c r="B3825" s="5"/>
    </row>
    <row r="3826" spans="2:2">
      <c r="B3826" s="5"/>
    </row>
    <row r="3827" spans="2:2">
      <c r="B3827" s="5"/>
    </row>
    <row r="3828" spans="2:2">
      <c r="B3828" s="5"/>
    </row>
    <row r="3829" spans="2:2">
      <c r="B3829" s="5"/>
    </row>
    <row r="3830" spans="2:2">
      <c r="B3830" s="5"/>
    </row>
    <row r="3831" spans="2:2">
      <c r="B3831" s="5"/>
    </row>
    <row r="3832" spans="2:2">
      <c r="B3832" s="5"/>
    </row>
    <row r="3833" spans="2:2">
      <c r="B3833" s="5"/>
    </row>
    <row r="3834" spans="2:2">
      <c r="B3834" s="5"/>
    </row>
    <row r="3835" spans="2:2">
      <c r="B3835" s="5"/>
    </row>
    <row r="3836" spans="2:2">
      <c r="B3836" s="5"/>
    </row>
    <row r="3837" spans="2:2">
      <c r="B3837" s="5"/>
    </row>
    <row r="3838" spans="2:2">
      <c r="B3838" s="5"/>
    </row>
    <row r="3839" spans="2:2">
      <c r="B3839" s="5"/>
    </row>
    <row r="3840" spans="2:2">
      <c r="B3840" s="5"/>
    </row>
    <row r="3841" spans="2:2">
      <c r="B3841" s="5"/>
    </row>
    <row r="3842" spans="2:2">
      <c r="B3842" s="5"/>
    </row>
    <row r="3843" spans="2:2">
      <c r="B3843" s="5"/>
    </row>
    <row r="3844" spans="2:2">
      <c r="B3844" s="5"/>
    </row>
    <row r="3845" spans="2:2">
      <c r="B3845" s="5"/>
    </row>
    <row r="3846" spans="2:2">
      <c r="B3846" s="5"/>
    </row>
    <row r="3847" spans="2:2">
      <c r="B3847" s="5"/>
    </row>
    <row r="3848" spans="2:2">
      <c r="B3848" s="5"/>
    </row>
    <row r="3849" spans="2:2">
      <c r="B3849" s="5"/>
    </row>
    <row r="3850" spans="2:2">
      <c r="B3850" s="5"/>
    </row>
    <row r="3851" spans="2:2">
      <c r="B3851" s="5"/>
    </row>
    <row r="3852" spans="2:2">
      <c r="B3852" s="5"/>
    </row>
    <row r="3853" spans="2:2">
      <c r="B3853" s="5"/>
    </row>
    <row r="3854" spans="2:2">
      <c r="B3854" s="5"/>
    </row>
    <row r="3855" spans="2:2">
      <c r="B3855" s="5"/>
    </row>
    <row r="3856" spans="2:2">
      <c r="B3856" s="5"/>
    </row>
    <row r="3857" spans="2:2">
      <c r="B3857" s="5"/>
    </row>
    <row r="3858" spans="2:2">
      <c r="B3858" s="5"/>
    </row>
    <row r="3859" spans="2:2">
      <c r="B3859" s="5"/>
    </row>
    <row r="3860" spans="2:2">
      <c r="B3860" s="5"/>
    </row>
    <row r="3861" spans="2:2">
      <c r="B3861" s="5"/>
    </row>
    <row r="3862" spans="2:2">
      <c r="B3862" s="5"/>
    </row>
    <row r="3863" spans="2:2">
      <c r="B3863" s="5"/>
    </row>
    <row r="3864" spans="2:2">
      <c r="B3864" s="5"/>
    </row>
    <row r="3865" spans="2:2">
      <c r="B3865" s="5"/>
    </row>
    <row r="3866" spans="2:2">
      <c r="B3866" s="5"/>
    </row>
    <row r="3867" spans="2:2">
      <c r="B3867" s="5"/>
    </row>
    <row r="3868" spans="2:2">
      <c r="B3868" s="5"/>
    </row>
    <row r="3869" spans="2:2">
      <c r="B3869" s="5"/>
    </row>
    <row r="3870" spans="2:2">
      <c r="B3870" s="5"/>
    </row>
    <row r="3871" spans="2:2">
      <c r="B3871" s="5"/>
    </row>
    <row r="3872" spans="2:2">
      <c r="B3872" s="5"/>
    </row>
    <row r="3873" spans="2:2">
      <c r="B3873" s="5"/>
    </row>
    <row r="3874" spans="2:2">
      <c r="B3874" s="5"/>
    </row>
    <row r="3875" spans="2:2">
      <c r="B3875" s="5"/>
    </row>
    <row r="3876" spans="2:2">
      <c r="B3876" s="5"/>
    </row>
    <row r="3877" spans="2:2">
      <c r="B3877" s="5"/>
    </row>
    <row r="3878" spans="2:2">
      <c r="B3878" s="5"/>
    </row>
    <row r="3879" spans="2:2">
      <c r="B3879" s="5"/>
    </row>
    <row r="3880" spans="2:2">
      <c r="B3880" s="5"/>
    </row>
    <row r="3881" spans="2:2">
      <c r="B3881" s="5"/>
    </row>
    <row r="3882" spans="2:2">
      <c r="B3882" s="5"/>
    </row>
    <row r="3883" spans="2:2">
      <c r="B3883" s="5"/>
    </row>
    <row r="3884" spans="2:2">
      <c r="B3884" s="5"/>
    </row>
    <row r="3885" spans="2:2">
      <c r="B3885" s="5"/>
    </row>
    <row r="3886" spans="2:2">
      <c r="B3886" s="5"/>
    </row>
    <row r="3887" spans="2:2">
      <c r="B3887" s="5"/>
    </row>
    <row r="3888" spans="2:2">
      <c r="B3888" s="5"/>
    </row>
    <row r="3889" spans="2:2">
      <c r="B3889" s="5"/>
    </row>
    <row r="3890" spans="2:2">
      <c r="B3890" s="5"/>
    </row>
    <row r="3891" spans="2:2">
      <c r="B3891" s="5"/>
    </row>
    <row r="3892" spans="2:2">
      <c r="B3892" s="5"/>
    </row>
    <row r="3893" spans="2:2">
      <c r="B3893" s="5"/>
    </row>
    <row r="3894" spans="2:2">
      <c r="B3894" s="5"/>
    </row>
    <row r="3895" spans="2:2">
      <c r="B3895" s="5"/>
    </row>
    <row r="3896" spans="2:2">
      <c r="B3896" s="5"/>
    </row>
    <row r="3897" spans="2:2">
      <c r="B3897" s="5"/>
    </row>
    <row r="3898" spans="2:2">
      <c r="B3898" s="5"/>
    </row>
    <row r="3899" spans="2:2">
      <c r="B3899" s="5"/>
    </row>
    <row r="3900" spans="2:2">
      <c r="B3900" s="5"/>
    </row>
    <row r="3901" spans="2:2">
      <c r="B3901" s="5"/>
    </row>
    <row r="3902" spans="2:2">
      <c r="B3902" s="5"/>
    </row>
    <row r="3903" spans="2:2">
      <c r="B3903" s="5"/>
    </row>
    <row r="3904" spans="2:2">
      <c r="B3904" s="5"/>
    </row>
    <row r="3905" spans="2:2">
      <c r="B3905" s="5"/>
    </row>
    <row r="3906" spans="2:2">
      <c r="B3906" s="5"/>
    </row>
    <row r="3907" spans="2:2">
      <c r="B3907" s="5"/>
    </row>
    <row r="3908" spans="2:2">
      <c r="B3908" s="5"/>
    </row>
    <row r="3909" spans="2:2">
      <c r="B3909" s="5"/>
    </row>
    <row r="3910" spans="2:2">
      <c r="B3910" s="5"/>
    </row>
    <row r="3911" spans="2:2">
      <c r="B3911" s="5"/>
    </row>
    <row r="3912" spans="2:2">
      <c r="B3912" s="5"/>
    </row>
    <row r="3913" spans="2:2">
      <c r="B3913" s="5"/>
    </row>
    <row r="3914" spans="2:2">
      <c r="B3914" s="5"/>
    </row>
    <row r="3915" spans="2:2">
      <c r="B3915" s="5"/>
    </row>
    <row r="3916" spans="2:2">
      <c r="B3916" s="5"/>
    </row>
    <row r="3917" spans="2:2">
      <c r="B3917" s="5"/>
    </row>
    <row r="3918" spans="2:2">
      <c r="B3918" s="5"/>
    </row>
    <row r="3919" spans="2:2">
      <c r="B3919" s="5"/>
    </row>
    <row r="3920" spans="2:2">
      <c r="B3920" s="5"/>
    </row>
    <row r="3921" spans="2:2">
      <c r="B3921" s="5"/>
    </row>
    <row r="3922" spans="2:2">
      <c r="B3922" s="5"/>
    </row>
    <row r="3923" spans="2:2">
      <c r="B3923" s="5"/>
    </row>
    <row r="3924" spans="2:2">
      <c r="B3924" s="5"/>
    </row>
    <row r="3925" spans="2:2">
      <c r="B3925" s="5"/>
    </row>
    <row r="3926" spans="2:2">
      <c r="B3926" s="5"/>
    </row>
    <row r="3927" spans="2:2">
      <c r="B3927" s="5"/>
    </row>
    <row r="3928" spans="2:2">
      <c r="B3928" s="5"/>
    </row>
    <row r="3929" spans="2:2">
      <c r="B3929" s="5"/>
    </row>
    <row r="3930" spans="2:2">
      <c r="B3930" s="5"/>
    </row>
    <row r="3931" spans="2:2">
      <c r="B3931" s="5"/>
    </row>
    <row r="3932" spans="2:2">
      <c r="B3932" s="5"/>
    </row>
    <row r="3933" spans="2:2">
      <c r="B3933" s="5"/>
    </row>
    <row r="3934" spans="2:2">
      <c r="B3934" s="5"/>
    </row>
    <row r="3935" spans="2:2">
      <c r="B3935" s="5"/>
    </row>
    <row r="3936" spans="2:2">
      <c r="B3936" s="5"/>
    </row>
    <row r="3937" spans="2:2">
      <c r="B3937" s="5"/>
    </row>
    <row r="3938" spans="2:2">
      <c r="B3938" s="5"/>
    </row>
    <row r="3939" spans="2:2">
      <c r="B3939" s="5"/>
    </row>
    <row r="3940" spans="2:2">
      <c r="B3940" s="5"/>
    </row>
    <row r="3941" spans="2:2">
      <c r="B3941" s="5"/>
    </row>
    <row r="3942" spans="2:2">
      <c r="B3942" s="5"/>
    </row>
    <row r="3943" spans="2:2">
      <c r="B3943" s="5"/>
    </row>
    <row r="3944" spans="2:2">
      <c r="B3944" s="5"/>
    </row>
    <row r="3945" spans="2:2">
      <c r="B3945" s="5"/>
    </row>
    <row r="3946" spans="2:2">
      <c r="B3946" s="5"/>
    </row>
    <row r="3947" spans="2:2">
      <c r="B3947" s="5"/>
    </row>
    <row r="3948" spans="2:2">
      <c r="B3948" s="5"/>
    </row>
    <row r="3949" spans="2:2">
      <c r="B3949" s="5"/>
    </row>
    <row r="3950" spans="2:2">
      <c r="B3950" s="5"/>
    </row>
    <row r="3951" spans="2:2">
      <c r="B3951" s="5"/>
    </row>
    <row r="3952" spans="2:2">
      <c r="B3952" s="5"/>
    </row>
    <row r="3953" spans="2:2">
      <c r="B3953" s="5"/>
    </row>
    <row r="3954" spans="2:2">
      <c r="B3954" s="5"/>
    </row>
    <row r="3955" spans="2:2">
      <c r="B3955" s="5"/>
    </row>
    <row r="3956" spans="2:2">
      <c r="B3956" s="5"/>
    </row>
    <row r="3957" spans="2:2">
      <c r="B3957" s="5"/>
    </row>
    <row r="3958" spans="2:2">
      <c r="B3958" s="5"/>
    </row>
    <row r="3959" spans="2:2">
      <c r="B3959" s="5"/>
    </row>
    <row r="3960" spans="2:2">
      <c r="B3960" s="5"/>
    </row>
    <row r="3961" spans="2:2">
      <c r="B3961" s="5"/>
    </row>
    <row r="3962" spans="2:2">
      <c r="B3962" s="5"/>
    </row>
    <row r="3963" spans="2:2">
      <c r="B3963" s="5"/>
    </row>
    <row r="3964" spans="2:2">
      <c r="B3964" s="5"/>
    </row>
    <row r="3965" spans="2:2">
      <c r="B3965" s="5"/>
    </row>
    <row r="3966" spans="2:2">
      <c r="B3966" s="5"/>
    </row>
    <row r="3967" spans="2:2">
      <c r="B3967" s="5"/>
    </row>
    <row r="3968" spans="2:2">
      <c r="B3968" s="5"/>
    </row>
    <row r="3969" spans="2:2">
      <c r="B3969" s="5"/>
    </row>
    <row r="3970" spans="2:2">
      <c r="B3970" s="5"/>
    </row>
    <row r="3971" spans="2:2">
      <c r="B3971" s="5"/>
    </row>
    <row r="3972" spans="2:2">
      <c r="B3972" s="5"/>
    </row>
    <row r="3973" spans="2:2">
      <c r="B3973" s="5"/>
    </row>
    <row r="3974" spans="2:2">
      <c r="B3974" s="5"/>
    </row>
    <row r="3975" spans="2:2">
      <c r="B3975" s="5"/>
    </row>
    <row r="3976" spans="2:2">
      <c r="B3976" s="5"/>
    </row>
    <row r="3977" spans="2:2">
      <c r="B3977" s="5"/>
    </row>
    <row r="3978" spans="2:2">
      <c r="B3978" s="5"/>
    </row>
    <row r="3979" spans="2:2">
      <c r="B3979" s="5"/>
    </row>
    <row r="3980" spans="2:2">
      <c r="B3980" s="5"/>
    </row>
    <row r="3981" spans="2:2">
      <c r="B3981" s="5"/>
    </row>
    <row r="3982" spans="2:2">
      <c r="B3982" s="5"/>
    </row>
    <row r="3983" spans="2:2">
      <c r="B3983" s="5"/>
    </row>
    <row r="3984" spans="2:2">
      <c r="B3984" s="5"/>
    </row>
    <row r="3985" spans="2:2">
      <c r="B3985" s="5"/>
    </row>
    <row r="3986" spans="2:2">
      <c r="B3986" s="5"/>
    </row>
    <row r="3987" spans="2:2">
      <c r="B3987" s="5"/>
    </row>
    <row r="3988" spans="2:2">
      <c r="B3988" s="5"/>
    </row>
    <row r="3989" spans="2:2">
      <c r="B3989" s="5"/>
    </row>
    <row r="3990" spans="2:2">
      <c r="B3990" s="5"/>
    </row>
    <row r="3991" spans="2:2">
      <c r="B3991" s="5"/>
    </row>
    <row r="3992" spans="2:2">
      <c r="B3992" s="5"/>
    </row>
    <row r="3993" spans="2:2">
      <c r="B3993" s="5"/>
    </row>
    <row r="3994" spans="2:2">
      <c r="B3994" s="5"/>
    </row>
    <row r="3995" spans="2:2">
      <c r="B3995" s="5"/>
    </row>
    <row r="3996" spans="2:2">
      <c r="B3996" s="5"/>
    </row>
    <row r="3997" spans="2:2">
      <c r="B3997" s="5"/>
    </row>
    <row r="3998" spans="2:2">
      <c r="B3998" s="5"/>
    </row>
    <row r="3999" spans="2:2">
      <c r="B3999" s="5"/>
    </row>
    <row r="4000" spans="2:2">
      <c r="B4000" s="5"/>
    </row>
    <row r="4001" spans="2:2">
      <c r="B4001" s="5"/>
    </row>
    <row r="4002" spans="2:2">
      <c r="B4002" s="5"/>
    </row>
    <row r="4003" spans="2:2">
      <c r="B4003" s="5"/>
    </row>
    <row r="4004" spans="2:2">
      <c r="B4004" s="5"/>
    </row>
    <row r="4005" spans="2:2">
      <c r="B4005" s="5"/>
    </row>
    <row r="4006" spans="2:2">
      <c r="B4006" s="5"/>
    </row>
    <row r="4007" spans="2:2">
      <c r="B4007" s="5"/>
    </row>
    <row r="4008" spans="2:2">
      <c r="B4008" s="5"/>
    </row>
    <row r="4009" spans="2:2">
      <c r="B4009" s="5"/>
    </row>
    <row r="4010" spans="2:2">
      <c r="B4010" s="5"/>
    </row>
    <row r="4011" spans="2:2">
      <c r="B4011" s="5"/>
    </row>
    <row r="4012" spans="2:2">
      <c r="B4012" s="5"/>
    </row>
    <row r="4013" spans="2:2">
      <c r="B4013" s="5"/>
    </row>
    <row r="4014" spans="2:2">
      <c r="B4014" s="5"/>
    </row>
    <row r="4015" spans="2:2">
      <c r="B4015" s="5"/>
    </row>
    <row r="4016" spans="2:2">
      <c r="B4016" s="5"/>
    </row>
    <row r="4017" spans="2:2">
      <c r="B4017" s="5"/>
    </row>
    <row r="4018" spans="2:2">
      <c r="B4018" s="5"/>
    </row>
    <row r="4019" spans="2:2">
      <c r="B4019" s="5"/>
    </row>
    <row r="4020" spans="2:2">
      <c r="B4020" s="5"/>
    </row>
    <row r="4021" spans="2:2">
      <c r="B4021" s="5"/>
    </row>
    <row r="4022" spans="2:2">
      <c r="B4022" s="5"/>
    </row>
    <row r="4023" spans="2:2">
      <c r="B4023" s="5"/>
    </row>
    <row r="4024" spans="2:2">
      <c r="B4024" s="5"/>
    </row>
    <row r="4025" spans="2:2">
      <c r="B4025" s="5"/>
    </row>
    <row r="4026" spans="2:2">
      <c r="B4026" s="5"/>
    </row>
    <row r="4027" spans="2:2">
      <c r="B4027" s="5"/>
    </row>
    <row r="4028" spans="2:2">
      <c r="B4028" s="5"/>
    </row>
    <row r="4029" spans="2:2">
      <c r="B4029" s="5"/>
    </row>
    <row r="4030" spans="2:2">
      <c r="B4030" s="5"/>
    </row>
    <row r="4031" spans="2:2">
      <c r="B4031" s="5"/>
    </row>
    <row r="4032" spans="2:2">
      <c r="B4032" s="5"/>
    </row>
    <row r="4033" spans="2:2">
      <c r="B4033" s="5"/>
    </row>
    <row r="4034" spans="2:2">
      <c r="B4034" s="5"/>
    </row>
    <row r="4035" spans="2:2">
      <c r="B4035" s="5"/>
    </row>
    <row r="4036" spans="2:2">
      <c r="B4036" s="5"/>
    </row>
    <row r="4037" spans="2:2">
      <c r="B4037" s="5"/>
    </row>
    <row r="4038" spans="2:2">
      <c r="B4038" s="5"/>
    </row>
    <row r="4039" spans="2:2">
      <c r="B4039" s="5"/>
    </row>
    <row r="4040" spans="2:2">
      <c r="B4040" s="5"/>
    </row>
    <row r="4041" spans="2:2">
      <c r="B4041" s="5"/>
    </row>
    <row r="4042" spans="2:2">
      <c r="B4042" s="5"/>
    </row>
    <row r="4043" spans="2:2">
      <c r="B4043" s="5"/>
    </row>
    <row r="4044" spans="2:2">
      <c r="B4044" s="5"/>
    </row>
    <row r="4045" spans="2:2">
      <c r="B4045" s="5"/>
    </row>
    <row r="4046" spans="2:2">
      <c r="B4046" s="5"/>
    </row>
    <row r="4047" spans="2:2">
      <c r="B4047" s="5"/>
    </row>
    <row r="4048" spans="2:2">
      <c r="B4048" s="5"/>
    </row>
    <row r="4049" spans="2:2">
      <c r="B4049" s="5"/>
    </row>
    <row r="4050" spans="2:2">
      <c r="B4050" s="5"/>
    </row>
    <row r="4051" spans="2:2">
      <c r="B4051" s="5"/>
    </row>
    <row r="4052" spans="2:2">
      <c r="B4052" s="5"/>
    </row>
    <row r="4053" spans="2:2">
      <c r="B4053" s="5"/>
    </row>
    <row r="4054" spans="2:2">
      <c r="B4054" s="5"/>
    </row>
    <row r="4055" spans="2:2">
      <c r="B4055" s="5"/>
    </row>
    <row r="4056" spans="2:2">
      <c r="B4056" s="5"/>
    </row>
    <row r="4057" spans="2:2">
      <c r="B4057" s="5"/>
    </row>
    <row r="4058" spans="2:2">
      <c r="B4058" s="5"/>
    </row>
    <row r="4059" spans="2:2">
      <c r="B4059" s="5"/>
    </row>
    <row r="4060" spans="2:2">
      <c r="B4060" s="5"/>
    </row>
    <row r="4061" spans="2:2">
      <c r="B4061" s="5"/>
    </row>
    <row r="4062" spans="2:2">
      <c r="B4062" s="5"/>
    </row>
    <row r="4063" spans="2:2">
      <c r="B4063" s="5"/>
    </row>
    <row r="4064" spans="2:2">
      <c r="B4064" s="5"/>
    </row>
    <row r="4065" spans="2:2">
      <c r="B4065" s="5"/>
    </row>
    <row r="4066" spans="2:2">
      <c r="B4066" s="5"/>
    </row>
    <row r="4067" spans="2:2">
      <c r="B4067" s="5"/>
    </row>
    <row r="4068" spans="2:2">
      <c r="B4068" s="5"/>
    </row>
    <row r="4069" spans="2:2">
      <c r="B4069" s="5"/>
    </row>
    <row r="4070" spans="2:2">
      <c r="B4070" s="5"/>
    </row>
    <row r="4071" spans="2:2">
      <c r="B4071" s="5"/>
    </row>
    <row r="4072" spans="2:2">
      <c r="B4072" s="5"/>
    </row>
    <row r="4073" spans="2:2">
      <c r="B4073" s="5"/>
    </row>
    <row r="4074" spans="2:2">
      <c r="B4074" s="5"/>
    </row>
    <row r="4075" spans="2:2">
      <c r="B4075" s="5"/>
    </row>
    <row r="4076" spans="2:2">
      <c r="B4076" s="5"/>
    </row>
    <row r="4077" spans="2:2">
      <c r="B4077" s="5"/>
    </row>
    <row r="4078" spans="2:2">
      <c r="B4078" s="5"/>
    </row>
    <row r="4079" spans="2:2">
      <c r="B4079" s="5"/>
    </row>
    <row r="4080" spans="2:2">
      <c r="B4080" s="5"/>
    </row>
    <row r="4081" spans="2:2">
      <c r="B4081" s="5"/>
    </row>
    <row r="4082" spans="2:2">
      <c r="B4082" s="5"/>
    </row>
    <row r="4083" spans="2:2">
      <c r="B4083" s="5"/>
    </row>
    <row r="4084" spans="2:2">
      <c r="B4084" s="5"/>
    </row>
    <row r="4085" spans="2:2">
      <c r="B4085" s="5"/>
    </row>
    <row r="4086" spans="2:2">
      <c r="B4086" s="5"/>
    </row>
    <row r="4087" spans="2:2">
      <c r="B4087" s="5"/>
    </row>
    <row r="4088" spans="2:2">
      <c r="B4088" s="5"/>
    </row>
    <row r="4089" spans="2:2">
      <c r="B4089" s="5"/>
    </row>
    <row r="4090" spans="2:2">
      <c r="B4090" s="5"/>
    </row>
    <row r="4091" spans="2:2">
      <c r="B4091" s="5"/>
    </row>
    <row r="4092" spans="2:2">
      <c r="B4092" s="5"/>
    </row>
    <row r="4093" spans="2:2">
      <c r="B4093" s="5"/>
    </row>
    <row r="4094" spans="2:2">
      <c r="B4094" s="5"/>
    </row>
    <row r="4095" spans="2:2">
      <c r="B4095" s="5"/>
    </row>
    <row r="4096" spans="2:2">
      <c r="B4096" s="5"/>
    </row>
    <row r="4097" spans="2:2">
      <c r="B4097" s="5"/>
    </row>
    <row r="4098" spans="2:2">
      <c r="B4098" s="5"/>
    </row>
    <row r="4099" spans="2:2">
      <c r="B4099" s="5"/>
    </row>
    <row r="4100" spans="2:2">
      <c r="B4100" s="5"/>
    </row>
    <row r="4101" spans="2:2">
      <c r="B4101" s="5"/>
    </row>
    <row r="4102" spans="2:2">
      <c r="B4102" s="5"/>
    </row>
    <row r="4103" spans="2:2">
      <c r="B4103" s="5"/>
    </row>
    <row r="4104" spans="2:2">
      <c r="B4104" s="5"/>
    </row>
    <row r="4105" spans="2:2">
      <c r="B4105" s="5"/>
    </row>
    <row r="4106" spans="2:2">
      <c r="B4106" s="5"/>
    </row>
    <row r="4107" spans="2:2">
      <c r="B4107" s="5"/>
    </row>
    <row r="4108" spans="2:2">
      <c r="B4108" s="5"/>
    </row>
    <row r="4109" spans="2:2">
      <c r="B4109" s="5"/>
    </row>
    <row r="4110" spans="2:2">
      <c r="B4110" s="5"/>
    </row>
    <row r="4111" spans="2:2">
      <c r="B4111" s="5"/>
    </row>
    <row r="4112" spans="2:2">
      <c r="B4112" s="5"/>
    </row>
    <row r="4113" spans="2:2">
      <c r="B4113" s="5"/>
    </row>
    <row r="4114" spans="2:2">
      <c r="B4114" s="5"/>
    </row>
    <row r="4115" spans="2:2">
      <c r="B4115" s="5"/>
    </row>
    <row r="4116" spans="2:2">
      <c r="B4116" s="5"/>
    </row>
    <row r="4117" spans="2:2">
      <c r="B4117" s="5"/>
    </row>
    <row r="4118" spans="2:2">
      <c r="B4118" s="5"/>
    </row>
    <row r="4119" spans="2:2">
      <c r="B4119" s="5"/>
    </row>
    <row r="4120" spans="2:2">
      <c r="B4120" s="5"/>
    </row>
    <row r="4121" spans="2:2">
      <c r="B4121" s="5"/>
    </row>
    <row r="4122" spans="2:2">
      <c r="B4122" s="5"/>
    </row>
    <row r="4123" spans="2:2">
      <c r="B4123" s="5"/>
    </row>
    <row r="4124" spans="2:2">
      <c r="B4124" s="5"/>
    </row>
    <row r="4125" spans="2:2">
      <c r="B4125" s="5"/>
    </row>
    <row r="4126" spans="2:2">
      <c r="B4126" s="5"/>
    </row>
    <row r="4127" spans="2:2">
      <c r="B4127" s="5"/>
    </row>
    <row r="4128" spans="2:2">
      <c r="B4128" s="5"/>
    </row>
    <row r="4129" spans="2:2">
      <c r="B4129" s="5"/>
    </row>
    <row r="4130" spans="2:2">
      <c r="B4130" s="5"/>
    </row>
    <row r="4131" spans="2:2">
      <c r="B4131" s="5"/>
    </row>
    <row r="4132" spans="2:2">
      <c r="B4132" s="5"/>
    </row>
    <row r="4133" spans="2:2">
      <c r="B4133" s="5"/>
    </row>
    <row r="4134" spans="2:2">
      <c r="B4134" s="5"/>
    </row>
    <row r="4135" spans="2:2">
      <c r="B4135" s="5"/>
    </row>
    <row r="4136" spans="2:2">
      <c r="B4136" s="5"/>
    </row>
    <row r="4137" spans="2:2">
      <c r="B4137" s="5"/>
    </row>
    <row r="4138" spans="2:2">
      <c r="B4138" s="5"/>
    </row>
    <row r="4139" spans="2:2">
      <c r="B4139" s="5"/>
    </row>
    <row r="4140" spans="2:2">
      <c r="B4140" s="5"/>
    </row>
    <row r="4141" spans="2:2">
      <c r="B4141" s="5"/>
    </row>
    <row r="4142" spans="2:2">
      <c r="B4142" s="5"/>
    </row>
    <row r="4143" spans="2:2">
      <c r="B4143" s="5"/>
    </row>
    <row r="4144" spans="2:2">
      <c r="B4144" s="5"/>
    </row>
    <row r="4145" spans="2:2">
      <c r="B4145" s="5"/>
    </row>
    <row r="4146" spans="2:2">
      <c r="B4146" s="5"/>
    </row>
    <row r="4147" spans="2:2">
      <c r="B4147" s="5"/>
    </row>
    <row r="4148" spans="2:2">
      <c r="B4148" s="5"/>
    </row>
    <row r="4149" spans="2:2">
      <c r="B4149" s="5"/>
    </row>
    <row r="4150" spans="2:2">
      <c r="B4150" s="5"/>
    </row>
    <row r="4151" spans="2:2">
      <c r="B4151" s="5"/>
    </row>
    <row r="4152" spans="2:2">
      <c r="B4152" s="5"/>
    </row>
    <row r="4153" spans="2:2">
      <c r="B4153" s="5"/>
    </row>
    <row r="4154" spans="2:2">
      <c r="B4154" s="5"/>
    </row>
    <row r="4155" spans="2:2">
      <c r="B4155" s="5"/>
    </row>
    <row r="4156" spans="2:2">
      <c r="B4156" s="5"/>
    </row>
    <row r="4157" spans="2:2">
      <c r="B4157" s="5"/>
    </row>
    <row r="4158" spans="2:2">
      <c r="B4158" s="5"/>
    </row>
    <row r="4159" spans="2:2">
      <c r="B4159" s="5"/>
    </row>
    <row r="4160" spans="2:2">
      <c r="B4160" s="5"/>
    </row>
    <row r="4161" spans="2:2">
      <c r="B4161" s="5"/>
    </row>
    <row r="4162" spans="2:2">
      <c r="B4162" s="5"/>
    </row>
    <row r="4163" spans="2:2">
      <c r="B4163" s="5"/>
    </row>
    <row r="4164" spans="2:2">
      <c r="B4164" s="5"/>
    </row>
    <row r="4165" spans="2:2">
      <c r="B4165" s="5"/>
    </row>
    <row r="4166" spans="2:2">
      <c r="B4166" s="5"/>
    </row>
    <row r="4167" spans="2:2">
      <c r="B4167" s="5"/>
    </row>
    <row r="4168" spans="2:2">
      <c r="B4168" s="5"/>
    </row>
    <row r="4169" spans="2:2">
      <c r="B4169" s="5"/>
    </row>
    <row r="4170" spans="2:2">
      <c r="B4170" s="5"/>
    </row>
    <row r="4171" spans="2:2">
      <c r="B4171" s="5"/>
    </row>
    <row r="4172" spans="2:2">
      <c r="B4172" s="5"/>
    </row>
    <row r="4173" spans="2:2">
      <c r="B4173" s="5"/>
    </row>
    <row r="4174" spans="2:2">
      <c r="B4174" s="5"/>
    </row>
    <row r="4175" spans="2:2">
      <c r="B4175" s="5"/>
    </row>
    <row r="4176" spans="2:2">
      <c r="B4176" s="5"/>
    </row>
    <row r="4177" spans="2:2">
      <c r="B4177" s="5"/>
    </row>
    <row r="4178" spans="2:2">
      <c r="B4178" s="5"/>
    </row>
    <row r="4179" spans="2:2">
      <c r="B4179" s="5"/>
    </row>
    <row r="4180" spans="2:2">
      <c r="B4180" s="5"/>
    </row>
    <row r="4181" spans="2:2">
      <c r="B4181" s="5"/>
    </row>
    <row r="4182" spans="2:2">
      <c r="B4182" s="5"/>
    </row>
    <row r="4183" spans="2:2">
      <c r="B4183" s="5"/>
    </row>
    <row r="4184" spans="2:2">
      <c r="B4184" s="5"/>
    </row>
    <row r="4185" spans="2:2">
      <c r="B4185" s="5"/>
    </row>
    <row r="4186" spans="2:2">
      <c r="B4186" s="5"/>
    </row>
    <row r="4187" spans="2:2">
      <c r="B4187" s="5"/>
    </row>
    <row r="4188" spans="2:2">
      <c r="B4188" s="5"/>
    </row>
    <row r="4189" spans="2:2">
      <c r="B4189" s="5"/>
    </row>
    <row r="4190" spans="2:2">
      <c r="B4190" s="5"/>
    </row>
    <row r="4191" spans="2:2">
      <c r="B4191" s="5"/>
    </row>
    <row r="4192" spans="2:2">
      <c r="B4192" s="5"/>
    </row>
    <row r="4193" spans="2:2">
      <c r="B4193" s="5"/>
    </row>
    <row r="4194" spans="2:2">
      <c r="B4194" s="5"/>
    </row>
    <row r="4195" spans="2:2">
      <c r="B4195" s="5"/>
    </row>
    <row r="4196" spans="2:2">
      <c r="B4196" s="5"/>
    </row>
    <row r="4197" spans="2:2">
      <c r="B4197" s="5"/>
    </row>
    <row r="4198" spans="2:2">
      <c r="B4198" s="5"/>
    </row>
    <row r="4199" spans="2:2">
      <c r="B4199" s="5"/>
    </row>
    <row r="4200" spans="2:2">
      <c r="B4200" s="5"/>
    </row>
    <row r="4201" spans="2:2">
      <c r="B4201" s="5"/>
    </row>
    <row r="4202" spans="2:2">
      <c r="B4202" s="5"/>
    </row>
    <row r="4203" spans="2:2">
      <c r="B4203" s="5"/>
    </row>
    <row r="4204" spans="2:2">
      <c r="B4204" s="5"/>
    </row>
    <row r="4205" spans="2:2">
      <c r="B4205" s="5"/>
    </row>
    <row r="4206" spans="2:2">
      <c r="B4206" s="5"/>
    </row>
    <row r="4207" spans="2:2">
      <c r="B4207" s="5"/>
    </row>
    <row r="4208" spans="2:2">
      <c r="B4208" s="5"/>
    </row>
    <row r="4209" spans="2:2">
      <c r="B4209" s="5"/>
    </row>
    <row r="4210" spans="2:2">
      <c r="B4210" s="5"/>
    </row>
    <row r="4211" spans="2:2">
      <c r="B4211" s="5"/>
    </row>
    <row r="4212" spans="2:2">
      <c r="B4212" s="5"/>
    </row>
    <row r="4213" spans="2:2">
      <c r="B4213" s="5"/>
    </row>
    <row r="4214" spans="2:2">
      <c r="B4214" s="5"/>
    </row>
    <row r="4215" spans="2:2">
      <c r="B4215" s="5"/>
    </row>
    <row r="4216" spans="2:2">
      <c r="B4216" s="5"/>
    </row>
    <row r="4217" spans="2:2">
      <c r="B4217" s="5"/>
    </row>
    <row r="4218" spans="2:2">
      <c r="B4218" s="5"/>
    </row>
    <row r="4219" spans="2:2">
      <c r="B4219" s="5"/>
    </row>
    <row r="4220" spans="2:2">
      <c r="B4220" s="5"/>
    </row>
    <row r="4221" spans="2:2">
      <c r="B4221" s="5"/>
    </row>
    <row r="4222" spans="2:2">
      <c r="B4222" s="5"/>
    </row>
    <row r="4223" spans="2:2">
      <c r="B4223" s="5"/>
    </row>
    <row r="4224" spans="2:2">
      <c r="B4224" s="5"/>
    </row>
    <row r="4225" spans="2:2">
      <c r="B4225" s="5"/>
    </row>
    <row r="4226" spans="2:2">
      <c r="B4226" s="5"/>
    </row>
    <row r="4227" spans="2:2">
      <c r="B4227" s="5"/>
    </row>
    <row r="4228" spans="2:2">
      <c r="B4228" s="5"/>
    </row>
    <row r="4229" spans="2:2">
      <c r="B4229" s="5"/>
    </row>
    <row r="4230" spans="2:2">
      <c r="B4230" s="5"/>
    </row>
    <row r="4231" spans="2:2">
      <c r="B4231" s="5"/>
    </row>
    <row r="4232" spans="2:2">
      <c r="B4232" s="5"/>
    </row>
    <row r="4233" spans="2:2">
      <c r="B4233" s="5"/>
    </row>
    <row r="4234" spans="2:2">
      <c r="B4234" s="5"/>
    </row>
    <row r="4235" spans="2:2">
      <c r="B4235" s="5"/>
    </row>
    <row r="4236" spans="2:2">
      <c r="B4236" s="5"/>
    </row>
    <row r="4237" spans="2:2">
      <c r="B4237" s="5"/>
    </row>
    <row r="4238" spans="2:2">
      <c r="B4238" s="5"/>
    </row>
    <row r="4239" spans="2:2">
      <c r="B4239" s="5"/>
    </row>
    <row r="4240" spans="2:2">
      <c r="B4240" s="5"/>
    </row>
    <row r="4241" spans="2:2">
      <c r="B4241" s="5"/>
    </row>
    <row r="4242" spans="2:2">
      <c r="B4242" s="5"/>
    </row>
    <row r="4243" spans="2:2">
      <c r="B4243" s="5"/>
    </row>
    <row r="4244" spans="2:2">
      <c r="B4244" s="5"/>
    </row>
    <row r="4245" spans="2:2">
      <c r="B4245" s="5"/>
    </row>
    <row r="4246" spans="2:2">
      <c r="B4246" s="5"/>
    </row>
    <row r="4247" spans="2:2">
      <c r="B4247" s="5"/>
    </row>
    <row r="4248" spans="2:2">
      <c r="B4248" s="5"/>
    </row>
    <row r="4249" spans="2:2">
      <c r="B4249" s="5"/>
    </row>
    <row r="4250" spans="2:2">
      <c r="B4250" s="5"/>
    </row>
    <row r="4251" spans="2:2">
      <c r="B4251" s="5"/>
    </row>
    <row r="4252" spans="2:2">
      <c r="B4252" s="5"/>
    </row>
    <row r="4253" spans="2:2">
      <c r="B4253" s="5"/>
    </row>
    <row r="4254" spans="2:2">
      <c r="B4254" s="5"/>
    </row>
    <row r="4255" spans="2:2">
      <c r="B4255" s="5"/>
    </row>
    <row r="4256" spans="2:2">
      <c r="B4256" s="5"/>
    </row>
    <row r="4257" spans="2:2">
      <c r="B4257" s="5"/>
    </row>
    <row r="4258" spans="2:2">
      <c r="B4258" s="5"/>
    </row>
    <row r="4259" spans="2:2">
      <c r="B4259" s="5"/>
    </row>
    <row r="4260" spans="2:2">
      <c r="B4260" s="5"/>
    </row>
    <row r="4261" spans="2:2">
      <c r="B4261" s="5"/>
    </row>
    <row r="4262" spans="2:2">
      <c r="B4262" s="5"/>
    </row>
    <row r="4263" spans="2:2">
      <c r="B4263" s="5"/>
    </row>
    <row r="4264" spans="2:2">
      <c r="B4264" s="5"/>
    </row>
    <row r="4265" spans="2:2">
      <c r="B4265" s="5"/>
    </row>
    <row r="4266" spans="2:2">
      <c r="B4266" s="5"/>
    </row>
    <row r="4267" spans="2:2">
      <c r="B4267" s="5"/>
    </row>
    <row r="4268" spans="2:2">
      <c r="B4268" s="5"/>
    </row>
    <row r="4269" spans="2:2">
      <c r="B4269" s="5"/>
    </row>
    <row r="4270" spans="2:2">
      <c r="B4270" s="5"/>
    </row>
    <row r="4271" spans="2:2">
      <c r="B4271" s="5"/>
    </row>
    <row r="4272" spans="2:2">
      <c r="B4272" s="5"/>
    </row>
    <row r="4273" spans="2:2">
      <c r="B4273" s="5"/>
    </row>
    <row r="4274" spans="2:2">
      <c r="B4274" s="5"/>
    </row>
    <row r="4275" spans="2:2">
      <c r="B4275" s="5"/>
    </row>
    <row r="4276" spans="2:2">
      <c r="B4276" s="5"/>
    </row>
    <row r="4277" spans="2:2">
      <c r="B4277" s="5"/>
    </row>
    <row r="4278" spans="2:2">
      <c r="B4278" s="5"/>
    </row>
    <row r="4279" spans="2:2">
      <c r="B4279" s="5"/>
    </row>
    <row r="4280" spans="2:2">
      <c r="B4280" s="5"/>
    </row>
    <row r="4281" spans="2:2">
      <c r="B4281" s="5"/>
    </row>
    <row r="4282" spans="2:2">
      <c r="B4282" s="5"/>
    </row>
    <row r="4283" spans="2:2">
      <c r="B4283" s="5"/>
    </row>
    <row r="4284" spans="2:2">
      <c r="B4284" s="5"/>
    </row>
    <row r="4285" spans="2:2">
      <c r="B4285" s="5"/>
    </row>
    <row r="4286" spans="2:2">
      <c r="B4286" s="5"/>
    </row>
    <row r="4287" spans="2:2">
      <c r="B4287" s="5"/>
    </row>
    <row r="4288" spans="2:2">
      <c r="B4288" s="5"/>
    </row>
    <row r="4289" spans="2:2">
      <c r="B4289" s="5"/>
    </row>
    <row r="4290" spans="2:2">
      <c r="B4290" s="5"/>
    </row>
    <row r="4291" spans="2:2">
      <c r="B4291" s="5"/>
    </row>
    <row r="4292" spans="2:2">
      <c r="B4292" s="5"/>
    </row>
    <row r="4293" spans="2:2">
      <c r="B4293" s="5"/>
    </row>
    <row r="4294" spans="2:2">
      <c r="B4294" s="5"/>
    </row>
    <row r="4295" spans="2:2">
      <c r="B4295" s="5"/>
    </row>
    <row r="4296" spans="2:2">
      <c r="B4296" s="5"/>
    </row>
    <row r="4297" spans="2:2">
      <c r="B4297" s="5"/>
    </row>
    <row r="4298" spans="2:2">
      <c r="B4298" s="5"/>
    </row>
    <row r="4299" spans="2:2">
      <c r="B4299" s="5"/>
    </row>
    <row r="4300" spans="2:2">
      <c r="B4300" s="5"/>
    </row>
    <row r="4301" spans="2:2">
      <c r="B4301" s="5"/>
    </row>
    <row r="4302" spans="2:2">
      <c r="B4302" s="5"/>
    </row>
    <row r="4303" spans="2:2">
      <c r="B4303" s="5"/>
    </row>
    <row r="4304" spans="2:2">
      <c r="B4304" s="5"/>
    </row>
    <row r="4305" spans="2:2">
      <c r="B4305" s="5"/>
    </row>
    <row r="4306" spans="2:2">
      <c r="B4306" s="5"/>
    </row>
    <row r="4307" spans="2:2">
      <c r="B4307" s="5"/>
    </row>
    <row r="4308" spans="2:2">
      <c r="B4308" s="5"/>
    </row>
    <row r="4309" spans="2:2">
      <c r="B4309" s="5"/>
    </row>
    <row r="4310" spans="2:2">
      <c r="B4310" s="5"/>
    </row>
    <row r="4311" spans="2:2">
      <c r="B4311" s="5"/>
    </row>
    <row r="4312" spans="2:2">
      <c r="B4312" s="5"/>
    </row>
    <row r="4313" spans="2:2">
      <c r="B4313" s="5"/>
    </row>
    <row r="4314" spans="2:2">
      <c r="B4314" s="5"/>
    </row>
    <row r="4315" spans="2:2">
      <c r="B4315" s="5"/>
    </row>
    <row r="4316" spans="2:2">
      <c r="B4316" s="5"/>
    </row>
    <row r="4317" spans="2:2">
      <c r="B4317" s="5"/>
    </row>
    <row r="4318" spans="2:2">
      <c r="B4318" s="5"/>
    </row>
    <row r="4319" spans="2:2">
      <c r="B4319" s="5"/>
    </row>
    <row r="4320" spans="2:2">
      <c r="B4320" s="5"/>
    </row>
    <row r="4321" spans="2:2">
      <c r="B4321" s="5"/>
    </row>
    <row r="4322" spans="2:2">
      <c r="B4322" s="5"/>
    </row>
    <row r="4323" spans="2:2">
      <c r="B4323" s="5"/>
    </row>
    <row r="4324" spans="2:2">
      <c r="B4324" s="5"/>
    </row>
    <row r="4325" spans="2:2">
      <c r="B4325" s="5"/>
    </row>
    <row r="4326" spans="2:2">
      <c r="B4326" s="5"/>
    </row>
    <row r="4327" spans="2:2">
      <c r="B4327" s="5"/>
    </row>
    <row r="4328" spans="2:2">
      <c r="B4328" s="5"/>
    </row>
    <row r="4329" spans="2:2">
      <c r="B4329" s="5"/>
    </row>
    <row r="4330" spans="2:2">
      <c r="B4330" s="5"/>
    </row>
    <row r="4331" spans="2:2">
      <c r="B4331" s="5"/>
    </row>
    <row r="4332" spans="2:2">
      <c r="B4332" s="5"/>
    </row>
    <row r="4333" spans="2:2">
      <c r="B4333" s="5"/>
    </row>
    <row r="4334" spans="2:2">
      <c r="B4334" s="5"/>
    </row>
    <row r="4335" spans="2:2">
      <c r="B4335" s="5"/>
    </row>
    <row r="4336" spans="2:2">
      <c r="B4336" s="5"/>
    </row>
    <row r="4337" spans="2:2">
      <c r="B4337" s="5"/>
    </row>
    <row r="4338" spans="2:2">
      <c r="B4338" s="5"/>
    </row>
    <row r="4339" spans="2:2">
      <c r="B4339" s="5"/>
    </row>
    <row r="4340" spans="2:2">
      <c r="B4340" s="5"/>
    </row>
    <row r="4341" spans="2:2">
      <c r="B4341" s="5"/>
    </row>
    <row r="4342" spans="2:2">
      <c r="B4342" s="5"/>
    </row>
    <row r="4343" spans="2:2">
      <c r="B4343" s="5"/>
    </row>
    <row r="4344" spans="2:2">
      <c r="B4344" s="5"/>
    </row>
    <row r="4345" spans="2:2">
      <c r="B4345" s="5"/>
    </row>
    <row r="4346" spans="2:2">
      <c r="B4346" s="5"/>
    </row>
    <row r="4347" spans="2:2">
      <c r="B4347" s="5"/>
    </row>
    <row r="4348" spans="2:2">
      <c r="B4348" s="5"/>
    </row>
    <row r="4349" spans="2:2">
      <c r="B4349" s="5"/>
    </row>
    <row r="4350" spans="2:2">
      <c r="B4350" s="5"/>
    </row>
    <row r="4351" spans="2:2">
      <c r="B4351" s="5"/>
    </row>
    <row r="4352" spans="2:2">
      <c r="B4352" s="5"/>
    </row>
    <row r="4353" spans="2:2">
      <c r="B4353" s="5"/>
    </row>
    <row r="4354" spans="2:2">
      <c r="B4354" s="5"/>
    </row>
    <row r="4355" spans="2:2">
      <c r="B4355" s="5"/>
    </row>
    <row r="4356" spans="2:2">
      <c r="B4356" s="5"/>
    </row>
    <row r="4357" spans="2:2">
      <c r="B4357" s="5"/>
    </row>
    <row r="4358" spans="2:2">
      <c r="B4358" s="5"/>
    </row>
    <row r="4359" spans="2:2">
      <c r="B4359" s="5"/>
    </row>
    <row r="4360" spans="2:2">
      <c r="B4360" s="5"/>
    </row>
    <row r="4361" spans="2:2">
      <c r="B4361" s="5"/>
    </row>
    <row r="4362" spans="2:2">
      <c r="B4362" s="5"/>
    </row>
    <row r="4363" spans="2:2">
      <c r="B4363" s="5"/>
    </row>
    <row r="4364" spans="2:2">
      <c r="B4364" s="5"/>
    </row>
    <row r="4365" spans="2:2">
      <c r="B4365" s="5"/>
    </row>
    <row r="4366" spans="2:2">
      <c r="B4366" s="5"/>
    </row>
    <row r="4367" spans="2:2">
      <c r="B4367" s="5"/>
    </row>
    <row r="4368" spans="2:2">
      <c r="B4368" s="5"/>
    </row>
    <row r="4369" spans="2:2">
      <c r="B4369" s="5"/>
    </row>
    <row r="4370" spans="2:2">
      <c r="B4370" s="5"/>
    </row>
    <row r="4371" spans="2:2">
      <c r="B4371" s="5"/>
    </row>
    <row r="4372" spans="2:2">
      <c r="B4372" s="5"/>
    </row>
    <row r="4373" spans="2:2">
      <c r="B4373" s="5"/>
    </row>
    <row r="4374" spans="2:2">
      <c r="B4374" s="5"/>
    </row>
    <row r="4375" spans="2:2">
      <c r="B4375" s="5"/>
    </row>
    <row r="4376" spans="2:2">
      <c r="B4376" s="5"/>
    </row>
    <row r="4377" spans="2:2">
      <c r="B4377" s="5"/>
    </row>
    <row r="4378" spans="2:2">
      <c r="B4378" s="5"/>
    </row>
    <row r="4379" spans="2:2">
      <c r="B4379" s="5"/>
    </row>
    <row r="4380" spans="2:2">
      <c r="B4380" s="5"/>
    </row>
    <row r="4381" spans="2:2">
      <c r="B4381" s="5"/>
    </row>
    <row r="4382" spans="2:2">
      <c r="B4382" s="5"/>
    </row>
    <row r="4383" spans="2:2">
      <c r="B4383" s="5"/>
    </row>
    <row r="4384" spans="2:2">
      <c r="B4384" s="5"/>
    </row>
    <row r="4385" spans="2:2">
      <c r="B4385" s="5"/>
    </row>
    <row r="4386" spans="2:2">
      <c r="B4386" s="5"/>
    </row>
    <row r="4387" spans="2:2">
      <c r="B4387" s="5"/>
    </row>
    <row r="4388" spans="2:2">
      <c r="B4388" s="5"/>
    </row>
    <row r="4389" spans="2:2">
      <c r="B4389" s="5"/>
    </row>
    <row r="4390" spans="2:2">
      <c r="B4390" s="5"/>
    </row>
    <row r="4391" spans="2:2">
      <c r="B4391" s="5"/>
    </row>
    <row r="4392" spans="2:2">
      <c r="B4392" s="5"/>
    </row>
    <row r="4393" spans="2:2">
      <c r="B4393" s="5"/>
    </row>
    <row r="4394" spans="2:2">
      <c r="B4394" s="5"/>
    </row>
    <row r="4395" spans="2:2">
      <c r="B4395" s="5"/>
    </row>
    <row r="4396" spans="2:2">
      <c r="B4396" s="5"/>
    </row>
    <row r="4397" spans="2:2">
      <c r="B4397" s="5"/>
    </row>
    <row r="4398" spans="2:2">
      <c r="B4398" s="5"/>
    </row>
    <row r="4399" spans="2:2">
      <c r="B4399" s="5"/>
    </row>
    <row r="4400" spans="2:2">
      <c r="B4400" s="5"/>
    </row>
    <row r="4401" spans="2:2">
      <c r="B4401" s="5"/>
    </row>
    <row r="4402" spans="2:2">
      <c r="B4402" s="5"/>
    </row>
    <row r="4403" spans="2:2">
      <c r="B4403" s="5"/>
    </row>
    <row r="4404" spans="2:2">
      <c r="B4404" s="5"/>
    </row>
    <row r="4405" spans="2:2">
      <c r="B4405" s="5"/>
    </row>
    <row r="4406" spans="2:2">
      <c r="B4406" s="5"/>
    </row>
    <row r="4407" spans="2:2">
      <c r="B4407" s="5"/>
    </row>
    <row r="4408" spans="2:2">
      <c r="B4408" s="5"/>
    </row>
    <row r="4409" spans="2:2">
      <c r="B4409" s="5"/>
    </row>
    <row r="4410" spans="2:2">
      <c r="B4410" s="5"/>
    </row>
    <row r="4411" spans="2:2">
      <c r="B4411" s="5"/>
    </row>
    <row r="4412" spans="2:2">
      <c r="B4412" s="5"/>
    </row>
    <row r="4413" spans="2:2">
      <c r="B4413" s="5"/>
    </row>
    <row r="4414" spans="2:2">
      <c r="B4414" s="5"/>
    </row>
    <row r="4415" spans="2:2">
      <c r="B4415" s="5"/>
    </row>
    <row r="4416" spans="2:2">
      <c r="B4416" s="5"/>
    </row>
    <row r="4417" spans="2:2">
      <c r="B4417" s="5"/>
    </row>
    <row r="4418" spans="2:2">
      <c r="B4418" s="5"/>
    </row>
    <row r="4419" spans="2:2">
      <c r="B4419" s="5"/>
    </row>
    <row r="4420" spans="2:2">
      <c r="B4420" s="5"/>
    </row>
    <row r="4421" spans="2:2">
      <c r="B4421" s="5"/>
    </row>
    <row r="4422" spans="2:2">
      <c r="B4422" s="5"/>
    </row>
    <row r="4423" spans="2:2">
      <c r="B4423" s="5"/>
    </row>
    <row r="4424" spans="2:2">
      <c r="B4424" s="5"/>
    </row>
    <row r="4425" spans="2:2">
      <c r="B4425" s="5"/>
    </row>
    <row r="4426" spans="2:2">
      <c r="B4426" s="5"/>
    </row>
    <row r="4427" spans="2:2">
      <c r="B4427" s="5"/>
    </row>
    <row r="4428" spans="2:2">
      <c r="B4428" s="5"/>
    </row>
    <row r="4429" spans="2:2">
      <c r="B4429" s="5"/>
    </row>
    <row r="4430" spans="2:2">
      <c r="B4430" s="5"/>
    </row>
    <row r="4431" spans="2:2">
      <c r="B4431" s="5"/>
    </row>
    <row r="4432" spans="2:2">
      <c r="B4432" s="5"/>
    </row>
    <row r="4433" spans="2:2">
      <c r="B4433" s="5"/>
    </row>
    <row r="4434" spans="2:2">
      <c r="B4434" s="5"/>
    </row>
    <row r="4435" spans="2:2">
      <c r="B4435" s="5"/>
    </row>
    <row r="4436" spans="2:2">
      <c r="B4436" s="5"/>
    </row>
    <row r="4437" spans="2:2">
      <c r="B4437" s="5"/>
    </row>
    <row r="4438" spans="2:2">
      <c r="B4438" s="5"/>
    </row>
    <row r="4439" spans="2:2">
      <c r="B4439" s="5"/>
    </row>
    <row r="4440" spans="2:2">
      <c r="B4440" s="5"/>
    </row>
    <row r="4441" spans="2:2">
      <c r="B4441" s="5"/>
    </row>
    <row r="4442" spans="2:2">
      <c r="B4442" s="5"/>
    </row>
    <row r="4443" spans="2:2">
      <c r="B4443" s="5"/>
    </row>
    <row r="4444" spans="2:2">
      <c r="B4444" s="5"/>
    </row>
    <row r="4445" spans="2:2">
      <c r="B4445" s="5"/>
    </row>
    <row r="4446" spans="2:2">
      <c r="B4446" s="5"/>
    </row>
    <row r="4447" spans="2:2">
      <c r="B4447" s="5"/>
    </row>
    <row r="4448" spans="2:2">
      <c r="B4448" s="5"/>
    </row>
    <row r="4449" spans="2:2">
      <c r="B4449" s="5"/>
    </row>
    <row r="4450" spans="2:2">
      <c r="B4450" s="5"/>
    </row>
    <row r="4451" spans="2:2">
      <c r="B4451" s="5"/>
    </row>
    <row r="4452" spans="2:2">
      <c r="B4452" s="5"/>
    </row>
    <row r="4453" spans="2:2">
      <c r="B4453" s="5"/>
    </row>
    <row r="4454" spans="2:2">
      <c r="B4454" s="5"/>
    </row>
    <row r="4455" spans="2:2">
      <c r="B4455" s="5"/>
    </row>
    <row r="4456" spans="2:2">
      <c r="B4456" s="5"/>
    </row>
    <row r="4457" spans="2:2">
      <c r="B4457" s="5"/>
    </row>
    <row r="4458" spans="2:2">
      <c r="B4458" s="5"/>
    </row>
    <row r="4459" spans="2:2">
      <c r="B4459" s="5"/>
    </row>
    <row r="4460" spans="2:2">
      <c r="B4460" s="5"/>
    </row>
    <row r="4461" spans="2:2">
      <c r="B4461" s="5"/>
    </row>
    <row r="4462" spans="2:2">
      <c r="B4462" s="5"/>
    </row>
    <row r="4463" spans="2:2">
      <c r="B4463" s="5"/>
    </row>
    <row r="4464" spans="2:2">
      <c r="B4464" s="5"/>
    </row>
    <row r="4465" spans="2:2">
      <c r="B4465" s="5"/>
    </row>
    <row r="4466" spans="2:2">
      <c r="B4466" s="5"/>
    </row>
    <row r="4467" spans="2:2">
      <c r="B4467" s="5"/>
    </row>
    <row r="4468" spans="2:2">
      <c r="B4468" s="5"/>
    </row>
    <row r="4469" spans="2:2">
      <c r="B4469" s="5"/>
    </row>
    <row r="4470" spans="2:2">
      <c r="B4470" s="5"/>
    </row>
    <row r="4471" spans="2:2">
      <c r="B4471" s="5"/>
    </row>
    <row r="4472" spans="2:2">
      <c r="B4472" s="5"/>
    </row>
    <row r="4473" spans="2:2">
      <c r="B4473" s="5"/>
    </row>
    <row r="4474" spans="2:2">
      <c r="B4474" s="5"/>
    </row>
    <row r="4475" spans="2:2">
      <c r="B4475" s="5"/>
    </row>
    <row r="4476" spans="2:2">
      <c r="B4476" s="5"/>
    </row>
    <row r="4477" spans="2:2">
      <c r="B4477" s="5"/>
    </row>
    <row r="4478" spans="2:2">
      <c r="B4478" s="5"/>
    </row>
    <row r="4479" spans="2:2">
      <c r="B4479" s="5"/>
    </row>
    <row r="4480" spans="2:2">
      <c r="B4480" s="5"/>
    </row>
    <row r="4481" spans="2:2">
      <c r="B4481" s="5"/>
    </row>
    <row r="4482" spans="2:2">
      <c r="B4482" s="5"/>
    </row>
    <row r="4483" spans="2:2">
      <c r="B4483" s="5"/>
    </row>
    <row r="4484" spans="2:2">
      <c r="B4484" s="5"/>
    </row>
    <row r="4485" spans="2:2">
      <c r="B4485" s="5"/>
    </row>
    <row r="4486" spans="2:2">
      <c r="B4486" s="5"/>
    </row>
    <row r="4487" spans="2:2">
      <c r="B4487" s="5"/>
    </row>
    <row r="4488" spans="2:2">
      <c r="B4488" s="5"/>
    </row>
    <row r="4489" spans="2:2">
      <c r="B4489" s="5"/>
    </row>
    <row r="4490" spans="2:2">
      <c r="B4490" s="5"/>
    </row>
    <row r="4491" spans="2:2">
      <c r="B4491" s="5"/>
    </row>
    <row r="4492" spans="2:2">
      <c r="B4492" s="5"/>
    </row>
    <row r="4493" spans="2:2">
      <c r="B4493" s="5"/>
    </row>
    <row r="4494" spans="2:2">
      <c r="B4494" s="5"/>
    </row>
    <row r="4495" spans="2:2">
      <c r="B4495" s="5"/>
    </row>
    <row r="4496" spans="2:2">
      <c r="B4496" s="5"/>
    </row>
    <row r="4497" spans="2:2">
      <c r="B4497" s="5"/>
    </row>
    <row r="4498" spans="2:2">
      <c r="B4498" s="5"/>
    </row>
    <row r="4499" spans="2:2">
      <c r="B4499" s="5"/>
    </row>
    <row r="4500" spans="2:2">
      <c r="B4500" s="5"/>
    </row>
    <row r="4501" spans="2:2">
      <c r="B4501" s="5"/>
    </row>
    <row r="4502" spans="2:2">
      <c r="B4502" s="5"/>
    </row>
    <row r="4503" spans="2:2">
      <c r="B4503" s="5"/>
    </row>
    <row r="4504" spans="2:2">
      <c r="B4504" s="5"/>
    </row>
    <row r="4505" spans="2:2">
      <c r="B4505" s="5"/>
    </row>
    <row r="4506" spans="2:2">
      <c r="B4506" s="5"/>
    </row>
    <row r="4507" spans="2:2">
      <c r="B4507" s="5"/>
    </row>
    <row r="4508" spans="2:2">
      <c r="B4508" s="5"/>
    </row>
    <row r="4509" spans="2:2">
      <c r="B4509" s="5"/>
    </row>
    <row r="4510" spans="2:2">
      <c r="B4510" s="5"/>
    </row>
    <row r="4511" spans="2:2">
      <c r="B4511" s="5"/>
    </row>
    <row r="4512" spans="2:2">
      <c r="B4512" s="5"/>
    </row>
    <row r="4513" spans="2:2">
      <c r="B4513" s="5"/>
    </row>
    <row r="4514" spans="2:2">
      <c r="B4514" s="5"/>
    </row>
    <row r="4515" spans="2:2">
      <c r="B4515" s="5"/>
    </row>
    <row r="4516" spans="2:2">
      <c r="B4516" s="5"/>
    </row>
    <row r="4517" spans="2:2">
      <c r="B4517" s="5"/>
    </row>
    <row r="4518" spans="2:2">
      <c r="B4518" s="5"/>
    </row>
    <row r="4519" spans="2:2">
      <c r="B4519" s="5"/>
    </row>
    <row r="4520" spans="2:2">
      <c r="B4520" s="5"/>
    </row>
    <row r="4521" spans="2:2">
      <c r="B4521" s="5"/>
    </row>
    <row r="4522" spans="2:2">
      <c r="B4522" s="5"/>
    </row>
    <row r="4523" spans="2:2">
      <c r="B4523" s="5"/>
    </row>
    <row r="4524" spans="2:2">
      <c r="B4524" s="5"/>
    </row>
    <row r="4525" spans="2:2">
      <c r="B4525" s="5"/>
    </row>
    <row r="4526" spans="2:2">
      <c r="B4526" s="5"/>
    </row>
    <row r="4527" spans="2:2">
      <c r="B4527" s="5"/>
    </row>
    <row r="4528" spans="2:2">
      <c r="B4528" s="5"/>
    </row>
    <row r="4529" spans="2:2">
      <c r="B4529" s="5"/>
    </row>
    <row r="4530" spans="2:2">
      <c r="B4530" s="5"/>
    </row>
    <row r="4531" spans="2:2">
      <c r="B4531" s="5"/>
    </row>
    <row r="4532" spans="2:2">
      <c r="B4532" s="5"/>
    </row>
    <row r="4533" spans="2:2">
      <c r="B4533" s="5"/>
    </row>
    <row r="4534" spans="2:2">
      <c r="B4534" s="5"/>
    </row>
    <row r="4535" spans="2:2">
      <c r="B4535" s="5"/>
    </row>
    <row r="4536" spans="2:2">
      <c r="B4536" s="5"/>
    </row>
    <row r="4537" spans="2:2">
      <c r="B4537" s="5"/>
    </row>
    <row r="4538" spans="2:2">
      <c r="B4538" s="5"/>
    </row>
    <row r="4539" spans="2:2">
      <c r="B4539" s="5"/>
    </row>
    <row r="4540" spans="2:2">
      <c r="B4540" s="5"/>
    </row>
    <row r="4541" spans="2:2">
      <c r="B4541" s="5"/>
    </row>
    <row r="4542" spans="2:2">
      <c r="B4542" s="5"/>
    </row>
    <row r="4543" spans="2:2">
      <c r="B4543" s="5"/>
    </row>
    <row r="4544" spans="2:2">
      <c r="B4544" s="5"/>
    </row>
    <row r="4545" spans="2:2">
      <c r="B4545" s="5"/>
    </row>
    <row r="4546" spans="2:2">
      <c r="B4546" s="5"/>
    </row>
    <row r="4547" spans="2:2">
      <c r="B4547" s="5"/>
    </row>
    <row r="4548" spans="2:2">
      <c r="B4548" s="5"/>
    </row>
    <row r="4549" spans="2:2">
      <c r="B4549" s="5"/>
    </row>
    <row r="4550" spans="2:2">
      <c r="B4550" s="5"/>
    </row>
    <row r="4551" spans="2:2">
      <c r="B4551" s="5"/>
    </row>
    <row r="4552" spans="2:2">
      <c r="B4552" s="5"/>
    </row>
    <row r="4553" spans="2:2">
      <c r="B4553" s="5"/>
    </row>
    <row r="4554" spans="2:2">
      <c r="B4554" s="5"/>
    </row>
    <row r="4555" spans="2:2">
      <c r="B4555" s="5"/>
    </row>
    <row r="4556" spans="2:2">
      <c r="B4556" s="5"/>
    </row>
    <row r="4557" spans="2:2">
      <c r="B4557" s="5"/>
    </row>
    <row r="4558" spans="2:2">
      <c r="B4558" s="5"/>
    </row>
    <row r="4559" spans="2:2">
      <c r="B4559" s="5"/>
    </row>
    <row r="4560" spans="2:2">
      <c r="B4560" s="5"/>
    </row>
    <row r="4561" spans="2:2">
      <c r="B4561" s="5"/>
    </row>
    <row r="4562" spans="2:2">
      <c r="B4562" s="5"/>
    </row>
    <row r="4563" spans="2:2">
      <c r="B4563" s="5"/>
    </row>
    <row r="4564" spans="2:2">
      <c r="B4564" s="5"/>
    </row>
    <row r="4565" spans="2:2">
      <c r="B4565" s="5"/>
    </row>
    <row r="4566" spans="2:2">
      <c r="B4566" s="5"/>
    </row>
    <row r="4567" spans="2:2">
      <c r="B4567" s="5"/>
    </row>
    <row r="4568" spans="2:2">
      <c r="B4568" s="5"/>
    </row>
    <row r="4569" spans="2:2">
      <c r="B4569" s="5"/>
    </row>
    <row r="4570" spans="2:2">
      <c r="B4570" s="5"/>
    </row>
    <row r="4571" spans="2:2">
      <c r="B4571" s="5"/>
    </row>
    <row r="4572" spans="2:2">
      <c r="B4572" s="5"/>
    </row>
    <row r="4573" spans="2:2">
      <c r="B4573" s="5"/>
    </row>
    <row r="4574" spans="2:2">
      <c r="B4574" s="5"/>
    </row>
    <row r="4575" spans="2:2">
      <c r="B4575" s="5"/>
    </row>
    <row r="4576" spans="2:2">
      <c r="B4576" s="5"/>
    </row>
    <row r="4577" spans="2:2">
      <c r="B4577" s="5"/>
    </row>
    <row r="4578" spans="2:2">
      <c r="B4578" s="5"/>
    </row>
    <row r="4579" spans="2:2">
      <c r="B4579" s="5"/>
    </row>
    <row r="4580" spans="2:2">
      <c r="B4580" s="5"/>
    </row>
    <row r="4581" spans="2:2">
      <c r="B4581" s="5"/>
    </row>
    <row r="4582" spans="2:2">
      <c r="B4582" s="5"/>
    </row>
    <row r="4583" spans="2:2">
      <c r="B4583" s="5"/>
    </row>
    <row r="4584" spans="2:2">
      <c r="B4584" s="5"/>
    </row>
    <row r="4585" spans="2:2">
      <c r="B4585" s="5"/>
    </row>
    <row r="4586" spans="2:2">
      <c r="B4586" s="5"/>
    </row>
    <row r="4587" spans="2:2">
      <c r="B4587" s="5"/>
    </row>
    <row r="4588" spans="2:2">
      <c r="B4588" s="5"/>
    </row>
    <row r="4589" spans="2:2">
      <c r="B4589" s="5"/>
    </row>
    <row r="4590" spans="2:2">
      <c r="B4590" s="5"/>
    </row>
    <row r="4591" spans="2:2">
      <c r="B4591" s="5"/>
    </row>
    <row r="4592" spans="2:2">
      <c r="B4592" s="5"/>
    </row>
    <row r="4593" spans="2:2">
      <c r="B4593" s="5"/>
    </row>
    <row r="4594" spans="2:2">
      <c r="B4594" s="5"/>
    </row>
    <row r="4595" spans="2:2">
      <c r="B4595" s="5"/>
    </row>
    <row r="4596" spans="2:2">
      <c r="B4596" s="5"/>
    </row>
    <row r="4597" spans="2:2">
      <c r="B4597" s="5"/>
    </row>
    <row r="4598" spans="2:2">
      <c r="B4598" s="5"/>
    </row>
    <row r="4599" spans="2:2">
      <c r="B4599" s="5"/>
    </row>
    <row r="4600" spans="2:2">
      <c r="B4600" s="5"/>
    </row>
    <row r="4601" spans="2:2">
      <c r="B4601" s="5"/>
    </row>
    <row r="4602" spans="2:2">
      <c r="B4602" s="5"/>
    </row>
    <row r="4603" spans="2:2">
      <c r="B4603" s="5"/>
    </row>
    <row r="4604" spans="2:2">
      <c r="B4604" s="5"/>
    </row>
    <row r="4605" spans="2:2">
      <c r="B4605" s="5"/>
    </row>
    <row r="4606" spans="2:2">
      <c r="B4606" s="5"/>
    </row>
    <row r="4607" spans="2:2">
      <c r="B4607" s="5"/>
    </row>
    <row r="4608" spans="2:2">
      <c r="B4608" s="5"/>
    </row>
    <row r="4609" spans="2:2">
      <c r="B4609" s="5"/>
    </row>
    <row r="4610" spans="2:2">
      <c r="B4610" s="5"/>
    </row>
    <row r="4611" spans="2:2">
      <c r="B4611" s="5"/>
    </row>
    <row r="4612" spans="2:2">
      <c r="B4612" s="5"/>
    </row>
    <row r="4613" spans="2:2">
      <c r="B4613" s="5"/>
    </row>
    <row r="4614" spans="2:2">
      <c r="B4614" s="5"/>
    </row>
    <row r="4615" spans="2:2">
      <c r="B4615" s="5"/>
    </row>
    <row r="4616" spans="2:2">
      <c r="B4616" s="5"/>
    </row>
    <row r="4617" spans="2:2">
      <c r="B4617" s="5"/>
    </row>
    <row r="4618" spans="2:2">
      <c r="B4618" s="5"/>
    </row>
    <row r="4619" spans="2:2">
      <c r="B4619" s="5"/>
    </row>
    <row r="4620" spans="2:2">
      <c r="B4620" s="5"/>
    </row>
    <row r="4621" spans="2:2">
      <c r="B4621" s="5"/>
    </row>
    <row r="4622" spans="2:2">
      <c r="B4622" s="5"/>
    </row>
    <row r="4623" spans="2:2">
      <c r="B4623" s="5"/>
    </row>
    <row r="4624" spans="2:2">
      <c r="B4624" s="5"/>
    </row>
    <row r="4625" spans="2:2">
      <c r="B4625" s="5"/>
    </row>
    <row r="4626" spans="2:2">
      <c r="B4626" s="5"/>
    </row>
    <row r="4627" spans="2:2">
      <c r="B4627" s="5"/>
    </row>
    <row r="4628" spans="2:2">
      <c r="B4628" s="5"/>
    </row>
    <row r="4629" spans="2:2">
      <c r="B4629" s="5"/>
    </row>
    <row r="4630" spans="2:2">
      <c r="B4630" s="5"/>
    </row>
    <row r="4631" spans="2:2">
      <c r="B4631" s="5"/>
    </row>
    <row r="4632" spans="2:2">
      <c r="B4632" s="5"/>
    </row>
    <row r="4633" spans="2:2">
      <c r="B4633" s="5"/>
    </row>
    <row r="4634" spans="2:2">
      <c r="B4634" s="5"/>
    </row>
    <row r="4635" spans="2:2">
      <c r="B4635" s="5"/>
    </row>
    <row r="4636" spans="2:2">
      <c r="B4636" s="5"/>
    </row>
    <row r="4637" spans="2:2">
      <c r="B4637" s="5"/>
    </row>
    <row r="4638" spans="2:2">
      <c r="B4638" s="5"/>
    </row>
    <row r="4639" spans="2:2">
      <c r="B4639" s="5"/>
    </row>
    <row r="4640" spans="2:2">
      <c r="B4640" s="5"/>
    </row>
    <row r="4641" spans="2:2">
      <c r="B4641" s="5"/>
    </row>
    <row r="4642" spans="2:2">
      <c r="B4642" s="5"/>
    </row>
    <row r="4643" spans="2:2">
      <c r="B4643" s="5"/>
    </row>
    <row r="4644" spans="2:2">
      <c r="B4644" s="5"/>
    </row>
    <row r="4645" spans="2:2">
      <c r="B4645" s="5"/>
    </row>
    <row r="4646" spans="2:2">
      <c r="B4646" s="5"/>
    </row>
    <row r="4647" spans="2:2">
      <c r="B4647" s="5"/>
    </row>
    <row r="4648" spans="2:2">
      <c r="B4648" s="5"/>
    </row>
    <row r="4649" spans="2:2">
      <c r="B4649" s="5"/>
    </row>
    <row r="4650" spans="2:2">
      <c r="B4650" s="5"/>
    </row>
    <row r="4651" spans="2:2">
      <c r="B4651" s="5"/>
    </row>
    <row r="4652" spans="2:2">
      <c r="B4652" s="5"/>
    </row>
    <row r="4653" spans="2:2">
      <c r="B4653" s="5"/>
    </row>
    <row r="4654" spans="2:2">
      <c r="B4654" s="5"/>
    </row>
    <row r="4655" spans="2:2">
      <c r="B4655" s="5"/>
    </row>
    <row r="4656" spans="2:2">
      <c r="B4656" s="5"/>
    </row>
    <row r="4657" spans="2:2">
      <c r="B4657" s="5"/>
    </row>
    <row r="4658" spans="2:2">
      <c r="B4658" s="5"/>
    </row>
    <row r="4659" spans="2:2">
      <c r="B4659" s="5"/>
    </row>
    <row r="4660" spans="2:2">
      <c r="B4660" s="5"/>
    </row>
    <row r="4661" spans="2:2">
      <c r="B4661" s="5"/>
    </row>
    <row r="4662" spans="2:2">
      <c r="B4662" s="5"/>
    </row>
    <row r="4663" spans="2:2">
      <c r="B4663" s="5"/>
    </row>
    <row r="4664" spans="2:2">
      <c r="B4664" s="5"/>
    </row>
    <row r="4665" spans="2:2">
      <c r="B4665" s="5"/>
    </row>
    <row r="4666" spans="2:2">
      <c r="B4666" s="5"/>
    </row>
    <row r="4667" spans="2:2">
      <c r="B4667" s="5"/>
    </row>
    <row r="4668" spans="2:2">
      <c r="B4668" s="5"/>
    </row>
    <row r="4669" spans="2:2">
      <c r="B4669" s="5"/>
    </row>
    <row r="4670" spans="2:2">
      <c r="B4670" s="5"/>
    </row>
    <row r="4671" spans="2:2">
      <c r="B4671" s="5"/>
    </row>
    <row r="4672" spans="2:2">
      <c r="B4672" s="5"/>
    </row>
    <row r="4673" spans="2:2">
      <c r="B4673" s="5"/>
    </row>
    <row r="4674" spans="2:2">
      <c r="B4674" s="5"/>
    </row>
    <row r="4675" spans="2:2">
      <c r="B4675" s="5"/>
    </row>
    <row r="4676" spans="2:2">
      <c r="B4676" s="5"/>
    </row>
    <row r="4677" spans="2:2">
      <c r="B4677" s="5"/>
    </row>
    <row r="4678" spans="2:2">
      <c r="B4678" s="5"/>
    </row>
    <row r="4679" spans="2:2">
      <c r="B4679" s="5"/>
    </row>
    <row r="4680" spans="2:2">
      <c r="B4680" s="5"/>
    </row>
    <row r="4681" spans="2:2">
      <c r="B4681" s="5"/>
    </row>
    <row r="4682" spans="2:2">
      <c r="B4682" s="5"/>
    </row>
    <row r="4683" spans="2:2">
      <c r="B4683" s="5"/>
    </row>
    <row r="4684" spans="2:2">
      <c r="B4684" s="5"/>
    </row>
    <row r="4685" spans="2:2">
      <c r="B4685" s="5"/>
    </row>
    <row r="4686" spans="2:2">
      <c r="B4686" s="5"/>
    </row>
    <row r="4687" spans="2:2">
      <c r="B4687" s="5"/>
    </row>
    <row r="4688" spans="2:2">
      <c r="B4688" s="5"/>
    </row>
    <row r="4689" spans="2:2">
      <c r="B4689" s="5"/>
    </row>
    <row r="4690" spans="2:2">
      <c r="B4690" s="5"/>
    </row>
    <row r="4691" spans="2:2">
      <c r="B4691" s="5"/>
    </row>
    <row r="4692" spans="2:2">
      <c r="B4692" s="5"/>
    </row>
    <row r="4693" spans="2:2">
      <c r="B4693" s="5"/>
    </row>
    <row r="4694" spans="2:2">
      <c r="B4694" s="5"/>
    </row>
    <row r="4695" spans="2:2">
      <c r="B4695" s="5"/>
    </row>
    <row r="4696" spans="2:2">
      <c r="B4696" s="5"/>
    </row>
    <row r="4697" spans="2:2">
      <c r="B4697" s="5"/>
    </row>
    <row r="4698" spans="2:2">
      <c r="B4698" s="5"/>
    </row>
    <row r="4699" spans="2:2">
      <c r="B4699" s="5"/>
    </row>
    <row r="4700" spans="2:2">
      <c r="B4700" s="5"/>
    </row>
    <row r="4701" spans="2:2">
      <c r="B4701" s="5"/>
    </row>
    <row r="4702" spans="2:2">
      <c r="B4702" s="5"/>
    </row>
    <row r="4703" spans="2:2">
      <c r="B4703" s="5"/>
    </row>
    <row r="4704" spans="2:2">
      <c r="B4704" s="5"/>
    </row>
    <row r="4705" spans="2:2">
      <c r="B4705" s="5"/>
    </row>
    <row r="4706" spans="2:2">
      <c r="B4706" s="5"/>
    </row>
    <row r="4707" spans="2:2">
      <c r="B4707" s="5"/>
    </row>
    <row r="4708" spans="2:2">
      <c r="B4708" s="5"/>
    </row>
    <row r="4709" spans="2:2">
      <c r="B4709" s="5"/>
    </row>
    <row r="4710" spans="2:2">
      <c r="B4710" s="5"/>
    </row>
    <row r="4711" spans="2:2">
      <c r="B4711" s="5"/>
    </row>
    <row r="4712" spans="2:2">
      <c r="B4712" s="5"/>
    </row>
    <row r="4713" spans="2:2">
      <c r="B4713" s="5"/>
    </row>
    <row r="4714" spans="2:2">
      <c r="B4714" s="5"/>
    </row>
    <row r="4715" spans="2:2">
      <c r="B4715" s="5"/>
    </row>
    <row r="4716" spans="2:2">
      <c r="B4716" s="5"/>
    </row>
    <row r="4717" spans="2:2">
      <c r="B4717" s="5"/>
    </row>
    <row r="4718" spans="2:2">
      <c r="B4718" s="5"/>
    </row>
    <row r="4719" spans="2:2">
      <c r="B4719" s="5"/>
    </row>
    <row r="4720" spans="2:2">
      <c r="B4720" s="5"/>
    </row>
    <row r="4721" spans="2:2">
      <c r="B4721" s="5"/>
    </row>
    <row r="4722" spans="2:2">
      <c r="B4722" s="5"/>
    </row>
    <row r="4723" spans="2:2">
      <c r="B4723" s="5"/>
    </row>
    <row r="4724" spans="2:2">
      <c r="B4724" s="5"/>
    </row>
    <row r="4725" spans="2:2">
      <c r="B4725" s="5"/>
    </row>
    <row r="4726" spans="2:2">
      <c r="B4726" s="5"/>
    </row>
    <row r="4727" spans="2:2">
      <c r="B4727" s="5"/>
    </row>
    <row r="4728" spans="2:2">
      <c r="B4728" s="5"/>
    </row>
    <row r="4729" spans="2:2">
      <c r="B4729" s="5"/>
    </row>
    <row r="4730" spans="2:2">
      <c r="B4730" s="5"/>
    </row>
    <row r="4731" spans="2:2">
      <c r="B4731" s="5"/>
    </row>
    <row r="4732" spans="2:2">
      <c r="B4732" s="5"/>
    </row>
    <row r="4733" spans="2:2">
      <c r="B4733" s="5"/>
    </row>
    <row r="4734" spans="2:2">
      <c r="B4734" s="5"/>
    </row>
    <row r="4735" spans="2:2">
      <c r="B4735" s="5"/>
    </row>
    <row r="4736" spans="2:2">
      <c r="B4736" s="5"/>
    </row>
    <row r="4737" spans="2:2">
      <c r="B4737" s="5"/>
    </row>
    <row r="4738" spans="2:2">
      <c r="B4738" s="5"/>
    </row>
    <row r="4739" spans="2:2">
      <c r="B4739" s="5"/>
    </row>
    <row r="4740" spans="2:2">
      <c r="B4740" s="5"/>
    </row>
    <row r="4741" spans="2:2">
      <c r="B4741" s="5"/>
    </row>
    <row r="4742" spans="2:2">
      <c r="B4742" s="5"/>
    </row>
    <row r="4743" spans="2:2">
      <c r="B4743" s="5"/>
    </row>
    <row r="4744" spans="2:2">
      <c r="B4744" s="5"/>
    </row>
    <row r="4745" spans="2:2">
      <c r="B4745" s="5"/>
    </row>
    <row r="4746" spans="2:2">
      <c r="B4746" s="5"/>
    </row>
    <row r="4747" spans="2:2">
      <c r="B4747" s="5"/>
    </row>
    <row r="4748" spans="2:2">
      <c r="B4748" s="5"/>
    </row>
    <row r="4749" spans="2:2">
      <c r="B4749" s="5"/>
    </row>
    <row r="4750" spans="2:2">
      <c r="B4750" s="5"/>
    </row>
    <row r="4751" spans="2:2">
      <c r="B4751" s="5"/>
    </row>
    <row r="4752" spans="2:2">
      <c r="B4752" s="5"/>
    </row>
    <row r="4753" spans="2:2">
      <c r="B4753" s="5"/>
    </row>
    <row r="4754" spans="2:2">
      <c r="B4754" s="5"/>
    </row>
    <row r="4755" spans="2:2">
      <c r="B4755" s="5"/>
    </row>
    <row r="4756" spans="2:2">
      <c r="B4756" s="5"/>
    </row>
    <row r="4757" spans="2:2">
      <c r="B4757" s="5"/>
    </row>
    <row r="4758" spans="2:2">
      <c r="B4758" s="5"/>
    </row>
    <row r="4759" spans="2:2">
      <c r="B4759" s="5"/>
    </row>
    <row r="4760" spans="2:2">
      <c r="B4760" s="5"/>
    </row>
    <row r="4761" spans="2:2">
      <c r="B4761" s="5"/>
    </row>
    <row r="4762" spans="2:2">
      <c r="B4762" s="5"/>
    </row>
    <row r="4763" spans="2:2">
      <c r="B4763" s="5"/>
    </row>
    <row r="4764" spans="2:2">
      <c r="B4764" s="5"/>
    </row>
    <row r="4765" spans="2:2">
      <c r="B4765" s="5"/>
    </row>
    <row r="4766" spans="2:2">
      <c r="B4766" s="5"/>
    </row>
    <row r="4767" spans="2:2">
      <c r="B4767" s="5"/>
    </row>
    <row r="4768" spans="2:2">
      <c r="B4768" s="5"/>
    </row>
    <row r="4769" spans="2:2">
      <c r="B4769" s="5"/>
    </row>
    <row r="4770" spans="2:2">
      <c r="B4770" s="5"/>
    </row>
    <row r="4771" spans="2:2">
      <c r="B4771" s="5"/>
    </row>
    <row r="4772" spans="2:2">
      <c r="B4772" s="5"/>
    </row>
    <row r="4773" spans="2:2">
      <c r="B4773" s="5"/>
    </row>
    <row r="4774" spans="2:2">
      <c r="B4774" s="5"/>
    </row>
    <row r="4775" spans="2:2">
      <c r="B4775" s="5"/>
    </row>
    <row r="4776" spans="2:2">
      <c r="B4776" s="5"/>
    </row>
    <row r="4777" spans="2:2">
      <c r="B4777" s="5"/>
    </row>
    <row r="4778" spans="2:2">
      <c r="B4778" s="5"/>
    </row>
    <row r="4779" spans="2:2">
      <c r="B4779" s="5"/>
    </row>
    <row r="4780" spans="2:2">
      <c r="B4780" s="5"/>
    </row>
    <row r="4781" spans="2:2">
      <c r="B4781" s="5"/>
    </row>
    <row r="4782" spans="2:2">
      <c r="B4782" s="5"/>
    </row>
    <row r="4783" spans="2:2">
      <c r="B4783" s="5"/>
    </row>
    <row r="4784" spans="2:2">
      <c r="B4784" s="5"/>
    </row>
    <row r="4785" spans="2:2">
      <c r="B4785" s="5"/>
    </row>
    <row r="4786" spans="2:2">
      <c r="B4786" s="5"/>
    </row>
    <row r="4787" spans="2:2">
      <c r="B4787" s="5"/>
    </row>
    <row r="4788" spans="2:2">
      <c r="B4788" s="5"/>
    </row>
    <row r="4789" spans="2:2">
      <c r="B4789" s="5"/>
    </row>
    <row r="4790" spans="2:2">
      <c r="B4790" s="5"/>
    </row>
    <row r="4791" spans="2:2">
      <c r="B4791" s="5"/>
    </row>
    <row r="4792" spans="2:2">
      <c r="B4792" s="5"/>
    </row>
    <row r="4793" spans="2:2">
      <c r="B4793" s="5"/>
    </row>
    <row r="4794" spans="2:2">
      <c r="B4794" s="5"/>
    </row>
    <row r="4795" spans="2:2">
      <c r="B4795" s="5"/>
    </row>
    <row r="4796" spans="2:2">
      <c r="B4796" s="5"/>
    </row>
    <row r="4797" spans="2:2">
      <c r="B4797" s="5"/>
    </row>
    <row r="4798" spans="2:2">
      <c r="B4798" s="5"/>
    </row>
    <row r="4799" spans="2:2">
      <c r="B4799" s="5"/>
    </row>
    <row r="4800" spans="2:2">
      <c r="B4800" s="5"/>
    </row>
    <row r="4801" spans="2:2">
      <c r="B4801" s="5"/>
    </row>
    <row r="4802" spans="2:2">
      <c r="B4802" s="5"/>
    </row>
    <row r="4803" spans="2:2">
      <c r="B4803" s="5"/>
    </row>
    <row r="4804" spans="2:2">
      <c r="B4804" s="5"/>
    </row>
    <row r="4805" spans="2:2">
      <c r="B4805" s="5"/>
    </row>
    <row r="4806" spans="2:2">
      <c r="B4806" s="5"/>
    </row>
    <row r="4807" spans="2:2">
      <c r="B4807" s="5"/>
    </row>
    <row r="4808" spans="2:2">
      <c r="B4808" s="5"/>
    </row>
    <row r="4809" spans="2:2">
      <c r="B4809" s="5"/>
    </row>
    <row r="4810" spans="2:2">
      <c r="B4810" s="5"/>
    </row>
    <row r="4811" spans="2:2">
      <c r="B4811" s="5"/>
    </row>
    <row r="4812" spans="2:2">
      <c r="B4812" s="5"/>
    </row>
    <row r="4813" spans="2:2">
      <c r="B4813" s="5"/>
    </row>
    <row r="4814" spans="2:2">
      <c r="B4814" s="5"/>
    </row>
    <row r="4815" spans="2:2">
      <c r="B4815" s="5"/>
    </row>
    <row r="4816" spans="2:2">
      <c r="B4816" s="5"/>
    </row>
    <row r="4817" spans="2:2">
      <c r="B4817" s="5"/>
    </row>
    <row r="4818" spans="2:2">
      <c r="B4818" s="5"/>
    </row>
    <row r="4819" spans="2:2">
      <c r="B4819" s="5"/>
    </row>
    <row r="4820" spans="2:2">
      <c r="B4820" s="5"/>
    </row>
    <row r="4821" spans="2:2">
      <c r="B4821" s="5"/>
    </row>
    <row r="4822" spans="2:2">
      <c r="B4822" s="5"/>
    </row>
    <row r="4823" spans="2:2">
      <c r="B4823" s="5"/>
    </row>
    <row r="4824" spans="2:2">
      <c r="B4824" s="5"/>
    </row>
  </sheetData>
  <autoFilter ref="A1:G218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G2" sqref="G2"/>
    </sheetView>
  </sheetViews>
  <sheetFormatPr defaultRowHeight="15.6"/>
  <cols>
    <col min="4" max="4" width="8.296875" customWidth="1"/>
    <col min="5" max="5" width="10.796875" customWidth="1"/>
    <col min="6" max="6" width="23.3984375" style="52" customWidth="1"/>
    <col min="7" max="7" width="17.5" customWidth="1"/>
    <col min="8" max="8" width="18.69921875" customWidth="1"/>
    <col min="9" max="9" width="19.296875" customWidth="1"/>
  </cols>
  <sheetData>
    <row r="1" spans="1:9">
      <c r="A1" s="3" t="s">
        <v>0</v>
      </c>
      <c r="B1" s="51" t="s">
        <v>1</v>
      </c>
      <c r="C1" s="51" t="s">
        <v>3</v>
      </c>
      <c r="D1" s="51" t="s">
        <v>5</v>
      </c>
      <c r="E1" s="50" t="s">
        <v>110</v>
      </c>
    </row>
    <row r="2" spans="1:9">
      <c r="A2" t="s">
        <v>7</v>
      </c>
      <c r="B2" s="7">
        <v>0.48055555555555557</v>
      </c>
      <c r="C2">
        <v>10</v>
      </c>
      <c r="D2">
        <v>14</v>
      </c>
      <c r="E2">
        <v>1</v>
      </c>
      <c r="F2" s="52" t="s">
        <v>113</v>
      </c>
      <c r="G2">
        <f xml:space="preserve"> COUNT(C:C)</f>
        <v>557</v>
      </c>
    </row>
    <row r="3" spans="1:9" ht="17.7" customHeight="1">
      <c r="A3" t="s">
        <v>7</v>
      </c>
      <c r="B3" s="7">
        <v>0.48055555555555557</v>
      </c>
      <c r="C3">
        <v>2</v>
      </c>
      <c r="D3">
        <v>16</v>
      </c>
      <c r="E3">
        <v>2</v>
      </c>
      <c r="F3" s="52" t="s">
        <v>114</v>
      </c>
      <c r="G3">
        <f>AVERAGE(D:D)</f>
        <v>10.303411131059246</v>
      </c>
    </row>
    <row r="4" spans="1:9">
      <c r="A4" t="s">
        <v>7</v>
      </c>
      <c r="B4" s="7">
        <v>0.48055555555555557</v>
      </c>
      <c r="C4">
        <v>1</v>
      </c>
      <c r="D4">
        <v>17</v>
      </c>
      <c r="E4">
        <v>3</v>
      </c>
      <c r="F4" s="52" t="s">
        <v>127</v>
      </c>
      <c r="G4">
        <f>SUM(D:D)</f>
        <v>5739</v>
      </c>
    </row>
    <row r="5" spans="1:9">
      <c r="A5" t="s">
        <v>7</v>
      </c>
      <c r="B5" s="7">
        <v>0.48055555555555557</v>
      </c>
      <c r="C5">
        <v>15</v>
      </c>
      <c r="D5">
        <v>1</v>
      </c>
      <c r="E5">
        <v>4</v>
      </c>
    </row>
    <row r="6" spans="1:9">
      <c r="A6" t="s">
        <v>7</v>
      </c>
      <c r="B6" s="7">
        <v>0.4826388888888889</v>
      </c>
      <c r="C6">
        <v>1</v>
      </c>
      <c r="D6">
        <v>17</v>
      </c>
      <c r="E6">
        <v>5</v>
      </c>
    </row>
    <row r="7" spans="1:9">
      <c r="A7" t="s">
        <v>7</v>
      </c>
      <c r="B7" s="7">
        <v>0.4826388888888889</v>
      </c>
      <c r="C7">
        <v>9</v>
      </c>
      <c r="D7">
        <v>14</v>
      </c>
      <c r="E7">
        <v>6</v>
      </c>
    </row>
    <row r="8" spans="1:9">
      <c r="A8" t="s">
        <v>7</v>
      </c>
      <c r="B8" s="7">
        <v>0.4826388888888889</v>
      </c>
      <c r="C8">
        <v>11</v>
      </c>
      <c r="D8">
        <v>10</v>
      </c>
      <c r="E8">
        <v>7</v>
      </c>
    </row>
    <row r="9" spans="1:9">
      <c r="A9" t="s">
        <v>7</v>
      </c>
      <c r="B9" s="7">
        <v>0.4826388888888889</v>
      </c>
      <c r="C9">
        <v>16</v>
      </c>
      <c r="D9">
        <v>5</v>
      </c>
      <c r="E9">
        <v>8</v>
      </c>
    </row>
    <row r="10" spans="1:9">
      <c r="A10" t="s">
        <v>7</v>
      </c>
      <c r="B10" s="7">
        <v>0.4826388888888889</v>
      </c>
      <c r="C10">
        <v>2</v>
      </c>
      <c r="D10">
        <v>16</v>
      </c>
      <c r="E10">
        <v>9</v>
      </c>
    </row>
    <row r="11" spans="1:9">
      <c r="A11" t="s">
        <v>7</v>
      </c>
      <c r="B11" s="7">
        <v>0.4826388888888889</v>
      </c>
      <c r="C11">
        <v>15</v>
      </c>
      <c r="D11">
        <v>1</v>
      </c>
      <c r="E11">
        <v>10</v>
      </c>
      <c r="F11" s="54" t="s">
        <v>110</v>
      </c>
      <c r="G11" s="55" t="s">
        <v>112</v>
      </c>
      <c r="H11" s="56" t="s">
        <v>4</v>
      </c>
      <c r="I11" s="56" t="s">
        <v>5</v>
      </c>
    </row>
    <row r="12" spans="1:9">
      <c r="A12" t="s">
        <v>7</v>
      </c>
      <c r="B12" s="7">
        <v>0.49027777777777781</v>
      </c>
      <c r="C12">
        <v>9</v>
      </c>
      <c r="D12">
        <v>14</v>
      </c>
      <c r="E12">
        <v>11</v>
      </c>
      <c r="F12" s="57">
        <v>1</v>
      </c>
      <c r="G12" s="58">
        <v>34</v>
      </c>
      <c r="H12" s="58" t="s">
        <v>21</v>
      </c>
      <c r="I12" s="59">
        <v>17</v>
      </c>
    </row>
    <row r="13" spans="1:9">
      <c r="A13" t="s">
        <v>7</v>
      </c>
      <c r="B13" s="7">
        <v>0.49027777777777781</v>
      </c>
      <c r="C13">
        <v>14</v>
      </c>
      <c r="D13">
        <v>3</v>
      </c>
      <c r="E13">
        <v>12</v>
      </c>
      <c r="F13" s="57">
        <v>2</v>
      </c>
      <c r="G13" s="58">
        <v>36</v>
      </c>
      <c r="H13" s="58" t="s">
        <v>22</v>
      </c>
      <c r="I13" s="59">
        <v>16</v>
      </c>
    </row>
    <row r="14" spans="1:9">
      <c r="A14" t="s">
        <v>7</v>
      </c>
      <c r="B14" s="7">
        <v>0.49444444444444446</v>
      </c>
      <c r="C14">
        <v>13</v>
      </c>
      <c r="D14">
        <v>2</v>
      </c>
      <c r="E14">
        <v>13</v>
      </c>
      <c r="F14" s="57">
        <v>3</v>
      </c>
      <c r="G14" s="58">
        <v>36</v>
      </c>
      <c r="H14" s="58" t="s">
        <v>23</v>
      </c>
      <c r="I14" s="59">
        <v>7</v>
      </c>
    </row>
    <row r="15" spans="1:9">
      <c r="A15" t="s">
        <v>7</v>
      </c>
      <c r="B15" s="7">
        <v>0.49444444444444446</v>
      </c>
      <c r="C15">
        <v>9</v>
      </c>
      <c r="D15">
        <v>14</v>
      </c>
      <c r="E15">
        <v>14</v>
      </c>
      <c r="F15" s="57">
        <v>4</v>
      </c>
      <c r="G15" s="58">
        <v>37</v>
      </c>
      <c r="H15" s="58" t="s">
        <v>24</v>
      </c>
      <c r="I15" s="59">
        <v>14</v>
      </c>
    </row>
    <row r="16" spans="1:9">
      <c r="A16" t="s">
        <v>7</v>
      </c>
      <c r="B16" s="7">
        <v>0.49444444444444446</v>
      </c>
      <c r="C16">
        <v>10</v>
      </c>
      <c r="D16">
        <v>14</v>
      </c>
      <c r="E16">
        <v>15</v>
      </c>
      <c r="F16" s="57">
        <v>5</v>
      </c>
      <c r="G16" s="58">
        <v>15</v>
      </c>
      <c r="H16" s="58" t="s">
        <v>25</v>
      </c>
      <c r="I16" s="59">
        <v>15</v>
      </c>
    </row>
    <row r="17" spans="1:9">
      <c r="A17" t="s">
        <v>7</v>
      </c>
      <c r="B17" s="7">
        <v>0.49444444444444446</v>
      </c>
      <c r="C17">
        <v>14</v>
      </c>
      <c r="D17">
        <v>3</v>
      </c>
      <c r="E17">
        <v>16</v>
      </c>
      <c r="F17" s="57">
        <v>6</v>
      </c>
      <c r="G17" s="58">
        <v>35</v>
      </c>
      <c r="H17" s="58" t="s">
        <v>26</v>
      </c>
      <c r="I17" s="59">
        <v>14</v>
      </c>
    </row>
    <row r="18" spans="1:9">
      <c r="A18" t="s">
        <v>7</v>
      </c>
      <c r="B18" s="7">
        <v>0.50416666666666665</v>
      </c>
      <c r="C18">
        <v>9</v>
      </c>
      <c r="D18">
        <v>14</v>
      </c>
      <c r="F18" s="57">
        <v>7</v>
      </c>
      <c r="G18" s="58">
        <v>29</v>
      </c>
      <c r="H18" s="58" t="s">
        <v>27</v>
      </c>
      <c r="I18" s="59">
        <v>16</v>
      </c>
    </row>
    <row r="19" spans="1:9">
      <c r="A19" t="s">
        <v>7</v>
      </c>
      <c r="B19" s="7">
        <v>0.50416666666666665</v>
      </c>
      <c r="C19">
        <v>11</v>
      </c>
      <c r="D19">
        <v>10</v>
      </c>
      <c r="F19" s="57">
        <v>8</v>
      </c>
      <c r="G19" s="58">
        <v>41</v>
      </c>
      <c r="H19" s="58" t="s">
        <v>28</v>
      </c>
      <c r="I19" s="59">
        <v>15</v>
      </c>
    </row>
    <row r="20" spans="1:9">
      <c r="A20" t="s">
        <v>7</v>
      </c>
      <c r="B20" s="7">
        <v>0.50416666666666665</v>
      </c>
      <c r="C20">
        <v>15</v>
      </c>
      <c r="D20">
        <v>1</v>
      </c>
      <c r="F20" s="57">
        <v>9</v>
      </c>
      <c r="G20" s="58">
        <v>36</v>
      </c>
      <c r="H20" s="58" t="s">
        <v>29</v>
      </c>
      <c r="I20" s="59">
        <v>14</v>
      </c>
    </row>
    <row r="21" spans="1:9">
      <c r="A21" t="s">
        <v>7</v>
      </c>
      <c r="B21" s="7">
        <v>0.50416666666666665</v>
      </c>
      <c r="C21">
        <v>3</v>
      </c>
      <c r="D21">
        <v>7</v>
      </c>
      <c r="F21" s="57">
        <v>10</v>
      </c>
      <c r="G21" s="58">
        <v>34</v>
      </c>
      <c r="H21" s="58" t="s">
        <v>30</v>
      </c>
      <c r="I21" s="59">
        <v>14</v>
      </c>
    </row>
    <row r="22" spans="1:9">
      <c r="A22" t="s">
        <v>7</v>
      </c>
      <c r="B22" s="7">
        <v>0.51041666666666663</v>
      </c>
      <c r="C22">
        <v>6</v>
      </c>
      <c r="D22">
        <v>14</v>
      </c>
      <c r="F22" s="57">
        <v>11</v>
      </c>
      <c r="G22" s="58">
        <v>55</v>
      </c>
      <c r="H22" s="58" t="s">
        <v>31</v>
      </c>
      <c r="I22" s="59">
        <v>10</v>
      </c>
    </row>
    <row r="23" spans="1:9">
      <c r="A23" t="s">
        <v>7</v>
      </c>
      <c r="B23" s="7">
        <v>0.51041666666666663</v>
      </c>
      <c r="C23">
        <v>12</v>
      </c>
      <c r="D23">
        <v>4</v>
      </c>
      <c r="F23" s="57">
        <v>12</v>
      </c>
      <c r="G23" s="58">
        <v>22</v>
      </c>
      <c r="H23" s="58" t="s">
        <v>32</v>
      </c>
      <c r="I23" s="59">
        <v>4</v>
      </c>
    </row>
    <row r="24" spans="1:9">
      <c r="A24" t="s">
        <v>7</v>
      </c>
      <c r="B24" s="7">
        <v>0.51041666666666663</v>
      </c>
      <c r="C24">
        <v>15</v>
      </c>
      <c r="D24">
        <v>1</v>
      </c>
      <c r="F24" s="57">
        <v>13</v>
      </c>
      <c r="G24" s="58">
        <v>34</v>
      </c>
      <c r="H24" s="58" t="s">
        <v>33</v>
      </c>
      <c r="I24" s="59">
        <v>2</v>
      </c>
    </row>
    <row r="25" spans="1:9">
      <c r="A25" t="s">
        <v>7</v>
      </c>
      <c r="B25" s="7">
        <v>0.51111111111111118</v>
      </c>
      <c r="C25">
        <v>13</v>
      </c>
      <c r="D25">
        <v>2</v>
      </c>
      <c r="F25" s="57">
        <v>14</v>
      </c>
      <c r="G25" s="58">
        <v>39</v>
      </c>
      <c r="H25" s="58" t="s">
        <v>34</v>
      </c>
      <c r="I25" s="59">
        <v>3</v>
      </c>
    </row>
    <row r="26" spans="1:9">
      <c r="A26" t="s">
        <v>7</v>
      </c>
      <c r="B26" s="7">
        <v>0.51111111111111118</v>
      </c>
      <c r="C26">
        <v>14</v>
      </c>
      <c r="D26">
        <v>3</v>
      </c>
      <c r="F26" s="57">
        <v>15</v>
      </c>
      <c r="G26" s="58">
        <v>38</v>
      </c>
      <c r="H26" s="58" t="s">
        <v>35</v>
      </c>
      <c r="I26" s="59">
        <v>1</v>
      </c>
    </row>
    <row r="27" spans="1:9">
      <c r="A27" t="s">
        <v>7</v>
      </c>
      <c r="B27" s="7">
        <v>0.52083333333333337</v>
      </c>
      <c r="C27">
        <v>12</v>
      </c>
      <c r="D27">
        <v>4</v>
      </c>
      <c r="F27" s="57">
        <v>16</v>
      </c>
      <c r="G27" s="58">
        <v>36</v>
      </c>
      <c r="H27" s="58" t="s">
        <v>36</v>
      </c>
      <c r="I27" s="59">
        <v>5</v>
      </c>
    </row>
    <row r="28" spans="1:9" ht="16.2" thickBot="1">
      <c r="A28" t="s">
        <v>7</v>
      </c>
      <c r="B28" s="7">
        <v>0.52083333333333337</v>
      </c>
      <c r="C28">
        <v>15</v>
      </c>
      <c r="D28">
        <v>1</v>
      </c>
      <c r="F28" s="53"/>
      <c r="G28" s="49"/>
    </row>
    <row r="29" spans="1:9">
      <c r="A29" t="s">
        <v>7</v>
      </c>
      <c r="B29" s="7">
        <v>0.52083333333333337</v>
      </c>
      <c r="C29">
        <v>8</v>
      </c>
      <c r="D29">
        <v>15</v>
      </c>
    </row>
    <row r="30" spans="1:9">
      <c r="A30" t="s">
        <v>7</v>
      </c>
      <c r="B30" s="7">
        <v>0.52083333333333337</v>
      </c>
      <c r="C30">
        <v>1</v>
      </c>
      <c r="D30">
        <v>17</v>
      </c>
    </row>
    <row r="31" spans="1:9">
      <c r="A31" t="s">
        <v>7</v>
      </c>
      <c r="B31" s="7">
        <v>0.52083333333333337</v>
      </c>
      <c r="C31">
        <v>9</v>
      </c>
      <c r="D31">
        <v>14</v>
      </c>
    </row>
    <row r="32" spans="1:9">
      <c r="A32" t="s">
        <v>7</v>
      </c>
      <c r="B32" s="7">
        <v>0.5229166666666667</v>
      </c>
      <c r="C32">
        <v>15</v>
      </c>
      <c r="D32">
        <v>1</v>
      </c>
    </row>
    <row r="33" spans="1:4">
      <c r="A33" t="s">
        <v>7</v>
      </c>
      <c r="B33" s="7">
        <v>0.5229166666666667</v>
      </c>
      <c r="C33">
        <v>8</v>
      </c>
      <c r="D33">
        <v>15</v>
      </c>
    </row>
    <row r="34" spans="1:4">
      <c r="A34" t="s">
        <v>7</v>
      </c>
      <c r="B34" s="7">
        <v>0.5229166666666667</v>
      </c>
      <c r="C34">
        <v>7</v>
      </c>
      <c r="D34">
        <v>16</v>
      </c>
    </row>
    <row r="35" spans="1:4">
      <c r="A35" t="s">
        <v>7</v>
      </c>
      <c r="B35" s="7">
        <v>0.5229166666666667</v>
      </c>
      <c r="C35">
        <v>11</v>
      </c>
      <c r="D35">
        <v>10</v>
      </c>
    </row>
    <row r="36" spans="1:4">
      <c r="A36" t="s">
        <v>7</v>
      </c>
      <c r="B36" s="7">
        <v>0.5229166666666667</v>
      </c>
      <c r="C36">
        <v>10</v>
      </c>
      <c r="D36">
        <v>14</v>
      </c>
    </row>
    <row r="37" spans="1:4">
      <c r="A37" t="s">
        <v>7</v>
      </c>
      <c r="B37" s="7">
        <v>0.53333333333333333</v>
      </c>
      <c r="C37">
        <v>6</v>
      </c>
      <c r="D37">
        <v>14</v>
      </c>
    </row>
    <row r="38" spans="1:4">
      <c r="A38" t="s">
        <v>7</v>
      </c>
      <c r="B38" s="7">
        <v>0.53333333333333333</v>
      </c>
      <c r="C38">
        <v>14</v>
      </c>
      <c r="D38">
        <v>3</v>
      </c>
    </row>
    <row r="39" spans="1:4">
      <c r="A39" t="s">
        <v>7</v>
      </c>
      <c r="B39" s="7">
        <v>0.53333333333333333</v>
      </c>
      <c r="C39">
        <v>7</v>
      </c>
      <c r="D39">
        <v>16</v>
      </c>
    </row>
    <row r="40" spans="1:4">
      <c r="A40" t="s">
        <v>7</v>
      </c>
      <c r="B40" s="7">
        <v>0.53333333333333333</v>
      </c>
      <c r="C40">
        <v>11</v>
      </c>
      <c r="D40">
        <v>10</v>
      </c>
    </row>
    <row r="41" spans="1:4">
      <c r="A41" t="s">
        <v>7</v>
      </c>
      <c r="B41" s="7">
        <v>0.53333333333333333</v>
      </c>
      <c r="C41">
        <v>6</v>
      </c>
      <c r="D41">
        <v>14</v>
      </c>
    </row>
    <row r="42" spans="1:4">
      <c r="A42" t="s">
        <v>7</v>
      </c>
      <c r="B42" s="7">
        <v>0.54027777777777775</v>
      </c>
      <c r="C42">
        <v>10</v>
      </c>
      <c r="D42">
        <v>14</v>
      </c>
    </row>
    <row r="43" spans="1:4">
      <c r="A43" t="s">
        <v>7</v>
      </c>
      <c r="B43" s="7">
        <v>0.54027777777777775</v>
      </c>
      <c r="C43">
        <v>13</v>
      </c>
      <c r="D43">
        <v>2</v>
      </c>
    </row>
    <row r="44" spans="1:4">
      <c r="A44" t="s">
        <v>7</v>
      </c>
      <c r="B44" s="7">
        <v>0.54027777777777775</v>
      </c>
      <c r="C44">
        <v>6</v>
      </c>
      <c r="D44">
        <v>14</v>
      </c>
    </row>
    <row r="45" spans="1:4">
      <c r="A45" t="s">
        <v>7</v>
      </c>
      <c r="B45" s="7">
        <v>0.54027777777777775</v>
      </c>
      <c r="C45">
        <v>13</v>
      </c>
      <c r="D45">
        <v>2</v>
      </c>
    </row>
    <row r="46" spans="1:4">
      <c r="A46" t="s">
        <v>7</v>
      </c>
      <c r="B46" s="7">
        <v>0.54583333333333328</v>
      </c>
      <c r="C46">
        <v>4</v>
      </c>
      <c r="D46">
        <v>14</v>
      </c>
    </row>
    <row r="47" spans="1:4">
      <c r="A47" t="s">
        <v>7</v>
      </c>
      <c r="B47" s="7">
        <v>0.54583333333333328</v>
      </c>
      <c r="C47">
        <v>7</v>
      </c>
      <c r="D47">
        <v>16</v>
      </c>
    </row>
    <row r="48" spans="1:4">
      <c r="A48" t="s">
        <v>7</v>
      </c>
      <c r="B48" s="7">
        <v>0.55138888888888882</v>
      </c>
      <c r="C48">
        <v>16</v>
      </c>
      <c r="D48">
        <v>5</v>
      </c>
    </row>
    <row r="49" spans="1:4">
      <c r="A49" t="s">
        <v>7</v>
      </c>
      <c r="B49" s="7">
        <v>0.55138888888888882</v>
      </c>
      <c r="C49">
        <v>8</v>
      </c>
      <c r="D49">
        <v>15</v>
      </c>
    </row>
    <row r="50" spans="1:4">
      <c r="A50" t="s">
        <v>7</v>
      </c>
      <c r="B50" s="7">
        <v>0.55138888888888882</v>
      </c>
      <c r="C50">
        <v>11</v>
      </c>
      <c r="D50">
        <v>10</v>
      </c>
    </row>
    <row r="51" spans="1:4">
      <c r="A51" t="s">
        <v>7</v>
      </c>
      <c r="B51" s="7">
        <v>0.55694444444444435</v>
      </c>
      <c r="C51">
        <v>4</v>
      </c>
      <c r="D51">
        <v>14</v>
      </c>
    </row>
    <row r="52" spans="1:4">
      <c r="A52" t="s">
        <v>7</v>
      </c>
      <c r="B52" s="7">
        <v>0.55694444444444435</v>
      </c>
      <c r="C52">
        <v>9</v>
      </c>
      <c r="D52">
        <v>14</v>
      </c>
    </row>
    <row r="53" spans="1:4">
      <c r="A53" t="s">
        <v>7</v>
      </c>
      <c r="B53" s="7">
        <v>0.55833333333333324</v>
      </c>
      <c r="C53">
        <v>7</v>
      </c>
      <c r="D53">
        <v>16</v>
      </c>
    </row>
    <row r="54" spans="1:4">
      <c r="A54" t="s">
        <v>7</v>
      </c>
      <c r="B54" s="7">
        <v>0.55833333333333324</v>
      </c>
      <c r="C54">
        <v>12</v>
      </c>
      <c r="D54">
        <v>4</v>
      </c>
    </row>
    <row r="55" spans="1:4">
      <c r="A55" t="s">
        <v>7</v>
      </c>
      <c r="B55" s="7">
        <v>0.56041666666666656</v>
      </c>
      <c r="C55">
        <v>9</v>
      </c>
      <c r="D55">
        <v>14</v>
      </c>
    </row>
    <row r="56" spans="1:4">
      <c r="A56" t="s">
        <v>7</v>
      </c>
      <c r="B56" s="7">
        <v>0.56736111111111098</v>
      </c>
      <c r="C56">
        <v>6</v>
      </c>
      <c r="D56">
        <v>14</v>
      </c>
    </row>
    <row r="57" spans="1:4">
      <c r="A57" t="s">
        <v>7</v>
      </c>
      <c r="B57" s="7">
        <v>0.56736111111111098</v>
      </c>
      <c r="C57">
        <v>11</v>
      </c>
      <c r="D57">
        <v>10</v>
      </c>
    </row>
    <row r="58" spans="1:4">
      <c r="A58" t="s">
        <v>7</v>
      </c>
      <c r="B58" s="7">
        <v>0.56736111111111098</v>
      </c>
      <c r="C58">
        <v>11</v>
      </c>
      <c r="D58">
        <v>10</v>
      </c>
    </row>
    <row r="59" spans="1:4">
      <c r="A59" t="s">
        <v>7</v>
      </c>
      <c r="B59" s="7">
        <v>0.56736111111111098</v>
      </c>
      <c r="C59">
        <v>15</v>
      </c>
      <c r="D59">
        <v>1</v>
      </c>
    </row>
    <row r="60" spans="1:4">
      <c r="A60" t="s">
        <v>7</v>
      </c>
      <c r="B60" s="7">
        <v>0.57361111111111096</v>
      </c>
      <c r="C60">
        <v>3</v>
      </c>
      <c r="D60">
        <v>7</v>
      </c>
    </row>
    <row r="61" spans="1:4">
      <c r="A61" t="s">
        <v>7</v>
      </c>
      <c r="B61" s="7">
        <v>0.57361111111111096</v>
      </c>
      <c r="C61">
        <v>11</v>
      </c>
      <c r="D61">
        <v>10</v>
      </c>
    </row>
    <row r="62" spans="1:4">
      <c r="A62" t="s">
        <v>7</v>
      </c>
      <c r="B62" s="7">
        <v>0.5791666666666665</v>
      </c>
      <c r="C62">
        <v>12</v>
      </c>
      <c r="D62">
        <v>4</v>
      </c>
    </row>
    <row r="63" spans="1:4">
      <c r="A63" t="s">
        <v>7</v>
      </c>
      <c r="B63" s="7">
        <v>0.5791666666666665</v>
      </c>
      <c r="C63">
        <v>2</v>
      </c>
      <c r="D63">
        <v>16</v>
      </c>
    </row>
    <row r="64" spans="1:4">
      <c r="A64" t="s">
        <v>7</v>
      </c>
      <c r="B64" s="7">
        <v>0.57986111111111094</v>
      </c>
      <c r="C64">
        <v>13</v>
      </c>
      <c r="D64">
        <v>2</v>
      </c>
    </row>
    <row r="65" spans="1:4">
      <c r="A65" t="s">
        <v>7</v>
      </c>
      <c r="B65" s="7">
        <v>0.57986111111111094</v>
      </c>
      <c r="C65">
        <v>4</v>
      </c>
      <c r="D65">
        <v>14</v>
      </c>
    </row>
    <row r="66" spans="1:4">
      <c r="A66" t="s">
        <v>8</v>
      </c>
      <c r="B66" s="7">
        <v>0.46180555555555558</v>
      </c>
      <c r="C66">
        <v>10</v>
      </c>
      <c r="D66">
        <v>14</v>
      </c>
    </row>
    <row r="67" spans="1:4">
      <c r="A67" t="s">
        <v>8</v>
      </c>
      <c r="B67" s="7">
        <v>0.46875</v>
      </c>
      <c r="C67">
        <v>11</v>
      </c>
      <c r="D67">
        <v>10</v>
      </c>
    </row>
    <row r="68" spans="1:4">
      <c r="A68" t="s">
        <v>8</v>
      </c>
      <c r="B68" s="7">
        <v>0.47847222222222224</v>
      </c>
      <c r="C68">
        <v>6</v>
      </c>
      <c r="D68">
        <v>14</v>
      </c>
    </row>
    <row r="69" spans="1:4">
      <c r="A69" t="s">
        <v>8</v>
      </c>
      <c r="B69" s="7">
        <v>0.47847222222222224</v>
      </c>
      <c r="C69">
        <v>11</v>
      </c>
      <c r="D69">
        <v>10</v>
      </c>
    </row>
    <row r="70" spans="1:4">
      <c r="A70" t="s">
        <v>8</v>
      </c>
      <c r="B70" s="7">
        <v>0.4826388888888889</v>
      </c>
      <c r="C70">
        <v>2</v>
      </c>
      <c r="D70">
        <v>16</v>
      </c>
    </row>
    <row r="71" spans="1:4">
      <c r="A71" t="s">
        <v>8</v>
      </c>
      <c r="B71" s="7">
        <v>0.4826388888888889</v>
      </c>
      <c r="C71">
        <v>9</v>
      </c>
      <c r="D71">
        <v>14</v>
      </c>
    </row>
    <row r="72" spans="1:4">
      <c r="A72" t="s">
        <v>8</v>
      </c>
      <c r="B72" s="7">
        <v>0.4826388888888889</v>
      </c>
      <c r="C72">
        <v>1</v>
      </c>
      <c r="D72">
        <v>17</v>
      </c>
    </row>
    <row r="73" spans="1:4">
      <c r="A73" t="s">
        <v>8</v>
      </c>
      <c r="B73" s="7">
        <v>0.4826388888888889</v>
      </c>
      <c r="C73">
        <v>16</v>
      </c>
      <c r="D73">
        <v>5</v>
      </c>
    </row>
    <row r="74" spans="1:4">
      <c r="A74" t="s">
        <v>8</v>
      </c>
      <c r="B74" s="7">
        <v>0.48680555555555555</v>
      </c>
      <c r="C74">
        <v>13</v>
      </c>
      <c r="D74">
        <v>2</v>
      </c>
    </row>
    <row r="75" spans="1:4">
      <c r="A75" t="s">
        <v>8</v>
      </c>
      <c r="B75" s="7">
        <v>0.48680555555555555</v>
      </c>
      <c r="C75">
        <v>10</v>
      </c>
      <c r="D75">
        <v>14</v>
      </c>
    </row>
    <row r="76" spans="1:4">
      <c r="A76" t="s">
        <v>8</v>
      </c>
      <c r="B76" s="7">
        <v>0.48680555555555555</v>
      </c>
      <c r="C76">
        <v>5</v>
      </c>
      <c r="D76">
        <v>15</v>
      </c>
    </row>
    <row r="77" spans="1:4">
      <c r="A77" t="s">
        <v>8</v>
      </c>
      <c r="B77" s="7">
        <v>0.48680555555555555</v>
      </c>
      <c r="C77">
        <v>12</v>
      </c>
      <c r="D77">
        <v>4</v>
      </c>
    </row>
    <row r="78" spans="1:4">
      <c r="A78" t="s">
        <v>8</v>
      </c>
      <c r="B78" s="7">
        <v>0.48958333333333331</v>
      </c>
      <c r="C78">
        <v>6</v>
      </c>
      <c r="D78">
        <v>14</v>
      </c>
    </row>
    <row r="79" spans="1:4">
      <c r="A79" t="s">
        <v>8</v>
      </c>
      <c r="B79" s="7">
        <v>0.49930555555555556</v>
      </c>
      <c r="C79">
        <v>14</v>
      </c>
      <c r="D79">
        <v>3</v>
      </c>
    </row>
    <row r="80" spans="1:4">
      <c r="A80" t="s">
        <v>8</v>
      </c>
      <c r="B80" s="7">
        <v>0.49930555555555556</v>
      </c>
      <c r="C80">
        <v>14</v>
      </c>
      <c r="D80">
        <v>3</v>
      </c>
    </row>
    <row r="81" spans="1:4">
      <c r="A81" t="s">
        <v>8</v>
      </c>
      <c r="B81" s="7">
        <v>0.49930555555555556</v>
      </c>
      <c r="C81">
        <v>4</v>
      </c>
      <c r="D81">
        <v>14</v>
      </c>
    </row>
    <row r="82" spans="1:4">
      <c r="A82" t="s">
        <v>8</v>
      </c>
      <c r="B82" s="7">
        <v>0.50763888888888886</v>
      </c>
      <c r="C82">
        <v>6</v>
      </c>
      <c r="D82">
        <v>14</v>
      </c>
    </row>
    <row r="83" spans="1:4">
      <c r="A83" t="s">
        <v>8</v>
      </c>
      <c r="B83" s="7">
        <v>0.50763888888888886</v>
      </c>
      <c r="C83">
        <v>2</v>
      </c>
      <c r="D83">
        <v>16</v>
      </c>
    </row>
    <row r="84" spans="1:4">
      <c r="A84" t="s">
        <v>8</v>
      </c>
      <c r="B84" s="7">
        <v>0.50763888888888886</v>
      </c>
      <c r="C84">
        <v>11</v>
      </c>
      <c r="D84">
        <v>10</v>
      </c>
    </row>
    <row r="85" spans="1:4">
      <c r="A85" t="s">
        <v>8</v>
      </c>
      <c r="B85" s="7">
        <v>0.51180555555555551</v>
      </c>
      <c r="C85">
        <v>7</v>
      </c>
      <c r="D85">
        <v>16</v>
      </c>
    </row>
    <row r="86" spans="1:4">
      <c r="A86" t="s">
        <v>8</v>
      </c>
      <c r="B86" s="7">
        <v>0.51180555555555551</v>
      </c>
      <c r="C86">
        <v>16</v>
      </c>
      <c r="D86">
        <v>5</v>
      </c>
    </row>
    <row r="87" spans="1:4">
      <c r="A87" t="s">
        <v>8</v>
      </c>
      <c r="B87" s="7">
        <v>0.51874999999999993</v>
      </c>
      <c r="C87">
        <v>11</v>
      </c>
      <c r="D87">
        <v>10</v>
      </c>
    </row>
    <row r="88" spans="1:4">
      <c r="A88" t="s">
        <v>8</v>
      </c>
      <c r="B88" s="7">
        <v>0.51874999999999993</v>
      </c>
      <c r="C88">
        <v>13</v>
      </c>
      <c r="D88">
        <v>2</v>
      </c>
    </row>
    <row r="89" spans="1:4">
      <c r="A89" t="s">
        <v>8</v>
      </c>
      <c r="B89" s="7">
        <v>0.52499999999999991</v>
      </c>
      <c r="C89">
        <v>1</v>
      </c>
      <c r="D89">
        <v>17</v>
      </c>
    </row>
    <row r="90" spans="1:4">
      <c r="A90" t="s">
        <v>8</v>
      </c>
      <c r="B90" s="7">
        <v>0.52499999999999991</v>
      </c>
      <c r="C90">
        <v>12</v>
      </c>
      <c r="D90">
        <v>4</v>
      </c>
    </row>
    <row r="91" spans="1:4">
      <c r="A91" t="s">
        <v>8</v>
      </c>
      <c r="B91" s="7">
        <v>0.52499999999999991</v>
      </c>
      <c r="C91">
        <v>13</v>
      </c>
      <c r="D91">
        <v>2</v>
      </c>
    </row>
    <row r="92" spans="1:4">
      <c r="A92" t="s">
        <v>8</v>
      </c>
      <c r="B92" s="7">
        <v>0.52499999999999991</v>
      </c>
      <c r="C92">
        <v>5</v>
      </c>
      <c r="D92">
        <v>15</v>
      </c>
    </row>
    <row r="93" spans="1:4">
      <c r="A93" t="s">
        <v>8</v>
      </c>
      <c r="B93" s="7">
        <v>0.53263888888888877</v>
      </c>
      <c r="C93">
        <v>13</v>
      </c>
      <c r="D93">
        <v>2</v>
      </c>
    </row>
    <row r="94" spans="1:4">
      <c r="A94" t="s">
        <v>8</v>
      </c>
      <c r="B94" s="7">
        <v>0.53958333333333319</v>
      </c>
      <c r="C94">
        <v>3</v>
      </c>
      <c r="D94">
        <v>7</v>
      </c>
    </row>
    <row r="95" spans="1:4">
      <c r="A95" t="s">
        <v>8</v>
      </c>
      <c r="B95" s="7">
        <v>0.53958333333333319</v>
      </c>
      <c r="C95">
        <v>4</v>
      </c>
      <c r="D95">
        <v>14</v>
      </c>
    </row>
    <row r="96" spans="1:4">
      <c r="A96" t="s">
        <v>8</v>
      </c>
      <c r="B96" s="7">
        <v>0.53958333333333319</v>
      </c>
      <c r="C96">
        <v>6</v>
      </c>
      <c r="D96">
        <v>14</v>
      </c>
    </row>
    <row r="97" spans="1:4">
      <c r="A97" t="s">
        <v>8</v>
      </c>
      <c r="B97" s="7">
        <v>0.53958333333333319</v>
      </c>
      <c r="C97">
        <v>6</v>
      </c>
      <c r="D97">
        <v>14</v>
      </c>
    </row>
    <row r="98" spans="1:4">
      <c r="A98" t="s">
        <v>8</v>
      </c>
      <c r="B98" s="7">
        <v>0.54722222222222205</v>
      </c>
      <c r="C98">
        <v>15</v>
      </c>
      <c r="D98">
        <v>1</v>
      </c>
    </row>
    <row r="99" spans="1:4">
      <c r="A99" t="s">
        <v>8</v>
      </c>
      <c r="B99" s="7">
        <v>0.5562499999999998</v>
      </c>
      <c r="C99">
        <v>3</v>
      </c>
      <c r="D99">
        <v>7</v>
      </c>
    </row>
    <row r="100" spans="1:4">
      <c r="A100" t="s">
        <v>8</v>
      </c>
      <c r="B100" s="7">
        <v>0.5562499999999998</v>
      </c>
      <c r="C100">
        <v>14</v>
      </c>
      <c r="D100">
        <v>3</v>
      </c>
    </row>
    <row r="101" spans="1:4">
      <c r="A101" t="s">
        <v>8</v>
      </c>
      <c r="B101" s="7">
        <v>0.5562499999999998</v>
      </c>
      <c r="C101">
        <v>15</v>
      </c>
      <c r="D101">
        <v>1</v>
      </c>
    </row>
    <row r="102" spans="1:4">
      <c r="A102" t="s">
        <v>8</v>
      </c>
      <c r="B102" s="7">
        <v>0.55833333333333313</v>
      </c>
      <c r="C102">
        <v>16</v>
      </c>
      <c r="D102">
        <v>5</v>
      </c>
    </row>
    <row r="103" spans="1:4">
      <c r="A103" t="s">
        <v>8</v>
      </c>
      <c r="B103" s="7">
        <v>0.56736111111111087</v>
      </c>
      <c r="C103">
        <v>8</v>
      </c>
      <c r="D103">
        <v>15</v>
      </c>
    </row>
    <row r="104" spans="1:4">
      <c r="A104" t="s">
        <v>8</v>
      </c>
      <c r="B104" s="7">
        <v>0.56736111111111087</v>
      </c>
      <c r="C104">
        <v>2</v>
      </c>
      <c r="D104">
        <v>16</v>
      </c>
    </row>
    <row r="105" spans="1:4">
      <c r="A105" t="s">
        <v>8</v>
      </c>
      <c r="B105" s="7">
        <v>0.57361111111111085</v>
      </c>
      <c r="C105">
        <v>2</v>
      </c>
      <c r="D105">
        <v>16</v>
      </c>
    </row>
    <row r="106" spans="1:4">
      <c r="A106" t="s">
        <v>8</v>
      </c>
      <c r="B106" s="7">
        <v>0.57499999999999973</v>
      </c>
      <c r="C106">
        <v>10</v>
      </c>
      <c r="D106">
        <v>14</v>
      </c>
    </row>
    <row r="107" spans="1:4">
      <c r="A107" t="s">
        <v>8</v>
      </c>
      <c r="B107" s="7">
        <v>0.58124999999999971</v>
      </c>
      <c r="C107">
        <v>8</v>
      </c>
      <c r="D107">
        <v>15</v>
      </c>
    </row>
    <row r="108" spans="1:4">
      <c r="A108" t="s">
        <v>8</v>
      </c>
      <c r="B108" s="7">
        <v>0.58124999999999971</v>
      </c>
      <c r="C108">
        <v>8</v>
      </c>
      <c r="D108">
        <v>15</v>
      </c>
    </row>
    <row r="109" spans="1:4">
      <c r="A109" t="s">
        <v>9</v>
      </c>
      <c r="B109" s="7">
        <v>0.47222222222222227</v>
      </c>
      <c r="C109">
        <v>3</v>
      </c>
      <c r="D109">
        <v>7</v>
      </c>
    </row>
    <row r="110" spans="1:4">
      <c r="A110" t="s">
        <v>9</v>
      </c>
      <c r="B110" s="7">
        <v>0.47222222222222227</v>
      </c>
      <c r="C110">
        <v>1</v>
      </c>
      <c r="D110">
        <v>17</v>
      </c>
    </row>
    <row r="111" spans="1:4">
      <c r="A111" t="s">
        <v>9</v>
      </c>
      <c r="B111" s="7">
        <v>0.47222222222222227</v>
      </c>
      <c r="C111">
        <v>9</v>
      </c>
      <c r="D111">
        <v>14</v>
      </c>
    </row>
    <row r="112" spans="1:4">
      <c r="A112" t="s">
        <v>9</v>
      </c>
      <c r="B112" s="7">
        <v>0.47222222222222227</v>
      </c>
      <c r="C112">
        <v>16</v>
      </c>
      <c r="D112">
        <v>5</v>
      </c>
    </row>
    <row r="113" spans="1:4">
      <c r="A113" t="s">
        <v>9</v>
      </c>
      <c r="B113" s="7">
        <v>0.48125000000000007</v>
      </c>
      <c r="C113">
        <v>11</v>
      </c>
      <c r="D113">
        <v>10</v>
      </c>
    </row>
    <row r="114" spans="1:4">
      <c r="A114" t="s">
        <v>9</v>
      </c>
      <c r="B114" s="7">
        <v>0.49027777777777787</v>
      </c>
      <c r="C114">
        <v>4</v>
      </c>
      <c r="D114">
        <v>14</v>
      </c>
    </row>
    <row r="115" spans="1:4">
      <c r="A115" t="s">
        <v>9</v>
      </c>
      <c r="B115" s="7">
        <v>0.49027777777777787</v>
      </c>
      <c r="C115">
        <v>8</v>
      </c>
      <c r="D115">
        <v>15</v>
      </c>
    </row>
    <row r="116" spans="1:4">
      <c r="A116" t="s">
        <v>9</v>
      </c>
      <c r="B116" s="7">
        <v>0.49027777777777787</v>
      </c>
      <c r="C116">
        <v>13</v>
      </c>
      <c r="D116">
        <v>2</v>
      </c>
    </row>
    <row r="117" spans="1:4">
      <c r="A117" t="s">
        <v>9</v>
      </c>
      <c r="B117" s="7">
        <v>0.49513888888888896</v>
      </c>
      <c r="C117">
        <v>10</v>
      </c>
      <c r="D117">
        <v>14</v>
      </c>
    </row>
    <row r="118" spans="1:4">
      <c r="A118" t="s">
        <v>9</v>
      </c>
      <c r="B118" s="7">
        <v>0.50347222222222232</v>
      </c>
      <c r="C118">
        <v>3</v>
      </c>
      <c r="D118">
        <v>7</v>
      </c>
    </row>
    <row r="119" spans="1:4">
      <c r="A119" t="s">
        <v>9</v>
      </c>
      <c r="B119" s="7">
        <v>0.50763888888888897</v>
      </c>
      <c r="C119">
        <v>1</v>
      </c>
      <c r="D119">
        <v>17</v>
      </c>
    </row>
    <row r="120" spans="1:4">
      <c r="A120" t="s">
        <v>9</v>
      </c>
      <c r="B120" s="7">
        <v>0.50763888888888897</v>
      </c>
      <c r="C120">
        <v>7</v>
      </c>
      <c r="D120">
        <v>16</v>
      </c>
    </row>
    <row r="121" spans="1:4">
      <c r="A121" t="s">
        <v>9</v>
      </c>
      <c r="B121" s="7">
        <v>0.51041666666666674</v>
      </c>
      <c r="C121">
        <v>16</v>
      </c>
      <c r="D121">
        <v>5</v>
      </c>
    </row>
    <row r="122" spans="1:4">
      <c r="A122" t="s">
        <v>9</v>
      </c>
      <c r="B122" s="7">
        <v>0.52013888888888893</v>
      </c>
      <c r="C122">
        <v>13</v>
      </c>
      <c r="D122">
        <v>2</v>
      </c>
    </row>
    <row r="123" spans="1:4">
      <c r="A123" t="s">
        <v>9</v>
      </c>
      <c r="B123" s="7">
        <v>0.52013888888888893</v>
      </c>
      <c r="C123">
        <v>15</v>
      </c>
      <c r="D123">
        <v>1</v>
      </c>
    </row>
    <row r="124" spans="1:4">
      <c r="A124" t="s">
        <v>9</v>
      </c>
      <c r="B124" s="7">
        <v>0.52013888888888893</v>
      </c>
      <c r="C124">
        <v>4</v>
      </c>
      <c r="D124">
        <v>14</v>
      </c>
    </row>
    <row r="125" spans="1:4">
      <c r="A125" t="s">
        <v>9</v>
      </c>
      <c r="B125" s="7">
        <v>0.52916666666666667</v>
      </c>
      <c r="C125">
        <v>15</v>
      </c>
      <c r="D125">
        <v>1</v>
      </c>
    </row>
    <row r="126" spans="1:4">
      <c r="A126" t="s">
        <v>9</v>
      </c>
      <c r="B126" s="7">
        <v>0.52916666666666667</v>
      </c>
      <c r="C126">
        <v>11</v>
      </c>
      <c r="D126">
        <v>10</v>
      </c>
    </row>
    <row r="127" spans="1:4">
      <c r="A127" t="s">
        <v>9</v>
      </c>
      <c r="B127" s="7">
        <v>0.52916666666666667</v>
      </c>
      <c r="C127">
        <v>16</v>
      </c>
      <c r="D127">
        <v>5</v>
      </c>
    </row>
    <row r="128" spans="1:4">
      <c r="A128" t="s">
        <v>9</v>
      </c>
      <c r="B128" s="7">
        <v>0.52916666666666667</v>
      </c>
      <c r="C128">
        <v>13</v>
      </c>
      <c r="D128">
        <v>2</v>
      </c>
    </row>
    <row r="129" spans="1:4">
      <c r="A129" t="s">
        <v>9</v>
      </c>
      <c r="B129" s="7">
        <v>0.52916666666666667</v>
      </c>
      <c r="C129">
        <v>6</v>
      </c>
      <c r="D129">
        <v>14</v>
      </c>
    </row>
    <row r="130" spans="1:4">
      <c r="A130" t="s">
        <v>9</v>
      </c>
      <c r="B130" s="7">
        <v>0.52916666666666667</v>
      </c>
      <c r="C130">
        <v>2</v>
      </c>
      <c r="D130">
        <v>16</v>
      </c>
    </row>
    <row r="131" spans="1:4">
      <c r="A131" t="s">
        <v>9</v>
      </c>
      <c r="B131" s="7">
        <v>0.52916666666666667</v>
      </c>
      <c r="C131">
        <v>11</v>
      </c>
      <c r="D131">
        <v>10</v>
      </c>
    </row>
    <row r="132" spans="1:4">
      <c r="A132" t="s">
        <v>9</v>
      </c>
      <c r="B132" s="7">
        <v>0.53888888888888886</v>
      </c>
      <c r="C132">
        <v>15</v>
      </c>
      <c r="D132">
        <v>1</v>
      </c>
    </row>
    <row r="133" spans="1:4">
      <c r="A133" t="s">
        <v>9</v>
      </c>
      <c r="B133" s="7">
        <v>0.53888888888888886</v>
      </c>
      <c r="C133">
        <v>13</v>
      </c>
      <c r="D133">
        <v>2</v>
      </c>
    </row>
    <row r="134" spans="1:4">
      <c r="A134" t="s">
        <v>9</v>
      </c>
      <c r="B134" s="7">
        <v>0.53888888888888886</v>
      </c>
      <c r="C134">
        <v>14</v>
      </c>
      <c r="D134">
        <v>3</v>
      </c>
    </row>
    <row r="135" spans="1:4">
      <c r="A135" t="s">
        <v>9</v>
      </c>
      <c r="B135" s="7">
        <v>0.53888888888888886</v>
      </c>
      <c r="C135">
        <v>6</v>
      </c>
      <c r="D135">
        <v>14</v>
      </c>
    </row>
    <row r="136" spans="1:4">
      <c r="A136" t="s">
        <v>9</v>
      </c>
      <c r="B136" s="7">
        <v>0.53888888888888886</v>
      </c>
      <c r="C136">
        <v>11</v>
      </c>
      <c r="D136">
        <v>10</v>
      </c>
    </row>
    <row r="137" spans="1:4">
      <c r="A137" t="s">
        <v>9</v>
      </c>
      <c r="B137" s="7">
        <v>0.53888888888888886</v>
      </c>
      <c r="C137">
        <v>8</v>
      </c>
      <c r="D137">
        <v>15</v>
      </c>
    </row>
    <row r="138" spans="1:4">
      <c r="A138" t="s">
        <v>9</v>
      </c>
      <c r="B138" s="7">
        <v>0.54791666666666661</v>
      </c>
      <c r="C138">
        <v>3</v>
      </c>
      <c r="D138">
        <v>7</v>
      </c>
    </row>
    <row r="139" spans="1:4">
      <c r="A139" t="s">
        <v>9</v>
      </c>
      <c r="B139" s="7">
        <v>0.54791666666666661</v>
      </c>
      <c r="C139">
        <v>16</v>
      </c>
      <c r="D139">
        <v>5</v>
      </c>
    </row>
    <row r="140" spans="1:4">
      <c r="A140" t="s">
        <v>9</v>
      </c>
      <c r="B140" s="7">
        <v>0.54791666666666661</v>
      </c>
      <c r="C140">
        <v>1</v>
      </c>
      <c r="D140">
        <v>17</v>
      </c>
    </row>
    <row r="141" spans="1:4">
      <c r="A141" t="s">
        <v>9</v>
      </c>
      <c r="B141" s="7">
        <v>0.54791666666666661</v>
      </c>
      <c r="C141">
        <v>7</v>
      </c>
      <c r="D141">
        <v>16</v>
      </c>
    </row>
    <row r="142" spans="1:4">
      <c r="A142" t="s">
        <v>9</v>
      </c>
      <c r="B142" s="7">
        <v>0.55347222222222214</v>
      </c>
      <c r="C142">
        <v>5</v>
      </c>
      <c r="D142">
        <v>15</v>
      </c>
    </row>
    <row r="143" spans="1:4">
      <c r="A143" t="s">
        <v>9</v>
      </c>
      <c r="B143" s="7">
        <v>0.55486111111111103</v>
      </c>
      <c r="C143">
        <v>15</v>
      </c>
      <c r="D143">
        <v>1</v>
      </c>
    </row>
    <row r="144" spans="1:4">
      <c r="A144" t="s">
        <v>9</v>
      </c>
      <c r="B144" s="7">
        <v>0.56319444444444433</v>
      </c>
      <c r="C144">
        <v>2</v>
      </c>
      <c r="D144">
        <v>16</v>
      </c>
    </row>
    <row r="145" spans="1:4">
      <c r="A145" t="s">
        <v>9</v>
      </c>
      <c r="B145" s="7">
        <v>0.56319444444444433</v>
      </c>
      <c r="C145">
        <v>2</v>
      </c>
      <c r="D145">
        <v>16</v>
      </c>
    </row>
    <row r="146" spans="1:4">
      <c r="A146" t="s">
        <v>9</v>
      </c>
      <c r="B146" s="7">
        <v>0.56944444444444431</v>
      </c>
      <c r="C146">
        <v>14</v>
      </c>
      <c r="D146">
        <v>3</v>
      </c>
    </row>
    <row r="147" spans="1:4">
      <c r="A147" t="s">
        <v>9</v>
      </c>
      <c r="B147" s="7">
        <v>0.57847222222222205</v>
      </c>
      <c r="C147">
        <v>10</v>
      </c>
      <c r="D147">
        <v>14</v>
      </c>
    </row>
    <row r="148" spans="1:4">
      <c r="A148" t="s">
        <v>9</v>
      </c>
      <c r="B148" s="7">
        <v>0.58333333333333315</v>
      </c>
      <c r="C148">
        <v>12</v>
      </c>
      <c r="D148">
        <v>4</v>
      </c>
    </row>
    <row r="149" spans="1:4">
      <c r="A149" t="s">
        <v>9</v>
      </c>
      <c r="B149" s="7">
        <v>0.58333333333333315</v>
      </c>
      <c r="C149">
        <v>13</v>
      </c>
      <c r="D149">
        <v>2</v>
      </c>
    </row>
    <row r="150" spans="1:4">
      <c r="A150" t="s">
        <v>10</v>
      </c>
      <c r="B150" s="7">
        <v>0.46736111111111112</v>
      </c>
      <c r="C150">
        <v>1</v>
      </c>
      <c r="D150">
        <v>17</v>
      </c>
    </row>
    <row r="151" spans="1:4">
      <c r="A151" t="s">
        <v>10</v>
      </c>
      <c r="B151" s="7">
        <v>0.46736111111111112</v>
      </c>
      <c r="C151">
        <v>6</v>
      </c>
      <c r="D151">
        <v>14</v>
      </c>
    </row>
    <row r="152" spans="1:4">
      <c r="A152" t="s">
        <v>10</v>
      </c>
      <c r="B152" s="7">
        <v>0.46736111111111112</v>
      </c>
      <c r="C152">
        <v>9</v>
      </c>
      <c r="D152">
        <v>14</v>
      </c>
    </row>
    <row r="153" spans="1:4">
      <c r="A153" t="s">
        <v>10</v>
      </c>
      <c r="B153" s="7">
        <v>0.46736111111111112</v>
      </c>
      <c r="C153">
        <v>14</v>
      </c>
      <c r="D153">
        <v>3</v>
      </c>
    </row>
    <row r="154" spans="1:4">
      <c r="A154" t="s">
        <v>10</v>
      </c>
      <c r="B154" s="7">
        <v>0.47499999999999998</v>
      </c>
      <c r="C154">
        <v>16</v>
      </c>
      <c r="D154">
        <v>5</v>
      </c>
    </row>
    <row r="155" spans="1:4">
      <c r="A155" t="s">
        <v>10</v>
      </c>
      <c r="B155" s="7">
        <v>0.4819444444444444</v>
      </c>
      <c r="C155">
        <v>15</v>
      </c>
      <c r="D155">
        <v>1</v>
      </c>
    </row>
    <row r="156" spans="1:4">
      <c r="A156" t="s">
        <v>10</v>
      </c>
      <c r="B156" s="7">
        <v>0.48888888888888882</v>
      </c>
      <c r="C156">
        <v>10</v>
      </c>
      <c r="D156">
        <v>14</v>
      </c>
    </row>
    <row r="157" spans="1:4">
      <c r="A157" t="s">
        <v>10</v>
      </c>
      <c r="B157" s="7">
        <v>0.48888888888888882</v>
      </c>
      <c r="C157">
        <v>6</v>
      </c>
      <c r="D157">
        <v>14</v>
      </c>
    </row>
    <row r="158" spans="1:4">
      <c r="A158" t="s">
        <v>10</v>
      </c>
      <c r="B158" s="7">
        <v>0.48888888888888882</v>
      </c>
      <c r="C158">
        <v>9</v>
      </c>
      <c r="D158">
        <v>14</v>
      </c>
    </row>
    <row r="159" spans="1:4">
      <c r="A159" t="s">
        <v>10</v>
      </c>
      <c r="B159" s="7">
        <v>0.48888888888888882</v>
      </c>
      <c r="C159">
        <v>2</v>
      </c>
      <c r="D159">
        <v>16</v>
      </c>
    </row>
    <row r="160" spans="1:4">
      <c r="A160" t="s">
        <v>10</v>
      </c>
      <c r="B160" s="7">
        <v>0.48888888888888882</v>
      </c>
      <c r="C160">
        <v>15</v>
      </c>
      <c r="D160">
        <v>1</v>
      </c>
    </row>
    <row r="161" spans="1:4">
      <c r="A161" t="s">
        <v>10</v>
      </c>
      <c r="B161" s="7">
        <v>0.48888888888888882</v>
      </c>
      <c r="C161">
        <v>11</v>
      </c>
      <c r="D161">
        <v>10</v>
      </c>
    </row>
    <row r="162" spans="1:4">
      <c r="A162" t="s">
        <v>10</v>
      </c>
      <c r="B162" s="7">
        <v>0.48888888888888882</v>
      </c>
      <c r="C162">
        <v>6</v>
      </c>
      <c r="D162">
        <v>14</v>
      </c>
    </row>
    <row r="163" spans="1:4">
      <c r="A163" t="s">
        <v>10</v>
      </c>
      <c r="B163" s="7">
        <v>0.49861111111111106</v>
      </c>
      <c r="C163">
        <v>15</v>
      </c>
      <c r="D163">
        <v>1</v>
      </c>
    </row>
    <row r="164" spans="1:4">
      <c r="A164" t="s">
        <v>10</v>
      </c>
      <c r="B164" s="7">
        <v>0.49861111111111106</v>
      </c>
      <c r="C164">
        <v>4</v>
      </c>
      <c r="D164">
        <v>14</v>
      </c>
    </row>
    <row r="165" spans="1:4">
      <c r="A165" t="s">
        <v>10</v>
      </c>
      <c r="B165" s="7">
        <v>0.49861111111111106</v>
      </c>
      <c r="C165">
        <v>16</v>
      </c>
      <c r="D165">
        <v>5</v>
      </c>
    </row>
    <row r="166" spans="1:4">
      <c r="A166" t="s">
        <v>10</v>
      </c>
      <c r="B166" s="7">
        <v>0.49861111111111106</v>
      </c>
      <c r="C166">
        <v>6</v>
      </c>
      <c r="D166">
        <v>14</v>
      </c>
    </row>
    <row r="167" spans="1:4">
      <c r="A167" t="s">
        <v>10</v>
      </c>
      <c r="B167" s="7">
        <v>0.50416666666666665</v>
      </c>
      <c r="C167">
        <v>14</v>
      </c>
      <c r="D167">
        <v>3</v>
      </c>
    </row>
    <row r="168" spans="1:4">
      <c r="A168" t="s">
        <v>10</v>
      </c>
      <c r="B168" s="7">
        <v>0.5131944444444444</v>
      </c>
      <c r="C168">
        <v>10</v>
      </c>
      <c r="D168">
        <v>14</v>
      </c>
    </row>
    <row r="169" spans="1:4">
      <c r="A169" t="s">
        <v>10</v>
      </c>
      <c r="B169" s="7">
        <v>0.5131944444444444</v>
      </c>
      <c r="C169">
        <v>10</v>
      </c>
      <c r="D169">
        <v>14</v>
      </c>
    </row>
    <row r="170" spans="1:4">
      <c r="A170" t="s">
        <v>10</v>
      </c>
      <c r="B170" s="7">
        <v>0.5131944444444444</v>
      </c>
      <c r="C170">
        <v>6</v>
      </c>
      <c r="D170">
        <v>14</v>
      </c>
    </row>
    <row r="171" spans="1:4">
      <c r="A171" t="s">
        <v>10</v>
      </c>
      <c r="B171" s="7">
        <v>0.52361111111111103</v>
      </c>
      <c r="C171">
        <v>2</v>
      </c>
      <c r="D171">
        <v>16</v>
      </c>
    </row>
    <row r="172" spans="1:4">
      <c r="A172" t="s">
        <v>10</v>
      </c>
      <c r="B172" s="7">
        <v>0.52361111111111103</v>
      </c>
      <c r="C172">
        <v>15</v>
      </c>
      <c r="D172">
        <v>1</v>
      </c>
    </row>
    <row r="173" spans="1:4">
      <c r="A173" t="s">
        <v>10</v>
      </c>
      <c r="B173" s="7">
        <v>0.52499999999999991</v>
      </c>
      <c r="C173">
        <v>3</v>
      </c>
      <c r="D173">
        <v>7</v>
      </c>
    </row>
    <row r="174" spans="1:4">
      <c r="A174" t="s">
        <v>10</v>
      </c>
      <c r="B174" s="7">
        <v>0.52499999999999991</v>
      </c>
      <c r="C174">
        <v>11</v>
      </c>
      <c r="D174">
        <v>10</v>
      </c>
    </row>
    <row r="175" spans="1:4">
      <c r="A175" t="s">
        <v>10</v>
      </c>
      <c r="B175" s="7">
        <v>0.52499999999999991</v>
      </c>
      <c r="C175">
        <v>2</v>
      </c>
      <c r="D175">
        <v>16</v>
      </c>
    </row>
    <row r="176" spans="1:4">
      <c r="A176" t="s">
        <v>10</v>
      </c>
      <c r="B176" s="7">
        <v>0.52499999999999991</v>
      </c>
      <c r="C176">
        <v>16</v>
      </c>
      <c r="D176">
        <v>5</v>
      </c>
    </row>
    <row r="177" spans="1:4">
      <c r="A177" t="s">
        <v>10</v>
      </c>
      <c r="B177" s="7">
        <v>0.52499999999999991</v>
      </c>
      <c r="C177">
        <v>6</v>
      </c>
      <c r="D177">
        <v>14</v>
      </c>
    </row>
    <row r="178" spans="1:4">
      <c r="A178" t="s">
        <v>10</v>
      </c>
      <c r="B178" s="7">
        <v>0.52986111111111101</v>
      </c>
      <c r="C178">
        <v>2</v>
      </c>
      <c r="D178">
        <v>16</v>
      </c>
    </row>
    <row r="179" spans="1:4">
      <c r="A179" t="s">
        <v>10</v>
      </c>
      <c r="B179" s="7">
        <v>0.52986111111111101</v>
      </c>
      <c r="C179">
        <v>10</v>
      </c>
      <c r="D179">
        <v>14</v>
      </c>
    </row>
    <row r="180" spans="1:4">
      <c r="A180" t="s">
        <v>10</v>
      </c>
      <c r="B180" s="7">
        <v>0.53611111111111098</v>
      </c>
      <c r="C180">
        <v>9</v>
      </c>
      <c r="D180">
        <v>14</v>
      </c>
    </row>
    <row r="181" spans="1:4">
      <c r="A181" t="s">
        <v>10</v>
      </c>
      <c r="B181" s="7">
        <v>0.54374999999999984</v>
      </c>
      <c r="C181">
        <v>14</v>
      </c>
      <c r="D181">
        <v>3</v>
      </c>
    </row>
    <row r="182" spans="1:4">
      <c r="A182" t="s">
        <v>10</v>
      </c>
      <c r="B182" s="7">
        <v>0.54374999999999984</v>
      </c>
      <c r="C182">
        <v>3</v>
      </c>
      <c r="D182">
        <v>7</v>
      </c>
    </row>
    <row r="183" spans="1:4">
      <c r="A183" t="s">
        <v>10</v>
      </c>
      <c r="B183" s="7">
        <v>0.54374999999999984</v>
      </c>
      <c r="C183">
        <v>11</v>
      </c>
      <c r="D183">
        <v>10</v>
      </c>
    </row>
    <row r="184" spans="1:4">
      <c r="A184" t="s">
        <v>10</v>
      </c>
      <c r="B184" s="7">
        <v>0.54930555555555538</v>
      </c>
      <c r="C184">
        <v>5</v>
      </c>
      <c r="D184">
        <v>15</v>
      </c>
    </row>
    <row r="185" spans="1:4">
      <c r="A185" t="s">
        <v>10</v>
      </c>
      <c r="B185" s="7">
        <v>0.54930555555555538</v>
      </c>
      <c r="C185">
        <v>11</v>
      </c>
      <c r="D185">
        <v>10</v>
      </c>
    </row>
    <row r="186" spans="1:4">
      <c r="A186" t="s">
        <v>10</v>
      </c>
      <c r="B186" s="7">
        <v>0.55763888888888868</v>
      </c>
      <c r="C186">
        <v>6</v>
      </c>
      <c r="D186">
        <v>14</v>
      </c>
    </row>
    <row r="187" spans="1:4">
      <c r="A187" t="s">
        <v>10</v>
      </c>
      <c r="B187" s="7">
        <v>0.56666666666666643</v>
      </c>
      <c r="C187">
        <v>6</v>
      </c>
      <c r="D187">
        <v>14</v>
      </c>
    </row>
    <row r="188" spans="1:4">
      <c r="A188" t="s">
        <v>10</v>
      </c>
      <c r="B188" s="7">
        <v>0.56666666666666643</v>
      </c>
      <c r="C188">
        <v>16</v>
      </c>
      <c r="D188">
        <v>5</v>
      </c>
    </row>
    <row r="189" spans="1:4">
      <c r="A189" t="s">
        <v>10</v>
      </c>
      <c r="B189" s="7">
        <v>0.56666666666666643</v>
      </c>
      <c r="C189">
        <v>9</v>
      </c>
      <c r="D189">
        <v>14</v>
      </c>
    </row>
    <row r="190" spans="1:4">
      <c r="A190" t="s">
        <v>10</v>
      </c>
      <c r="B190" s="7">
        <v>0.57708333333333306</v>
      </c>
      <c r="C190">
        <v>16</v>
      </c>
      <c r="D190">
        <v>5</v>
      </c>
    </row>
    <row r="191" spans="1:4">
      <c r="A191" t="s">
        <v>10</v>
      </c>
      <c r="B191" s="7">
        <v>0.57847222222222194</v>
      </c>
      <c r="C191">
        <v>4</v>
      </c>
      <c r="D191">
        <v>14</v>
      </c>
    </row>
    <row r="192" spans="1:4">
      <c r="A192" t="s">
        <v>10</v>
      </c>
      <c r="B192" s="7">
        <v>0.57847222222222194</v>
      </c>
      <c r="C192">
        <v>3</v>
      </c>
      <c r="D192">
        <v>7</v>
      </c>
    </row>
    <row r="193" spans="1:4">
      <c r="A193" t="s">
        <v>10</v>
      </c>
      <c r="B193" s="7">
        <v>0.57847222222222194</v>
      </c>
      <c r="C193">
        <v>2</v>
      </c>
      <c r="D193">
        <v>16</v>
      </c>
    </row>
    <row r="194" spans="1:4">
      <c r="A194" t="s">
        <v>10</v>
      </c>
      <c r="B194" s="7">
        <v>0.57847222222222194</v>
      </c>
      <c r="C194">
        <v>3</v>
      </c>
      <c r="D194">
        <v>7</v>
      </c>
    </row>
    <row r="195" spans="1:4">
      <c r="A195" t="s">
        <v>10</v>
      </c>
      <c r="B195" s="7">
        <v>0.58194444444444415</v>
      </c>
      <c r="C195">
        <v>3</v>
      </c>
      <c r="D195">
        <v>7</v>
      </c>
    </row>
    <row r="196" spans="1:4">
      <c r="A196" t="s">
        <v>11</v>
      </c>
      <c r="B196" s="7">
        <v>0.4770833333333333</v>
      </c>
      <c r="C196">
        <v>8</v>
      </c>
      <c r="D196">
        <v>15</v>
      </c>
    </row>
    <row r="197" spans="1:4">
      <c r="A197" t="s">
        <v>11</v>
      </c>
      <c r="B197" s="7">
        <v>0.4770833333333333</v>
      </c>
      <c r="C197">
        <v>7</v>
      </c>
      <c r="D197">
        <v>16</v>
      </c>
    </row>
    <row r="198" spans="1:4">
      <c r="A198" t="s">
        <v>11</v>
      </c>
      <c r="B198" s="7">
        <v>0.4770833333333333</v>
      </c>
      <c r="C198">
        <v>8</v>
      </c>
      <c r="D198">
        <v>15</v>
      </c>
    </row>
    <row r="199" spans="1:4">
      <c r="A199" t="s">
        <v>11</v>
      </c>
      <c r="B199" s="7">
        <v>0.4770833333333333</v>
      </c>
      <c r="C199">
        <v>8</v>
      </c>
      <c r="D199">
        <v>15</v>
      </c>
    </row>
    <row r="200" spans="1:4">
      <c r="A200" t="s">
        <v>11</v>
      </c>
      <c r="B200" s="7">
        <v>0.4770833333333333</v>
      </c>
      <c r="C200">
        <v>9</v>
      </c>
      <c r="D200">
        <v>14</v>
      </c>
    </row>
    <row r="201" spans="1:4">
      <c r="A201" t="s">
        <v>11</v>
      </c>
      <c r="B201" s="7">
        <v>0.4770833333333333</v>
      </c>
      <c r="C201">
        <v>12</v>
      </c>
      <c r="D201">
        <v>4</v>
      </c>
    </row>
    <row r="202" spans="1:4">
      <c r="A202" t="s">
        <v>11</v>
      </c>
      <c r="B202" s="7">
        <v>0.4770833333333333</v>
      </c>
      <c r="C202">
        <v>3</v>
      </c>
      <c r="D202">
        <v>7</v>
      </c>
    </row>
    <row r="203" spans="1:4">
      <c r="A203" t="s">
        <v>11</v>
      </c>
      <c r="B203" s="7">
        <v>0.4770833333333333</v>
      </c>
      <c r="C203">
        <v>13</v>
      </c>
      <c r="D203">
        <v>2</v>
      </c>
    </row>
    <row r="204" spans="1:4">
      <c r="A204" t="s">
        <v>11</v>
      </c>
      <c r="B204" s="7">
        <v>0.4819444444444444</v>
      </c>
      <c r="C204">
        <v>12</v>
      </c>
      <c r="D204">
        <v>4</v>
      </c>
    </row>
    <row r="205" spans="1:4">
      <c r="A205" t="s">
        <v>11</v>
      </c>
      <c r="B205" s="7">
        <v>0.4819444444444444</v>
      </c>
      <c r="C205">
        <v>15</v>
      </c>
      <c r="D205">
        <v>1</v>
      </c>
    </row>
    <row r="206" spans="1:4">
      <c r="A206" t="s">
        <v>11</v>
      </c>
      <c r="B206" s="7">
        <v>0.4819444444444444</v>
      </c>
      <c r="C206">
        <v>1</v>
      </c>
      <c r="D206">
        <v>17</v>
      </c>
    </row>
    <row r="207" spans="1:4">
      <c r="A207" t="s">
        <v>11</v>
      </c>
      <c r="B207" s="7">
        <v>0.48611111111111105</v>
      </c>
      <c r="C207">
        <v>12</v>
      </c>
      <c r="D207">
        <v>4</v>
      </c>
    </row>
    <row r="208" spans="1:4">
      <c r="A208" t="s">
        <v>11</v>
      </c>
      <c r="B208" s="7">
        <v>0.48888888888888882</v>
      </c>
      <c r="C208">
        <v>3</v>
      </c>
      <c r="D208">
        <v>7</v>
      </c>
    </row>
    <row r="209" spans="1:4">
      <c r="A209" t="s">
        <v>11</v>
      </c>
      <c r="B209" s="7">
        <v>0.49374999999999991</v>
      </c>
      <c r="C209">
        <v>4</v>
      </c>
      <c r="D209">
        <v>14</v>
      </c>
    </row>
    <row r="210" spans="1:4">
      <c r="A210" t="s">
        <v>11</v>
      </c>
      <c r="B210" s="7">
        <v>0.5034722222222221</v>
      </c>
      <c r="C210">
        <v>10</v>
      </c>
      <c r="D210">
        <v>14</v>
      </c>
    </row>
    <row r="211" spans="1:4">
      <c r="A211" t="s">
        <v>11</v>
      </c>
      <c r="B211" s="7">
        <v>0.51319444444444429</v>
      </c>
      <c r="C211">
        <v>7</v>
      </c>
      <c r="D211">
        <v>16</v>
      </c>
    </row>
    <row r="212" spans="1:4">
      <c r="A212" t="s">
        <v>11</v>
      </c>
      <c r="B212" s="7">
        <v>0.51319444444444429</v>
      </c>
      <c r="C212">
        <v>11</v>
      </c>
      <c r="D212">
        <v>10</v>
      </c>
    </row>
    <row r="213" spans="1:4">
      <c r="A213" t="s">
        <v>11</v>
      </c>
      <c r="B213" s="7">
        <v>0.51319444444444429</v>
      </c>
      <c r="C213">
        <v>14</v>
      </c>
      <c r="D213">
        <v>3</v>
      </c>
    </row>
    <row r="214" spans="1:4">
      <c r="A214" t="s">
        <v>11</v>
      </c>
      <c r="B214" s="7">
        <v>0.51319444444444429</v>
      </c>
      <c r="C214">
        <v>14</v>
      </c>
      <c r="D214">
        <v>3</v>
      </c>
    </row>
    <row r="215" spans="1:4">
      <c r="A215" t="s">
        <v>11</v>
      </c>
      <c r="B215" s="7">
        <v>0.51597222222222205</v>
      </c>
      <c r="C215">
        <v>4</v>
      </c>
      <c r="D215">
        <v>14</v>
      </c>
    </row>
    <row r="216" spans="1:4">
      <c r="A216" t="s">
        <v>11</v>
      </c>
      <c r="B216" s="7">
        <v>0.51597222222222205</v>
      </c>
      <c r="C216">
        <v>14</v>
      </c>
      <c r="D216">
        <v>3</v>
      </c>
    </row>
    <row r="217" spans="1:4">
      <c r="A217" t="s">
        <v>11</v>
      </c>
      <c r="B217" s="7">
        <v>0.51805555555555538</v>
      </c>
      <c r="C217">
        <v>16</v>
      </c>
      <c r="D217">
        <v>5</v>
      </c>
    </row>
    <row r="218" spans="1:4">
      <c r="A218" t="s">
        <v>11</v>
      </c>
      <c r="B218" s="7">
        <v>0.51805555555555538</v>
      </c>
      <c r="C218">
        <v>8</v>
      </c>
      <c r="D218">
        <v>15</v>
      </c>
    </row>
    <row r="219" spans="1:4">
      <c r="A219" t="s">
        <v>11</v>
      </c>
      <c r="B219" s="7">
        <v>0.51805555555555538</v>
      </c>
      <c r="C219">
        <v>1</v>
      </c>
      <c r="D219">
        <v>17</v>
      </c>
    </row>
    <row r="220" spans="1:4">
      <c r="A220" t="s">
        <v>11</v>
      </c>
      <c r="B220" s="7">
        <v>0.52569444444444424</v>
      </c>
      <c r="C220">
        <v>2</v>
      </c>
      <c r="D220">
        <v>16</v>
      </c>
    </row>
    <row r="221" spans="1:4">
      <c r="A221" t="s">
        <v>11</v>
      </c>
      <c r="B221" s="7">
        <v>0.52569444444444424</v>
      </c>
      <c r="C221">
        <v>3</v>
      </c>
      <c r="D221">
        <v>7</v>
      </c>
    </row>
    <row r="222" spans="1:4">
      <c r="A222" t="s">
        <v>11</v>
      </c>
      <c r="B222" s="7">
        <v>0.52986111111111089</v>
      </c>
      <c r="C222">
        <v>2</v>
      </c>
      <c r="D222">
        <v>16</v>
      </c>
    </row>
    <row r="223" spans="1:4">
      <c r="A223" t="s">
        <v>11</v>
      </c>
      <c r="B223" s="7">
        <v>0.52986111111111089</v>
      </c>
      <c r="C223">
        <v>2</v>
      </c>
      <c r="D223">
        <v>16</v>
      </c>
    </row>
    <row r="224" spans="1:4">
      <c r="A224" t="s">
        <v>11</v>
      </c>
      <c r="B224" s="7">
        <v>0.52986111111111089</v>
      </c>
      <c r="C224">
        <v>16</v>
      </c>
      <c r="D224">
        <v>5</v>
      </c>
    </row>
    <row r="225" spans="1:4">
      <c r="A225" t="s">
        <v>11</v>
      </c>
      <c r="B225" s="7">
        <v>0.53541666666666643</v>
      </c>
      <c r="C225">
        <v>16</v>
      </c>
      <c r="D225">
        <v>5</v>
      </c>
    </row>
    <row r="226" spans="1:4">
      <c r="A226" t="s">
        <v>11</v>
      </c>
      <c r="B226" s="7">
        <v>0.53541666666666643</v>
      </c>
      <c r="C226">
        <v>4</v>
      </c>
      <c r="D226">
        <v>14</v>
      </c>
    </row>
    <row r="227" spans="1:4">
      <c r="A227" t="s">
        <v>11</v>
      </c>
      <c r="B227" s="7">
        <v>0.53541666666666643</v>
      </c>
      <c r="C227">
        <v>16</v>
      </c>
      <c r="D227">
        <v>5</v>
      </c>
    </row>
    <row r="228" spans="1:4">
      <c r="A228" t="s">
        <v>11</v>
      </c>
      <c r="B228" s="7">
        <v>0.53541666666666643</v>
      </c>
      <c r="C228">
        <v>2</v>
      </c>
      <c r="D228">
        <v>16</v>
      </c>
    </row>
    <row r="229" spans="1:4">
      <c r="A229" t="s">
        <v>11</v>
      </c>
      <c r="B229" s="7">
        <v>0.53680555555555531</v>
      </c>
      <c r="C229">
        <v>2</v>
      </c>
      <c r="D229">
        <v>16</v>
      </c>
    </row>
    <row r="230" spans="1:4">
      <c r="A230" t="s">
        <v>11</v>
      </c>
      <c r="B230" s="7">
        <v>0.53680555555555531</v>
      </c>
      <c r="C230">
        <v>8</v>
      </c>
      <c r="D230">
        <v>15</v>
      </c>
    </row>
    <row r="231" spans="1:4">
      <c r="A231" t="s">
        <v>11</v>
      </c>
      <c r="B231" s="7">
        <v>0.53680555555555531</v>
      </c>
      <c r="C231">
        <v>5</v>
      </c>
      <c r="D231">
        <v>15</v>
      </c>
    </row>
    <row r="232" spans="1:4">
      <c r="A232" t="s">
        <v>11</v>
      </c>
      <c r="B232" s="7">
        <v>0.53680555555555531</v>
      </c>
      <c r="C232">
        <v>11</v>
      </c>
      <c r="D232">
        <v>10</v>
      </c>
    </row>
    <row r="233" spans="1:4">
      <c r="A233" t="s">
        <v>11</v>
      </c>
      <c r="B233" s="7">
        <v>0.53680555555555531</v>
      </c>
      <c r="C233">
        <v>16</v>
      </c>
      <c r="D233">
        <v>5</v>
      </c>
    </row>
    <row r="234" spans="1:4">
      <c r="A234" t="s">
        <v>11</v>
      </c>
      <c r="B234" s="7">
        <v>0.54166666666666641</v>
      </c>
      <c r="C234">
        <v>9</v>
      </c>
      <c r="D234">
        <v>14</v>
      </c>
    </row>
    <row r="235" spans="1:4">
      <c r="A235" t="s">
        <v>11</v>
      </c>
      <c r="B235" s="7">
        <v>0.5465277777777775</v>
      </c>
      <c r="C235">
        <v>15</v>
      </c>
      <c r="D235">
        <v>1</v>
      </c>
    </row>
    <row r="236" spans="1:4">
      <c r="A236" t="s">
        <v>11</v>
      </c>
      <c r="B236" s="7">
        <v>0.54791666666666639</v>
      </c>
      <c r="C236">
        <v>8</v>
      </c>
      <c r="D236">
        <v>15</v>
      </c>
    </row>
    <row r="237" spans="1:4">
      <c r="A237" t="s">
        <v>11</v>
      </c>
      <c r="B237" s="7">
        <v>0.5513888888888886</v>
      </c>
      <c r="C237">
        <v>14</v>
      </c>
      <c r="D237">
        <v>3</v>
      </c>
    </row>
    <row r="238" spans="1:4">
      <c r="A238" t="s">
        <v>11</v>
      </c>
      <c r="B238" s="7">
        <v>0.5597222222222219</v>
      </c>
      <c r="C238">
        <v>4</v>
      </c>
      <c r="D238">
        <v>14</v>
      </c>
    </row>
    <row r="239" spans="1:4">
      <c r="A239" t="s">
        <v>11</v>
      </c>
      <c r="B239" s="7">
        <v>0.5597222222222219</v>
      </c>
      <c r="C239">
        <v>11</v>
      </c>
      <c r="D239">
        <v>10</v>
      </c>
    </row>
    <row r="240" spans="1:4">
      <c r="A240" t="s">
        <v>11</v>
      </c>
      <c r="B240" s="7">
        <v>0.56249999999999967</v>
      </c>
      <c r="C240">
        <v>16</v>
      </c>
      <c r="D240">
        <v>5</v>
      </c>
    </row>
    <row r="241" spans="1:4">
      <c r="A241" t="s">
        <v>11</v>
      </c>
      <c r="B241" s="7">
        <v>0.56249999999999967</v>
      </c>
      <c r="C241">
        <v>7</v>
      </c>
      <c r="D241">
        <v>16</v>
      </c>
    </row>
    <row r="242" spans="1:4">
      <c r="A242" t="s">
        <v>11</v>
      </c>
      <c r="B242" s="7">
        <v>0.56249999999999967</v>
      </c>
      <c r="C242">
        <v>14</v>
      </c>
      <c r="D242">
        <v>3</v>
      </c>
    </row>
    <row r="243" spans="1:4">
      <c r="A243" t="s">
        <v>11</v>
      </c>
      <c r="B243" s="7">
        <v>0.56249999999999967</v>
      </c>
      <c r="C243">
        <v>16</v>
      </c>
      <c r="D243">
        <v>5</v>
      </c>
    </row>
    <row r="244" spans="1:4">
      <c r="A244" t="s">
        <v>11</v>
      </c>
      <c r="B244" s="7">
        <v>0.56249999999999967</v>
      </c>
      <c r="C244">
        <v>1</v>
      </c>
      <c r="D244">
        <v>17</v>
      </c>
    </row>
    <row r="245" spans="1:4">
      <c r="A245" t="s">
        <v>11</v>
      </c>
      <c r="B245" s="7">
        <v>0.56249999999999967</v>
      </c>
      <c r="C245">
        <v>1</v>
      </c>
      <c r="D245">
        <v>17</v>
      </c>
    </row>
    <row r="246" spans="1:4">
      <c r="A246" t="s">
        <v>11</v>
      </c>
      <c r="B246" s="7">
        <v>0.5680555555555552</v>
      </c>
      <c r="C246">
        <v>11</v>
      </c>
      <c r="D246">
        <v>10</v>
      </c>
    </row>
    <row r="247" spans="1:4">
      <c r="A247" t="s">
        <v>11</v>
      </c>
      <c r="B247" s="7">
        <v>0.57361111111111074</v>
      </c>
      <c r="C247">
        <v>16</v>
      </c>
      <c r="D247">
        <v>5</v>
      </c>
    </row>
    <row r="248" spans="1:4">
      <c r="A248" t="s">
        <v>11</v>
      </c>
      <c r="B248" s="7">
        <v>0.58333333333333293</v>
      </c>
      <c r="C248">
        <v>9</v>
      </c>
      <c r="D248">
        <v>14</v>
      </c>
    </row>
    <row r="249" spans="1:4">
      <c r="A249" t="s">
        <v>11</v>
      </c>
      <c r="B249" s="7">
        <v>0.58333333333333293</v>
      </c>
      <c r="C249">
        <v>16</v>
      </c>
      <c r="D249">
        <v>5</v>
      </c>
    </row>
    <row r="250" spans="1:4">
      <c r="A250" t="s">
        <v>11</v>
      </c>
      <c r="B250" s="7">
        <v>0.58333333333333293</v>
      </c>
      <c r="C250">
        <v>12</v>
      </c>
      <c r="D250">
        <v>4</v>
      </c>
    </row>
    <row r="251" spans="1:4">
      <c r="A251" t="s">
        <v>11</v>
      </c>
      <c r="B251" s="7">
        <v>0.58333333333333293</v>
      </c>
      <c r="C251">
        <v>6</v>
      </c>
      <c r="D251">
        <v>14</v>
      </c>
    </row>
    <row r="252" spans="1:4">
      <c r="A252" t="s">
        <v>11</v>
      </c>
      <c r="B252" s="7">
        <v>0.58333333333333293</v>
      </c>
      <c r="C252">
        <v>7</v>
      </c>
      <c r="D252">
        <v>16</v>
      </c>
    </row>
    <row r="253" spans="1:4">
      <c r="A253" t="s">
        <v>11</v>
      </c>
      <c r="B253" s="7">
        <v>0.58333333333333293</v>
      </c>
      <c r="C253">
        <v>4</v>
      </c>
      <c r="D253">
        <v>14</v>
      </c>
    </row>
    <row r="254" spans="1:4">
      <c r="A254" t="s">
        <v>12</v>
      </c>
      <c r="B254" s="7">
        <v>0.4604166666666667</v>
      </c>
      <c r="C254">
        <v>3</v>
      </c>
      <c r="D254">
        <v>7</v>
      </c>
    </row>
    <row r="255" spans="1:4">
      <c r="A255" t="s">
        <v>12</v>
      </c>
      <c r="B255" s="7">
        <v>0.46319444444444446</v>
      </c>
      <c r="C255">
        <v>9</v>
      </c>
      <c r="D255">
        <v>14</v>
      </c>
    </row>
    <row r="256" spans="1:4">
      <c r="A256" t="s">
        <v>12</v>
      </c>
      <c r="B256" s="7">
        <v>0.46597222222222223</v>
      </c>
      <c r="C256">
        <v>12</v>
      </c>
      <c r="D256">
        <v>4</v>
      </c>
    </row>
    <row r="257" spans="1:4">
      <c r="A257" t="s">
        <v>12</v>
      </c>
      <c r="B257" s="7">
        <v>0.47986111111111113</v>
      </c>
      <c r="C257">
        <v>7</v>
      </c>
      <c r="D257">
        <v>16</v>
      </c>
    </row>
    <row r="258" spans="1:4">
      <c r="A258" t="s">
        <v>12</v>
      </c>
      <c r="B258" s="7">
        <v>0.49930555555555556</v>
      </c>
      <c r="C258">
        <v>10</v>
      </c>
      <c r="D258">
        <v>14</v>
      </c>
    </row>
    <row r="259" spans="1:4">
      <c r="A259" t="s">
        <v>12</v>
      </c>
      <c r="B259" s="7">
        <v>0.51527777777777772</v>
      </c>
      <c r="C259">
        <v>5</v>
      </c>
      <c r="D259">
        <v>15</v>
      </c>
    </row>
    <row r="260" spans="1:4">
      <c r="A260" t="s">
        <v>12</v>
      </c>
      <c r="B260" s="7">
        <v>0.5263888888888888</v>
      </c>
      <c r="C260">
        <v>7</v>
      </c>
      <c r="D260">
        <v>16</v>
      </c>
    </row>
    <row r="261" spans="1:4">
      <c r="A261" t="s">
        <v>12</v>
      </c>
      <c r="B261" s="7">
        <v>0.5263888888888888</v>
      </c>
      <c r="C261">
        <v>6</v>
      </c>
      <c r="D261">
        <v>14</v>
      </c>
    </row>
    <row r="262" spans="1:4">
      <c r="A262" t="s">
        <v>12</v>
      </c>
      <c r="B262" s="7">
        <v>0.5263888888888888</v>
      </c>
      <c r="C262">
        <v>2</v>
      </c>
      <c r="D262">
        <v>16</v>
      </c>
    </row>
    <row r="263" spans="1:4">
      <c r="A263" t="s">
        <v>12</v>
      </c>
      <c r="B263" s="7">
        <v>0.5263888888888888</v>
      </c>
      <c r="C263">
        <v>11</v>
      </c>
      <c r="D263">
        <v>10</v>
      </c>
    </row>
    <row r="264" spans="1:4">
      <c r="A264" t="s">
        <v>12</v>
      </c>
      <c r="B264" s="7">
        <v>0.5263888888888888</v>
      </c>
      <c r="C264">
        <v>11</v>
      </c>
      <c r="D264">
        <v>10</v>
      </c>
    </row>
    <row r="265" spans="1:4">
      <c r="A265" t="s">
        <v>12</v>
      </c>
      <c r="B265" s="7">
        <v>0.52708333333333324</v>
      </c>
      <c r="C265">
        <v>5</v>
      </c>
      <c r="D265">
        <v>15</v>
      </c>
    </row>
    <row r="266" spans="1:4">
      <c r="A266" t="s">
        <v>12</v>
      </c>
      <c r="B266" s="7">
        <v>0.5347222222222221</v>
      </c>
      <c r="C266">
        <v>1</v>
      </c>
      <c r="D266">
        <v>17</v>
      </c>
    </row>
    <row r="267" spans="1:4">
      <c r="A267" t="s">
        <v>12</v>
      </c>
      <c r="B267" s="7">
        <v>0.5479166666666665</v>
      </c>
      <c r="C267">
        <v>11</v>
      </c>
      <c r="D267">
        <v>10</v>
      </c>
    </row>
    <row r="268" spans="1:4">
      <c r="A268" t="s">
        <v>12</v>
      </c>
      <c r="B268" s="7">
        <v>0.55902777777777757</v>
      </c>
      <c r="C268">
        <v>14</v>
      </c>
      <c r="D268">
        <v>3</v>
      </c>
    </row>
    <row r="269" spans="1:4">
      <c r="A269" t="s">
        <v>12</v>
      </c>
      <c r="B269" s="7">
        <v>0.57847222222222205</v>
      </c>
      <c r="C269">
        <v>7</v>
      </c>
      <c r="D269">
        <v>16</v>
      </c>
    </row>
    <row r="270" spans="1:4">
      <c r="A270" t="s">
        <v>13</v>
      </c>
      <c r="B270" s="7">
        <v>0.48194444444444445</v>
      </c>
      <c r="C270">
        <v>8</v>
      </c>
      <c r="D270">
        <v>15</v>
      </c>
    </row>
    <row r="271" spans="1:4">
      <c r="A271" t="s">
        <v>13</v>
      </c>
      <c r="B271" s="7">
        <v>0.48194444444444445</v>
      </c>
      <c r="C271">
        <v>6</v>
      </c>
      <c r="D271">
        <v>14</v>
      </c>
    </row>
    <row r="272" spans="1:4">
      <c r="A272" t="s">
        <v>13</v>
      </c>
      <c r="B272" s="7">
        <v>0.48194444444444445</v>
      </c>
      <c r="C272">
        <v>16</v>
      </c>
      <c r="D272">
        <v>5</v>
      </c>
    </row>
    <row r="273" spans="1:4">
      <c r="A273" t="s">
        <v>13</v>
      </c>
      <c r="B273" s="7">
        <v>0.48958333333333331</v>
      </c>
      <c r="C273">
        <v>13</v>
      </c>
      <c r="D273">
        <v>2</v>
      </c>
    </row>
    <row r="274" spans="1:4">
      <c r="A274" t="s">
        <v>13</v>
      </c>
      <c r="B274" s="7">
        <v>0.48958333333333331</v>
      </c>
      <c r="C274">
        <v>4</v>
      </c>
      <c r="D274">
        <v>14</v>
      </c>
    </row>
    <row r="275" spans="1:4">
      <c r="A275" t="s">
        <v>13</v>
      </c>
      <c r="B275" s="7">
        <v>0.50694444444444442</v>
      </c>
      <c r="C275">
        <v>13</v>
      </c>
      <c r="D275">
        <v>2</v>
      </c>
    </row>
    <row r="276" spans="1:4">
      <c r="A276" t="s">
        <v>13</v>
      </c>
      <c r="B276" s="7">
        <v>0.51458333333333328</v>
      </c>
      <c r="C276">
        <v>15</v>
      </c>
      <c r="D276">
        <v>1</v>
      </c>
    </row>
    <row r="277" spans="1:4">
      <c r="A277" t="s">
        <v>13</v>
      </c>
      <c r="B277" s="7">
        <v>0.51458333333333328</v>
      </c>
      <c r="C277">
        <v>11</v>
      </c>
      <c r="D277">
        <v>10</v>
      </c>
    </row>
    <row r="278" spans="1:4">
      <c r="A278" t="s">
        <v>13</v>
      </c>
      <c r="B278" s="7">
        <v>0.51458333333333328</v>
      </c>
      <c r="C278">
        <v>16</v>
      </c>
      <c r="D278">
        <v>5</v>
      </c>
    </row>
    <row r="279" spans="1:4">
      <c r="A279" t="s">
        <v>13</v>
      </c>
      <c r="B279" s="7">
        <v>0.51458333333333328</v>
      </c>
      <c r="C279">
        <v>6</v>
      </c>
      <c r="D279">
        <v>14</v>
      </c>
    </row>
    <row r="280" spans="1:4">
      <c r="A280" t="s">
        <v>13</v>
      </c>
      <c r="B280" s="7">
        <v>0.51458333333333328</v>
      </c>
      <c r="C280">
        <v>9</v>
      </c>
      <c r="D280">
        <v>14</v>
      </c>
    </row>
    <row r="281" spans="1:4">
      <c r="A281" t="s">
        <v>13</v>
      </c>
      <c r="B281" s="7">
        <v>0.51666666666666661</v>
      </c>
      <c r="C281">
        <v>8</v>
      </c>
      <c r="D281">
        <v>15</v>
      </c>
    </row>
    <row r="282" spans="1:4">
      <c r="A282" t="s">
        <v>13</v>
      </c>
      <c r="B282" s="7">
        <v>0.51666666666666661</v>
      </c>
      <c r="C282">
        <v>15</v>
      </c>
      <c r="D282">
        <v>1</v>
      </c>
    </row>
    <row r="283" spans="1:4">
      <c r="A283" t="s">
        <v>13</v>
      </c>
      <c r="B283" s="7">
        <v>0.51666666666666661</v>
      </c>
      <c r="C283">
        <v>5</v>
      </c>
      <c r="D283">
        <v>15</v>
      </c>
    </row>
    <row r="284" spans="1:4">
      <c r="A284" t="s">
        <v>13</v>
      </c>
      <c r="B284" s="7">
        <v>0.52013888888888882</v>
      </c>
      <c r="C284">
        <v>1</v>
      </c>
      <c r="D284">
        <v>17</v>
      </c>
    </row>
    <row r="285" spans="1:4">
      <c r="A285" t="s">
        <v>13</v>
      </c>
      <c r="B285" s="7">
        <v>0.52013888888888882</v>
      </c>
      <c r="C285">
        <v>4</v>
      </c>
      <c r="D285">
        <v>14</v>
      </c>
    </row>
    <row r="286" spans="1:4">
      <c r="A286" t="s">
        <v>13</v>
      </c>
      <c r="B286" s="7">
        <v>0.52013888888888882</v>
      </c>
      <c r="C286">
        <v>14</v>
      </c>
      <c r="D286">
        <v>3</v>
      </c>
    </row>
    <row r="287" spans="1:4">
      <c r="A287" t="s">
        <v>13</v>
      </c>
      <c r="B287" s="7">
        <v>0.52013888888888882</v>
      </c>
      <c r="C287">
        <v>3</v>
      </c>
      <c r="D287">
        <v>7</v>
      </c>
    </row>
    <row r="288" spans="1:4">
      <c r="A288" t="s">
        <v>13</v>
      </c>
      <c r="B288" s="7">
        <v>0.52013888888888882</v>
      </c>
      <c r="C288">
        <v>6</v>
      </c>
      <c r="D288">
        <v>14</v>
      </c>
    </row>
    <row r="289" spans="1:4">
      <c r="A289" t="s">
        <v>13</v>
      </c>
      <c r="B289" s="7">
        <v>0.52013888888888882</v>
      </c>
      <c r="C289">
        <v>13</v>
      </c>
      <c r="D289">
        <v>2</v>
      </c>
    </row>
    <row r="290" spans="1:4">
      <c r="A290" t="s">
        <v>13</v>
      </c>
      <c r="B290" s="7">
        <v>0.53888888888888886</v>
      </c>
      <c r="C290">
        <v>8</v>
      </c>
      <c r="D290">
        <v>15</v>
      </c>
    </row>
    <row r="291" spans="1:4">
      <c r="A291" t="s">
        <v>13</v>
      </c>
      <c r="B291" s="7">
        <v>0.53888888888888886</v>
      </c>
      <c r="C291">
        <v>16</v>
      </c>
      <c r="D291">
        <v>5</v>
      </c>
    </row>
    <row r="292" spans="1:4">
      <c r="A292" t="s">
        <v>13</v>
      </c>
      <c r="B292" s="7">
        <v>0.53888888888888886</v>
      </c>
      <c r="C292">
        <v>15</v>
      </c>
      <c r="D292">
        <v>1</v>
      </c>
    </row>
    <row r="293" spans="1:4">
      <c r="A293" t="s">
        <v>13</v>
      </c>
      <c r="B293" s="7">
        <v>0.54861111111111105</v>
      </c>
      <c r="C293">
        <v>3</v>
      </c>
      <c r="D293">
        <v>7</v>
      </c>
    </row>
    <row r="294" spans="1:4">
      <c r="A294" t="s">
        <v>13</v>
      </c>
      <c r="B294" s="7">
        <v>0.55069444444444438</v>
      </c>
      <c r="C294">
        <v>4</v>
      </c>
      <c r="D294">
        <v>14</v>
      </c>
    </row>
    <row r="295" spans="1:4">
      <c r="A295" t="s">
        <v>13</v>
      </c>
      <c r="B295" s="7">
        <v>0.56736111111111109</v>
      </c>
      <c r="C295">
        <v>2</v>
      </c>
      <c r="D295">
        <v>16</v>
      </c>
    </row>
    <row r="296" spans="1:4">
      <c r="A296" t="s">
        <v>13</v>
      </c>
      <c r="B296" s="7">
        <v>0.56736111111111109</v>
      </c>
      <c r="C296">
        <v>1</v>
      </c>
      <c r="D296">
        <v>17</v>
      </c>
    </row>
    <row r="297" spans="1:4">
      <c r="A297" t="s">
        <v>13</v>
      </c>
      <c r="B297" s="7">
        <v>0.56736111111111109</v>
      </c>
      <c r="C297">
        <v>2</v>
      </c>
      <c r="D297">
        <v>16</v>
      </c>
    </row>
    <row r="298" spans="1:4">
      <c r="A298" t="s">
        <v>13</v>
      </c>
      <c r="B298" s="7">
        <v>0.56736111111111109</v>
      </c>
      <c r="C298">
        <v>11</v>
      </c>
      <c r="D298">
        <v>10</v>
      </c>
    </row>
    <row r="299" spans="1:4">
      <c r="A299" t="s">
        <v>13</v>
      </c>
      <c r="B299" s="7">
        <v>0.56736111111111109</v>
      </c>
      <c r="C299">
        <v>7</v>
      </c>
      <c r="D299">
        <v>16</v>
      </c>
    </row>
    <row r="300" spans="1:4">
      <c r="A300" t="s">
        <v>14</v>
      </c>
      <c r="B300" s="7">
        <v>0.46249999999999997</v>
      </c>
      <c r="C300">
        <v>1</v>
      </c>
      <c r="D300">
        <v>17</v>
      </c>
    </row>
    <row r="301" spans="1:4">
      <c r="A301" t="s">
        <v>14</v>
      </c>
      <c r="B301" s="7">
        <v>0.47777777777777775</v>
      </c>
      <c r="C301">
        <v>4</v>
      </c>
      <c r="D301">
        <v>14</v>
      </c>
    </row>
    <row r="302" spans="1:4">
      <c r="A302" t="s">
        <v>14</v>
      </c>
      <c r="B302" s="7">
        <v>0.49722222222222218</v>
      </c>
      <c r="C302">
        <v>8</v>
      </c>
      <c r="D302">
        <v>15</v>
      </c>
    </row>
    <row r="303" spans="1:4">
      <c r="A303" t="s">
        <v>14</v>
      </c>
      <c r="B303" s="7">
        <v>0.51597222222222217</v>
      </c>
      <c r="C303">
        <v>1</v>
      </c>
      <c r="D303">
        <v>17</v>
      </c>
    </row>
    <row r="304" spans="1:4">
      <c r="A304" t="s">
        <v>14</v>
      </c>
      <c r="B304" s="7">
        <v>0.51597222222222217</v>
      </c>
      <c r="C304">
        <v>8</v>
      </c>
      <c r="D304">
        <v>15</v>
      </c>
    </row>
    <row r="305" spans="1:4">
      <c r="A305" t="s">
        <v>14</v>
      </c>
      <c r="B305" s="7">
        <v>0.51597222222222217</v>
      </c>
      <c r="C305">
        <v>16</v>
      </c>
      <c r="D305">
        <v>5</v>
      </c>
    </row>
    <row r="306" spans="1:4">
      <c r="A306" t="s">
        <v>14</v>
      </c>
      <c r="B306" s="7">
        <v>0.51597222222222217</v>
      </c>
      <c r="C306">
        <v>8</v>
      </c>
      <c r="D306">
        <v>15</v>
      </c>
    </row>
    <row r="307" spans="1:4">
      <c r="A307" t="s">
        <v>14</v>
      </c>
      <c r="B307" s="7">
        <v>0.51597222222222217</v>
      </c>
      <c r="C307">
        <v>10</v>
      </c>
      <c r="D307">
        <v>14</v>
      </c>
    </row>
    <row r="308" spans="1:4">
      <c r="A308" t="s">
        <v>14</v>
      </c>
      <c r="B308" s="7">
        <v>0.51597222222222217</v>
      </c>
      <c r="C308">
        <v>11</v>
      </c>
      <c r="D308">
        <v>10</v>
      </c>
    </row>
    <row r="309" spans="1:4">
      <c r="A309" t="s">
        <v>14</v>
      </c>
      <c r="B309" s="7">
        <v>0.51597222222222217</v>
      </c>
      <c r="C309">
        <v>1</v>
      </c>
      <c r="D309">
        <v>17</v>
      </c>
    </row>
    <row r="310" spans="1:4">
      <c r="A310" t="s">
        <v>14</v>
      </c>
      <c r="B310" s="7">
        <v>0.51597222222222217</v>
      </c>
      <c r="C310">
        <v>3</v>
      </c>
      <c r="D310">
        <v>7</v>
      </c>
    </row>
    <row r="311" spans="1:4">
      <c r="A311" t="s">
        <v>14</v>
      </c>
      <c r="B311" s="7">
        <v>0.52361111111111103</v>
      </c>
      <c r="C311">
        <v>11</v>
      </c>
      <c r="D311">
        <v>10</v>
      </c>
    </row>
    <row r="312" spans="1:4">
      <c r="A312" t="s">
        <v>14</v>
      </c>
      <c r="B312" s="7">
        <v>0.52361111111111103</v>
      </c>
      <c r="C312">
        <v>10</v>
      </c>
      <c r="D312">
        <v>14</v>
      </c>
    </row>
    <row r="313" spans="1:4">
      <c r="A313" t="s">
        <v>14</v>
      </c>
      <c r="B313" s="7">
        <v>0.53888888888888875</v>
      </c>
      <c r="C313">
        <v>15</v>
      </c>
      <c r="D313">
        <v>1</v>
      </c>
    </row>
    <row r="314" spans="1:4">
      <c r="A314" t="s">
        <v>14</v>
      </c>
      <c r="B314" s="7">
        <v>0.53888888888888875</v>
      </c>
      <c r="C314">
        <v>3</v>
      </c>
      <c r="D314">
        <v>7</v>
      </c>
    </row>
    <row r="315" spans="1:4">
      <c r="A315" t="s">
        <v>14</v>
      </c>
      <c r="B315" s="7">
        <v>0.53888888888888875</v>
      </c>
      <c r="C315">
        <v>15</v>
      </c>
      <c r="D315">
        <v>1</v>
      </c>
    </row>
    <row r="316" spans="1:4">
      <c r="A316" t="s">
        <v>14</v>
      </c>
      <c r="B316" s="7">
        <v>0.53888888888888875</v>
      </c>
      <c r="C316">
        <v>9</v>
      </c>
      <c r="D316">
        <v>14</v>
      </c>
    </row>
    <row r="317" spans="1:4">
      <c r="A317" t="s">
        <v>14</v>
      </c>
      <c r="B317" s="7">
        <v>0.54930555555555538</v>
      </c>
      <c r="C317">
        <v>12</v>
      </c>
      <c r="D317">
        <v>4</v>
      </c>
    </row>
    <row r="318" spans="1:4">
      <c r="A318" t="s">
        <v>14</v>
      </c>
      <c r="B318" s="7">
        <v>0.54930555555555538</v>
      </c>
      <c r="C318">
        <v>14</v>
      </c>
      <c r="D318">
        <v>3</v>
      </c>
    </row>
    <row r="319" spans="1:4">
      <c r="A319" t="s">
        <v>14</v>
      </c>
      <c r="B319" s="7">
        <v>0.54930555555555538</v>
      </c>
      <c r="C319">
        <v>11</v>
      </c>
      <c r="D319">
        <v>10</v>
      </c>
    </row>
    <row r="320" spans="1:4">
      <c r="A320" t="s">
        <v>14</v>
      </c>
      <c r="B320" s="7">
        <v>0.54930555555555538</v>
      </c>
      <c r="C320">
        <v>2</v>
      </c>
      <c r="D320">
        <v>16</v>
      </c>
    </row>
    <row r="321" spans="1:4">
      <c r="A321" t="s">
        <v>14</v>
      </c>
      <c r="B321" s="7">
        <v>0.55972222222222201</v>
      </c>
      <c r="C321">
        <v>4</v>
      </c>
      <c r="D321">
        <v>14</v>
      </c>
    </row>
    <row r="322" spans="1:4">
      <c r="A322" t="s">
        <v>14</v>
      </c>
      <c r="B322" s="7">
        <v>0.55972222222222201</v>
      </c>
      <c r="C322">
        <v>16</v>
      </c>
      <c r="D322">
        <v>5</v>
      </c>
    </row>
    <row r="323" spans="1:4">
      <c r="A323" t="s">
        <v>14</v>
      </c>
      <c r="B323" s="7">
        <v>0.55972222222222201</v>
      </c>
      <c r="C323">
        <v>15</v>
      </c>
      <c r="D323">
        <v>1</v>
      </c>
    </row>
    <row r="324" spans="1:4">
      <c r="A324" t="s">
        <v>14</v>
      </c>
      <c r="B324" s="7">
        <v>0.57013888888888864</v>
      </c>
      <c r="C324">
        <v>2</v>
      </c>
      <c r="D324">
        <v>16</v>
      </c>
    </row>
    <row r="325" spans="1:4">
      <c r="A325" t="s">
        <v>14</v>
      </c>
      <c r="B325" s="7">
        <v>0.5826388888888886</v>
      </c>
      <c r="C325">
        <v>15</v>
      </c>
      <c r="D325">
        <v>1</v>
      </c>
    </row>
    <row r="326" spans="1:4">
      <c r="A326" t="s">
        <v>14</v>
      </c>
      <c r="B326" s="7">
        <v>0.5826388888888886</v>
      </c>
      <c r="C326">
        <v>15</v>
      </c>
      <c r="D326">
        <v>1</v>
      </c>
    </row>
    <row r="327" spans="1:4">
      <c r="A327" t="s">
        <v>14</v>
      </c>
      <c r="B327" s="7">
        <v>0.5826388888888886</v>
      </c>
      <c r="C327">
        <v>16</v>
      </c>
      <c r="D327">
        <v>5</v>
      </c>
    </row>
    <row r="328" spans="1:4">
      <c r="A328" t="s">
        <v>14</v>
      </c>
      <c r="B328" s="7">
        <v>0.5826388888888886</v>
      </c>
      <c r="C328">
        <v>8</v>
      </c>
      <c r="D328">
        <v>15</v>
      </c>
    </row>
    <row r="329" spans="1:4">
      <c r="A329" t="s">
        <v>14</v>
      </c>
      <c r="B329" s="7">
        <v>0.5826388888888886</v>
      </c>
      <c r="C329">
        <v>3</v>
      </c>
      <c r="D329">
        <v>7</v>
      </c>
    </row>
    <row r="330" spans="1:4">
      <c r="A330" t="s">
        <v>14</v>
      </c>
      <c r="B330" s="7">
        <v>0.5826388888888886</v>
      </c>
      <c r="C330">
        <v>3</v>
      </c>
      <c r="D330">
        <v>7</v>
      </c>
    </row>
    <row r="331" spans="1:4">
      <c r="A331" t="s">
        <v>15</v>
      </c>
      <c r="B331" s="7">
        <v>0.46319444444444446</v>
      </c>
      <c r="C331">
        <v>6</v>
      </c>
      <c r="D331">
        <v>14</v>
      </c>
    </row>
    <row r="332" spans="1:4">
      <c r="A332" t="s">
        <v>15</v>
      </c>
      <c r="B332" s="7">
        <v>0.46319444444444446</v>
      </c>
      <c r="C332">
        <v>11</v>
      </c>
      <c r="D332">
        <v>10</v>
      </c>
    </row>
    <row r="333" spans="1:4">
      <c r="A333" t="s">
        <v>15</v>
      </c>
      <c r="B333" s="7">
        <v>0.46319444444444446</v>
      </c>
      <c r="C333">
        <v>2</v>
      </c>
      <c r="D333">
        <v>16</v>
      </c>
    </row>
    <row r="334" spans="1:4">
      <c r="A334" t="s">
        <v>15</v>
      </c>
      <c r="B334" s="7">
        <v>0.46319444444444446</v>
      </c>
      <c r="C334">
        <v>14</v>
      </c>
      <c r="D334">
        <v>3</v>
      </c>
    </row>
    <row r="335" spans="1:4">
      <c r="A335" t="s">
        <v>15</v>
      </c>
      <c r="B335" s="7">
        <v>0.46319444444444446</v>
      </c>
      <c r="C335">
        <v>15</v>
      </c>
      <c r="D335">
        <v>1</v>
      </c>
    </row>
    <row r="336" spans="1:4">
      <c r="A336" t="s">
        <v>15</v>
      </c>
      <c r="B336" s="7">
        <v>0.46319444444444446</v>
      </c>
      <c r="C336">
        <v>13</v>
      </c>
      <c r="D336">
        <v>2</v>
      </c>
    </row>
    <row r="337" spans="1:4">
      <c r="A337" t="s">
        <v>15</v>
      </c>
      <c r="B337" s="7">
        <v>0.46319444444444446</v>
      </c>
      <c r="C337">
        <v>8</v>
      </c>
      <c r="D337">
        <v>15</v>
      </c>
    </row>
    <row r="338" spans="1:4">
      <c r="A338" t="s">
        <v>15</v>
      </c>
      <c r="B338" s="7">
        <v>0.46319444444444446</v>
      </c>
      <c r="C338">
        <v>1</v>
      </c>
      <c r="D338">
        <v>17</v>
      </c>
    </row>
    <row r="339" spans="1:4">
      <c r="A339" t="s">
        <v>15</v>
      </c>
      <c r="B339" s="7">
        <v>0.47916666666666669</v>
      </c>
      <c r="C339">
        <v>3</v>
      </c>
      <c r="D339">
        <v>7</v>
      </c>
    </row>
    <row r="340" spans="1:4">
      <c r="A340" t="s">
        <v>15</v>
      </c>
      <c r="B340" s="7">
        <v>0.47916666666666669</v>
      </c>
      <c r="C340">
        <v>4</v>
      </c>
      <c r="D340">
        <v>14</v>
      </c>
    </row>
    <row r="341" spans="1:4">
      <c r="A341" t="s">
        <v>15</v>
      </c>
      <c r="B341" s="7">
        <v>0.49027777777777781</v>
      </c>
      <c r="C341">
        <v>3</v>
      </c>
      <c r="D341">
        <v>7</v>
      </c>
    </row>
    <row r="342" spans="1:4">
      <c r="A342" t="s">
        <v>15</v>
      </c>
      <c r="B342" s="7">
        <v>0.49027777777777781</v>
      </c>
      <c r="C342">
        <v>4</v>
      </c>
      <c r="D342">
        <v>14</v>
      </c>
    </row>
    <row r="343" spans="1:4">
      <c r="A343" t="s">
        <v>15</v>
      </c>
      <c r="B343" s="7">
        <v>0.49027777777777781</v>
      </c>
      <c r="C343">
        <v>11</v>
      </c>
      <c r="D343">
        <v>10</v>
      </c>
    </row>
    <row r="344" spans="1:4">
      <c r="A344" t="s">
        <v>15</v>
      </c>
      <c r="B344" s="7">
        <v>0.50763888888888897</v>
      </c>
      <c r="C344">
        <v>3</v>
      </c>
      <c r="D344">
        <v>7</v>
      </c>
    </row>
    <row r="345" spans="1:4">
      <c r="A345" t="s">
        <v>15</v>
      </c>
      <c r="B345" s="7">
        <v>0.50763888888888897</v>
      </c>
      <c r="C345">
        <v>7</v>
      </c>
      <c r="D345">
        <v>16</v>
      </c>
    </row>
    <row r="346" spans="1:4">
      <c r="A346" t="s">
        <v>15</v>
      </c>
      <c r="B346" s="7">
        <v>0.50763888888888897</v>
      </c>
      <c r="C346">
        <v>16</v>
      </c>
      <c r="D346">
        <v>5</v>
      </c>
    </row>
    <row r="347" spans="1:4">
      <c r="A347" t="s">
        <v>15</v>
      </c>
      <c r="B347" s="7">
        <v>0.52222222222222225</v>
      </c>
      <c r="C347">
        <v>8</v>
      </c>
      <c r="D347">
        <v>15</v>
      </c>
    </row>
    <row r="348" spans="1:4">
      <c r="A348" t="s">
        <v>15</v>
      </c>
      <c r="B348" s="7">
        <v>0.52222222222222225</v>
      </c>
      <c r="C348">
        <v>9</v>
      </c>
      <c r="D348">
        <v>14</v>
      </c>
    </row>
    <row r="349" spans="1:4">
      <c r="A349" t="s">
        <v>15</v>
      </c>
      <c r="B349" s="7">
        <v>0.54027777777777786</v>
      </c>
      <c r="C349">
        <v>4</v>
      </c>
      <c r="D349">
        <v>14</v>
      </c>
    </row>
    <row r="350" spans="1:4">
      <c r="A350" t="s">
        <v>15</v>
      </c>
      <c r="B350" s="7">
        <v>0.54027777777777786</v>
      </c>
      <c r="C350">
        <v>3</v>
      </c>
      <c r="D350">
        <v>7</v>
      </c>
    </row>
    <row r="351" spans="1:4">
      <c r="A351" t="s">
        <v>15</v>
      </c>
      <c r="B351" s="7">
        <v>0.54027777777777786</v>
      </c>
      <c r="C351">
        <v>2</v>
      </c>
      <c r="D351">
        <v>16</v>
      </c>
    </row>
    <row r="352" spans="1:4">
      <c r="A352" t="s">
        <v>15</v>
      </c>
      <c r="B352" s="7">
        <v>0.55347222222222225</v>
      </c>
      <c r="C352">
        <v>15</v>
      </c>
      <c r="D352">
        <v>1</v>
      </c>
    </row>
    <row r="353" spans="1:4">
      <c r="A353" t="s">
        <v>15</v>
      </c>
      <c r="B353" s="7">
        <v>0.55347222222222225</v>
      </c>
      <c r="C353">
        <v>7</v>
      </c>
      <c r="D353">
        <v>16</v>
      </c>
    </row>
    <row r="354" spans="1:4">
      <c r="A354" t="s">
        <v>15</v>
      </c>
      <c r="B354" s="7">
        <v>0.55347222222222225</v>
      </c>
      <c r="C354">
        <v>9</v>
      </c>
      <c r="D354">
        <v>14</v>
      </c>
    </row>
    <row r="355" spans="1:4">
      <c r="A355" t="s">
        <v>15</v>
      </c>
      <c r="B355" s="7">
        <v>0.55486111111111114</v>
      </c>
      <c r="C355">
        <v>11</v>
      </c>
      <c r="D355">
        <v>10</v>
      </c>
    </row>
    <row r="356" spans="1:4">
      <c r="A356" t="s">
        <v>15</v>
      </c>
      <c r="B356" s="7">
        <v>0.55486111111111114</v>
      </c>
      <c r="C356">
        <v>7</v>
      </c>
      <c r="D356">
        <v>16</v>
      </c>
    </row>
    <row r="357" spans="1:4">
      <c r="A357" t="s">
        <v>15</v>
      </c>
      <c r="B357" s="7">
        <v>0.55902777777777779</v>
      </c>
      <c r="C357">
        <v>16</v>
      </c>
      <c r="D357">
        <v>5</v>
      </c>
    </row>
    <row r="358" spans="1:4">
      <c r="A358" t="s">
        <v>15</v>
      </c>
      <c r="B358" s="7">
        <v>0.5708333333333333</v>
      </c>
      <c r="C358">
        <v>10</v>
      </c>
      <c r="D358">
        <v>14</v>
      </c>
    </row>
    <row r="359" spans="1:4">
      <c r="A359" t="s">
        <v>15</v>
      </c>
      <c r="B359" s="7">
        <v>0.57222222222222219</v>
      </c>
      <c r="C359">
        <v>13</v>
      </c>
      <c r="D359">
        <v>2</v>
      </c>
    </row>
    <row r="360" spans="1:4">
      <c r="A360" t="s">
        <v>15</v>
      </c>
      <c r="B360" s="7">
        <v>0.57222222222222219</v>
      </c>
      <c r="C360">
        <v>13</v>
      </c>
      <c r="D360">
        <v>2</v>
      </c>
    </row>
    <row r="361" spans="1:4">
      <c r="A361" t="s">
        <v>15</v>
      </c>
      <c r="B361" s="7">
        <v>0.57222222222222219</v>
      </c>
      <c r="C361">
        <v>3</v>
      </c>
      <c r="D361">
        <v>7</v>
      </c>
    </row>
    <row r="362" spans="1:4">
      <c r="A362" t="s">
        <v>15</v>
      </c>
      <c r="B362" s="7">
        <v>0.57222222222222219</v>
      </c>
      <c r="C362">
        <v>7</v>
      </c>
      <c r="D362">
        <v>16</v>
      </c>
    </row>
    <row r="363" spans="1:4">
      <c r="A363" t="s">
        <v>15</v>
      </c>
      <c r="B363" s="7">
        <v>0.57291666666666663</v>
      </c>
      <c r="C363">
        <v>6</v>
      </c>
      <c r="D363">
        <v>14</v>
      </c>
    </row>
    <row r="364" spans="1:4">
      <c r="A364" t="s">
        <v>15</v>
      </c>
      <c r="B364" s="7">
        <v>0.57291666666666663</v>
      </c>
      <c r="C364">
        <v>12</v>
      </c>
      <c r="D364">
        <v>4</v>
      </c>
    </row>
    <row r="365" spans="1:4">
      <c r="A365" t="s">
        <v>15</v>
      </c>
      <c r="B365" s="7">
        <v>0.57291666666666663</v>
      </c>
      <c r="C365">
        <v>9</v>
      </c>
      <c r="D365">
        <v>14</v>
      </c>
    </row>
    <row r="366" spans="1:4">
      <c r="A366" t="s">
        <v>16</v>
      </c>
      <c r="B366" s="7">
        <v>0.4680555555555555</v>
      </c>
      <c r="C366">
        <v>6</v>
      </c>
      <c r="D366">
        <v>14</v>
      </c>
    </row>
    <row r="367" spans="1:4">
      <c r="A367" t="s">
        <v>16</v>
      </c>
      <c r="B367" s="7">
        <v>0.4680555555555555</v>
      </c>
      <c r="C367">
        <v>13</v>
      </c>
      <c r="D367">
        <v>2</v>
      </c>
    </row>
    <row r="368" spans="1:4">
      <c r="A368" t="s">
        <v>16</v>
      </c>
      <c r="B368" s="7">
        <v>0.4680555555555555</v>
      </c>
      <c r="C368">
        <v>10</v>
      </c>
      <c r="D368">
        <v>14</v>
      </c>
    </row>
    <row r="369" spans="1:4">
      <c r="A369" t="s">
        <v>16</v>
      </c>
      <c r="B369" s="7">
        <v>0.4680555555555555</v>
      </c>
      <c r="C369">
        <v>8</v>
      </c>
      <c r="D369">
        <v>15</v>
      </c>
    </row>
    <row r="370" spans="1:4">
      <c r="A370" t="s">
        <v>16</v>
      </c>
      <c r="B370" s="7">
        <v>0.4680555555555555</v>
      </c>
      <c r="C370">
        <v>2</v>
      </c>
      <c r="D370">
        <v>16</v>
      </c>
    </row>
    <row r="371" spans="1:4">
      <c r="A371" t="s">
        <v>16</v>
      </c>
      <c r="B371" s="7">
        <v>0.4680555555555555</v>
      </c>
      <c r="C371">
        <v>8</v>
      </c>
      <c r="D371">
        <v>15</v>
      </c>
    </row>
    <row r="372" spans="1:4">
      <c r="A372" t="s">
        <v>16</v>
      </c>
      <c r="B372" s="7">
        <v>0.48680555555555549</v>
      </c>
      <c r="C372">
        <v>11</v>
      </c>
      <c r="D372">
        <v>10</v>
      </c>
    </row>
    <row r="373" spans="1:4">
      <c r="A373" t="s">
        <v>16</v>
      </c>
      <c r="B373" s="7">
        <v>0.50138888888888877</v>
      </c>
      <c r="C373">
        <v>13</v>
      </c>
      <c r="D373">
        <v>2</v>
      </c>
    </row>
    <row r="374" spans="1:4">
      <c r="A374" t="s">
        <v>16</v>
      </c>
      <c r="B374" s="7">
        <v>0.50486111111111098</v>
      </c>
      <c r="C374">
        <v>8</v>
      </c>
      <c r="D374">
        <v>15</v>
      </c>
    </row>
    <row r="375" spans="1:4">
      <c r="A375" t="s">
        <v>16</v>
      </c>
      <c r="B375" s="7">
        <v>0.52222222222222214</v>
      </c>
      <c r="C375">
        <v>2</v>
      </c>
      <c r="D375">
        <v>16</v>
      </c>
    </row>
    <row r="376" spans="1:4">
      <c r="A376" t="s">
        <v>16</v>
      </c>
      <c r="B376" s="7">
        <v>0.52222222222222214</v>
      </c>
      <c r="C376">
        <v>8</v>
      </c>
      <c r="D376">
        <v>15</v>
      </c>
    </row>
    <row r="377" spans="1:4">
      <c r="A377" t="s">
        <v>16</v>
      </c>
      <c r="B377" s="7">
        <v>0.52222222222222214</v>
      </c>
      <c r="C377">
        <v>3</v>
      </c>
      <c r="D377">
        <v>7</v>
      </c>
    </row>
    <row r="378" spans="1:4">
      <c r="A378" t="s">
        <v>16</v>
      </c>
      <c r="B378" s="7">
        <v>0.52222222222222214</v>
      </c>
      <c r="C378">
        <v>7</v>
      </c>
      <c r="D378">
        <v>16</v>
      </c>
    </row>
    <row r="379" spans="1:4">
      <c r="A379" t="s">
        <v>16</v>
      </c>
      <c r="B379" s="7">
        <v>0.52222222222222214</v>
      </c>
      <c r="C379">
        <v>9</v>
      </c>
      <c r="D379">
        <v>14</v>
      </c>
    </row>
    <row r="380" spans="1:4">
      <c r="A380" t="s">
        <v>16</v>
      </c>
      <c r="B380" s="7">
        <v>0.53541666666666654</v>
      </c>
      <c r="C380">
        <v>13</v>
      </c>
      <c r="D380">
        <v>2</v>
      </c>
    </row>
    <row r="381" spans="1:4">
      <c r="A381" t="s">
        <v>16</v>
      </c>
      <c r="B381" s="7">
        <v>0.5527777777777777</v>
      </c>
      <c r="C381">
        <v>10</v>
      </c>
      <c r="D381">
        <v>14</v>
      </c>
    </row>
    <row r="382" spans="1:4">
      <c r="A382" t="s">
        <v>16</v>
      </c>
      <c r="B382" s="7">
        <v>0.5527777777777777</v>
      </c>
      <c r="C382">
        <v>10</v>
      </c>
      <c r="D382">
        <v>14</v>
      </c>
    </row>
    <row r="383" spans="1:4">
      <c r="A383" t="s">
        <v>16</v>
      </c>
      <c r="B383" s="7">
        <v>0.56736111111111098</v>
      </c>
      <c r="C383">
        <v>10</v>
      </c>
      <c r="D383">
        <v>14</v>
      </c>
    </row>
    <row r="384" spans="1:4">
      <c r="A384" t="s">
        <v>16</v>
      </c>
      <c r="B384" s="7">
        <v>0.56736111111111098</v>
      </c>
      <c r="C384">
        <v>14</v>
      </c>
      <c r="D384">
        <v>3</v>
      </c>
    </row>
    <row r="385" spans="1:4">
      <c r="A385" t="s">
        <v>16</v>
      </c>
      <c r="B385" s="7">
        <v>0.57847222222222205</v>
      </c>
      <c r="C385">
        <v>7</v>
      </c>
      <c r="D385">
        <v>16</v>
      </c>
    </row>
    <row r="386" spans="1:4">
      <c r="A386" t="s">
        <v>16</v>
      </c>
      <c r="B386" s="7">
        <v>0.57847222222222205</v>
      </c>
      <c r="C386">
        <v>2</v>
      </c>
      <c r="D386">
        <v>16</v>
      </c>
    </row>
    <row r="387" spans="1:4">
      <c r="A387" t="s">
        <v>17</v>
      </c>
      <c r="B387" s="7">
        <v>0.46736111111111112</v>
      </c>
      <c r="C387">
        <v>14</v>
      </c>
      <c r="D387">
        <v>3</v>
      </c>
    </row>
    <row r="388" spans="1:4">
      <c r="A388" t="s">
        <v>17</v>
      </c>
      <c r="B388" s="7">
        <v>0.46736111111111112</v>
      </c>
      <c r="C388">
        <v>1</v>
      </c>
      <c r="D388">
        <v>17</v>
      </c>
    </row>
    <row r="389" spans="1:4">
      <c r="A389" t="s">
        <v>17</v>
      </c>
      <c r="B389" s="7">
        <v>0.46736111111111112</v>
      </c>
      <c r="C389">
        <v>13</v>
      </c>
      <c r="D389">
        <v>2</v>
      </c>
    </row>
    <row r="390" spans="1:4">
      <c r="A390" t="s">
        <v>17</v>
      </c>
      <c r="B390" s="7">
        <v>0.48194444444444445</v>
      </c>
      <c r="C390">
        <v>7</v>
      </c>
      <c r="D390">
        <v>16</v>
      </c>
    </row>
    <row r="391" spans="1:4">
      <c r="A391" t="s">
        <v>17</v>
      </c>
      <c r="B391" s="7">
        <v>0.48194444444444445</v>
      </c>
      <c r="C391">
        <v>5</v>
      </c>
      <c r="D391">
        <v>15</v>
      </c>
    </row>
    <row r="392" spans="1:4">
      <c r="A392" t="s">
        <v>17</v>
      </c>
      <c r="B392" s="7">
        <v>0.48194444444444445</v>
      </c>
      <c r="C392">
        <v>4</v>
      </c>
      <c r="D392">
        <v>14</v>
      </c>
    </row>
    <row r="393" spans="1:4">
      <c r="A393" t="s">
        <v>17</v>
      </c>
      <c r="B393" s="7">
        <v>0.48194444444444445</v>
      </c>
      <c r="C393">
        <v>6</v>
      </c>
      <c r="D393">
        <v>14</v>
      </c>
    </row>
    <row r="394" spans="1:4">
      <c r="A394" t="s">
        <v>17</v>
      </c>
      <c r="B394" s="7">
        <v>0.48194444444444445</v>
      </c>
      <c r="C394">
        <v>9</v>
      </c>
      <c r="D394">
        <v>14</v>
      </c>
    </row>
    <row r="395" spans="1:4">
      <c r="A395" t="s">
        <v>17</v>
      </c>
      <c r="B395" s="7">
        <v>0.48194444444444445</v>
      </c>
      <c r="C395">
        <v>8</v>
      </c>
      <c r="D395">
        <v>15</v>
      </c>
    </row>
    <row r="396" spans="1:4">
      <c r="A396" t="s">
        <v>17</v>
      </c>
      <c r="B396" s="7">
        <v>0.48194444444444445</v>
      </c>
      <c r="C396">
        <v>10</v>
      </c>
      <c r="D396">
        <v>14</v>
      </c>
    </row>
    <row r="397" spans="1:4">
      <c r="A397" t="s">
        <v>17</v>
      </c>
      <c r="B397" s="7">
        <v>0.48194444444444445</v>
      </c>
      <c r="C397">
        <v>10</v>
      </c>
      <c r="D397">
        <v>14</v>
      </c>
    </row>
    <row r="398" spans="1:4">
      <c r="A398" t="s">
        <v>17</v>
      </c>
      <c r="B398" s="7">
        <v>0.48472222222222222</v>
      </c>
      <c r="C398">
        <v>14</v>
      </c>
      <c r="D398">
        <v>3</v>
      </c>
    </row>
    <row r="399" spans="1:4">
      <c r="A399" t="s">
        <v>17</v>
      </c>
      <c r="B399" s="7">
        <v>0.48472222222222222</v>
      </c>
      <c r="C399">
        <v>11</v>
      </c>
      <c r="D399">
        <v>10</v>
      </c>
    </row>
    <row r="400" spans="1:4">
      <c r="A400" t="s">
        <v>17</v>
      </c>
      <c r="B400" s="7">
        <v>0.48472222222222222</v>
      </c>
      <c r="C400">
        <v>11</v>
      </c>
      <c r="D400">
        <v>10</v>
      </c>
    </row>
    <row r="401" spans="1:4">
      <c r="A401" t="s">
        <v>17</v>
      </c>
      <c r="B401" s="7">
        <v>0.4909722222222222</v>
      </c>
      <c r="C401">
        <v>2</v>
      </c>
      <c r="D401">
        <v>16</v>
      </c>
    </row>
    <row r="402" spans="1:4">
      <c r="A402" t="s">
        <v>17</v>
      </c>
      <c r="B402" s="7">
        <v>0.50069444444444444</v>
      </c>
      <c r="C402">
        <v>14</v>
      </c>
      <c r="D402">
        <v>3</v>
      </c>
    </row>
    <row r="403" spans="1:4">
      <c r="A403" t="s">
        <v>17</v>
      </c>
      <c r="B403" s="7">
        <v>0.50208333333333333</v>
      </c>
      <c r="C403">
        <v>10</v>
      </c>
      <c r="D403">
        <v>14</v>
      </c>
    </row>
    <row r="404" spans="1:4">
      <c r="A404" t="s">
        <v>17</v>
      </c>
      <c r="B404" s="7">
        <v>0.50208333333333333</v>
      </c>
      <c r="C404">
        <v>14</v>
      </c>
      <c r="D404">
        <v>3</v>
      </c>
    </row>
    <row r="405" spans="1:4">
      <c r="A405" t="s">
        <v>17</v>
      </c>
      <c r="B405" s="7">
        <v>0.50208333333333333</v>
      </c>
      <c r="C405">
        <v>13</v>
      </c>
      <c r="D405">
        <v>2</v>
      </c>
    </row>
    <row r="406" spans="1:4">
      <c r="A406" t="s">
        <v>17</v>
      </c>
      <c r="B406" s="7">
        <v>0.50208333333333333</v>
      </c>
      <c r="C406">
        <v>10</v>
      </c>
      <c r="D406">
        <v>14</v>
      </c>
    </row>
    <row r="407" spans="1:4">
      <c r="A407" t="s">
        <v>17</v>
      </c>
      <c r="B407" s="7">
        <v>0.50208333333333333</v>
      </c>
      <c r="C407">
        <v>8</v>
      </c>
      <c r="D407">
        <v>15</v>
      </c>
    </row>
    <row r="408" spans="1:4">
      <c r="A408" t="s">
        <v>17</v>
      </c>
      <c r="B408" s="7">
        <v>0.50208333333333333</v>
      </c>
      <c r="C408">
        <v>9</v>
      </c>
      <c r="D408">
        <v>14</v>
      </c>
    </row>
    <row r="409" spans="1:4">
      <c r="A409" t="s">
        <v>17</v>
      </c>
      <c r="B409" s="7">
        <v>0.51597222222222217</v>
      </c>
      <c r="C409">
        <v>4</v>
      </c>
      <c r="D409">
        <v>14</v>
      </c>
    </row>
    <row r="410" spans="1:4">
      <c r="A410" t="s">
        <v>17</v>
      </c>
      <c r="B410" s="7">
        <v>0.51597222222222217</v>
      </c>
      <c r="C410">
        <v>11</v>
      </c>
      <c r="D410">
        <v>10</v>
      </c>
    </row>
    <row r="411" spans="1:4">
      <c r="A411" t="s">
        <v>17</v>
      </c>
      <c r="B411" s="7">
        <v>0.51597222222222217</v>
      </c>
      <c r="C411">
        <v>14</v>
      </c>
      <c r="D411">
        <v>3</v>
      </c>
    </row>
    <row r="412" spans="1:4">
      <c r="A412" t="s">
        <v>17</v>
      </c>
      <c r="B412" s="7">
        <v>0.51597222222222217</v>
      </c>
      <c r="C412">
        <v>11</v>
      </c>
      <c r="D412">
        <v>10</v>
      </c>
    </row>
    <row r="413" spans="1:4">
      <c r="A413" t="s">
        <v>17</v>
      </c>
      <c r="B413" s="7">
        <v>0.53124999999999989</v>
      </c>
      <c r="C413">
        <v>4</v>
      </c>
      <c r="D413">
        <v>14</v>
      </c>
    </row>
    <row r="414" spans="1:4">
      <c r="A414" t="s">
        <v>17</v>
      </c>
      <c r="B414" s="7">
        <v>0.53124999999999989</v>
      </c>
      <c r="C414">
        <v>8</v>
      </c>
      <c r="D414">
        <v>15</v>
      </c>
    </row>
    <row r="415" spans="1:4">
      <c r="A415" t="s">
        <v>17</v>
      </c>
      <c r="B415" s="7">
        <v>0.53124999999999989</v>
      </c>
      <c r="C415">
        <v>1</v>
      </c>
      <c r="D415">
        <v>17</v>
      </c>
    </row>
    <row r="416" spans="1:4">
      <c r="A416" t="s">
        <v>17</v>
      </c>
      <c r="B416" s="7">
        <v>0.53263888888888877</v>
      </c>
      <c r="C416">
        <v>3</v>
      </c>
      <c r="D416">
        <v>7</v>
      </c>
    </row>
    <row r="417" spans="1:4">
      <c r="A417" t="s">
        <v>17</v>
      </c>
      <c r="B417" s="7">
        <v>0.53263888888888877</v>
      </c>
      <c r="C417">
        <v>1</v>
      </c>
      <c r="D417">
        <v>17</v>
      </c>
    </row>
    <row r="418" spans="1:4">
      <c r="A418" t="s">
        <v>17</v>
      </c>
      <c r="B418" s="7">
        <v>0.53263888888888877</v>
      </c>
      <c r="C418">
        <v>4</v>
      </c>
      <c r="D418">
        <v>14</v>
      </c>
    </row>
    <row r="419" spans="1:4">
      <c r="A419" t="s">
        <v>17</v>
      </c>
      <c r="B419" s="7">
        <v>0.53263888888888877</v>
      </c>
      <c r="C419">
        <v>1</v>
      </c>
      <c r="D419">
        <v>17</v>
      </c>
    </row>
    <row r="420" spans="1:4">
      <c r="A420" t="s">
        <v>17</v>
      </c>
      <c r="B420" s="7">
        <v>0.54652777777777761</v>
      </c>
      <c r="C420">
        <v>11</v>
      </c>
      <c r="D420">
        <v>10</v>
      </c>
    </row>
    <row r="421" spans="1:4">
      <c r="A421" t="s">
        <v>17</v>
      </c>
      <c r="B421" s="7">
        <v>0.54652777777777761</v>
      </c>
      <c r="C421">
        <v>1</v>
      </c>
      <c r="D421">
        <v>17</v>
      </c>
    </row>
    <row r="422" spans="1:4">
      <c r="A422" t="s">
        <v>17</v>
      </c>
      <c r="B422" s="7">
        <v>0.54652777777777761</v>
      </c>
      <c r="C422">
        <v>6</v>
      </c>
      <c r="D422">
        <v>14</v>
      </c>
    </row>
    <row r="423" spans="1:4">
      <c r="A423" t="s">
        <v>17</v>
      </c>
      <c r="B423" s="7">
        <v>0.54652777777777761</v>
      </c>
      <c r="C423">
        <v>13</v>
      </c>
      <c r="D423">
        <v>2</v>
      </c>
    </row>
    <row r="424" spans="1:4">
      <c r="A424" t="s">
        <v>17</v>
      </c>
      <c r="B424" s="7">
        <v>0.54652777777777761</v>
      </c>
      <c r="C424">
        <v>14</v>
      </c>
      <c r="D424">
        <v>3</v>
      </c>
    </row>
    <row r="425" spans="1:4">
      <c r="A425" t="s">
        <v>17</v>
      </c>
      <c r="B425" s="7">
        <v>0.54652777777777761</v>
      </c>
      <c r="C425">
        <v>8</v>
      </c>
      <c r="D425">
        <v>15</v>
      </c>
    </row>
    <row r="426" spans="1:4">
      <c r="A426" t="s">
        <v>17</v>
      </c>
      <c r="B426" s="7">
        <v>0.55555555555555536</v>
      </c>
      <c r="C426">
        <v>7</v>
      </c>
      <c r="D426">
        <v>16</v>
      </c>
    </row>
    <row r="427" spans="1:4">
      <c r="A427" t="s">
        <v>17</v>
      </c>
      <c r="B427" s="7">
        <v>0.55555555555555536</v>
      </c>
      <c r="C427">
        <v>12</v>
      </c>
      <c r="D427">
        <v>4</v>
      </c>
    </row>
    <row r="428" spans="1:4">
      <c r="A428" t="s">
        <v>17</v>
      </c>
      <c r="B428" s="7">
        <v>0.55555555555555536</v>
      </c>
      <c r="C428">
        <v>8</v>
      </c>
      <c r="D428">
        <v>15</v>
      </c>
    </row>
    <row r="429" spans="1:4">
      <c r="A429" t="s">
        <v>17</v>
      </c>
      <c r="B429" s="7">
        <v>0.55972222222222201</v>
      </c>
      <c r="C429">
        <v>15</v>
      </c>
      <c r="D429">
        <v>1</v>
      </c>
    </row>
    <row r="430" spans="1:4">
      <c r="A430" t="s">
        <v>17</v>
      </c>
      <c r="B430" s="7">
        <v>0.56597222222222199</v>
      </c>
      <c r="C430">
        <v>15</v>
      </c>
      <c r="D430">
        <v>1</v>
      </c>
    </row>
    <row r="431" spans="1:4">
      <c r="A431" t="s">
        <v>17</v>
      </c>
      <c r="B431" s="7">
        <v>0.56597222222222199</v>
      </c>
      <c r="C431">
        <v>7</v>
      </c>
      <c r="D431">
        <v>16</v>
      </c>
    </row>
    <row r="432" spans="1:4">
      <c r="A432" t="s">
        <v>17</v>
      </c>
      <c r="B432" s="7">
        <v>0.56597222222222199</v>
      </c>
      <c r="C432">
        <v>4</v>
      </c>
      <c r="D432">
        <v>14</v>
      </c>
    </row>
    <row r="433" spans="1:4">
      <c r="A433" t="s">
        <v>17</v>
      </c>
      <c r="B433" s="7">
        <v>0.58194444444444415</v>
      </c>
      <c r="C433">
        <v>5</v>
      </c>
      <c r="D433">
        <v>15</v>
      </c>
    </row>
    <row r="434" spans="1:4">
      <c r="A434" t="s">
        <v>17</v>
      </c>
      <c r="B434" s="7">
        <v>0.58194444444444415</v>
      </c>
      <c r="C434">
        <v>14</v>
      </c>
      <c r="D434">
        <v>3</v>
      </c>
    </row>
    <row r="435" spans="1:4">
      <c r="A435" t="s">
        <v>17</v>
      </c>
      <c r="B435" s="7">
        <v>0.58194444444444415</v>
      </c>
      <c r="C435">
        <v>15</v>
      </c>
      <c r="D435">
        <v>1</v>
      </c>
    </row>
    <row r="436" spans="1:4">
      <c r="A436" t="s">
        <v>17</v>
      </c>
      <c r="B436" s="7">
        <v>0.58194444444444415</v>
      </c>
      <c r="C436">
        <v>15</v>
      </c>
      <c r="D436">
        <v>1</v>
      </c>
    </row>
    <row r="437" spans="1:4">
      <c r="A437" t="s">
        <v>18</v>
      </c>
      <c r="B437" s="7">
        <v>0.46180555555555558</v>
      </c>
      <c r="C437">
        <v>7</v>
      </c>
      <c r="D437">
        <v>16</v>
      </c>
    </row>
    <row r="438" spans="1:4">
      <c r="A438" t="s">
        <v>18</v>
      </c>
      <c r="B438" s="7">
        <v>0.46180555555555558</v>
      </c>
      <c r="C438">
        <v>11</v>
      </c>
      <c r="D438">
        <v>10</v>
      </c>
    </row>
    <row r="439" spans="1:4">
      <c r="A439" t="s">
        <v>18</v>
      </c>
      <c r="B439" s="7">
        <v>0.46180555555555558</v>
      </c>
      <c r="C439">
        <v>15</v>
      </c>
      <c r="D439">
        <v>1</v>
      </c>
    </row>
    <row r="440" spans="1:4">
      <c r="A440" t="s">
        <v>18</v>
      </c>
      <c r="B440" s="7">
        <v>0.46180555555555558</v>
      </c>
      <c r="C440">
        <v>6</v>
      </c>
      <c r="D440">
        <v>14</v>
      </c>
    </row>
    <row r="441" spans="1:4">
      <c r="A441" t="s">
        <v>18</v>
      </c>
      <c r="B441" s="7">
        <v>0.46180555555555558</v>
      </c>
      <c r="C441">
        <v>9</v>
      </c>
      <c r="D441">
        <v>14</v>
      </c>
    </row>
    <row r="442" spans="1:4">
      <c r="A442" t="s">
        <v>18</v>
      </c>
      <c r="B442" s="7">
        <v>0.46180555555555558</v>
      </c>
      <c r="C442">
        <v>12</v>
      </c>
      <c r="D442">
        <v>4</v>
      </c>
    </row>
    <row r="443" spans="1:4">
      <c r="A443" t="s">
        <v>18</v>
      </c>
      <c r="B443" s="7">
        <v>0.46180555555555558</v>
      </c>
      <c r="C443">
        <v>11</v>
      </c>
      <c r="D443">
        <v>10</v>
      </c>
    </row>
    <row r="444" spans="1:4">
      <c r="A444" t="s">
        <v>18</v>
      </c>
      <c r="B444" s="7">
        <v>0.46597222222222223</v>
      </c>
      <c r="C444">
        <v>4</v>
      </c>
      <c r="D444">
        <v>14</v>
      </c>
    </row>
    <row r="445" spans="1:4">
      <c r="A445" t="s">
        <v>18</v>
      </c>
      <c r="B445" s="7">
        <v>0.47847222222222224</v>
      </c>
      <c r="C445">
        <v>2</v>
      </c>
      <c r="D445">
        <v>16</v>
      </c>
    </row>
    <row r="446" spans="1:4">
      <c r="A446" t="s">
        <v>18</v>
      </c>
      <c r="B446" s="7">
        <v>0.47847222222222224</v>
      </c>
      <c r="C446">
        <v>8</v>
      </c>
      <c r="D446">
        <v>15</v>
      </c>
    </row>
    <row r="447" spans="1:4">
      <c r="A447" t="s">
        <v>18</v>
      </c>
      <c r="B447" s="7">
        <v>0.47847222222222224</v>
      </c>
      <c r="C447">
        <v>8</v>
      </c>
      <c r="D447">
        <v>15</v>
      </c>
    </row>
    <row r="448" spans="1:4">
      <c r="A448" t="s">
        <v>18</v>
      </c>
      <c r="B448" s="7">
        <v>0.47847222222222224</v>
      </c>
      <c r="C448">
        <v>11</v>
      </c>
      <c r="D448">
        <v>10</v>
      </c>
    </row>
    <row r="449" spans="1:4">
      <c r="A449" t="s">
        <v>18</v>
      </c>
      <c r="B449" s="7">
        <v>0.49097222222222225</v>
      </c>
      <c r="C449">
        <v>12</v>
      </c>
      <c r="D449">
        <v>4</v>
      </c>
    </row>
    <row r="450" spans="1:4">
      <c r="A450" t="s">
        <v>18</v>
      </c>
      <c r="B450" s="7">
        <v>0.49097222222222225</v>
      </c>
      <c r="C450">
        <v>9</v>
      </c>
      <c r="D450">
        <v>14</v>
      </c>
    </row>
    <row r="451" spans="1:4">
      <c r="A451" t="s">
        <v>18</v>
      </c>
      <c r="B451" s="7">
        <v>0.49097222222222225</v>
      </c>
      <c r="C451">
        <v>14</v>
      </c>
      <c r="D451">
        <v>3</v>
      </c>
    </row>
    <row r="452" spans="1:4">
      <c r="A452" t="s">
        <v>18</v>
      </c>
      <c r="B452" s="7">
        <v>0.50694444444444442</v>
      </c>
      <c r="C452">
        <v>14</v>
      </c>
      <c r="D452">
        <v>3</v>
      </c>
    </row>
    <row r="453" spans="1:4">
      <c r="A453" t="s">
        <v>18</v>
      </c>
      <c r="B453" s="7">
        <v>0.50694444444444442</v>
      </c>
      <c r="C453">
        <v>6</v>
      </c>
      <c r="D453">
        <v>14</v>
      </c>
    </row>
    <row r="454" spans="1:4">
      <c r="A454" t="s">
        <v>18</v>
      </c>
      <c r="B454" s="7">
        <v>0.50694444444444442</v>
      </c>
      <c r="C454">
        <v>5</v>
      </c>
      <c r="D454">
        <v>15</v>
      </c>
    </row>
    <row r="455" spans="1:4">
      <c r="A455" t="s">
        <v>18</v>
      </c>
      <c r="B455" s="7">
        <v>0.50694444444444442</v>
      </c>
      <c r="C455">
        <v>1</v>
      </c>
      <c r="D455">
        <v>17</v>
      </c>
    </row>
    <row r="456" spans="1:4">
      <c r="A456" t="s">
        <v>18</v>
      </c>
      <c r="B456" s="7">
        <v>0.50694444444444442</v>
      </c>
      <c r="C456">
        <v>15</v>
      </c>
      <c r="D456">
        <v>1</v>
      </c>
    </row>
    <row r="457" spans="1:4">
      <c r="A457" t="s">
        <v>18</v>
      </c>
      <c r="B457" s="7">
        <v>0.50694444444444442</v>
      </c>
      <c r="C457">
        <v>12</v>
      </c>
      <c r="D457">
        <v>4</v>
      </c>
    </row>
    <row r="458" spans="1:4">
      <c r="A458" t="s">
        <v>18</v>
      </c>
      <c r="B458" s="7">
        <v>0.50694444444444442</v>
      </c>
      <c r="C458">
        <v>11</v>
      </c>
      <c r="D458">
        <v>10</v>
      </c>
    </row>
    <row r="459" spans="1:4">
      <c r="A459" t="s">
        <v>18</v>
      </c>
      <c r="B459" s="7">
        <v>0.50694444444444442</v>
      </c>
      <c r="C459">
        <v>8</v>
      </c>
      <c r="D459">
        <v>15</v>
      </c>
    </row>
    <row r="460" spans="1:4">
      <c r="A460" t="s">
        <v>18</v>
      </c>
      <c r="B460" s="7">
        <v>0.51388888888888884</v>
      </c>
      <c r="C460">
        <v>13</v>
      </c>
      <c r="D460">
        <v>2</v>
      </c>
    </row>
    <row r="461" spans="1:4">
      <c r="A461" t="s">
        <v>18</v>
      </c>
      <c r="B461" s="7">
        <v>0.51388888888888884</v>
      </c>
      <c r="C461">
        <v>12</v>
      </c>
      <c r="D461">
        <v>4</v>
      </c>
    </row>
    <row r="462" spans="1:4">
      <c r="A462" t="s">
        <v>18</v>
      </c>
      <c r="B462" s="7">
        <v>0.51388888888888884</v>
      </c>
      <c r="C462">
        <v>9</v>
      </c>
      <c r="D462">
        <v>14</v>
      </c>
    </row>
    <row r="463" spans="1:4">
      <c r="A463" t="s">
        <v>18</v>
      </c>
      <c r="B463" s="7">
        <v>0.51388888888888884</v>
      </c>
      <c r="C463">
        <v>6</v>
      </c>
      <c r="D463">
        <v>14</v>
      </c>
    </row>
    <row r="464" spans="1:4">
      <c r="A464" t="s">
        <v>18</v>
      </c>
      <c r="B464" s="7">
        <v>0.51388888888888884</v>
      </c>
      <c r="C464">
        <v>11</v>
      </c>
      <c r="D464">
        <v>10</v>
      </c>
    </row>
    <row r="465" spans="1:4">
      <c r="A465" t="s">
        <v>18</v>
      </c>
      <c r="B465" s="7">
        <v>0.51388888888888884</v>
      </c>
      <c r="C465">
        <v>4</v>
      </c>
      <c r="D465">
        <v>14</v>
      </c>
    </row>
    <row r="466" spans="1:4">
      <c r="A466" t="s">
        <v>18</v>
      </c>
      <c r="B466" s="7">
        <v>0.52291666666666659</v>
      </c>
      <c r="C466">
        <v>13</v>
      </c>
      <c r="D466">
        <v>2</v>
      </c>
    </row>
    <row r="467" spans="1:4">
      <c r="A467" t="s">
        <v>18</v>
      </c>
      <c r="B467" s="7">
        <v>0.52291666666666659</v>
      </c>
      <c r="C467">
        <v>4</v>
      </c>
      <c r="D467">
        <v>14</v>
      </c>
    </row>
    <row r="468" spans="1:4">
      <c r="A468" t="s">
        <v>18</v>
      </c>
      <c r="B468" s="7">
        <v>0.52291666666666659</v>
      </c>
      <c r="C468">
        <v>13</v>
      </c>
      <c r="D468">
        <v>2</v>
      </c>
    </row>
    <row r="469" spans="1:4">
      <c r="A469" t="s">
        <v>18</v>
      </c>
      <c r="B469" s="7">
        <v>0.52291666666666659</v>
      </c>
      <c r="C469">
        <v>9</v>
      </c>
      <c r="D469">
        <v>14</v>
      </c>
    </row>
    <row r="470" spans="1:4">
      <c r="A470" t="s">
        <v>18</v>
      </c>
      <c r="B470" s="7">
        <v>0.52291666666666659</v>
      </c>
      <c r="C470">
        <v>10</v>
      </c>
      <c r="D470">
        <v>14</v>
      </c>
    </row>
    <row r="471" spans="1:4">
      <c r="A471" t="s">
        <v>18</v>
      </c>
      <c r="B471" s="7">
        <v>0.52291666666666659</v>
      </c>
      <c r="C471">
        <v>15</v>
      </c>
      <c r="D471">
        <v>1</v>
      </c>
    </row>
    <row r="472" spans="1:4">
      <c r="A472" t="s">
        <v>18</v>
      </c>
      <c r="B472" s="7">
        <v>0.52291666666666659</v>
      </c>
      <c r="C472">
        <v>9</v>
      </c>
      <c r="D472">
        <v>14</v>
      </c>
    </row>
    <row r="473" spans="1:4">
      <c r="A473" t="s">
        <v>18</v>
      </c>
      <c r="B473" s="7">
        <v>0.54027777777777775</v>
      </c>
      <c r="C473">
        <v>14</v>
      </c>
      <c r="D473">
        <v>3</v>
      </c>
    </row>
    <row r="474" spans="1:4">
      <c r="A474" t="s">
        <v>18</v>
      </c>
      <c r="B474" s="7">
        <v>0.54652777777777772</v>
      </c>
      <c r="C474">
        <v>5</v>
      </c>
      <c r="D474">
        <v>15</v>
      </c>
    </row>
    <row r="475" spans="1:4">
      <c r="A475" t="s">
        <v>18</v>
      </c>
      <c r="B475" s="7">
        <v>0.55902777777777768</v>
      </c>
      <c r="C475">
        <v>4</v>
      </c>
      <c r="D475">
        <v>14</v>
      </c>
    </row>
    <row r="476" spans="1:4">
      <c r="A476" t="s">
        <v>18</v>
      </c>
      <c r="B476" s="7">
        <v>0.56111111111111101</v>
      </c>
      <c r="C476">
        <v>13</v>
      </c>
      <c r="D476">
        <v>2</v>
      </c>
    </row>
    <row r="477" spans="1:4">
      <c r="A477" t="s">
        <v>18</v>
      </c>
      <c r="B477" s="7">
        <v>0.56111111111111101</v>
      </c>
      <c r="C477">
        <v>4</v>
      </c>
      <c r="D477">
        <v>14</v>
      </c>
    </row>
    <row r="478" spans="1:4">
      <c r="A478" t="s">
        <v>18</v>
      </c>
      <c r="B478" s="7">
        <v>0.56111111111111101</v>
      </c>
      <c r="C478">
        <v>10</v>
      </c>
      <c r="D478">
        <v>14</v>
      </c>
    </row>
    <row r="479" spans="1:4">
      <c r="A479" t="s">
        <v>18</v>
      </c>
      <c r="B479" s="7">
        <v>0.56458333333333321</v>
      </c>
      <c r="C479">
        <v>8</v>
      </c>
      <c r="D479">
        <v>15</v>
      </c>
    </row>
    <row r="480" spans="1:4">
      <c r="A480" t="s">
        <v>18</v>
      </c>
      <c r="B480" s="7">
        <v>0.56458333333333321</v>
      </c>
      <c r="C480">
        <v>10</v>
      </c>
      <c r="D480">
        <v>14</v>
      </c>
    </row>
    <row r="481" spans="1:4">
      <c r="A481" t="s">
        <v>18</v>
      </c>
      <c r="B481" s="7">
        <v>0.56458333333333321</v>
      </c>
      <c r="C481">
        <v>3</v>
      </c>
      <c r="D481">
        <v>7</v>
      </c>
    </row>
    <row r="482" spans="1:4">
      <c r="A482" t="s">
        <v>18</v>
      </c>
      <c r="B482" s="7">
        <v>0.56458333333333321</v>
      </c>
      <c r="C482">
        <v>11</v>
      </c>
      <c r="D482">
        <v>10</v>
      </c>
    </row>
    <row r="483" spans="1:4">
      <c r="A483" t="s">
        <v>18</v>
      </c>
      <c r="B483" s="7">
        <v>0.56805555555555542</v>
      </c>
      <c r="C483">
        <v>14</v>
      </c>
      <c r="D483">
        <v>3</v>
      </c>
    </row>
    <row r="484" spans="1:4">
      <c r="A484" t="s">
        <v>18</v>
      </c>
      <c r="B484" s="7">
        <v>0.57847222222222205</v>
      </c>
      <c r="C484">
        <v>1</v>
      </c>
      <c r="D484">
        <v>17</v>
      </c>
    </row>
    <row r="485" spans="1:4">
      <c r="A485" t="s">
        <v>18</v>
      </c>
      <c r="B485" s="7">
        <v>0.57847222222222205</v>
      </c>
      <c r="C485">
        <v>7</v>
      </c>
      <c r="D485">
        <v>16</v>
      </c>
    </row>
    <row r="486" spans="1:4">
      <c r="A486" t="s">
        <v>19</v>
      </c>
      <c r="B486" s="7">
        <v>0.47847222222222219</v>
      </c>
      <c r="C486">
        <v>6</v>
      </c>
      <c r="D486">
        <v>14</v>
      </c>
    </row>
    <row r="487" spans="1:4">
      <c r="A487" t="s">
        <v>19</v>
      </c>
      <c r="B487" s="7">
        <v>0.47847222222222219</v>
      </c>
      <c r="C487">
        <v>5</v>
      </c>
      <c r="D487">
        <v>15</v>
      </c>
    </row>
    <row r="488" spans="1:4">
      <c r="A488" t="s">
        <v>19</v>
      </c>
      <c r="B488" s="7">
        <v>0.48472222222222217</v>
      </c>
      <c r="C488">
        <v>9</v>
      </c>
      <c r="D488">
        <v>14</v>
      </c>
    </row>
    <row r="489" spans="1:4">
      <c r="A489" t="s">
        <v>19</v>
      </c>
      <c r="B489" s="7">
        <v>0.48472222222222217</v>
      </c>
      <c r="C489">
        <v>11</v>
      </c>
      <c r="D489">
        <v>10</v>
      </c>
    </row>
    <row r="490" spans="1:4">
      <c r="A490" t="s">
        <v>19</v>
      </c>
      <c r="B490" s="7">
        <v>0.48472222222222217</v>
      </c>
      <c r="C490">
        <v>2</v>
      </c>
      <c r="D490">
        <v>16</v>
      </c>
    </row>
    <row r="491" spans="1:4">
      <c r="A491" t="s">
        <v>19</v>
      </c>
      <c r="B491" s="7">
        <v>0.48472222222222217</v>
      </c>
      <c r="C491">
        <v>11</v>
      </c>
      <c r="D491">
        <v>10</v>
      </c>
    </row>
    <row r="492" spans="1:4">
      <c r="A492" t="s">
        <v>19</v>
      </c>
      <c r="B492" s="7">
        <v>0.48472222222222217</v>
      </c>
      <c r="C492">
        <v>12</v>
      </c>
      <c r="D492">
        <v>4</v>
      </c>
    </row>
    <row r="493" spans="1:4">
      <c r="A493" t="s">
        <v>19</v>
      </c>
      <c r="B493" s="7">
        <v>0.50277777777777777</v>
      </c>
      <c r="C493">
        <v>1</v>
      </c>
      <c r="D493">
        <v>17</v>
      </c>
    </row>
    <row r="494" spans="1:4">
      <c r="A494" t="s">
        <v>19</v>
      </c>
      <c r="B494" s="7">
        <v>0.5229166666666667</v>
      </c>
      <c r="C494">
        <v>9</v>
      </c>
      <c r="D494">
        <v>14</v>
      </c>
    </row>
    <row r="495" spans="1:4">
      <c r="A495" t="s">
        <v>19</v>
      </c>
      <c r="B495" s="7">
        <v>0.53125</v>
      </c>
      <c r="C495">
        <v>10</v>
      </c>
      <c r="D495">
        <v>14</v>
      </c>
    </row>
    <row r="496" spans="1:4">
      <c r="A496" t="s">
        <v>19</v>
      </c>
      <c r="B496" s="7">
        <v>0.53125</v>
      </c>
      <c r="C496">
        <v>1</v>
      </c>
      <c r="D496">
        <v>17</v>
      </c>
    </row>
    <row r="497" spans="1:4">
      <c r="A497" t="s">
        <v>19</v>
      </c>
      <c r="B497" s="7">
        <v>0.53194444444444444</v>
      </c>
      <c r="C497">
        <v>11</v>
      </c>
      <c r="D497">
        <v>10</v>
      </c>
    </row>
    <row r="498" spans="1:4">
      <c r="A498" t="s">
        <v>19</v>
      </c>
      <c r="B498" s="7">
        <v>0.53194444444444444</v>
      </c>
      <c r="C498">
        <v>4</v>
      </c>
      <c r="D498">
        <v>14</v>
      </c>
    </row>
    <row r="499" spans="1:4">
      <c r="A499" t="s">
        <v>19</v>
      </c>
      <c r="B499" s="7">
        <v>0.54513888888888884</v>
      </c>
      <c r="C499">
        <v>7</v>
      </c>
      <c r="D499">
        <v>16</v>
      </c>
    </row>
    <row r="500" spans="1:4">
      <c r="A500" t="s">
        <v>19</v>
      </c>
      <c r="B500" s="7">
        <v>0.54861111111111105</v>
      </c>
      <c r="C500">
        <v>10</v>
      </c>
      <c r="D500">
        <v>14</v>
      </c>
    </row>
    <row r="501" spans="1:4">
      <c r="A501" t="s">
        <v>19</v>
      </c>
      <c r="B501" s="7">
        <v>0.54999999999999993</v>
      </c>
      <c r="C501">
        <v>14</v>
      </c>
      <c r="D501">
        <v>3</v>
      </c>
    </row>
    <row r="502" spans="1:4">
      <c r="A502" t="s">
        <v>19</v>
      </c>
      <c r="B502" s="7">
        <v>0.56388888888888877</v>
      </c>
      <c r="C502">
        <v>2</v>
      </c>
      <c r="D502">
        <v>16</v>
      </c>
    </row>
    <row r="503" spans="1:4">
      <c r="A503" t="s">
        <v>19</v>
      </c>
      <c r="B503" s="7">
        <v>0.56388888888888877</v>
      </c>
      <c r="C503">
        <v>3</v>
      </c>
      <c r="D503">
        <v>7</v>
      </c>
    </row>
    <row r="504" spans="1:4">
      <c r="A504" t="s">
        <v>19</v>
      </c>
      <c r="B504" s="7">
        <v>0.56388888888888877</v>
      </c>
      <c r="C504">
        <v>14</v>
      </c>
      <c r="D504">
        <v>3</v>
      </c>
    </row>
    <row r="505" spans="1:4">
      <c r="A505" t="s">
        <v>19</v>
      </c>
      <c r="B505" s="7">
        <v>0.56388888888888877</v>
      </c>
      <c r="C505">
        <v>4</v>
      </c>
      <c r="D505">
        <v>14</v>
      </c>
    </row>
    <row r="506" spans="1:4">
      <c r="A506" t="s">
        <v>19</v>
      </c>
      <c r="B506" s="7">
        <v>0.57152777777777763</v>
      </c>
      <c r="C506">
        <v>3</v>
      </c>
      <c r="D506">
        <v>7</v>
      </c>
    </row>
    <row r="507" spans="1:4">
      <c r="A507" t="s">
        <v>19</v>
      </c>
      <c r="B507" s="7">
        <v>0.57152777777777763</v>
      </c>
      <c r="C507">
        <v>16</v>
      </c>
      <c r="D507">
        <v>5</v>
      </c>
    </row>
    <row r="508" spans="1:4">
      <c r="A508" t="s">
        <v>19</v>
      </c>
      <c r="B508" s="7">
        <v>0.57152777777777763</v>
      </c>
      <c r="C508">
        <v>10</v>
      </c>
      <c r="D508">
        <v>14</v>
      </c>
    </row>
    <row r="509" spans="1:4">
      <c r="A509" t="s">
        <v>19</v>
      </c>
      <c r="B509" s="7">
        <v>0.57152777777777763</v>
      </c>
      <c r="C509">
        <v>1</v>
      </c>
      <c r="D509">
        <v>17</v>
      </c>
    </row>
    <row r="510" spans="1:4">
      <c r="A510" t="s">
        <v>19</v>
      </c>
      <c r="B510" s="7">
        <v>0.57152777777777763</v>
      </c>
      <c r="C510">
        <v>11</v>
      </c>
      <c r="D510">
        <v>10</v>
      </c>
    </row>
    <row r="511" spans="1:4">
      <c r="A511" t="s">
        <v>19</v>
      </c>
      <c r="B511" s="7">
        <v>0.57152777777777763</v>
      </c>
      <c r="C511">
        <v>9</v>
      </c>
      <c r="D511">
        <v>14</v>
      </c>
    </row>
    <row r="512" spans="1:4">
      <c r="A512" t="s">
        <v>19</v>
      </c>
      <c r="B512" s="7">
        <v>0.57291666666666652</v>
      </c>
      <c r="C512">
        <v>16</v>
      </c>
      <c r="D512">
        <v>5</v>
      </c>
    </row>
    <row r="513" spans="1:4">
      <c r="A513" t="s">
        <v>19</v>
      </c>
      <c r="B513" s="7">
        <v>0.57291666666666652</v>
      </c>
      <c r="C513">
        <v>14</v>
      </c>
      <c r="D513">
        <v>3</v>
      </c>
    </row>
    <row r="514" spans="1:4">
      <c r="A514" t="s">
        <v>19</v>
      </c>
      <c r="B514" s="7">
        <v>0.57291666666666652</v>
      </c>
      <c r="C514">
        <v>8</v>
      </c>
      <c r="D514">
        <v>15</v>
      </c>
    </row>
    <row r="515" spans="1:4">
      <c r="A515" t="s">
        <v>19</v>
      </c>
      <c r="B515" s="7">
        <v>0.57291666666666652</v>
      </c>
      <c r="C515">
        <v>3</v>
      </c>
      <c r="D515">
        <v>7</v>
      </c>
    </row>
    <row r="516" spans="1:4">
      <c r="A516" t="s">
        <v>19</v>
      </c>
      <c r="B516" s="7">
        <v>0.57291666666666652</v>
      </c>
      <c r="C516">
        <v>4</v>
      </c>
      <c r="D516">
        <v>14</v>
      </c>
    </row>
    <row r="517" spans="1:4">
      <c r="A517" t="s">
        <v>19</v>
      </c>
      <c r="B517" s="7">
        <v>0.57291666666666652</v>
      </c>
      <c r="C517">
        <v>3</v>
      </c>
      <c r="D517">
        <v>7</v>
      </c>
    </row>
    <row r="518" spans="1:4">
      <c r="A518" t="s">
        <v>19</v>
      </c>
      <c r="B518" s="7">
        <v>0.57291666666666652</v>
      </c>
      <c r="C518">
        <v>13</v>
      </c>
      <c r="D518">
        <v>2</v>
      </c>
    </row>
    <row r="519" spans="1:4">
      <c r="A519" t="s">
        <v>19</v>
      </c>
      <c r="B519" s="7">
        <v>0.58333333333333315</v>
      </c>
      <c r="C519">
        <v>1</v>
      </c>
      <c r="D519">
        <v>17</v>
      </c>
    </row>
    <row r="520" spans="1:4">
      <c r="A520" s="6" t="s">
        <v>20</v>
      </c>
      <c r="B520" s="7">
        <v>0.47152777777777777</v>
      </c>
      <c r="C520">
        <v>13</v>
      </c>
      <c r="D520">
        <v>2</v>
      </c>
    </row>
    <row r="521" spans="1:4">
      <c r="A521" s="6" t="s">
        <v>20</v>
      </c>
      <c r="B521" s="7">
        <v>0.47152777777777777</v>
      </c>
      <c r="C521">
        <v>9</v>
      </c>
      <c r="D521">
        <v>14</v>
      </c>
    </row>
    <row r="522" spans="1:4">
      <c r="A522" s="6" t="s">
        <v>20</v>
      </c>
      <c r="B522" s="7">
        <v>0.48055555555555557</v>
      </c>
      <c r="C522">
        <v>7</v>
      </c>
      <c r="D522">
        <v>16</v>
      </c>
    </row>
    <row r="523" spans="1:4">
      <c r="A523" s="6" t="s">
        <v>20</v>
      </c>
      <c r="B523" s="7">
        <v>0.48055555555555557</v>
      </c>
      <c r="C523">
        <v>10</v>
      </c>
      <c r="D523">
        <v>14</v>
      </c>
    </row>
    <row r="524" spans="1:4">
      <c r="A524" s="6" t="s">
        <v>20</v>
      </c>
      <c r="B524" s="7">
        <v>0.48055555555555557</v>
      </c>
      <c r="C524">
        <v>5</v>
      </c>
      <c r="D524">
        <v>15</v>
      </c>
    </row>
    <row r="525" spans="1:4">
      <c r="A525" s="6" t="s">
        <v>20</v>
      </c>
      <c r="B525" s="7">
        <v>0.48055555555555557</v>
      </c>
      <c r="C525">
        <v>11</v>
      </c>
      <c r="D525">
        <v>10</v>
      </c>
    </row>
    <row r="526" spans="1:4">
      <c r="A526" s="6" t="s">
        <v>20</v>
      </c>
      <c r="B526" s="7">
        <v>0.48055555555555557</v>
      </c>
      <c r="C526">
        <v>6</v>
      </c>
      <c r="D526">
        <v>14</v>
      </c>
    </row>
    <row r="527" spans="1:4">
      <c r="A527" s="6" t="s">
        <v>20</v>
      </c>
      <c r="B527" s="7">
        <v>0.48055555555555557</v>
      </c>
      <c r="C527">
        <v>2</v>
      </c>
      <c r="D527">
        <v>16</v>
      </c>
    </row>
    <row r="528" spans="1:4">
      <c r="A528" s="6" t="s">
        <v>20</v>
      </c>
      <c r="B528" s="7">
        <v>0.48055555555555557</v>
      </c>
      <c r="C528">
        <v>3</v>
      </c>
      <c r="D528">
        <v>7</v>
      </c>
    </row>
    <row r="529" spans="1:4">
      <c r="A529" s="6" t="s">
        <v>20</v>
      </c>
      <c r="B529" s="7">
        <v>0.48958333333333337</v>
      </c>
      <c r="C529">
        <v>15</v>
      </c>
      <c r="D529">
        <v>1</v>
      </c>
    </row>
    <row r="530" spans="1:4">
      <c r="A530" s="6" t="s">
        <v>20</v>
      </c>
      <c r="B530" s="7">
        <v>0.48958333333333337</v>
      </c>
      <c r="C530">
        <v>8</v>
      </c>
      <c r="D530">
        <v>15</v>
      </c>
    </row>
    <row r="531" spans="1:4">
      <c r="A531" s="6" t="s">
        <v>20</v>
      </c>
      <c r="B531" s="7">
        <v>0.49444444444444446</v>
      </c>
      <c r="C531">
        <v>3</v>
      </c>
      <c r="D531">
        <v>7</v>
      </c>
    </row>
    <row r="532" spans="1:4">
      <c r="A532" s="6" t="s">
        <v>20</v>
      </c>
      <c r="B532" s="7">
        <v>0.49861111111111112</v>
      </c>
      <c r="C532">
        <v>14</v>
      </c>
      <c r="D532">
        <v>3</v>
      </c>
    </row>
    <row r="533" spans="1:4">
      <c r="A533" s="6" t="s">
        <v>20</v>
      </c>
      <c r="B533" s="7">
        <v>0.49861111111111112</v>
      </c>
      <c r="C533">
        <v>4</v>
      </c>
      <c r="D533">
        <v>14</v>
      </c>
    </row>
    <row r="534" spans="1:4">
      <c r="A534" s="6" t="s">
        <v>20</v>
      </c>
      <c r="B534" s="7">
        <v>0.49861111111111112</v>
      </c>
      <c r="C534">
        <v>11</v>
      </c>
      <c r="D534">
        <v>10</v>
      </c>
    </row>
    <row r="535" spans="1:4">
      <c r="A535" s="6" t="s">
        <v>20</v>
      </c>
      <c r="B535" s="7">
        <v>0.49861111111111112</v>
      </c>
      <c r="C535">
        <v>9</v>
      </c>
      <c r="D535">
        <v>14</v>
      </c>
    </row>
    <row r="536" spans="1:4">
      <c r="A536" s="6" t="s">
        <v>20</v>
      </c>
      <c r="B536" s="7">
        <v>0.5131944444444444</v>
      </c>
      <c r="C536">
        <v>12</v>
      </c>
      <c r="D536">
        <v>4</v>
      </c>
    </row>
    <row r="537" spans="1:4">
      <c r="A537" s="6" t="s">
        <v>20</v>
      </c>
      <c r="B537" s="7">
        <v>0.5263888888888888</v>
      </c>
      <c r="C537">
        <v>11</v>
      </c>
      <c r="D537">
        <v>10</v>
      </c>
    </row>
    <row r="538" spans="1:4">
      <c r="A538" s="6" t="s">
        <v>20</v>
      </c>
      <c r="B538" s="7">
        <v>0.5263888888888888</v>
      </c>
      <c r="C538">
        <v>11</v>
      </c>
      <c r="D538">
        <v>10</v>
      </c>
    </row>
    <row r="539" spans="1:4">
      <c r="A539" s="6" t="s">
        <v>20</v>
      </c>
      <c r="B539" s="7">
        <v>0.5263888888888888</v>
      </c>
      <c r="C539">
        <v>15</v>
      </c>
      <c r="D539">
        <v>1</v>
      </c>
    </row>
    <row r="540" spans="1:4">
      <c r="A540" s="6" t="s">
        <v>20</v>
      </c>
      <c r="B540" s="7">
        <v>0.53819444444444431</v>
      </c>
      <c r="C540">
        <v>12</v>
      </c>
      <c r="D540">
        <v>4</v>
      </c>
    </row>
    <row r="541" spans="1:4">
      <c r="A541" s="6" t="s">
        <v>20</v>
      </c>
      <c r="B541" s="7">
        <v>0.53819444444444431</v>
      </c>
      <c r="C541">
        <v>1</v>
      </c>
      <c r="D541">
        <v>17</v>
      </c>
    </row>
    <row r="542" spans="1:4">
      <c r="A542" s="6" t="s">
        <v>20</v>
      </c>
      <c r="B542" s="7">
        <v>0.54513888888888873</v>
      </c>
      <c r="C542">
        <v>8</v>
      </c>
      <c r="D542">
        <v>15</v>
      </c>
    </row>
    <row r="543" spans="1:4">
      <c r="A543" s="6" t="s">
        <v>20</v>
      </c>
      <c r="B543" s="7">
        <v>0.54513888888888873</v>
      </c>
      <c r="C543">
        <v>16</v>
      </c>
      <c r="D543">
        <v>5</v>
      </c>
    </row>
    <row r="544" spans="1:4">
      <c r="A544" s="6" t="s">
        <v>20</v>
      </c>
      <c r="B544" s="7">
        <v>0.54513888888888873</v>
      </c>
      <c r="C544">
        <v>7</v>
      </c>
      <c r="D544">
        <v>16</v>
      </c>
    </row>
    <row r="545" spans="1:4">
      <c r="A545" s="6" t="s">
        <v>20</v>
      </c>
      <c r="B545" s="7">
        <v>0.54513888888888873</v>
      </c>
      <c r="C545">
        <v>5</v>
      </c>
      <c r="D545">
        <v>15</v>
      </c>
    </row>
    <row r="546" spans="1:4">
      <c r="A546" s="6" t="s">
        <v>20</v>
      </c>
      <c r="B546" s="7">
        <v>0.54513888888888873</v>
      </c>
      <c r="C546">
        <v>8</v>
      </c>
      <c r="D546">
        <v>15</v>
      </c>
    </row>
    <row r="547" spans="1:4">
      <c r="A547" s="6" t="s">
        <v>20</v>
      </c>
      <c r="B547" s="7">
        <v>0.54999999999999982</v>
      </c>
      <c r="C547">
        <v>16</v>
      </c>
      <c r="D547">
        <v>5</v>
      </c>
    </row>
    <row r="548" spans="1:4">
      <c r="A548" s="6" t="s">
        <v>20</v>
      </c>
      <c r="B548" s="7">
        <v>0.56527777777777755</v>
      </c>
      <c r="C548">
        <v>14</v>
      </c>
      <c r="D548">
        <v>3</v>
      </c>
    </row>
    <row r="549" spans="1:4">
      <c r="A549" s="6" t="s">
        <v>20</v>
      </c>
      <c r="B549" s="7">
        <v>0.56527777777777755</v>
      </c>
      <c r="C549">
        <v>1</v>
      </c>
      <c r="D549">
        <v>17</v>
      </c>
    </row>
    <row r="550" spans="1:4">
      <c r="A550" s="6" t="s">
        <v>20</v>
      </c>
      <c r="B550" s="7">
        <v>0.56527777777777755</v>
      </c>
      <c r="C550">
        <v>1</v>
      </c>
      <c r="D550">
        <v>17</v>
      </c>
    </row>
    <row r="551" spans="1:4">
      <c r="A551" s="6" t="s">
        <v>20</v>
      </c>
      <c r="B551" s="7">
        <v>0.56527777777777755</v>
      </c>
      <c r="C551">
        <v>2</v>
      </c>
      <c r="D551">
        <v>16</v>
      </c>
    </row>
    <row r="552" spans="1:4">
      <c r="A552" s="6" t="s">
        <v>20</v>
      </c>
      <c r="B552" s="7">
        <v>0.56527777777777755</v>
      </c>
      <c r="C552">
        <v>9</v>
      </c>
      <c r="D552">
        <v>14</v>
      </c>
    </row>
    <row r="553" spans="1:4">
      <c r="A553" s="6" t="s">
        <v>20</v>
      </c>
      <c r="B553" s="7">
        <v>0.56527777777777755</v>
      </c>
      <c r="C553">
        <v>16</v>
      </c>
      <c r="D553">
        <v>5</v>
      </c>
    </row>
    <row r="554" spans="1:4">
      <c r="A554" s="6" t="s">
        <v>20</v>
      </c>
      <c r="B554" s="7">
        <v>0.57430555555555529</v>
      </c>
      <c r="C554">
        <v>13</v>
      </c>
      <c r="D554">
        <v>2</v>
      </c>
    </row>
    <row r="555" spans="1:4">
      <c r="A555" s="6" t="s">
        <v>20</v>
      </c>
      <c r="B555" s="7">
        <v>0.57430555555555529</v>
      </c>
      <c r="C555">
        <v>10</v>
      </c>
      <c r="D555">
        <v>14</v>
      </c>
    </row>
    <row r="556" spans="1:4">
      <c r="A556" s="6" t="s">
        <v>20</v>
      </c>
      <c r="B556" s="7">
        <v>0.57430555555555529</v>
      </c>
      <c r="C556">
        <v>4</v>
      </c>
      <c r="D556">
        <v>14</v>
      </c>
    </row>
    <row r="557" spans="1:4">
      <c r="A557" s="6" t="s">
        <v>20</v>
      </c>
      <c r="B557" s="7">
        <v>0.57430555555555529</v>
      </c>
      <c r="C557">
        <v>14</v>
      </c>
      <c r="D557">
        <v>3</v>
      </c>
    </row>
    <row r="558" spans="1:4">
      <c r="A558" s="6" t="s">
        <v>20</v>
      </c>
      <c r="B558" s="7">
        <v>0.57430555555555529</v>
      </c>
      <c r="C558">
        <v>8</v>
      </c>
      <c r="D558">
        <v>15</v>
      </c>
    </row>
  </sheetData>
  <autoFilter ref="A1:D558"/>
  <sortState ref="F12:F27">
    <sortCondition ref="F1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7"/>
  <sheetViews>
    <sheetView workbookViewId="0">
      <selection activeCell="G2" sqref="G2"/>
    </sheetView>
  </sheetViews>
  <sheetFormatPr defaultRowHeight="15.6"/>
  <cols>
    <col min="4" max="4" width="11" customWidth="1"/>
    <col min="6" max="6" width="22.796875" style="52" customWidth="1"/>
    <col min="7" max="7" width="21.19921875" customWidth="1"/>
    <col min="8" max="8" width="20.8984375" customWidth="1"/>
    <col min="9" max="9" width="18.8984375" customWidth="1"/>
  </cols>
  <sheetData>
    <row r="1" spans="1:9">
      <c r="A1" s="3" t="s">
        <v>0</v>
      </c>
      <c r="B1" s="51" t="s">
        <v>1</v>
      </c>
      <c r="C1" s="51" t="s">
        <v>3</v>
      </c>
      <c r="D1" s="51" t="s">
        <v>6</v>
      </c>
      <c r="E1" s="50" t="s">
        <v>110</v>
      </c>
      <c r="F1" s="66"/>
      <c r="G1" s="2"/>
      <c r="H1" s="2"/>
    </row>
    <row r="2" spans="1:9">
      <c r="A2" t="s">
        <v>7</v>
      </c>
      <c r="B2" s="7">
        <v>0.58819444444444424</v>
      </c>
      <c r="C2">
        <v>5</v>
      </c>
      <c r="D2">
        <v>20</v>
      </c>
      <c r="E2">
        <v>1</v>
      </c>
      <c r="F2" s="52" t="s">
        <v>113</v>
      </c>
      <c r="G2">
        <f xml:space="preserve"> COUNT(C:C)</f>
        <v>1623</v>
      </c>
    </row>
    <row r="3" spans="1:9">
      <c r="A3" t="s">
        <v>7</v>
      </c>
      <c r="B3" s="7">
        <v>0.58819444444444424</v>
      </c>
      <c r="C3">
        <v>3</v>
      </c>
      <c r="D3">
        <v>8.5</v>
      </c>
      <c r="E3">
        <v>2</v>
      </c>
      <c r="F3" s="52" t="s">
        <v>114</v>
      </c>
      <c r="G3">
        <f>AVERAGE(D:D)</f>
        <v>13.60505237215034</v>
      </c>
    </row>
    <row r="4" spans="1:9">
      <c r="A4" t="s">
        <v>7</v>
      </c>
      <c r="B4" s="7">
        <v>0.59791666666666643</v>
      </c>
      <c r="C4">
        <v>6</v>
      </c>
      <c r="D4">
        <v>18</v>
      </c>
      <c r="E4">
        <v>3</v>
      </c>
      <c r="F4" s="52" t="s">
        <v>127</v>
      </c>
      <c r="G4">
        <f>SUM(D:D)</f>
        <v>22081</v>
      </c>
    </row>
    <row r="5" spans="1:9">
      <c r="A5" t="s">
        <v>7</v>
      </c>
      <c r="B5" s="7">
        <v>0.59791666666666643</v>
      </c>
      <c r="C5">
        <v>10</v>
      </c>
      <c r="D5">
        <v>19.5</v>
      </c>
      <c r="E5">
        <v>4</v>
      </c>
    </row>
    <row r="6" spans="1:9">
      <c r="A6" t="s">
        <v>7</v>
      </c>
      <c r="B6" s="7">
        <v>0.59791666666666643</v>
      </c>
      <c r="C6">
        <v>3</v>
      </c>
      <c r="D6">
        <v>8.5</v>
      </c>
      <c r="E6">
        <v>5</v>
      </c>
    </row>
    <row r="7" spans="1:9">
      <c r="A7" t="s">
        <v>7</v>
      </c>
      <c r="B7" s="7">
        <v>0.59791666666666643</v>
      </c>
      <c r="C7">
        <v>9</v>
      </c>
      <c r="D7">
        <v>17</v>
      </c>
      <c r="E7">
        <v>6</v>
      </c>
    </row>
    <row r="8" spans="1:9">
      <c r="A8" t="s">
        <v>7</v>
      </c>
      <c r="B8" s="7">
        <v>0.59791666666666643</v>
      </c>
      <c r="C8">
        <v>5</v>
      </c>
      <c r="D8">
        <v>20</v>
      </c>
      <c r="E8">
        <v>7</v>
      </c>
    </row>
    <row r="9" spans="1:9">
      <c r="A9" t="s">
        <v>7</v>
      </c>
      <c r="B9" s="7">
        <v>0.59791666666666643</v>
      </c>
      <c r="C9">
        <v>9</v>
      </c>
      <c r="D9">
        <v>17</v>
      </c>
      <c r="E9">
        <v>8</v>
      </c>
    </row>
    <row r="10" spans="1:9">
      <c r="A10" t="s">
        <v>7</v>
      </c>
      <c r="B10" s="7">
        <v>0.60208333333333308</v>
      </c>
      <c r="C10">
        <v>8</v>
      </c>
      <c r="D10">
        <v>19</v>
      </c>
      <c r="E10">
        <v>9</v>
      </c>
      <c r="F10" s="67" t="s">
        <v>110</v>
      </c>
      <c r="G10" s="62" t="s">
        <v>112</v>
      </c>
      <c r="H10" s="63" t="s">
        <v>4</v>
      </c>
      <c r="I10" s="63" t="s">
        <v>6</v>
      </c>
    </row>
    <row r="11" spans="1:9">
      <c r="A11" t="s">
        <v>7</v>
      </c>
      <c r="B11" s="7">
        <v>0.60208333333333308</v>
      </c>
      <c r="C11">
        <v>2</v>
      </c>
      <c r="D11">
        <v>19</v>
      </c>
      <c r="E11">
        <v>10</v>
      </c>
      <c r="F11" s="68">
        <v>1</v>
      </c>
      <c r="G11" s="64">
        <v>89</v>
      </c>
      <c r="H11" s="64" t="s">
        <v>21</v>
      </c>
      <c r="I11" s="65">
        <v>23</v>
      </c>
    </row>
    <row r="12" spans="1:9">
      <c r="A12" t="s">
        <v>7</v>
      </c>
      <c r="B12" s="7">
        <v>0.60694444444444418</v>
      </c>
      <c r="C12">
        <v>5</v>
      </c>
      <c r="D12">
        <v>20</v>
      </c>
      <c r="E12">
        <v>11</v>
      </c>
      <c r="F12" s="68">
        <v>2</v>
      </c>
      <c r="G12" s="64">
        <v>121</v>
      </c>
      <c r="H12" s="64" t="s">
        <v>22</v>
      </c>
      <c r="I12" s="65">
        <v>19</v>
      </c>
    </row>
    <row r="13" spans="1:9">
      <c r="A13" t="s">
        <v>7</v>
      </c>
      <c r="B13" s="7">
        <v>0.60694444444444418</v>
      </c>
      <c r="C13">
        <v>7</v>
      </c>
      <c r="D13">
        <v>20</v>
      </c>
      <c r="E13">
        <v>12</v>
      </c>
      <c r="F13" s="68">
        <v>3</v>
      </c>
      <c r="G13" s="64">
        <v>101</v>
      </c>
      <c r="H13" s="64" t="s">
        <v>23</v>
      </c>
      <c r="I13" s="65">
        <v>8.5</v>
      </c>
    </row>
    <row r="14" spans="1:9">
      <c r="A14" t="s">
        <v>7</v>
      </c>
      <c r="B14" s="7">
        <v>0.61458333333333304</v>
      </c>
      <c r="C14">
        <v>10</v>
      </c>
      <c r="D14">
        <v>19.5</v>
      </c>
      <c r="E14">
        <v>13</v>
      </c>
      <c r="F14" s="68">
        <v>4</v>
      </c>
      <c r="G14" s="64">
        <v>111</v>
      </c>
      <c r="H14" s="64" t="s">
        <v>24</v>
      </c>
      <c r="I14" s="65">
        <v>16</v>
      </c>
    </row>
    <row r="15" spans="1:9">
      <c r="A15" t="s">
        <v>7</v>
      </c>
      <c r="B15" s="7">
        <v>0.61666666666666636</v>
      </c>
      <c r="C15">
        <v>12</v>
      </c>
      <c r="D15">
        <v>6</v>
      </c>
      <c r="E15">
        <v>14</v>
      </c>
      <c r="F15" s="68">
        <v>5</v>
      </c>
      <c r="G15" s="64">
        <v>96</v>
      </c>
      <c r="H15" s="64" t="s">
        <v>25</v>
      </c>
      <c r="I15" s="65">
        <v>20</v>
      </c>
    </row>
    <row r="16" spans="1:9">
      <c r="A16" t="s">
        <v>7</v>
      </c>
      <c r="B16" s="7">
        <v>0.61666666666666636</v>
      </c>
      <c r="C16">
        <v>11</v>
      </c>
      <c r="D16">
        <v>14</v>
      </c>
      <c r="E16">
        <v>15</v>
      </c>
      <c r="F16" s="68">
        <v>6</v>
      </c>
      <c r="G16" s="64">
        <v>110</v>
      </c>
      <c r="H16" s="64" t="s">
        <v>26</v>
      </c>
      <c r="I16" s="65">
        <v>18</v>
      </c>
    </row>
    <row r="17" spans="1:9">
      <c r="A17" t="s">
        <v>7</v>
      </c>
      <c r="B17" s="7">
        <v>0.61666666666666636</v>
      </c>
      <c r="C17">
        <v>8</v>
      </c>
      <c r="D17">
        <v>19</v>
      </c>
      <c r="E17">
        <v>16</v>
      </c>
      <c r="F17" s="68">
        <v>7</v>
      </c>
      <c r="G17" s="64">
        <v>149</v>
      </c>
      <c r="H17" s="64" t="s">
        <v>27</v>
      </c>
      <c r="I17" s="65">
        <v>20</v>
      </c>
    </row>
    <row r="18" spans="1:9">
      <c r="A18" t="s">
        <v>7</v>
      </c>
      <c r="B18" s="7">
        <v>0.62430555555555522</v>
      </c>
      <c r="C18">
        <v>14</v>
      </c>
      <c r="D18">
        <v>3</v>
      </c>
      <c r="F18" s="68">
        <v>8</v>
      </c>
      <c r="G18" s="64">
        <v>106</v>
      </c>
      <c r="H18" s="64" t="s">
        <v>28</v>
      </c>
      <c r="I18" s="65">
        <v>19</v>
      </c>
    </row>
    <row r="19" spans="1:9">
      <c r="A19" t="s">
        <v>7</v>
      </c>
      <c r="B19" s="7">
        <v>0.62430555555555522</v>
      </c>
      <c r="C19">
        <v>13</v>
      </c>
      <c r="D19">
        <v>2</v>
      </c>
      <c r="F19" s="68">
        <v>9</v>
      </c>
      <c r="G19" s="64">
        <v>83</v>
      </c>
      <c r="H19" s="64" t="s">
        <v>29</v>
      </c>
      <c r="I19" s="65">
        <v>17</v>
      </c>
    </row>
    <row r="20" spans="1:9">
      <c r="A20" t="s">
        <v>7</v>
      </c>
      <c r="B20" s="7">
        <v>0.62430555555555522</v>
      </c>
      <c r="C20">
        <v>11</v>
      </c>
      <c r="D20">
        <v>14</v>
      </c>
      <c r="F20" s="68">
        <v>10</v>
      </c>
      <c r="G20" s="64">
        <v>95</v>
      </c>
      <c r="H20" s="64" t="s">
        <v>30</v>
      </c>
      <c r="I20" s="65">
        <v>19.5</v>
      </c>
    </row>
    <row r="21" spans="1:9">
      <c r="A21" t="s">
        <v>7</v>
      </c>
      <c r="B21" s="7">
        <v>0.62430555555555522</v>
      </c>
      <c r="C21">
        <v>15</v>
      </c>
      <c r="D21">
        <v>1</v>
      </c>
      <c r="F21" s="68">
        <v>11</v>
      </c>
      <c r="G21" s="64">
        <v>75</v>
      </c>
      <c r="H21" s="64" t="s">
        <v>31</v>
      </c>
      <c r="I21" s="65">
        <v>14</v>
      </c>
    </row>
    <row r="22" spans="1:9">
      <c r="A22" t="s">
        <v>7</v>
      </c>
      <c r="B22" s="7">
        <v>0.62430555555555522</v>
      </c>
      <c r="C22">
        <v>12</v>
      </c>
      <c r="D22">
        <v>6</v>
      </c>
      <c r="F22" s="68">
        <v>12</v>
      </c>
      <c r="G22" s="64">
        <v>105</v>
      </c>
      <c r="H22" s="64" t="s">
        <v>32</v>
      </c>
      <c r="I22" s="65">
        <v>6</v>
      </c>
    </row>
    <row r="23" spans="1:9">
      <c r="A23" t="s">
        <v>7</v>
      </c>
      <c r="B23" s="7">
        <v>0.62430555555555522</v>
      </c>
      <c r="C23">
        <v>16</v>
      </c>
      <c r="D23">
        <v>7</v>
      </c>
      <c r="F23" s="68">
        <v>13</v>
      </c>
      <c r="G23" s="64">
        <v>103</v>
      </c>
      <c r="H23" s="64" t="s">
        <v>33</v>
      </c>
      <c r="I23" s="65">
        <v>2</v>
      </c>
    </row>
    <row r="24" spans="1:9">
      <c r="A24" t="s">
        <v>7</v>
      </c>
      <c r="B24" s="7">
        <v>0.62569444444444411</v>
      </c>
      <c r="C24">
        <v>7</v>
      </c>
      <c r="D24">
        <v>20</v>
      </c>
      <c r="F24" s="68">
        <v>14</v>
      </c>
      <c r="G24" s="64">
        <v>98</v>
      </c>
      <c r="H24" s="64" t="s">
        <v>34</v>
      </c>
      <c r="I24" s="65">
        <v>3</v>
      </c>
    </row>
    <row r="25" spans="1:9">
      <c r="A25" t="s">
        <v>7</v>
      </c>
      <c r="B25" s="7">
        <v>0.62569444444444411</v>
      </c>
      <c r="C25">
        <v>10</v>
      </c>
      <c r="D25">
        <v>19.5</v>
      </c>
      <c r="F25" s="68">
        <v>15</v>
      </c>
      <c r="G25" s="64">
        <v>84</v>
      </c>
      <c r="H25" s="64" t="s">
        <v>35</v>
      </c>
      <c r="I25" s="65">
        <v>1</v>
      </c>
    </row>
    <row r="26" spans="1:9">
      <c r="A26" t="s">
        <v>7</v>
      </c>
      <c r="B26" s="7">
        <v>0.62569444444444411</v>
      </c>
      <c r="C26">
        <v>16</v>
      </c>
      <c r="D26">
        <v>7</v>
      </c>
      <c r="F26" s="68">
        <v>16</v>
      </c>
      <c r="G26" s="64">
        <v>97</v>
      </c>
      <c r="H26" s="64" t="s">
        <v>36</v>
      </c>
      <c r="I26" s="65">
        <v>7</v>
      </c>
    </row>
    <row r="27" spans="1:9" ht="16.2" thickBot="1">
      <c r="A27" t="s">
        <v>7</v>
      </c>
      <c r="B27" s="7">
        <v>0.62569444444444411</v>
      </c>
      <c r="C27">
        <v>14</v>
      </c>
      <c r="D27">
        <v>3</v>
      </c>
      <c r="F27" s="53" t="s">
        <v>111</v>
      </c>
      <c r="G27" s="49">
        <v>0</v>
      </c>
    </row>
    <row r="28" spans="1:9">
      <c r="A28" t="s">
        <v>7</v>
      </c>
      <c r="B28" s="7">
        <v>0.63194444444444409</v>
      </c>
      <c r="C28">
        <v>10</v>
      </c>
      <c r="D28">
        <v>19.5</v>
      </c>
    </row>
    <row r="29" spans="1:9">
      <c r="A29" t="s">
        <v>7</v>
      </c>
      <c r="B29" s="7">
        <v>0.63819444444444406</v>
      </c>
      <c r="C29">
        <v>5</v>
      </c>
      <c r="D29">
        <v>20</v>
      </c>
    </row>
    <row r="30" spans="1:9">
      <c r="A30" t="s">
        <v>7</v>
      </c>
      <c r="B30" s="7">
        <v>0.63819444444444406</v>
      </c>
      <c r="C30">
        <v>2</v>
      </c>
      <c r="D30">
        <v>19</v>
      </c>
    </row>
    <row r="31" spans="1:9">
      <c r="A31" t="s">
        <v>7</v>
      </c>
      <c r="B31" s="7">
        <v>0.63819444444444406</v>
      </c>
      <c r="C31">
        <v>16</v>
      </c>
      <c r="D31">
        <v>7</v>
      </c>
    </row>
    <row r="32" spans="1:9">
      <c r="A32" t="s">
        <v>7</v>
      </c>
      <c r="B32" s="7">
        <v>0.63819444444444406</v>
      </c>
      <c r="C32">
        <v>4</v>
      </c>
      <c r="D32">
        <v>16</v>
      </c>
    </row>
    <row r="33" spans="1:4">
      <c r="A33" t="s">
        <v>7</v>
      </c>
      <c r="B33" s="7">
        <v>0.63819444444444406</v>
      </c>
      <c r="C33">
        <v>2</v>
      </c>
      <c r="D33">
        <v>19</v>
      </c>
    </row>
    <row r="34" spans="1:4">
      <c r="A34" t="s">
        <v>7</v>
      </c>
      <c r="B34" s="7">
        <v>0.63819444444444406</v>
      </c>
      <c r="C34">
        <v>10</v>
      </c>
      <c r="D34">
        <v>19.5</v>
      </c>
    </row>
    <row r="35" spans="1:4">
      <c r="A35" t="s">
        <v>7</v>
      </c>
      <c r="B35" s="7">
        <v>0.63819444444444406</v>
      </c>
      <c r="C35">
        <v>1</v>
      </c>
      <c r="D35">
        <v>23</v>
      </c>
    </row>
    <row r="36" spans="1:4">
      <c r="A36" t="s">
        <v>7</v>
      </c>
      <c r="B36" s="7">
        <v>0.64513888888888848</v>
      </c>
      <c r="C36">
        <v>2</v>
      </c>
      <c r="D36">
        <v>19</v>
      </c>
    </row>
    <row r="37" spans="1:4">
      <c r="A37" t="s">
        <v>7</v>
      </c>
      <c r="B37" s="7">
        <v>0.65069444444444402</v>
      </c>
      <c r="C37">
        <v>2</v>
      </c>
      <c r="D37">
        <v>19</v>
      </c>
    </row>
    <row r="38" spans="1:4">
      <c r="A38" t="s">
        <v>7</v>
      </c>
      <c r="B38" s="7">
        <v>0.65069444444444402</v>
      </c>
      <c r="C38">
        <v>7</v>
      </c>
      <c r="D38">
        <v>20</v>
      </c>
    </row>
    <row r="39" spans="1:4">
      <c r="A39" t="s">
        <v>7</v>
      </c>
      <c r="B39" s="7">
        <v>0.65069444444444402</v>
      </c>
      <c r="C39">
        <v>7</v>
      </c>
      <c r="D39">
        <v>20</v>
      </c>
    </row>
    <row r="40" spans="1:4">
      <c r="A40" t="s">
        <v>7</v>
      </c>
      <c r="B40" s="7">
        <v>0.65069444444444402</v>
      </c>
      <c r="C40">
        <v>13</v>
      </c>
      <c r="D40">
        <v>2</v>
      </c>
    </row>
    <row r="41" spans="1:4">
      <c r="A41" t="s">
        <v>7</v>
      </c>
      <c r="B41" s="7">
        <v>0.65069444444444402</v>
      </c>
      <c r="C41">
        <v>9</v>
      </c>
      <c r="D41">
        <v>17</v>
      </c>
    </row>
    <row r="42" spans="1:4">
      <c r="A42" t="s">
        <v>7</v>
      </c>
      <c r="B42" s="7">
        <v>0.65069444444444402</v>
      </c>
      <c r="C42">
        <v>13</v>
      </c>
      <c r="D42">
        <v>2</v>
      </c>
    </row>
    <row r="43" spans="1:4">
      <c r="A43" t="s">
        <v>7</v>
      </c>
      <c r="B43" s="7">
        <v>0.65902777777777732</v>
      </c>
      <c r="C43">
        <v>6</v>
      </c>
      <c r="D43">
        <v>18</v>
      </c>
    </row>
    <row r="44" spans="1:4">
      <c r="A44" t="s">
        <v>7</v>
      </c>
      <c r="B44" s="7">
        <v>0.65902777777777732</v>
      </c>
      <c r="C44">
        <v>4</v>
      </c>
      <c r="D44">
        <v>16</v>
      </c>
    </row>
    <row r="45" spans="1:4">
      <c r="A45" t="s">
        <v>7</v>
      </c>
      <c r="B45" s="7">
        <v>0.66874999999999951</v>
      </c>
      <c r="C45">
        <v>9</v>
      </c>
      <c r="D45">
        <v>17</v>
      </c>
    </row>
    <row r="46" spans="1:4">
      <c r="A46" t="s">
        <v>7</v>
      </c>
      <c r="B46" s="7">
        <v>0.67569444444444393</v>
      </c>
      <c r="C46">
        <v>4</v>
      </c>
      <c r="D46">
        <v>16</v>
      </c>
    </row>
    <row r="47" spans="1:4">
      <c r="A47" t="s">
        <v>7</v>
      </c>
      <c r="B47" s="7">
        <v>0.68194444444444391</v>
      </c>
      <c r="C47">
        <v>4</v>
      </c>
      <c r="D47">
        <v>16</v>
      </c>
    </row>
    <row r="48" spans="1:4">
      <c r="A48" t="s">
        <v>7</v>
      </c>
      <c r="B48" s="7">
        <v>0.68194444444444391</v>
      </c>
      <c r="C48">
        <v>14</v>
      </c>
      <c r="D48">
        <v>3</v>
      </c>
    </row>
    <row r="49" spans="1:4">
      <c r="A49" t="s">
        <v>7</v>
      </c>
      <c r="B49" s="7">
        <v>0.68819444444444389</v>
      </c>
      <c r="C49">
        <v>10</v>
      </c>
      <c r="D49">
        <v>19.5</v>
      </c>
    </row>
    <row r="50" spans="1:4">
      <c r="A50" t="s">
        <v>7</v>
      </c>
      <c r="B50" s="7">
        <v>0.68819444444444389</v>
      </c>
      <c r="C50">
        <v>13</v>
      </c>
      <c r="D50">
        <v>2</v>
      </c>
    </row>
    <row r="51" spans="1:4">
      <c r="A51" t="s">
        <v>7</v>
      </c>
      <c r="B51" s="7">
        <v>0.68819444444444389</v>
      </c>
      <c r="C51">
        <v>13</v>
      </c>
      <c r="D51">
        <v>2</v>
      </c>
    </row>
    <row r="52" spans="1:4">
      <c r="A52" t="s">
        <v>7</v>
      </c>
      <c r="B52" s="7">
        <v>0.68819444444444389</v>
      </c>
      <c r="C52">
        <v>3</v>
      </c>
      <c r="D52">
        <v>8.5</v>
      </c>
    </row>
    <row r="53" spans="1:4">
      <c r="A53" t="s">
        <v>7</v>
      </c>
      <c r="B53" s="7">
        <v>0.68819444444444389</v>
      </c>
      <c r="C53">
        <v>3</v>
      </c>
      <c r="D53">
        <v>8.5</v>
      </c>
    </row>
    <row r="54" spans="1:4">
      <c r="A54" t="s">
        <v>7</v>
      </c>
      <c r="B54" s="7">
        <v>0.69513888888888831</v>
      </c>
      <c r="C54">
        <v>13</v>
      </c>
      <c r="D54">
        <v>2</v>
      </c>
    </row>
    <row r="55" spans="1:4">
      <c r="A55" t="s">
        <v>7</v>
      </c>
      <c r="B55" s="7">
        <v>0.70486111111111049</v>
      </c>
      <c r="C55">
        <v>11</v>
      </c>
      <c r="D55">
        <v>14</v>
      </c>
    </row>
    <row r="56" spans="1:4">
      <c r="A56" t="s">
        <v>7</v>
      </c>
      <c r="B56" s="7">
        <v>0.70486111111111049</v>
      </c>
      <c r="C56">
        <v>13</v>
      </c>
      <c r="D56">
        <v>2</v>
      </c>
    </row>
    <row r="57" spans="1:4">
      <c r="A57" t="s">
        <v>7</v>
      </c>
      <c r="B57" s="7">
        <v>0.70486111111111049</v>
      </c>
      <c r="C57">
        <v>13</v>
      </c>
      <c r="D57">
        <v>2</v>
      </c>
    </row>
    <row r="58" spans="1:4">
      <c r="A58" t="s">
        <v>7</v>
      </c>
      <c r="B58" s="7">
        <v>0.70486111111111049</v>
      </c>
      <c r="C58">
        <v>4</v>
      </c>
      <c r="D58">
        <v>16</v>
      </c>
    </row>
    <row r="59" spans="1:4">
      <c r="A59" t="s">
        <v>7</v>
      </c>
      <c r="B59" s="7">
        <v>0.71111111111111047</v>
      </c>
      <c r="C59">
        <v>7</v>
      </c>
      <c r="D59">
        <v>20</v>
      </c>
    </row>
    <row r="60" spans="1:4">
      <c r="A60" t="s">
        <v>7</v>
      </c>
      <c r="B60" s="7">
        <v>0.71111111111111047</v>
      </c>
      <c r="C60">
        <v>10</v>
      </c>
      <c r="D60">
        <v>19.5</v>
      </c>
    </row>
    <row r="61" spans="1:4">
      <c r="A61" t="s">
        <v>7</v>
      </c>
      <c r="B61" s="7">
        <v>0.71111111111111047</v>
      </c>
      <c r="C61">
        <v>2</v>
      </c>
      <c r="D61">
        <v>19</v>
      </c>
    </row>
    <row r="62" spans="1:4">
      <c r="A62" t="s">
        <v>7</v>
      </c>
      <c r="B62" s="7">
        <v>0.71874999999999933</v>
      </c>
      <c r="C62">
        <v>11</v>
      </c>
      <c r="D62">
        <v>14</v>
      </c>
    </row>
    <row r="63" spans="1:4">
      <c r="A63" t="s">
        <v>7</v>
      </c>
      <c r="B63" s="7">
        <v>0.71874999999999933</v>
      </c>
      <c r="C63">
        <v>5</v>
      </c>
      <c r="D63">
        <v>20</v>
      </c>
    </row>
    <row r="64" spans="1:4">
      <c r="A64" t="s">
        <v>7</v>
      </c>
      <c r="B64" s="7">
        <v>0.71874999999999933</v>
      </c>
      <c r="C64">
        <v>12</v>
      </c>
      <c r="D64">
        <v>6</v>
      </c>
    </row>
    <row r="65" spans="1:4">
      <c r="A65" t="s">
        <v>7</v>
      </c>
      <c r="B65" s="7">
        <v>0.71874999999999933</v>
      </c>
      <c r="C65">
        <v>16</v>
      </c>
      <c r="D65">
        <v>7</v>
      </c>
    </row>
    <row r="66" spans="1:4">
      <c r="A66" t="s">
        <v>7</v>
      </c>
      <c r="B66" s="7">
        <v>0.72083333333333266</v>
      </c>
      <c r="C66">
        <v>11</v>
      </c>
      <c r="D66">
        <v>14</v>
      </c>
    </row>
    <row r="67" spans="1:4">
      <c r="A67" t="s">
        <v>7</v>
      </c>
      <c r="B67" s="7">
        <v>0.73124999999999929</v>
      </c>
      <c r="C67">
        <v>13</v>
      </c>
      <c r="D67">
        <v>2</v>
      </c>
    </row>
    <row r="68" spans="1:4">
      <c r="A68" t="s">
        <v>7</v>
      </c>
      <c r="B68" s="7">
        <v>0.73124999999999929</v>
      </c>
      <c r="C68">
        <v>14</v>
      </c>
      <c r="D68">
        <v>3</v>
      </c>
    </row>
    <row r="69" spans="1:4">
      <c r="A69" t="s">
        <v>7</v>
      </c>
      <c r="B69" s="7">
        <v>0.73263888888888817</v>
      </c>
      <c r="C69">
        <v>3</v>
      </c>
      <c r="D69">
        <v>8.5</v>
      </c>
    </row>
    <row r="70" spans="1:4">
      <c r="A70" t="s">
        <v>7</v>
      </c>
      <c r="B70" s="7">
        <v>0.73333333333333262</v>
      </c>
      <c r="C70">
        <v>8</v>
      </c>
      <c r="D70">
        <v>19</v>
      </c>
    </row>
    <row r="71" spans="1:4">
      <c r="A71" t="s">
        <v>7</v>
      </c>
      <c r="B71" s="7">
        <v>0.73888888888888815</v>
      </c>
      <c r="C71">
        <v>15</v>
      </c>
      <c r="D71">
        <v>1</v>
      </c>
    </row>
    <row r="72" spans="1:4">
      <c r="A72" t="s">
        <v>7</v>
      </c>
      <c r="B72" s="7">
        <v>0.73888888888888815</v>
      </c>
      <c r="C72">
        <v>5</v>
      </c>
      <c r="D72">
        <v>20</v>
      </c>
    </row>
    <row r="73" spans="1:4">
      <c r="A73" t="s">
        <v>7</v>
      </c>
      <c r="B73" s="7">
        <v>0.73888888888888815</v>
      </c>
      <c r="C73">
        <v>2</v>
      </c>
      <c r="D73">
        <v>19</v>
      </c>
    </row>
    <row r="74" spans="1:4">
      <c r="A74" t="s">
        <v>7</v>
      </c>
      <c r="B74" s="7">
        <v>0.73888888888888815</v>
      </c>
      <c r="C74">
        <v>8</v>
      </c>
      <c r="D74">
        <v>19</v>
      </c>
    </row>
    <row r="75" spans="1:4">
      <c r="A75" t="s">
        <v>7</v>
      </c>
      <c r="B75" s="7">
        <v>0.74513888888888813</v>
      </c>
      <c r="C75">
        <v>16</v>
      </c>
      <c r="D75">
        <v>7</v>
      </c>
    </row>
    <row r="76" spans="1:4">
      <c r="A76" t="s">
        <v>7</v>
      </c>
      <c r="B76" s="7">
        <v>0.74513888888888813</v>
      </c>
      <c r="C76">
        <v>15</v>
      </c>
      <c r="D76">
        <v>1</v>
      </c>
    </row>
    <row r="77" spans="1:4">
      <c r="A77" t="s">
        <v>7</v>
      </c>
      <c r="B77" s="7">
        <v>0.74513888888888813</v>
      </c>
      <c r="C77">
        <v>2</v>
      </c>
      <c r="D77">
        <v>19</v>
      </c>
    </row>
    <row r="78" spans="1:4">
      <c r="A78" t="s">
        <v>7</v>
      </c>
      <c r="B78" s="7">
        <v>0.75069444444444366</v>
      </c>
      <c r="C78">
        <v>4</v>
      </c>
      <c r="D78">
        <v>16</v>
      </c>
    </row>
    <row r="79" spans="1:4">
      <c r="A79" t="s">
        <v>7</v>
      </c>
      <c r="B79" s="7">
        <v>0.75069444444444366</v>
      </c>
      <c r="C79">
        <v>14</v>
      </c>
      <c r="D79">
        <v>3</v>
      </c>
    </row>
    <row r="80" spans="1:4">
      <c r="A80" t="s">
        <v>7</v>
      </c>
      <c r="B80" s="7">
        <v>0.75416666666666587</v>
      </c>
      <c r="C80">
        <v>14</v>
      </c>
      <c r="D80">
        <v>3</v>
      </c>
    </row>
    <row r="81" spans="1:4">
      <c r="A81" t="s">
        <v>7</v>
      </c>
      <c r="B81" s="7">
        <v>0.75416666666666587</v>
      </c>
      <c r="C81">
        <v>8</v>
      </c>
      <c r="D81">
        <v>19</v>
      </c>
    </row>
    <row r="82" spans="1:4">
      <c r="A82" t="s">
        <v>7</v>
      </c>
      <c r="B82" s="7">
        <v>0.76388888888888806</v>
      </c>
      <c r="C82">
        <v>2</v>
      </c>
      <c r="D82">
        <v>19</v>
      </c>
    </row>
    <row r="83" spans="1:4">
      <c r="A83" t="s">
        <v>7</v>
      </c>
      <c r="B83" s="7">
        <v>0.76388888888888806</v>
      </c>
      <c r="C83">
        <v>7</v>
      </c>
      <c r="D83">
        <v>20</v>
      </c>
    </row>
    <row r="84" spans="1:4">
      <c r="A84" t="s">
        <v>7</v>
      </c>
      <c r="B84" s="7">
        <v>0.76874999999999916</v>
      </c>
      <c r="C84">
        <v>16</v>
      </c>
      <c r="D84">
        <v>7</v>
      </c>
    </row>
    <row r="85" spans="1:4">
      <c r="A85" t="s">
        <v>7</v>
      </c>
      <c r="B85" s="7">
        <v>0.76874999999999916</v>
      </c>
      <c r="C85">
        <v>7</v>
      </c>
      <c r="D85">
        <v>20</v>
      </c>
    </row>
    <row r="86" spans="1:4">
      <c r="A86" t="s">
        <v>7</v>
      </c>
      <c r="B86" s="7">
        <v>0.76874999999999916</v>
      </c>
      <c r="C86">
        <v>7</v>
      </c>
      <c r="D86">
        <v>20</v>
      </c>
    </row>
    <row r="87" spans="1:4">
      <c r="A87" t="s">
        <v>7</v>
      </c>
      <c r="B87" s="7">
        <v>0.76874999999999916</v>
      </c>
      <c r="C87">
        <v>10</v>
      </c>
      <c r="D87">
        <v>19.5</v>
      </c>
    </row>
    <row r="88" spans="1:4">
      <c r="A88" t="s">
        <v>7</v>
      </c>
      <c r="B88" s="7">
        <v>0.76874999999999916</v>
      </c>
      <c r="C88">
        <v>14</v>
      </c>
      <c r="D88">
        <v>3</v>
      </c>
    </row>
    <row r="89" spans="1:4">
      <c r="A89" t="s">
        <v>7</v>
      </c>
      <c r="B89" s="7">
        <v>0.77152777777777692</v>
      </c>
      <c r="C89">
        <v>7</v>
      </c>
      <c r="D89">
        <v>20</v>
      </c>
    </row>
    <row r="90" spans="1:4">
      <c r="A90" t="s">
        <v>7</v>
      </c>
      <c r="B90" s="7">
        <v>0.77152777777777692</v>
      </c>
      <c r="C90">
        <v>14</v>
      </c>
      <c r="D90">
        <v>3</v>
      </c>
    </row>
    <row r="91" spans="1:4">
      <c r="A91" t="s">
        <v>7</v>
      </c>
      <c r="B91" s="7">
        <v>0.78055555555555467</v>
      </c>
      <c r="C91">
        <v>7</v>
      </c>
      <c r="D91">
        <v>20</v>
      </c>
    </row>
    <row r="92" spans="1:4">
      <c r="A92" t="s">
        <v>7</v>
      </c>
      <c r="B92" s="7">
        <v>0.78055555555555467</v>
      </c>
      <c r="C92">
        <v>6</v>
      </c>
      <c r="D92">
        <v>18</v>
      </c>
    </row>
    <row r="93" spans="1:4">
      <c r="A93" t="s">
        <v>7</v>
      </c>
      <c r="B93" s="7">
        <v>0.78958333333333242</v>
      </c>
      <c r="C93">
        <v>2</v>
      </c>
      <c r="D93">
        <v>19</v>
      </c>
    </row>
    <row r="94" spans="1:4">
      <c r="A94" t="s">
        <v>7</v>
      </c>
      <c r="B94" s="7">
        <v>0.7993055555555546</v>
      </c>
      <c r="C94">
        <v>15</v>
      </c>
      <c r="D94">
        <v>1</v>
      </c>
    </row>
    <row r="95" spans="1:4">
      <c r="A95" t="s">
        <v>7</v>
      </c>
      <c r="B95" s="7">
        <v>0.80624999999999902</v>
      </c>
      <c r="C95">
        <v>15</v>
      </c>
      <c r="D95">
        <v>1</v>
      </c>
    </row>
    <row r="96" spans="1:4">
      <c r="A96" t="s">
        <v>7</v>
      </c>
      <c r="B96" s="7">
        <v>0.81527777777777677</v>
      </c>
      <c r="C96">
        <v>11</v>
      </c>
      <c r="D96">
        <v>14</v>
      </c>
    </row>
    <row r="97" spans="1:4">
      <c r="A97" t="s">
        <v>7</v>
      </c>
      <c r="B97" s="7">
        <v>0.82152777777777675</v>
      </c>
      <c r="C97">
        <v>3</v>
      </c>
      <c r="D97">
        <v>8.5</v>
      </c>
    </row>
    <row r="98" spans="1:4">
      <c r="A98" t="s">
        <v>7</v>
      </c>
      <c r="B98" s="7">
        <v>0.82152777777777675</v>
      </c>
      <c r="C98">
        <v>4</v>
      </c>
      <c r="D98">
        <v>16</v>
      </c>
    </row>
    <row r="99" spans="1:4">
      <c r="A99" t="s">
        <v>7</v>
      </c>
      <c r="B99" s="7">
        <v>0.82152777777777675</v>
      </c>
      <c r="C99">
        <v>4</v>
      </c>
      <c r="D99">
        <v>16</v>
      </c>
    </row>
    <row r="100" spans="1:4">
      <c r="A100" t="s">
        <v>7</v>
      </c>
      <c r="B100" s="7">
        <v>0.82152777777777675</v>
      </c>
      <c r="C100">
        <v>12</v>
      </c>
      <c r="D100">
        <v>6</v>
      </c>
    </row>
    <row r="101" spans="1:4">
      <c r="A101" t="s">
        <v>7</v>
      </c>
      <c r="B101" s="7">
        <v>0.8256944444444434</v>
      </c>
      <c r="C101">
        <v>8</v>
      </c>
      <c r="D101">
        <v>19</v>
      </c>
    </row>
    <row r="102" spans="1:4">
      <c r="A102" t="s">
        <v>7</v>
      </c>
      <c r="B102" s="7">
        <v>0.8256944444444434</v>
      </c>
      <c r="C102">
        <v>13</v>
      </c>
      <c r="D102">
        <v>2</v>
      </c>
    </row>
    <row r="103" spans="1:4">
      <c r="A103" t="s">
        <v>7</v>
      </c>
      <c r="B103" s="7">
        <v>0.83541666666666559</v>
      </c>
      <c r="C103">
        <v>6</v>
      </c>
      <c r="D103">
        <v>18</v>
      </c>
    </row>
    <row r="104" spans="1:4">
      <c r="A104" t="s">
        <v>7</v>
      </c>
      <c r="B104" s="7">
        <v>0.83541666666666559</v>
      </c>
      <c r="C104">
        <v>9</v>
      </c>
      <c r="D104">
        <v>17</v>
      </c>
    </row>
    <row r="105" spans="1:4">
      <c r="A105" t="s">
        <v>7</v>
      </c>
      <c r="B105" s="7">
        <v>0.83541666666666559</v>
      </c>
      <c r="C105">
        <v>6</v>
      </c>
      <c r="D105">
        <v>18</v>
      </c>
    </row>
    <row r="106" spans="1:4">
      <c r="A106" t="s">
        <v>7</v>
      </c>
      <c r="B106" s="7">
        <v>0.83541666666666559</v>
      </c>
      <c r="C106">
        <v>6</v>
      </c>
      <c r="D106">
        <v>18</v>
      </c>
    </row>
    <row r="107" spans="1:4">
      <c r="A107" t="s">
        <v>7</v>
      </c>
      <c r="B107" s="7">
        <v>0.83541666666666559</v>
      </c>
      <c r="C107">
        <v>4</v>
      </c>
      <c r="D107">
        <v>16</v>
      </c>
    </row>
    <row r="108" spans="1:4">
      <c r="A108" t="s">
        <v>7</v>
      </c>
      <c r="B108" s="7">
        <v>0.83541666666666559</v>
      </c>
      <c r="C108">
        <v>6</v>
      </c>
      <c r="D108">
        <v>18</v>
      </c>
    </row>
    <row r="109" spans="1:4">
      <c r="A109" t="s">
        <v>7</v>
      </c>
      <c r="B109" s="7">
        <v>0.83749999999999891</v>
      </c>
      <c r="C109">
        <v>14</v>
      </c>
      <c r="D109">
        <v>3</v>
      </c>
    </row>
    <row r="110" spans="1:4">
      <c r="A110" t="s">
        <v>7</v>
      </c>
      <c r="B110" s="7">
        <v>0.83749999999999891</v>
      </c>
      <c r="C110">
        <v>1</v>
      </c>
      <c r="D110">
        <v>23</v>
      </c>
    </row>
    <row r="111" spans="1:4">
      <c r="A111" t="s">
        <v>7</v>
      </c>
      <c r="B111" s="7">
        <v>0.83819444444444335</v>
      </c>
      <c r="C111">
        <v>7</v>
      </c>
      <c r="D111">
        <v>20</v>
      </c>
    </row>
    <row r="112" spans="1:4">
      <c r="A112" t="s">
        <v>7</v>
      </c>
      <c r="B112" s="7">
        <v>0.83819444444444335</v>
      </c>
      <c r="C112">
        <v>9</v>
      </c>
      <c r="D112">
        <v>17</v>
      </c>
    </row>
    <row r="113" spans="1:4">
      <c r="A113" t="s">
        <v>7</v>
      </c>
      <c r="B113" s="7">
        <v>0.83819444444444335</v>
      </c>
      <c r="C113">
        <v>7</v>
      </c>
      <c r="D113">
        <v>20</v>
      </c>
    </row>
    <row r="114" spans="1:4">
      <c r="A114" t="s">
        <v>7</v>
      </c>
      <c r="B114" s="7">
        <v>0.83819444444444335</v>
      </c>
      <c r="C114">
        <v>6</v>
      </c>
      <c r="D114">
        <v>18</v>
      </c>
    </row>
    <row r="115" spans="1:4">
      <c r="A115" t="s">
        <v>7</v>
      </c>
      <c r="B115" s="7">
        <v>0.83819444444444335</v>
      </c>
      <c r="C115">
        <v>15</v>
      </c>
      <c r="D115">
        <v>1</v>
      </c>
    </row>
    <row r="116" spans="1:4">
      <c r="A116" t="s">
        <v>7</v>
      </c>
      <c r="B116" s="7">
        <v>0.83819444444444335</v>
      </c>
      <c r="C116">
        <v>12</v>
      </c>
      <c r="D116">
        <v>6</v>
      </c>
    </row>
    <row r="117" spans="1:4">
      <c r="A117" t="s">
        <v>7</v>
      </c>
      <c r="B117" s="7">
        <v>0.83819444444444335</v>
      </c>
      <c r="C117">
        <v>14</v>
      </c>
      <c r="D117">
        <v>3</v>
      </c>
    </row>
    <row r="118" spans="1:4">
      <c r="A118" t="s">
        <v>7</v>
      </c>
      <c r="B118" s="7">
        <v>0.83819444444444335</v>
      </c>
      <c r="C118">
        <v>2</v>
      </c>
      <c r="D118">
        <v>19</v>
      </c>
    </row>
    <row r="119" spans="1:4">
      <c r="A119" t="s">
        <v>7</v>
      </c>
      <c r="B119" s="7">
        <v>0.83819444444444335</v>
      </c>
      <c r="C119">
        <v>1</v>
      </c>
      <c r="D119">
        <v>23</v>
      </c>
    </row>
    <row r="120" spans="1:4">
      <c r="A120" t="s">
        <v>7</v>
      </c>
      <c r="B120" s="7">
        <v>0.83819444444444335</v>
      </c>
      <c r="C120">
        <v>9</v>
      </c>
      <c r="D120">
        <v>17</v>
      </c>
    </row>
    <row r="121" spans="1:4">
      <c r="A121" t="s">
        <v>7</v>
      </c>
      <c r="B121" s="7">
        <v>0.83819444444444335</v>
      </c>
      <c r="C121">
        <v>4</v>
      </c>
      <c r="D121">
        <v>16</v>
      </c>
    </row>
    <row r="122" spans="1:4">
      <c r="A122" t="s">
        <v>7</v>
      </c>
      <c r="B122" s="7">
        <v>0.83819444444444335</v>
      </c>
      <c r="C122">
        <v>14</v>
      </c>
      <c r="D122">
        <v>3</v>
      </c>
    </row>
    <row r="123" spans="1:4">
      <c r="A123" t="s">
        <v>7</v>
      </c>
      <c r="B123" s="7">
        <v>0.84374999999999889</v>
      </c>
      <c r="C123">
        <v>15</v>
      </c>
      <c r="D123">
        <v>1</v>
      </c>
    </row>
    <row r="124" spans="1:4">
      <c r="A124" t="s">
        <v>7</v>
      </c>
      <c r="B124" s="7">
        <v>0.84861111111110998</v>
      </c>
      <c r="C124">
        <v>7</v>
      </c>
      <c r="D124">
        <v>20</v>
      </c>
    </row>
    <row r="125" spans="1:4">
      <c r="A125" t="s">
        <v>7</v>
      </c>
      <c r="B125" s="7">
        <v>0.84861111111110998</v>
      </c>
      <c r="C125">
        <v>14</v>
      </c>
      <c r="D125">
        <v>3</v>
      </c>
    </row>
    <row r="126" spans="1:4">
      <c r="A126" t="s">
        <v>7</v>
      </c>
      <c r="B126" s="7">
        <v>0.84861111111110998</v>
      </c>
      <c r="C126">
        <v>12</v>
      </c>
      <c r="D126">
        <v>6</v>
      </c>
    </row>
    <row r="127" spans="1:4">
      <c r="A127" t="s">
        <v>7</v>
      </c>
      <c r="B127" s="7">
        <v>0.85416666666666552</v>
      </c>
      <c r="C127">
        <v>13</v>
      </c>
      <c r="D127">
        <v>2</v>
      </c>
    </row>
    <row r="128" spans="1:4">
      <c r="A128" t="s">
        <v>7</v>
      </c>
      <c r="B128" s="7">
        <v>0.85416666666666552</v>
      </c>
      <c r="C128">
        <v>9</v>
      </c>
      <c r="D128">
        <v>17</v>
      </c>
    </row>
    <row r="129" spans="1:4">
      <c r="A129" t="s">
        <v>7</v>
      </c>
      <c r="B129" s="7">
        <v>0.85416666666666552</v>
      </c>
      <c r="C129">
        <v>2</v>
      </c>
      <c r="D129">
        <v>19</v>
      </c>
    </row>
    <row r="130" spans="1:4">
      <c r="A130" t="s">
        <v>7</v>
      </c>
      <c r="B130" s="7">
        <v>0.85763888888888773</v>
      </c>
      <c r="C130">
        <v>16</v>
      </c>
      <c r="D130">
        <v>7</v>
      </c>
    </row>
    <row r="131" spans="1:4">
      <c r="A131" t="s">
        <v>7</v>
      </c>
      <c r="B131" s="7">
        <v>0.85763888888888773</v>
      </c>
      <c r="C131">
        <v>8</v>
      </c>
      <c r="D131">
        <v>19</v>
      </c>
    </row>
    <row r="132" spans="1:4">
      <c r="A132" t="s">
        <v>7</v>
      </c>
      <c r="B132" s="7">
        <v>0.85763888888888773</v>
      </c>
      <c r="C132">
        <v>10</v>
      </c>
      <c r="D132">
        <v>19.5</v>
      </c>
    </row>
    <row r="133" spans="1:4">
      <c r="A133" t="s">
        <v>7</v>
      </c>
      <c r="B133" s="7">
        <v>0.85972222222222106</v>
      </c>
      <c r="C133">
        <v>2</v>
      </c>
      <c r="D133">
        <v>19</v>
      </c>
    </row>
    <row r="134" spans="1:4">
      <c r="A134" t="s">
        <v>7</v>
      </c>
      <c r="B134" s="7">
        <v>0.86319444444444327</v>
      </c>
      <c r="C134">
        <v>1</v>
      </c>
      <c r="D134">
        <v>23</v>
      </c>
    </row>
    <row r="135" spans="1:4">
      <c r="A135" t="s">
        <v>7</v>
      </c>
      <c r="B135" s="7">
        <v>0.86319444444444327</v>
      </c>
      <c r="C135">
        <v>7</v>
      </c>
      <c r="D135">
        <v>20</v>
      </c>
    </row>
    <row r="136" spans="1:4">
      <c r="A136" t="s">
        <v>7</v>
      </c>
      <c r="B136" s="7">
        <v>0.86319444444444327</v>
      </c>
      <c r="C136">
        <v>8</v>
      </c>
      <c r="D136">
        <v>19</v>
      </c>
    </row>
    <row r="137" spans="1:4">
      <c r="A137" t="s">
        <v>7</v>
      </c>
      <c r="B137" s="7">
        <v>0.86319444444444327</v>
      </c>
      <c r="C137">
        <v>3</v>
      </c>
      <c r="D137">
        <v>8.5</v>
      </c>
    </row>
    <row r="138" spans="1:4">
      <c r="A138" t="s">
        <v>7</v>
      </c>
      <c r="B138" s="7">
        <v>0.87361111111110989</v>
      </c>
      <c r="C138">
        <v>5</v>
      </c>
      <c r="D138">
        <v>20</v>
      </c>
    </row>
    <row r="139" spans="1:4">
      <c r="A139" t="s">
        <v>7</v>
      </c>
      <c r="B139" s="7">
        <v>0.87361111111110989</v>
      </c>
      <c r="C139">
        <v>13</v>
      </c>
      <c r="D139">
        <v>2</v>
      </c>
    </row>
    <row r="140" spans="1:4">
      <c r="A140" t="s">
        <v>7</v>
      </c>
      <c r="B140" s="7">
        <v>0.87361111111110989</v>
      </c>
      <c r="C140">
        <v>4</v>
      </c>
      <c r="D140">
        <v>16</v>
      </c>
    </row>
    <row r="141" spans="1:4">
      <c r="A141" t="s">
        <v>7</v>
      </c>
      <c r="B141" s="7">
        <v>0.87361111111110989</v>
      </c>
      <c r="C141">
        <v>1</v>
      </c>
      <c r="D141">
        <v>23</v>
      </c>
    </row>
    <row r="142" spans="1:4">
      <c r="A142" t="s">
        <v>7</v>
      </c>
      <c r="B142" s="7">
        <v>0.87361111111110989</v>
      </c>
      <c r="C142">
        <v>2</v>
      </c>
      <c r="D142">
        <v>19</v>
      </c>
    </row>
    <row r="143" spans="1:4">
      <c r="A143" t="s">
        <v>7</v>
      </c>
      <c r="B143" s="7">
        <v>0.87777777777777655</v>
      </c>
      <c r="C143">
        <v>6</v>
      </c>
      <c r="D143">
        <v>18</v>
      </c>
    </row>
    <row r="144" spans="1:4">
      <c r="A144" t="s">
        <v>7</v>
      </c>
      <c r="B144" s="7">
        <v>0.87777777777777655</v>
      </c>
      <c r="C144">
        <v>4</v>
      </c>
      <c r="D144">
        <v>16</v>
      </c>
    </row>
    <row r="145" spans="1:4">
      <c r="A145" t="s">
        <v>7</v>
      </c>
      <c r="B145" s="7">
        <v>0.87777777777777655</v>
      </c>
      <c r="C145">
        <v>16</v>
      </c>
      <c r="D145">
        <v>7</v>
      </c>
    </row>
    <row r="146" spans="1:4">
      <c r="A146" t="s">
        <v>7</v>
      </c>
      <c r="B146" s="7">
        <v>0.87777777777777655</v>
      </c>
      <c r="C146">
        <v>4</v>
      </c>
      <c r="D146">
        <v>16</v>
      </c>
    </row>
    <row r="147" spans="1:4">
      <c r="A147" t="s">
        <v>7</v>
      </c>
      <c r="B147" s="7">
        <v>0.87777777777777655</v>
      </c>
      <c r="C147">
        <v>12</v>
      </c>
      <c r="D147">
        <v>6</v>
      </c>
    </row>
    <row r="148" spans="1:4">
      <c r="A148" t="s">
        <v>7</v>
      </c>
      <c r="B148" s="7">
        <v>0.8819444444444432</v>
      </c>
      <c r="C148">
        <v>8</v>
      </c>
      <c r="D148">
        <v>19</v>
      </c>
    </row>
    <row r="149" spans="1:4">
      <c r="A149" t="s">
        <v>7</v>
      </c>
      <c r="B149" s="7">
        <v>0.8819444444444432</v>
      </c>
      <c r="C149">
        <v>8</v>
      </c>
      <c r="D149">
        <v>19</v>
      </c>
    </row>
    <row r="150" spans="1:4">
      <c r="A150" t="s">
        <v>7</v>
      </c>
      <c r="B150" s="7">
        <v>0.8902777777777765</v>
      </c>
      <c r="C150">
        <v>2</v>
      </c>
      <c r="D150">
        <v>19</v>
      </c>
    </row>
    <row r="151" spans="1:4">
      <c r="A151" t="s">
        <v>7</v>
      </c>
      <c r="B151" s="7">
        <v>0.89861111111110981</v>
      </c>
      <c r="C151">
        <v>13</v>
      </c>
      <c r="D151">
        <v>2</v>
      </c>
    </row>
    <row r="152" spans="1:4">
      <c r="A152" t="s">
        <v>7</v>
      </c>
      <c r="B152" s="7">
        <v>0.90555555555555423</v>
      </c>
      <c r="C152">
        <v>12</v>
      </c>
      <c r="D152">
        <v>6</v>
      </c>
    </row>
    <row r="153" spans="1:4">
      <c r="A153" t="s">
        <v>7</v>
      </c>
      <c r="B153" s="7">
        <v>0.90555555555555423</v>
      </c>
      <c r="C153">
        <v>12</v>
      </c>
      <c r="D153">
        <v>6</v>
      </c>
    </row>
    <row r="154" spans="1:4">
      <c r="A154" t="s">
        <v>7</v>
      </c>
      <c r="B154" s="7">
        <v>0.90555555555555423</v>
      </c>
      <c r="C154">
        <v>14</v>
      </c>
      <c r="D154">
        <v>3</v>
      </c>
    </row>
    <row r="155" spans="1:4">
      <c r="A155" t="s">
        <v>7</v>
      </c>
      <c r="B155" s="7">
        <v>0.90763888888888755</v>
      </c>
      <c r="C155">
        <v>6</v>
      </c>
      <c r="D155">
        <v>18</v>
      </c>
    </row>
    <row r="156" spans="1:4">
      <c r="A156" t="s">
        <v>7</v>
      </c>
      <c r="B156" s="7">
        <v>0.90763888888888755</v>
      </c>
      <c r="C156">
        <v>16</v>
      </c>
      <c r="D156">
        <v>7</v>
      </c>
    </row>
    <row r="157" spans="1:4">
      <c r="A157" t="s">
        <v>7</v>
      </c>
      <c r="B157" s="7">
        <v>0.91597222222222086</v>
      </c>
      <c r="C157">
        <v>15</v>
      </c>
      <c r="D157">
        <v>1</v>
      </c>
    </row>
    <row r="158" spans="1:4">
      <c r="A158" t="s">
        <v>7</v>
      </c>
      <c r="B158" s="7">
        <v>0.91597222222222086</v>
      </c>
      <c r="C158">
        <v>7</v>
      </c>
      <c r="D158">
        <v>20</v>
      </c>
    </row>
    <row r="159" spans="1:4">
      <c r="A159" t="s">
        <v>7</v>
      </c>
      <c r="B159" s="7">
        <v>0.91597222222222086</v>
      </c>
      <c r="C159">
        <v>15</v>
      </c>
      <c r="D159">
        <v>1</v>
      </c>
    </row>
    <row r="160" spans="1:4">
      <c r="A160" t="s">
        <v>7</v>
      </c>
      <c r="B160" s="7">
        <v>0.91597222222222086</v>
      </c>
      <c r="C160">
        <v>10</v>
      </c>
      <c r="D160">
        <v>19.5</v>
      </c>
    </row>
    <row r="161" spans="1:4">
      <c r="A161" t="s">
        <v>7</v>
      </c>
      <c r="B161" s="7">
        <v>0.91597222222222086</v>
      </c>
      <c r="C161">
        <v>8</v>
      </c>
      <c r="D161">
        <v>19</v>
      </c>
    </row>
    <row r="162" spans="1:4">
      <c r="A162" t="s">
        <v>7</v>
      </c>
      <c r="B162" s="7">
        <v>0.91597222222222086</v>
      </c>
      <c r="C162">
        <v>11</v>
      </c>
      <c r="D162">
        <v>14</v>
      </c>
    </row>
    <row r="163" spans="1:4">
      <c r="A163" t="s">
        <v>7</v>
      </c>
      <c r="B163" s="7">
        <v>0.92013888888888751</v>
      </c>
      <c r="C163">
        <v>1</v>
      </c>
      <c r="D163">
        <v>23</v>
      </c>
    </row>
    <row r="164" spans="1:4">
      <c r="A164" t="s">
        <v>7</v>
      </c>
      <c r="B164" s="7">
        <v>0.92013888888888751</v>
      </c>
      <c r="C164">
        <v>16</v>
      </c>
      <c r="D164">
        <v>7</v>
      </c>
    </row>
    <row r="165" spans="1:4">
      <c r="A165" t="s">
        <v>7</v>
      </c>
      <c r="B165" s="7">
        <v>0.92013888888888751</v>
      </c>
      <c r="C165">
        <v>12</v>
      </c>
      <c r="D165">
        <v>6</v>
      </c>
    </row>
    <row r="166" spans="1:4">
      <c r="A166" t="s">
        <v>7</v>
      </c>
      <c r="B166" s="7">
        <v>0.92013888888888751</v>
      </c>
      <c r="C166">
        <v>2</v>
      </c>
      <c r="D166">
        <v>19</v>
      </c>
    </row>
    <row r="167" spans="1:4">
      <c r="A167" t="s">
        <v>7</v>
      </c>
      <c r="B167" s="7">
        <v>0.92013888888888751</v>
      </c>
      <c r="C167">
        <v>15</v>
      </c>
      <c r="D167">
        <v>1</v>
      </c>
    </row>
    <row r="168" spans="1:4">
      <c r="A168" t="s">
        <v>7</v>
      </c>
      <c r="B168" s="7">
        <v>0.92013888888888751</v>
      </c>
      <c r="C168">
        <v>2</v>
      </c>
      <c r="D168">
        <v>19</v>
      </c>
    </row>
    <row r="169" spans="1:4">
      <c r="A169" t="s">
        <v>7</v>
      </c>
      <c r="B169" s="7">
        <v>0.92916666666666525</v>
      </c>
      <c r="C169">
        <v>1</v>
      </c>
      <c r="D169">
        <v>23</v>
      </c>
    </row>
    <row r="170" spans="1:4">
      <c r="A170" t="s">
        <v>7</v>
      </c>
      <c r="B170" s="7">
        <v>0.93263888888888746</v>
      </c>
      <c r="C170">
        <v>5</v>
      </c>
      <c r="D170">
        <v>20</v>
      </c>
    </row>
    <row r="171" spans="1:4">
      <c r="A171" t="s">
        <v>7</v>
      </c>
      <c r="B171" s="7">
        <v>0.94236111111110965</v>
      </c>
      <c r="C171">
        <v>9</v>
      </c>
      <c r="D171">
        <v>17</v>
      </c>
    </row>
    <row r="172" spans="1:4">
      <c r="A172" t="s">
        <v>7</v>
      </c>
      <c r="B172" s="7">
        <v>0.94236111111110965</v>
      </c>
      <c r="C172">
        <v>3</v>
      </c>
      <c r="D172">
        <v>8.5</v>
      </c>
    </row>
    <row r="173" spans="1:4">
      <c r="A173" t="s">
        <v>7</v>
      </c>
      <c r="B173" s="7">
        <v>0.94236111111110965</v>
      </c>
      <c r="C173">
        <v>5</v>
      </c>
      <c r="D173">
        <v>20</v>
      </c>
    </row>
    <row r="174" spans="1:4">
      <c r="A174" t="s">
        <v>7</v>
      </c>
      <c r="B174" s="7">
        <v>0.9465277777777763</v>
      </c>
      <c r="C174">
        <v>3</v>
      </c>
      <c r="D174">
        <v>8.5</v>
      </c>
    </row>
    <row r="175" spans="1:4">
      <c r="A175" t="s">
        <v>7</v>
      </c>
      <c r="B175" s="7">
        <v>0.9465277777777763</v>
      </c>
      <c r="C175">
        <v>9</v>
      </c>
      <c r="D175">
        <v>17</v>
      </c>
    </row>
    <row r="176" spans="1:4">
      <c r="A176" t="s">
        <v>7</v>
      </c>
      <c r="B176" s="7">
        <v>0.9465277777777763</v>
      </c>
      <c r="C176">
        <v>1</v>
      </c>
      <c r="D176">
        <v>23</v>
      </c>
    </row>
    <row r="177" spans="1:4">
      <c r="A177" t="s">
        <v>7</v>
      </c>
      <c r="B177" s="7">
        <v>0.9513888888888874</v>
      </c>
      <c r="C177">
        <v>7</v>
      </c>
      <c r="D177">
        <v>20</v>
      </c>
    </row>
    <row r="178" spans="1:4">
      <c r="A178" t="s">
        <v>8</v>
      </c>
      <c r="B178" s="7">
        <v>0.5909722222222219</v>
      </c>
      <c r="C178">
        <v>2</v>
      </c>
      <c r="D178">
        <v>19</v>
      </c>
    </row>
    <row r="179" spans="1:4">
      <c r="A179" t="s">
        <v>8</v>
      </c>
      <c r="B179" s="7">
        <v>0.60069444444444409</v>
      </c>
      <c r="C179">
        <v>15</v>
      </c>
      <c r="D179">
        <v>1</v>
      </c>
    </row>
    <row r="180" spans="1:4">
      <c r="A180" t="s">
        <v>8</v>
      </c>
      <c r="B180" s="7">
        <v>0.60069444444444409</v>
      </c>
      <c r="C180">
        <v>3</v>
      </c>
      <c r="D180">
        <v>8.5</v>
      </c>
    </row>
    <row r="181" spans="1:4">
      <c r="A181" t="s">
        <v>8</v>
      </c>
      <c r="B181" s="7">
        <v>0.60069444444444409</v>
      </c>
      <c r="C181">
        <v>7</v>
      </c>
      <c r="D181">
        <v>20</v>
      </c>
    </row>
    <row r="182" spans="1:4">
      <c r="A182" t="s">
        <v>8</v>
      </c>
      <c r="B182" s="7">
        <v>0.60694444444444406</v>
      </c>
      <c r="C182">
        <v>3</v>
      </c>
      <c r="D182">
        <v>8.5</v>
      </c>
    </row>
    <row r="183" spans="1:4">
      <c r="A183" t="s">
        <v>8</v>
      </c>
      <c r="B183" s="7">
        <v>0.60694444444444406</v>
      </c>
      <c r="C183">
        <v>4</v>
      </c>
      <c r="D183">
        <v>16</v>
      </c>
    </row>
    <row r="184" spans="1:4">
      <c r="A184" t="s">
        <v>8</v>
      </c>
      <c r="B184" s="7">
        <v>0.60694444444444406</v>
      </c>
      <c r="C184">
        <v>6</v>
      </c>
      <c r="D184">
        <v>18</v>
      </c>
    </row>
    <row r="185" spans="1:4">
      <c r="A185" t="s">
        <v>8</v>
      </c>
      <c r="B185" s="7">
        <v>0.60694444444444406</v>
      </c>
      <c r="C185">
        <v>2</v>
      </c>
      <c r="D185">
        <v>19</v>
      </c>
    </row>
    <row r="186" spans="1:4">
      <c r="A186" t="s">
        <v>8</v>
      </c>
      <c r="B186" s="7">
        <v>0.60694444444444406</v>
      </c>
      <c r="C186">
        <v>10</v>
      </c>
      <c r="D186">
        <v>19.5</v>
      </c>
    </row>
    <row r="187" spans="1:4">
      <c r="A187" t="s">
        <v>8</v>
      </c>
      <c r="B187" s="7">
        <v>0.60694444444444406</v>
      </c>
      <c r="C187">
        <v>4</v>
      </c>
      <c r="D187">
        <v>16</v>
      </c>
    </row>
    <row r="188" spans="1:4">
      <c r="A188" t="s">
        <v>8</v>
      </c>
      <c r="B188" s="7">
        <v>0.6124999999999996</v>
      </c>
      <c r="C188">
        <v>3</v>
      </c>
      <c r="D188">
        <v>8.5</v>
      </c>
    </row>
    <row r="189" spans="1:4">
      <c r="A189" t="s">
        <v>8</v>
      </c>
      <c r="B189" s="7">
        <v>0.61874999999999958</v>
      </c>
      <c r="C189">
        <v>12</v>
      </c>
      <c r="D189">
        <v>6</v>
      </c>
    </row>
    <row r="190" spans="1:4">
      <c r="A190" t="s">
        <v>8</v>
      </c>
      <c r="B190" s="7">
        <v>0.62638888888888844</v>
      </c>
      <c r="C190">
        <v>13</v>
      </c>
      <c r="D190">
        <v>2</v>
      </c>
    </row>
    <row r="191" spans="1:4">
      <c r="A191" t="s">
        <v>8</v>
      </c>
      <c r="B191" s="7">
        <v>0.63680555555555507</v>
      </c>
      <c r="C191">
        <v>16</v>
      </c>
      <c r="D191">
        <v>7</v>
      </c>
    </row>
    <row r="192" spans="1:4">
      <c r="A192" t="s">
        <v>8</v>
      </c>
      <c r="B192" s="7">
        <v>0.63680555555555507</v>
      </c>
      <c r="C192">
        <v>6</v>
      </c>
      <c r="D192">
        <v>18</v>
      </c>
    </row>
    <row r="193" spans="1:4">
      <c r="A193" t="s">
        <v>8</v>
      </c>
      <c r="B193" s="7">
        <v>0.63680555555555507</v>
      </c>
      <c r="C193">
        <v>11</v>
      </c>
      <c r="D193">
        <v>14</v>
      </c>
    </row>
    <row r="194" spans="1:4">
      <c r="A194" t="s">
        <v>8</v>
      </c>
      <c r="B194" s="7">
        <v>0.63680555555555507</v>
      </c>
      <c r="C194">
        <v>9</v>
      </c>
      <c r="D194">
        <v>17</v>
      </c>
    </row>
    <row r="195" spans="1:4">
      <c r="A195" t="s">
        <v>8</v>
      </c>
      <c r="B195" s="7">
        <v>0.64513888888888837</v>
      </c>
      <c r="C195">
        <v>13</v>
      </c>
      <c r="D195">
        <v>2</v>
      </c>
    </row>
    <row r="196" spans="1:4">
      <c r="A196" t="s">
        <v>8</v>
      </c>
      <c r="B196" s="7">
        <v>0.64513888888888837</v>
      </c>
      <c r="C196">
        <v>4</v>
      </c>
      <c r="D196">
        <v>16</v>
      </c>
    </row>
    <row r="197" spans="1:4">
      <c r="A197" t="s">
        <v>8</v>
      </c>
      <c r="B197" s="7">
        <v>0.64513888888888837</v>
      </c>
      <c r="C197">
        <v>15</v>
      </c>
      <c r="D197">
        <v>1</v>
      </c>
    </row>
    <row r="198" spans="1:4">
      <c r="A198" t="s">
        <v>8</v>
      </c>
      <c r="B198" s="7">
        <v>0.64513888888888837</v>
      </c>
      <c r="C198">
        <v>4</v>
      </c>
      <c r="D198">
        <v>16</v>
      </c>
    </row>
    <row r="199" spans="1:4">
      <c r="A199" t="s">
        <v>8</v>
      </c>
      <c r="B199" s="7">
        <v>0.64513888888888837</v>
      </c>
      <c r="C199">
        <v>5</v>
      </c>
      <c r="D199">
        <v>20</v>
      </c>
    </row>
    <row r="200" spans="1:4">
      <c r="A200" t="s">
        <v>8</v>
      </c>
      <c r="B200" s="7">
        <v>0.64513888888888837</v>
      </c>
      <c r="C200">
        <v>3</v>
      </c>
      <c r="D200">
        <v>8.5</v>
      </c>
    </row>
    <row r="201" spans="1:4">
      <c r="A201" t="s">
        <v>8</v>
      </c>
      <c r="B201" s="7">
        <v>0.64513888888888837</v>
      </c>
      <c r="C201">
        <v>8</v>
      </c>
      <c r="D201">
        <v>19</v>
      </c>
    </row>
    <row r="202" spans="1:4">
      <c r="A202" t="s">
        <v>8</v>
      </c>
      <c r="B202" s="7">
        <v>0.64513888888888837</v>
      </c>
      <c r="C202">
        <v>13</v>
      </c>
      <c r="D202">
        <v>2</v>
      </c>
    </row>
    <row r="203" spans="1:4">
      <c r="A203" t="s">
        <v>8</v>
      </c>
      <c r="B203" s="7">
        <v>0.64513888888888837</v>
      </c>
      <c r="C203">
        <v>1</v>
      </c>
      <c r="D203">
        <v>23</v>
      </c>
    </row>
    <row r="204" spans="1:4">
      <c r="A204" t="s">
        <v>8</v>
      </c>
      <c r="B204" s="7">
        <v>0.64513888888888837</v>
      </c>
      <c r="C204">
        <v>10</v>
      </c>
      <c r="D204">
        <v>19.5</v>
      </c>
    </row>
    <row r="205" spans="1:4">
      <c r="A205" t="s">
        <v>8</v>
      </c>
      <c r="B205" s="7">
        <v>0.64513888888888837</v>
      </c>
      <c r="C205">
        <v>3</v>
      </c>
      <c r="D205">
        <v>8.5</v>
      </c>
    </row>
    <row r="206" spans="1:4">
      <c r="A206" t="s">
        <v>8</v>
      </c>
      <c r="B206" s="7">
        <v>0.64513888888888837</v>
      </c>
      <c r="C206">
        <v>11</v>
      </c>
      <c r="D206">
        <v>14</v>
      </c>
    </row>
    <row r="207" spans="1:4">
      <c r="A207" t="s">
        <v>8</v>
      </c>
      <c r="B207" s="7">
        <v>0.64513888888888837</v>
      </c>
      <c r="C207">
        <v>11</v>
      </c>
      <c r="D207">
        <v>14</v>
      </c>
    </row>
    <row r="208" spans="1:4">
      <c r="A208" t="s">
        <v>8</v>
      </c>
      <c r="B208" s="7">
        <v>0.64583333333333282</v>
      </c>
      <c r="C208">
        <v>5</v>
      </c>
      <c r="D208">
        <v>20</v>
      </c>
    </row>
    <row r="209" spans="1:4">
      <c r="A209" t="s">
        <v>8</v>
      </c>
      <c r="B209" s="7">
        <v>0.65486111111111056</v>
      </c>
      <c r="C209">
        <v>10</v>
      </c>
      <c r="D209">
        <v>19.5</v>
      </c>
    </row>
    <row r="210" spans="1:4">
      <c r="A210" t="s">
        <v>8</v>
      </c>
      <c r="B210" s="7">
        <v>0.66458333333333275</v>
      </c>
      <c r="C210">
        <v>16</v>
      </c>
      <c r="D210">
        <v>7</v>
      </c>
    </row>
    <row r="211" spans="1:4">
      <c r="A211" t="s">
        <v>8</v>
      </c>
      <c r="B211" s="7">
        <v>0.66458333333333275</v>
      </c>
      <c r="C211">
        <v>5</v>
      </c>
      <c r="D211">
        <v>20</v>
      </c>
    </row>
    <row r="212" spans="1:4">
      <c r="A212" t="s">
        <v>8</v>
      </c>
      <c r="B212" s="7">
        <v>0.66597222222222163</v>
      </c>
      <c r="C212">
        <v>13</v>
      </c>
      <c r="D212">
        <v>2</v>
      </c>
    </row>
    <row r="213" spans="1:4">
      <c r="A213" t="s">
        <v>8</v>
      </c>
      <c r="B213" s="7">
        <v>0.67430555555555494</v>
      </c>
      <c r="C213">
        <v>4</v>
      </c>
      <c r="D213">
        <v>16</v>
      </c>
    </row>
    <row r="214" spans="1:4">
      <c r="A214" t="s">
        <v>8</v>
      </c>
      <c r="B214" s="7">
        <v>0.68333333333333268</v>
      </c>
      <c r="C214">
        <v>3</v>
      </c>
      <c r="D214">
        <v>8.5</v>
      </c>
    </row>
    <row r="215" spans="1:4">
      <c r="A215" t="s">
        <v>8</v>
      </c>
      <c r="B215" s="7">
        <v>0.68333333333333268</v>
      </c>
      <c r="C215">
        <v>12</v>
      </c>
      <c r="D215">
        <v>6</v>
      </c>
    </row>
    <row r="216" spans="1:4">
      <c r="A216" t="s">
        <v>8</v>
      </c>
      <c r="B216" s="7">
        <v>0.68333333333333268</v>
      </c>
      <c r="C216">
        <v>6</v>
      </c>
      <c r="D216">
        <v>18</v>
      </c>
    </row>
    <row r="217" spans="1:4">
      <c r="A217" t="s">
        <v>8</v>
      </c>
      <c r="B217" s="7">
        <v>0.68402777777777712</v>
      </c>
      <c r="C217">
        <v>7</v>
      </c>
      <c r="D217">
        <v>20</v>
      </c>
    </row>
    <row r="218" spans="1:4">
      <c r="A218" t="s">
        <v>8</v>
      </c>
      <c r="B218" s="7">
        <v>0.69305555555555487</v>
      </c>
      <c r="C218">
        <v>12</v>
      </c>
      <c r="D218">
        <v>6</v>
      </c>
    </row>
    <row r="219" spans="1:4">
      <c r="A219" t="s">
        <v>8</v>
      </c>
      <c r="B219" s="7">
        <v>0.69305555555555487</v>
      </c>
      <c r="C219">
        <v>1</v>
      </c>
      <c r="D219">
        <v>23</v>
      </c>
    </row>
    <row r="220" spans="1:4">
      <c r="A220" t="s">
        <v>8</v>
      </c>
      <c r="B220" s="7">
        <v>0.69305555555555487</v>
      </c>
      <c r="C220">
        <v>4</v>
      </c>
      <c r="D220">
        <v>16</v>
      </c>
    </row>
    <row r="221" spans="1:4">
      <c r="A221" t="s">
        <v>8</v>
      </c>
      <c r="B221" s="7">
        <v>0.69305555555555487</v>
      </c>
      <c r="C221">
        <v>9</v>
      </c>
      <c r="D221">
        <v>17</v>
      </c>
    </row>
    <row r="222" spans="1:4">
      <c r="A222" t="s">
        <v>8</v>
      </c>
      <c r="B222" s="7">
        <v>0.7034722222222215</v>
      </c>
      <c r="C222">
        <v>9</v>
      </c>
      <c r="D222">
        <v>17</v>
      </c>
    </row>
    <row r="223" spans="1:4">
      <c r="A223" t="s">
        <v>8</v>
      </c>
      <c r="B223" s="7">
        <v>0.70833333333333259</v>
      </c>
      <c r="C223">
        <v>10</v>
      </c>
      <c r="D223">
        <v>19.5</v>
      </c>
    </row>
    <row r="224" spans="1:4">
      <c r="A224" t="s">
        <v>8</v>
      </c>
      <c r="B224" s="7">
        <v>0.70833333333333259</v>
      </c>
      <c r="C224">
        <v>1</v>
      </c>
      <c r="D224">
        <v>23</v>
      </c>
    </row>
    <row r="225" spans="1:4">
      <c r="A225" t="s">
        <v>8</v>
      </c>
      <c r="B225" s="7">
        <v>0.71736111111111034</v>
      </c>
      <c r="C225">
        <v>4</v>
      </c>
      <c r="D225">
        <v>16</v>
      </c>
    </row>
    <row r="226" spans="1:4">
      <c r="A226" t="s">
        <v>8</v>
      </c>
      <c r="B226" s="7">
        <v>0.71736111111111034</v>
      </c>
      <c r="C226">
        <v>3</v>
      </c>
      <c r="D226">
        <v>8.5</v>
      </c>
    </row>
    <row r="227" spans="1:4">
      <c r="A227" t="s">
        <v>8</v>
      </c>
      <c r="B227" s="7">
        <v>0.71736111111111034</v>
      </c>
      <c r="C227">
        <v>16</v>
      </c>
      <c r="D227">
        <v>7</v>
      </c>
    </row>
    <row r="228" spans="1:4">
      <c r="A228" t="s">
        <v>8</v>
      </c>
      <c r="B228" s="7">
        <v>0.71944444444444366</v>
      </c>
      <c r="C228">
        <v>10</v>
      </c>
      <c r="D228">
        <v>19.5</v>
      </c>
    </row>
    <row r="229" spans="1:4">
      <c r="A229" t="s">
        <v>8</v>
      </c>
      <c r="B229" s="7">
        <v>0.72569444444444364</v>
      </c>
      <c r="C229">
        <v>16</v>
      </c>
      <c r="D229">
        <v>7</v>
      </c>
    </row>
    <row r="230" spans="1:4">
      <c r="A230" t="s">
        <v>8</v>
      </c>
      <c r="B230" s="7">
        <v>0.72569444444444364</v>
      </c>
      <c r="C230">
        <v>2</v>
      </c>
      <c r="D230">
        <v>19</v>
      </c>
    </row>
    <row r="231" spans="1:4">
      <c r="A231" t="s">
        <v>8</v>
      </c>
      <c r="B231" s="7">
        <v>0.73194444444444362</v>
      </c>
      <c r="C231">
        <v>8</v>
      </c>
      <c r="D231">
        <v>19</v>
      </c>
    </row>
    <row r="232" spans="1:4">
      <c r="A232" t="s">
        <v>8</v>
      </c>
      <c r="B232" s="7">
        <v>0.73749999999999916</v>
      </c>
      <c r="C232">
        <v>7</v>
      </c>
      <c r="D232">
        <v>20</v>
      </c>
    </row>
    <row r="233" spans="1:4">
      <c r="A233" t="s">
        <v>8</v>
      </c>
      <c r="B233" s="7">
        <v>0.74722222222222134</v>
      </c>
      <c r="C233">
        <v>9</v>
      </c>
      <c r="D233">
        <v>17</v>
      </c>
    </row>
    <row r="234" spans="1:4">
      <c r="A234" t="s">
        <v>8</v>
      </c>
      <c r="B234" s="7">
        <v>0.75694444444444353</v>
      </c>
      <c r="C234">
        <v>16</v>
      </c>
      <c r="D234">
        <v>7</v>
      </c>
    </row>
    <row r="235" spans="1:4">
      <c r="A235" t="s">
        <v>8</v>
      </c>
      <c r="B235" s="7">
        <v>0.76249999999999907</v>
      </c>
      <c r="C235">
        <v>16</v>
      </c>
      <c r="D235">
        <v>7</v>
      </c>
    </row>
    <row r="236" spans="1:4">
      <c r="A236" t="s">
        <v>8</v>
      </c>
      <c r="B236" s="7">
        <v>0.76249999999999907</v>
      </c>
      <c r="C236">
        <v>2</v>
      </c>
      <c r="D236">
        <v>19</v>
      </c>
    </row>
    <row r="237" spans="1:4">
      <c r="A237" t="s">
        <v>8</v>
      </c>
      <c r="B237" s="7">
        <v>0.76874999999999905</v>
      </c>
      <c r="C237">
        <v>8</v>
      </c>
      <c r="D237">
        <v>19</v>
      </c>
    </row>
    <row r="238" spans="1:4">
      <c r="A238" t="s">
        <v>8</v>
      </c>
      <c r="B238" s="7">
        <v>0.77777777777777679</v>
      </c>
      <c r="C238">
        <v>15</v>
      </c>
      <c r="D238">
        <v>1</v>
      </c>
    </row>
    <row r="239" spans="1:4">
      <c r="A239" t="s">
        <v>8</v>
      </c>
      <c r="B239" s="7">
        <v>0.77777777777777679</v>
      </c>
      <c r="C239">
        <v>15</v>
      </c>
      <c r="D239">
        <v>1</v>
      </c>
    </row>
    <row r="240" spans="1:4">
      <c r="A240" t="s">
        <v>8</v>
      </c>
      <c r="B240" s="7">
        <v>0.77777777777777679</v>
      </c>
      <c r="C240">
        <v>3</v>
      </c>
      <c r="D240">
        <v>8.5</v>
      </c>
    </row>
    <row r="241" spans="1:4">
      <c r="A241" t="s">
        <v>8</v>
      </c>
      <c r="B241" s="7">
        <v>0.77916666666666567</v>
      </c>
      <c r="C241">
        <v>2</v>
      </c>
      <c r="D241">
        <v>19</v>
      </c>
    </row>
    <row r="242" spans="1:4">
      <c r="A242" t="s">
        <v>8</v>
      </c>
      <c r="B242" s="7">
        <v>0.7895833333333323</v>
      </c>
      <c r="C242">
        <v>10</v>
      </c>
      <c r="D242">
        <v>19.5</v>
      </c>
    </row>
    <row r="243" spans="1:4">
      <c r="A243" t="s">
        <v>8</v>
      </c>
      <c r="B243" s="7">
        <v>0.7895833333333323</v>
      </c>
      <c r="C243">
        <v>13</v>
      </c>
      <c r="D243">
        <v>2</v>
      </c>
    </row>
    <row r="244" spans="1:4">
      <c r="A244" t="s">
        <v>8</v>
      </c>
      <c r="B244" s="7">
        <v>0.79374999999999896</v>
      </c>
      <c r="C244">
        <v>13</v>
      </c>
      <c r="D244">
        <v>2</v>
      </c>
    </row>
    <row r="245" spans="1:4">
      <c r="A245" t="s">
        <v>8</v>
      </c>
      <c r="B245" s="7">
        <v>0.79652777777777672</v>
      </c>
      <c r="C245">
        <v>12</v>
      </c>
      <c r="D245">
        <v>6</v>
      </c>
    </row>
    <row r="246" spans="1:4">
      <c r="A246" t="s">
        <v>8</v>
      </c>
      <c r="B246" s="7">
        <v>0.80555555555555447</v>
      </c>
      <c r="C246">
        <v>14</v>
      </c>
      <c r="D246">
        <v>3</v>
      </c>
    </row>
    <row r="247" spans="1:4">
      <c r="A247" t="s">
        <v>8</v>
      </c>
      <c r="B247" s="7">
        <v>0.80555555555555447</v>
      </c>
      <c r="C247">
        <v>2</v>
      </c>
      <c r="D247">
        <v>19</v>
      </c>
    </row>
    <row r="248" spans="1:4">
      <c r="A248" t="s">
        <v>8</v>
      </c>
      <c r="B248" s="7">
        <v>0.80555555555555447</v>
      </c>
      <c r="C248">
        <v>12</v>
      </c>
      <c r="D248">
        <v>6</v>
      </c>
    </row>
    <row r="249" spans="1:4">
      <c r="A249" t="s">
        <v>8</v>
      </c>
      <c r="B249" s="7">
        <v>0.80555555555555447</v>
      </c>
      <c r="C249">
        <v>5</v>
      </c>
      <c r="D249">
        <v>20</v>
      </c>
    </row>
    <row r="250" spans="1:4">
      <c r="A250" t="s">
        <v>8</v>
      </c>
      <c r="B250" s="7">
        <v>0.80555555555555447</v>
      </c>
      <c r="C250">
        <v>4</v>
      </c>
      <c r="D250">
        <v>16</v>
      </c>
    </row>
    <row r="251" spans="1:4">
      <c r="A251" t="s">
        <v>8</v>
      </c>
      <c r="B251" s="7">
        <v>0.80624999999999891</v>
      </c>
      <c r="C251">
        <v>2</v>
      </c>
      <c r="D251">
        <v>19</v>
      </c>
    </row>
    <row r="252" spans="1:4">
      <c r="A252" t="s">
        <v>8</v>
      </c>
      <c r="B252" s="7">
        <v>0.81041666666666556</v>
      </c>
      <c r="C252">
        <v>12</v>
      </c>
      <c r="D252">
        <v>6</v>
      </c>
    </row>
    <row r="253" spans="1:4">
      <c r="A253" t="s">
        <v>8</v>
      </c>
      <c r="B253" s="7">
        <v>0.81319444444444333</v>
      </c>
      <c r="C253">
        <v>3</v>
      </c>
      <c r="D253">
        <v>8.5</v>
      </c>
    </row>
    <row r="254" spans="1:4">
      <c r="A254" t="s">
        <v>8</v>
      </c>
      <c r="B254" s="7">
        <v>0.81319444444444333</v>
      </c>
      <c r="C254">
        <v>10</v>
      </c>
      <c r="D254">
        <v>19.5</v>
      </c>
    </row>
    <row r="255" spans="1:4">
      <c r="A255" t="s">
        <v>8</v>
      </c>
      <c r="B255" s="7">
        <v>0.81319444444444333</v>
      </c>
      <c r="C255">
        <v>13</v>
      </c>
      <c r="D255">
        <v>2</v>
      </c>
    </row>
    <row r="256" spans="1:4">
      <c r="A256" t="s">
        <v>8</v>
      </c>
      <c r="B256" s="7">
        <v>0.81527777777777666</v>
      </c>
      <c r="C256">
        <v>2</v>
      </c>
      <c r="D256">
        <v>19</v>
      </c>
    </row>
    <row r="257" spans="1:4">
      <c r="A257" t="s">
        <v>8</v>
      </c>
      <c r="B257" s="7">
        <v>0.82152777777777664</v>
      </c>
      <c r="C257">
        <v>8</v>
      </c>
      <c r="D257">
        <v>19</v>
      </c>
    </row>
    <row r="258" spans="1:4">
      <c r="A258" t="s">
        <v>8</v>
      </c>
      <c r="B258" s="7">
        <v>0.82152777777777664</v>
      </c>
      <c r="C258">
        <v>5</v>
      </c>
      <c r="D258">
        <v>20</v>
      </c>
    </row>
    <row r="259" spans="1:4">
      <c r="A259" t="s">
        <v>8</v>
      </c>
      <c r="B259" s="7">
        <v>0.82152777777777664</v>
      </c>
      <c r="C259">
        <v>10</v>
      </c>
      <c r="D259">
        <v>19.5</v>
      </c>
    </row>
    <row r="260" spans="1:4">
      <c r="A260" t="s">
        <v>8</v>
      </c>
      <c r="B260" s="7">
        <v>0.83055555555555438</v>
      </c>
      <c r="C260">
        <v>1</v>
      </c>
      <c r="D260">
        <v>23</v>
      </c>
    </row>
    <row r="261" spans="1:4">
      <c r="A261" t="s">
        <v>8</v>
      </c>
      <c r="B261" s="7">
        <v>0.83055555555555438</v>
      </c>
      <c r="C261">
        <v>4</v>
      </c>
      <c r="D261">
        <v>16</v>
      </c>
    </row>
    <row r="262" spans="1:4">
      <c r="A262" t="s">
        <v>8</v>
      </c>
      <c r="B262" s="7">
        <v>0.8374999999999988</v>
      </c>
      <c r="C262">
        <v>13</v>
      </c>
      <c r="D262">
        <v>2</v>
      </c>
    </row>
    <row r="263" spans="1:4">
      <c r="A263" t="s">
        <v>8</v>
      </c>
      <c r="B263" s="7">
        <v>0.8374999999999988</v>
      </c>
      <c r="C263">
        <v>3</v>
      </c>
      <c r="D263">
        <v>8.5</v>
      </c>
    </row>
    <row r="264" spans="1:4">
      <c r="A264" t="s">
        <v>8</v>
      </c>
      <c r="B264" s="7">
        <v>0.84166666666666545</v>
      </c>
      <c r="C264">
        <v>15</v>
      </c>
      <c r="D264">
        <v>1</v>
      </c>
    </row>
    <row r="265" spans="1:4">
      <c r="A265" t="s">
        <v>8</v>
      </c>
      <c r="B265" s="7">
        <v>0.84722222222222099</v>
      </c>
      <c r="C265">
        <v>4</v>
      </c>
      <c r="D265">
        <v>16</v>
      </c>
    </row>
    <row r="266" spans="1:4">
      <c r="A266" t="s">
        <v>8</v>
      </c>
      <c r="B266" s="7">
        <v>0.8506944444444432</v>
      </c>
      <c r="C266">
        <v>3</v>
      </c>
      <c r="D266">
        <v>8.5</v>
      </c>
    </row>
    <row r="267" spans="1:4">
      <c r="A267" t="s">
        <v>8</v>
      </c>
      <c r="B267" s="7">
        <v>0.8506944444444432</v>
      </c>
      <c r="C267">
        <v>14</v>
      </c>
      <c r="D267">
        <v>3</v>
      </c>
    </row>
    <row r="268" spans="1:4">
      <c r="A268" t="s">
        <v>8</v>
      </c>
      <c r="B268" s="7">
        <v>0.8506944444444432</v>
      </c>
      <c r="C268">
        <v>5</v>
      </c>
      <c r="D268">
        <v>20</v>
      </c>
    </row>
    <row r="269" spans="1:4">
      <c r="A269" t="s">
        <v>8</v>
      </c>
      <c r="B269" s="7">
        <v>0.85833333333333206</v>
      </c>
      <c r="C269">
        <v>3</v>
      </c>
      <c r="D269">
        <v>8.5</v>
      </c>
    </row>
    <row r="270" spans="1:4">
      <c r="A270" t="s">
        <v>8</v>
      </c>
      <c r="B270" s="7">
        <v>0.86041666666666539</v>
      </c>
      <c r="C270">
        <v>5</v>
      </c>
      <c r="D270">
        <v>20</v>
      </c>
    </row>
    <row r="271" spans="1:4">
      <c r="A271" t="s">
        <v>8</v>
      </c>
      <c r="B271" s="7">
        <v>0.86041666666666539</v>
      </c>
      <c r="C271">
        <v>8</v>
      </c>
      <c r="D271">
        <v>19</v>
      </c>
    </row>
    <row r="272" spans="1:4">
      <c r="A272" t="s">
        <v>8</v>
      </c>
      <c r="B272" s="7">
        <v>0.86319444444444315</v>
      </c>
      <c r="C272">
        <v>1</v>
      </c>
      <c r="D272">
        <v>23</v>
      </c>
    </row>
    <row r="273" spans="1:4">
      <c r="A273" t="s">
        <v>8</v>
      </c>
      <c r="B273" s="7">
        <v>0.87152777777777646</v>
      </c>
      <c r="C273">
        <v>1</v>
      </c>
      <c r="D273">
        <v>23</v>
      </c>
    </row>
    <row r="274" spans="1:4">
      <c r="A274" t="s">
        <v>8</v>
      </c>
      <c r="B274" s="7">
        <v>0.87152777777777646</v>
      </c>
      <c r="C274">
        <v>14</v>
      </c>
      <c r="D274">
        <v>3</v>
      </c>
    </row>
    <row r="275" spans="1:4">
      <c r="A275" t="s">
        <v>8</v>
      </c>
      <c r="B275" s="7">
        <v>0.87152777777777646</v>
      </c>
      <c r="C275">
        <v>14</v>
      </c>
      <c r="D275">
        <v>3</v>
      </c>
    </row>
    <row r="276" spans="1:4">
      <c r="A276" t="s">
        <v>8</v>
      </c>
      <c r="B276" s="7">
        <v>0.87430555555555423</v>
      </c>
      <c r="C276">
        <v>7</v>
      </c>
      <c r="D276">
        <v>20</v>
      </c>
    </row>
    <row r="277" spans="1:4">
      <c r="A277" t="s">
        <v>8</v>
      </c>
      <c r="B277" s="7">
        <v>0.87986111111110976</v>
      </c>
      <c r="C277">
        <v>13</v>
      </c>
      <c r="D277">
        <v>2</v>
      </c>
    </row>
    <row r="278" spans="1:4">
      <c r="A278" t="s">
        <v>8</v>
      </c>
      <c r="B278" s="7">
        <v>0.87986111111110976</v>
      </c>
      <c r="C278">
        <v>4</v>
      </c>
      <c r="D278">
        <v>16</v>
      </c>
    </row>
    <row r="279" spans="1:4">
      <c r="A279" t="s">
        <v>8</v>
      </c>
      <c r="B279" s="7">
        <v>0.87986111111110976</v>
      </c>
      <c r="C279">
        <v>15</v>
      </c>
      <c r="D279">
        <v>1</v>
      </c>
    </row>
    <row r="280" spans="1:4">
      <c r="A280" t="s">
        <v>8</v>
      </c>
      <c r="B280" s="7">
        <v>0.87986111111110976</v>
      </c>
      <c r="C280">
        <v>3</v>
      </c>
      <c r="D280">
        <v>8.5</v>
      </c>
    </row>
    <row r="281" spans="1:4">
      <c r="A281" t="s">
        <v>8</v>
      </c>
      <c r="B281" s="7">
        <v>0.88333333333333197</v>
      </c>
      <c r="C281">
        <v>13</v>
      </c>
      <c r="D281">
        <v>2</v>
      </c>
    </row>
    <row r="282" spans="1:4">
      <c r="A282" t="s">
        <v>8</v>
      </c>
      <c r="B282" s="7">
        <v>0.88611111111110974</v>
      </c>
      <c r="C282">
        <v>8</v>
      </c>
      <c r="D282">
        <v>19</v>
      </c>
    </row>
    <row r="283" spans="1:4">
      <c r="A283" t="s">
        <v>8</v>
      </c>
      <c r="B283" s="7">
        <v>0.88611111111110974</v>
      </c>
      <c r="C283">
        <v>8</v>
      </c>
      <c r="D283">
        <v>19</v>
      </c>
    </row>
    <row r="284" spans="1:4">
      <c r="A284" t="s">
        <v>8</v>
      </c>
      <c r="B284" s="7">
        <v>0.89583333333333193</v>
      </c>
      <c r="C284">
        <v>2</v>
      </c>
      <c r="D284">
        <v>19</v>
      </c>
    </row>
    <row r="285" spans="1:4">
      <c r="A285" t="s">
        <v>8</v>
      </c>
      <c r="B285" s="7">
        <v>0.90138888888888746</v>
      </c>
      <c r="C285">
        <v>2</v>
      </c>
      <c r="D285">
        <v>19</v>
      </c>
    </row>
    <row r="286" spans="1:4">
      <c r="A286" t="s">
        <v>8</v>
      </c>
      <c r="B286" s="7">
        <v>0.906944444444443</v>
      </c>
      <c r="C286">
        <v>6</v>
      </c>
      <c r="D286">
        <v>18</v>
      </c>
    </row>
    <row r="287" spans="1:4">
      <c r="A287" t="s">
        <v>8</v>
      </c>
      <c r="B287" s="7">
        <v>0.91249999999999853</v>
      </c>
      <c r="C287">
        <v>7</v>
      </c>
      <c r="D287">
        <v>20</v>
      </c>
    </row>
    <row r="288" spans="1:4">
      <c r="A288" t="s">
        <v>8</v>
      </c>
      <c r="B288" s="7">
        <v>0.91249999999999853</v>
      </c>
      <c r="C288">
        <v>12</v>
      </c>
      <c r="D288">
        <v>6</v>
      </c>
    </row>
    <row r="289" spans="1:4">
      <c r="A289" t="s">
        <v>8</v>
      </c>
      <c r="B289" s="7">
        <v>0.91249999999999853</v>
      </c>
      <c r="C289">
        <v>12</v>
      </c>
      <c r="D289">
        <v>6</v>
      </c>
    </row>
    <row r="290" spans="1:4">
      <c r="A290" t="s">
        <v>8</v>
      </c>
      <c r="B290" s="7">
        <v>0.91249999999999853</v>
      </c>
      <c r="C290">
        <v>8</v>
      </c>
      <c r="D290">
        <v>19</v>
      </c>
    </row>
    <row r="291" spans="1:4">
      <c r="A291" t="s">
        <v>8</v>
      </c>
      <c r="B291" s="7">
        <v>0.91249999999999853</v>
      </c>
      <c r="C291">
        <v>10</v>
      </c>
      <c r="D291">
        <v>19.5</v>
      </c>
    </row>
    <row r="292" spans="1:4">
      <c r="A292" t="s">
        <v>8</v>
      </c>
      <c r="B292" s="7">
        <v>0.92291666666666516</v>
      </c>
      <c r="C292">
        <v>2</v>
      </c>
      <c r="D292">
        <v>19</v>
      </c>
    </row>
    <row r="293" spans="1:4">
      <c r="A293" t="s">
        <v>8</v>
      </c>
      <c r="B293" s="7">
        <v>0.92291666666666516</v>
      </c>
      <c r="C293">
        <v>9</v>
      </c>
      <c r="D293">
        <v>17</v>
      </c>
    </row>
    <row r="294" spans="1:4">
      <c r="A294" t="s">
        <v>8</v>
      </c>
      <c r="B294" s="7">
        <v>0.92291666666666516</v>
      </c>
      <c r="C294">
        <v>6</v>
      </c>
      <c r="D294">
        <v>18</v>
      </c>
    </row>
    <row r="295" spans="1:4">
      <c r="A295" t="s">
        <v>8</v>
      </c>
      <c r="B295" s="7">
        <v>0.92291666666666516</v>
      </c>
      <c r="C295">
        <v>7</v>
      </c>
      <c r="D295">
        <v>20</v>
      </c>
    </row>
    <row r="296" spans="1:4">
      <c r="A296" t="s">
        <v>8</v>
      </c>
      <c r="B296" s="7">
        <v>0.92291666666666516</v>
      </c>
      <c r="C296">
        <v>12</v>
      </c>
      <c r="D296">
        <v>6</v>
      </c>
    </row>
    <row r="297" spans="1:4">
      <c r="A297" t="s">
        <v>8</v>
      </c>
      <c r="B297" s="7">
        <v>0.92499999999999849</v>
      </c>
      <c r="C297">
        <v>3</v>
      </c>
      <c r="D297">
        <v>8.5</v>
      </c>
    </row>
    <row r="298" spans="1:4">
      <c r="A298" t="s">
        <v>8</v>
      </c>
      <c r="B298" s="7">
        <v>0.92499999999999849</v>
      </c>
      <c r="C298">
        <v>10</v>
      </c>
      <c r="D298">
        <v>19.5</v>
      </c>
    </row>
    <row r="299" spans="1:4">
      <c r="A299" t="s">
        <v>8</v>
      </c>
      <c r="B299" s="7">
        <v>0.92499999999999849</v>
      </c>
      <c r="C299">
        <v>7</v>
      </c>
      <c r="D299">
        <v>20</v>
      </c>
    </row>
    <row r="300" spans="1:4">
      <c r="A300" t="s">
        <v>8</v>
      </c>
      <c r="B300" s="7">
        <v>0.92569444444444293</v>
      </c>
      <c r="C300">
        <v>6</v>
      </c>
      <c r="D300">
        <v>18</v>
      </c>
    </row>
    <row r="301" spans="1:4">
      <c r="A301" t="s">
        <v>8</v>
      </c>
      <c r="B301" s="7">
        <v>0.93194444444444291</v>
      </c>
      <c r="C301">
        <v>5</v>
      </c>
      <c r="D301">
        <v>20</v>
      </c>
    </row>
    <row r="302" spans="1:4">
      <c r="A302" t="s">
        <v>8</v>
      </c>
      <c r="B302" s="7">
        <v>0.93194444444444291</v>
      </c>
      <c r="C302">
        <v>6</v>
      </c>
      <c r="D302">
        <v>18</v>
      </c>
    </row>
    <row r="303" spans="1:4">
      <c r="A303" t="s">
        <v>8</v>
      </c>
      <c r="B303" s="7">
        <v>0.93958333333333177</v>
      </c>
      <c r="C303">
        <v>11</v>
      </c>
      <c r="D303">
        <v>14</v>
      </c>
    </row>
    <row r="304" spans="1:4">
      <c r="A304" t="s">
        <v>8</v>
      </c>
      <c r="B304" s="7">
        <v>0.93958333333333177</v>
      </c>
      <c r="C304">
        <v>8</v>
      </c>
      <c r="D304">
        <v>19</v>
      </c>
    </row>
    <row r="305" spans="1:4">
      <c r="A305" t="s">
        <v>8</v>
      </c>
      <c r="B305" s="7">
        <v>0.94930555555555396</v>
      </c>
      <c r="C305">
        <v>2</v>
      </c>
      <c r="D305">
        <v>19</v>
      </c>
    </row>
    <row r="306" spans="1:4">
      <c r="A306" t="s">
        <v>8</v>
      </c>
      <c r="B306" s="7">
        <v>0.94930555555555396</v>
      </c>
      <c r="C306">
        <v>9</v>
      </c>
      <c r="D306">
        <v>17</v>
      </c>
    </row>
    <row r="307" spans="1:4">
      <c r="A307" t="s">
        <v>8</v>
      </c>
      <c r="B307" s="7">
        <v>0.95555555555555394</v>
      </c>
      <c r="C307">
        <v>6</v>
      </c>
      <c r="D307">
        <v>18</v>
      </c>
    </row>
    <row r="308" spans="1:4">
      <c r="A308" t="s">
        <v>9</v>
      </c>
      <c r="B308" s="7">
        <v>0.59027777777777757</v>
      </c>
      <c r="C308">
        <v>1</v>
      </c>
      <c r="D308">
        <v>23</v>
      </c>
    </row>
    <row r="309" spans="1:4">
      <c r="A309" t="s">
        <v>9</v>
      </c>
      <c r="B309" s="7">
        <v>0.59166666666666645</v>
      </c>
      <c r="C309">
        <v>2</v>
      </c>
      <c r="D309">
        <v>19</v>
      </c>
    </row>
    <row r="310" spans="1:4">
      <c r="A310" t="s">
        <v>9</v>
      </c>
      <c r="B310" s="7">
        <v>0.59166666666666645</v>
      </c>
      <c r="C310">
        <v>15</v>
      </c>
      <c r="D310">
        <v>1</v>
      </c>
    </row>
    <row r="311" spans="1:4">
      <c r="A311" t="s">
        <v>9</v>
      </c>
      <c r="B311" s="7">
        <v>0.59791666666666643</v>
      </c>
      <c r="C311">
        <v>16</v>
      </c>
      <c r="D311">
        <v>7</v>
      </c>
    </row>
    <row r="312" spans="1:4">
      <c r="A312" t="s">
        <v>9</v>
      </c>
      <c r="B312" s="7">
        <v>0.59791666666666643</v>
      </c>
      <c r="C312">
        <v>9</v>
      </c>
      <c r="D312">
        <v>17</v>
      </c>
    </row>
    <row r="313" spans="1:4">
      <c r="A313" t="s">
        <v>9</v>
      </c>
      <c r="B313" s="7">
        <v>0.59791666666666643</v>
      </c>
      <c r="C313">
        <v>16</v>
      </c>
      <c r="D313">
        <v>7</v>
      </c>
    </row>
    <row r="314" spans="1:4">
      <c r="A314" t="s">
        <v>9</v>
      </c>
      <c r="B314" s="7">
        <v>0.60138888888888864</v>
      </c>
      <c r="C314">
        <v>3</v>
      </c>
      <c r="D314">
        <v>8.5</v>
      </c>
    </row>
    <row r="315" spans="1:4">
      <c r="A315" t="s">
        <v>9</v>
      </c>
      <c r="B315" s="7">
        <v>0.60138888888888864</v>
      </c>
      <c r="C315">
        <v>13</v>
      </c>
      <c r="D315">
        <v>2</v>
      </c>
    </row>
    <row r="316" spans="1:4">
      <c r="A316" t="s">
        <v>9</v>
      </c>
      <c r="B316" s="7">
        <v>0.60138888888888864</v>
      </c>
      <c r="C316">
        <v>10</v>
      </c>
      <c r="D316">
        <v>19.5</v>
      </c>
    </row>
    <row r="317" spans="1:4">
      <c r="A317" t="s">
        <v>9</v>
      </c>
      <c r="B317" s="7">
        <v>0.60763888888888862</v>
      </c>
      <c r="C317">
        <v>6</v>
      </c>
      <c r="D317">
        <v>18</v>
      </c>
    </row>
    <row r="318" spans="1:4">
      <c r="A318" t="s">
        <v>9</v>
      </c>
      <c r="B318" s="7">
        <v>0.61319444444444415</v>
      </c>
      <c r="C318">
        <v>13</v>
      </c>
      <c r="D318">
        <v>2</v>
      </c>
    </row>
    <row r="319" spans="1:4">
      <c r="A319" t="s">
        <v>9</v>
      </c>
      <c r="B319" s="7">
        <v>0.61597222222222192</v>
      </c>
      <c r="C319">
        <v>7</v>
      </c>
      <c r="D319">
        <v>20</v>
      </c>
    </row>
    <row r="320" spans="1:4">
      <c r="A320" t="s">
        <v>9</v>
      </c>
      <c r="B320" s="7">
        <v>0.61597222222222192</v>
      </c>
      <c r="C320">
        <v>3</v>
      </c>
      <c r="D320">
        <v>8.5</v>
      </c>
    </row>
    <row r="321" spans="1:4">
      <c r="A321" t="s">
        <v>9</v>
      </c>
      <c r="B321" s="7">
        <v>0.61597222222222192</v>
      </c>
      <c r="C321">
        <v>5</v>
      </c>
      <c r="D321">
        <v>20</v>
      </c>
    </row>
    <row r="322" spans="1:4">
      <c r="A322" t="s">
        <v>9</v>
      </c>
      <c r="B322" s="7">
        <v>0.61597222222222192</v>
      </c>
      <c r="C322">
        <v>4</v>
      </c>
      <c r="D322">
        <v>16</v>
      </c>
    </row>
    <row r="323" spans="1:4">
      <c r="A323" t="s">
        <v>9</v>
      </c>
      <c r="B323" s="7">
        <v>0.61597222222222192</v>
      </c>
      <c r="C323">
        <v>3</v>
      </c>
      <c r="D323">
        <v>8.5</v>
      </c>
    </row>
    <row r="324" spans="1:4">
      <c r="A324" t="s">
        <v>9</v>
      </c>
      <c r="B324" s="7">
        <v>0.61597222222222192</v>
      </c>
      <c r="C324">
        <v>15</v>
      </c>
      <c r="D324">
        <v>1</v>
      </c>
    </row>
    <row r="325" spans="1:4">
      <c r="A325" t="s">
        <v>9</v>
      </c>
      <c r="B325" s="7">
        <v>0.61597222222222192</v>
      </c>
      <c r="C325">
        <v>5</v>
      </c>
      <c r="D325">
        <v>20</v>
      </c>
    </row>
    <row r="326" spans="1:4">
      <c r="A326" t="s">
        <v>9</v>
      </c>
      <c r="B326" s="7">
        <v>0.62499999999999967</v>
      </c>
      <c r="C326">
        <v>6</v>
      </c>
      <c r="D326">
        <v>18</v>
      </c>
    </row>
    <row r="327" spans="1:4">
      <c r="A327" t="s">
        <v>9</v>
      </c>
      <c r="B327" s="7">
        <v>0.62499999999999967</v>
      </c>
      <c r="C327">
        <v>5</v>
      </c>
      <c r="D327">
        <v>20</v>
      </c>
    </row>
    <row r="328" spans="1:4">
      <c r="A328" t="s">
        <v>9</v>
      </c>
      <c r="B328" s="7">
        <v>0.62499999999999967</v>
      </c>
      <c r="C328">
        <v>16</v>
      </c>
      <c r="D328">
        <v>7</v>
      </c>
    </row>
    <row r="329" spans="1:4">
      <c r="A329" t="s">
        <v>9</v>
      </c>
      <c r="B329" s="7">
        <v>0.62916666666666632</v>
      </c>
      <c r="C329">
        <v>12</v>
      </c>
      <c r="D329">
        <v>6</v>
      </c>
    </row>
    <row r="330" spans="1:4">
      <c r="A330" t="s">
        <v>9</v>
      </c>
      <c r="B330" s="7">
        <v>0.62916666666666632</v>
      </c>
      <c r="C330">
        <v>10</v>
      </c>
      <c r="D330">
        <v>19.5</v>
      </c>
    </row>
    <row r="331" spans="1:4">
      <c r="A331" t="s">
        <v>9</v>
      </c>
      <c r="B331" s="7">
        <v>0.62916666666666632</v>
      </c>
      <c r="C331">
        <v>1</v>
      </c>
      <c r="D331">
        <v>23</v>
      </c>
    </row>
    <row r="332" spans="1:4">
      <c r="A332" t="s">
        <v>9</v>
      </c>
      <c r="B332" s="7">
        <v>0.63124999999999964</v>
      </c>
      <c r="C332">
        <v>11</v>
      </c>
      <c r="D332">
        <v>14</v>
      </c>
    </row>
    <row r="333" spans="1:4">
      <c r="A333" t="s">
        <v>9</v>
      </c>
      <c r="B333" s="7">
        <v>0.63124999999999964</v>
      </c>
      <c r="C333">
        <v>5</v>
      </c>
      <c r="D333">
        <v>20</v>
      </c>
    </row>
    <row r="334" spans="1:4">
      <c r="A334" t="s">
        <v>9</v>
      </c>
      <c r="B334" s="7">
        <v>0.63124999999999964</v>
      </c>
      <c r="C334">
        <v>13</v>
      </c>
      <c r="D334">
        <v>2</v>
      </c>
    </row>
    <row r="335" spans="1:4">
      <c r="A335" t="s">
        <v>9</v>
      </c>
      <c r="B335" s="7">
        <v>0.63680555555555518</v>
      </c>
      <c r="C335">
        <v>9</v>
      </c>
      <c r="D335">
        <v>17</v>
      </c>
    </row>
    <row r="336" spans="1:4">
      <c r="A336" t="s">
        <v>9</v>
      </c>
      <c r="B336" s="7">
        <v>0.63680555555555518</v>
      </c>
      <c r="C336">
        <v>12</v>
      </c>
      <c r="D336">
        <v>6</v>
      </c>
    </row>
    <row r="337" spans="1:4">
      <c r="A337" t="s">
        <v>9</v>
      </c>
      <c r="B337" s="7">
        <v>0.63819444444444406</v>
      </c>
      <c r="C337">
        <v>4</v>
      </c>
      <c r="D337">
        <v>16</v>
      </c>
    </row>
    <row r="338" spans="1:4">
      <c r="A338" t="s">
        <v>9</v>
      </c>
      <c r="B338" s="7">
        <v>0.63888888888888851</v>
      </c>
      <c r="C338">
        <v>8</v>
      </c>
      <c r="D338">
        <v>19</v>
      </c>
    </row>
    <row r="339" spans="1:4">
      <c r="A339" t="s">
        <v>9</v>
      </c>
      <c r="B339" s="7">
        <v>0.64027777777777739</v>
      </c>
      <c r="C339">
        <v>12</v>
      </c>
      <c r="D339">
        <v>6</v>
      </c>
    </row>
    <row r="340" spans="1:4">
      <c r="A340" t="s">
        <v>9</v>
      </c>
      <c r="B340" s="7">
        <v>0.64999999999999958</v>
      </c>
      <c r="C340">
        <v>2</v>
      </c>
      <c r="D340">
        <v>19</v>
      </c>
    </row>
    <row r="341" spans="1:4">
      <c r="A341" t="s">
        <v>9</v>
      </c>
      <c r="B341" s="7">
        <v>0.64999999999999958</v>
      </c>
      <c r="C341">
        <v>8</v>
      </c>
      <c r="D341">
        <v>19</v>
      </c>
    </row>
    <row r="342" spans="1:4">
      <c r="A342" t="s">
        <v>9</v>
      </c>
      <c r="B342" s="7">
        <v>0.65416666666666623</v>
      </c>
      <c r="C342">
        <v>8</v>
      </c>
      <c r="D342">
        <v>19</v>
      </c>
    </row>
    <row r="343" spans="1:4">
      <c r="A343" t="s">
        <v>9</v>
      </c>
      <c r="B343" s="7">
        <v>0.65416666666666623</v>
      </c>
      <c r="C343">
        <v>16</v>
      </c>
      <c r="D343">
        <v>7</v>
      </c>
    </row>
    <row r="344" spans="1:4">
      <c r="A344" t="s">
        <v>9</v>
      </c>
      <c r="B344" s="7">
        <v>0.65416666666666623</v>
      </c>
      <c r="C344">
        <v>7</v>
      </c>
      <c r="D344">
        <v>20</v>
      </c>
    </row>
    <row r="345" spans="1:4">
      <c r="A345" t="s">
        <v>9</v>
      </c>
      <c r="B345" s="7">
        <v>0.65486111111111067</v>
      </c>
      <c r="C345">
        <v>1</v>
      </c>
      <c r="D345">
        <v>23</v>
      </c>
    </row>
    <row r="346" spans="1:4">
      <c r="A346" t="s">
        <v>9</v>
      </c>
      <c r="B346" s="7">
        <v>0.65486111111111067</v>
      </c>
      <c r="C346">
        <v>13</v>
      </c>
      <c r="D346">
        <v>2</v>
      </c>
    </row>
    <row r="347" spans="1:4">
      <c r="A347" t="s">
        <v>9</v>
      </c>
      <c r="B347" s="7">
        <v>0.65486111111111067</v>
      </c>
      <c r="C347">
        <v>14</v>
      </c>
      <c r="D347">
        <v>3</v>
      </c>
    </row>
    <row r="348" spans="1:4">
      <c r="A348" t="s">
        <v>9</v>
      </c>
      <c r="B348" s="7">
        <v>0.65486111111111067</v>
      </c>
      <c r="C348">
        <v>14</v>
      </c>
      <c r="D348">
        <v>3</v>
      </c>
    </row>
    <row r="349" spans="1:4">
      <c r="A349" t="s">
        <v>9</v>
      </c>
      <c r="B349" s="7">
        <v>0.65833333333333288</v>
      </c>
      <c r="C349">
        <v>9</v>
      </c>
      <c r="D349">
        <v>17</v>
      </c>
    </row>
    <row r="350" spans="1:4">
      <c r="A350" t="s">
        <v>9</v>
      </c>
      <c r="B350" s="7">
        <v>0.65833333333333288</v>
      </c>
      <c r="C350">
        <v>8</v>
      </c>
      <c r="D350">
        <v>19</v>
      </c>
    </row>
    <row r="351" spans="1:4">
      <c r="A351" t="s">
        <v>9</v>
      </c>
      <c r="B351" s="7">
        <v>0.66805555555555507</v>
      </c>
      <c r="C351">
        <v>2</v>
      </c>
      <c r="D351">
        <v>19</v>
      </c>
    </row>
    <row r="352" spans="1:4">
      <c r="A352" t="s">
        <v>9</v>
      </c>
      <c r="B352" s="7">
        <v>0.66805555555555507</v>
      </c>
      <c r="C352">
        <v>11</v>
      </c>
      <c r="D352">
        <v>14</v>
      </c>
    </row>
    <row r="353" spans="1:4">
      <c r="A353" t="s">
        <v>9</v>
      </c>
      <c r="B353" s="7">
        <v>0.66805555555555507</v>
      </c>
      <c r="C353">
        <v>9</v>
      </c>
      <c r="D353">
        <v>17</v>
      </c>
    </row>
    <row r="354" spans="1:4">
      <c r="A354" t="s">
        <v>9</v>
      </c>
      <c r="B354" s="7">
        <v>0.66805555555555507</v>
      </c>
      <c r="C354">
        <v>15</v>
      </c>
      <c r="D354">
        <v>1</v>
      </c>
    </row>
    <row r="355" spans="1:4">
      <c r="A355" t="s">
        <v>9</v>
      </c>
      <c r="B355" s="7">
        <v>0.66805555555555507</v>
      </c>
      <c r="C355">
        <v>16</v>
      </c>
      <c r="D355">
        <v>7</v>
      </c>
    </row>
    <row r="356" spans="1:4">
      <c r="A356" t="s">
        <v>9</v>
      </c>
      <c r="B356" s="7">
        <v>0.66805555555555507</v>
      </c>
      <c r="C356">
        <v>6</v>
      </c>
      <c r="D356">
        <v>18</v>
      </c>
    </row>
    <row r="357" spans="1:4">
      <c r="A357" t="s">
        <v>9</v>
      </c>
      <c r="B357" s="7">
        <v>0.67152777777777728</v>
      </c>
      <c r="C357">
        <v>14</v>
      </c>
      <c r="D357">
        <v>3</v>
      </c>
    </row>
    <row r="358" spans="1:4">
      <c r="A358" t="s">
        <v>9</v>
      </c>
      <c r="B358" s="7">
        <v>0.67499999999999949</v>
      </c>
      <c r="C358">
        <v>15</v>
      </c>
      <c r="D358">
        <v>1</v>
      </c>
    </row>
    <row r="359" spans="1:4">
      <c r="A359" t="s">
        <v>9</v>
      </c>
      <c r="B359" s="7">
        <v>0.67499999999999949</v>
      </c>
      <c r="C359">
        <v>7</v>
      </c>
      <c r="D359">
        <v>20</v>
      </c>
    </row>
    <row r="360" spans="1:4">
      <c r="A360" t="s">
        <v>9</v>
      </c>
      <c r="B360" s="7">
        <v>0.6784722222222217</v>
      </c>
      <c r="C360">
        <v>8</v>
      </c>
      <c r="D360">
        <v>19</v>
      </c>
    </row>
    <row r="361" spans="1:4">
      <c r="A361" t="s">
        <v>9</v>
      </c>
      <c r="B361" s="7">
        <v>0.68124999999999947</v>
      </c>
      <c r="C361">
        <v>5</v>
      </c>
      <c r="D361">
        <v>20</v>
      </c>
    </row>
    <row r="362" spans="1:4">
      <c r="A362" t="s">
        <v>9</v>
      </c>
      <c r="B362" s="7">
        <v>0.68263888888888835</v>
      </c>
      <c r="C362">
        <v>1</v>
      </c>
      <c r="D362">
        <v>23</v>
      </c>
    </row>
    <row r="363" spans="1:4">
      <c r="A363" t="s">
        <v>9</v>
      </c>
      <c r="B363" s="7">
        <v>0.69027777777777721</v>
      </c>
      <c r="C363">
        <v>7</v>
      </c>
      <c r="D363">
        <v>20</v>
      </c>
    </row>
    <row r="364" spans="1:4">
      <c r="A364" t="s">
        <v>9</v>
      </c>
      <c r="B364" s="7">
        <v>0.69027777777777721</v>
      </c>
      <c r="C364">
        <v>13</v>
      </c>
      <c r="D364">
        <v>2</v>
      </c>
    </row>
    <row r="365" spans="1:4">
      <c r="A365" t="s">
        <v>9</v>
      </c>
      <c r="B365" s="7">
        <v>0.69027777777777721</v>
      </c>
      <c r="C365">
        <v>8</v>
      </c>
      <c r="D365">
        <v>19</v>
      </c>
    </row>
    <row r="366" spans="1:4">
      <c r="A366" t="s">
        <v>9</v>
      </c>
      <c r="B366" s="7">
        <v>0.69027777777777721</v>
      </c>
      <c r="C366">
        <v>8</v>
      </c>
      <c r="D366">
        <v>19</v>
      </c>
    </row>
    <row r="367" spans="1:4">
      <c r="A367" t="s">
        <v>9</v>
      </c>
      <c r="B367" s="7">
        <v>0.69027777777777721</v>
      </c>
      <c r="C367">
        <v>12</v>
      </c>
      <c r="D367">
        <v>6</v>
      </c>
    </row>
    <row r="368" spans="1:4">
      <c r="A368" t="s">
        <v>9</v>
      </c>
      <c r="B368" s="7">
        <v>0.69027777777777721</v>
      </c>
      <c r="C368">
        <v>10</v>
      </c>
      <c r="D368">
        <v>19.5</v>
      </c>
    </row>
    <row r="369" spans="1:4">
      <c r="A369" t="s">
        <v>9</v>
      </c>
      <c r="B369" s="7">
        <v>0.69374999999999942</v>
      </c>
      <c r="C369">
        <v>10</v>
      </c>
      <c r="D369">
        <v>19.5</v>
      </c>
    </row>
    <row r="370" spans="1:4">
      <c r="A370" t="s">
        <v>9</v>
      </c>
      <c r="B370" s="7">
        <v>0.69374999999999942</v>
      </c>
      <c r="C370">
        <v>8</v>
      </c>
      <c r="D370">
        <v>19</v>
      </c>
    </row>
    <row r="371" spans="1:4">
      <c r="A371" t="s">
        <v>9</v>
      </c>
      <c r="B371" s="7">
        <v>0.70277777777777717</v>
      </c>
      <c r="C371">
        <v>4</v>
      </c>
      <c r="D371">
        <v>16</v>
      </c>
    </row>
    <row r="372" spans="1:4">
      <c r="A372" t="s">
        <v>9</v>
      </c>
      <c r="B372" s="7">
        <v>0.70277777777777717</v>
      </c>
      <c r="C372">
        <v>11</v>
      </c>
      <c r="D372">
        <v>14</v>
      </c>
    </row>
    <row r="373" spans="1:4">
      <c r="A373" t="s">
        <v>9</v>
      </c>
      <c r="B373" s="7">
        <v>0.70277777777777717</v>
      </c>
      <c r="C373">
        <v>7</v>
      </c>
      <c r="D373">
        <v>20</v>
      </c>
    </row>
    <row r="374" spans="1:4">
      <c r="A374" t="s">
        <v>9</v>
      </c>
      <c r="B374" s="7">
        <v>0.70277777777777717</v>
      </c>
      <c r="C374">
        <v>11</v>
      </c>
      <c r="D374">
        <v>14</v>
      </c>
    </row>
    <row r="375" spans="1:4">
      <c r="A375" t="s">
        <v>9</v>
      </c>
      <c r="B375" s="7">
        <v>0.70416666666666605</v>
      </c>
      <c r="C375">
        <v>3</v>
      </c>
      <c r="D375">
        <v>8.5</v>
      </c>
    </row>
    <row r="376" spans="1:4">
      <c r="A376" t="s">
        <v>9</v>
      </c>
      <c r="B376" s="7">
        <v>0.70416666666666605</v>
      </c>
      <c r="C376">
        <v>2</v>
      </c>
      <c r="D376">
        <v>19</v>
      </c>
    </row>
    <row r="377" spans="1:4">
      <c r="A377" t="s">
        <v>9</v>
      </c>
      <c r="B377" s="7">
        <v>0.70416666666666605</v>
      </c>
      <c r="C377">
        <v>14</v>
      </c>
      <c r="D377">
        <v>3</v>
      </c>
    </row>
    <row r="378" spans="1:4">
      <c r="A378" t="s">
        <v>9</v>
      </c>
      <c r="B378" s="7">
        <v>0.70416666666666605</v>
      </c>
      <c r="C378">
        <v>6</v>
      </c>
      <c r="D378">
        <v>18</v>
      </c>
    </row>
    <row r="379" spans="1:4">
      <c r="A379" t="s">
        <v>9</v>
      </c>
      <c r="B379" s="7">
        <v>0.71458333333333268</v>
      </c>
      <c r="C379">
        <v>3</v>
      </c>
      <c r="D379">
        <v>8.5</v>
      </c>
    </row>
    <row r="380" spans="1:4">
      <c r="A380" t="s">
        <v>9</v>
      </c>
      <c r="B380" s="7">
        <v>0.71458333333333268</v>
      </c>
      <c r="C380">
        <v>12</v>
      </c>
      <c r="D380">
        <v>6</v>
      </c>
    </row>
    <row r="381" spans="1:4">
      <c r="A381" t="s">
        <v>9</v>
      </c>
      <c r="B381" s="7">
        <v>0.71458333333333268</v>
      </c>
      <c r="C381">
        <v>7</v>
      </c>
      <c r="D381">
        <v>20</v>
      </c>
    </row>
    <row r="382" spans="1:4">
      <c r="A382" t="s">
        <v>9</v>
      </c>
      <c r="B382" s="7">
        <v>0.71458333333333268</v>
      </c>
      <c r="C382">
        <v>9</v>
      </c>
      <c r="D382">
        <v>17</v>
      </c>
    </row>
    <row r="383" spans="1:4">
      <c r="A383" t="s">
        <v>9</v>
      </c>
      <c r="B383" s="7">
        <v>0.71458333333333268</v>
      </c>
      <c r="C383">
        <v>11</v>
      </c>
      <c r="D383">
        <v>14</v>
      </c>
    </row>
    <row r="384" spans="1:4">
      <c r="A384" t="s">
        <v>9</v>
      </c>
      <c r="B384" s="7">
        <v>0.71458333333333268</v>
      </c>
      <c r="C384">
        <v>8</v>
      </c>
      <c r="D384">
        <v>19</v>
      </c>
    </row>
    <row r="385" spans="1:4">
      <c r="A385" t="s">
        <v>9</v>
      </c>
      <c r="B385" s="7">
        <v>0.72361111111111043</v>
      </c>
      <c r="C385">
        <v>8</v>
      </c>
      <c r="D385">
        <v>19</v>
      </c>
    </row>
    <row r="386" spans="1:4">
      <c r="A386" t="s">
        <v>9</v>
      </c>
      <c r="B386" s="7">
        <v>0.72986111111111041</v>
      </c>
      <c r="C386">
        <v>2</v>
      </c>
      <c r="D386">
        <v>19</v>
      </c>
    </row>
    <row r="387" spans="1:4">
      <c r="A387" t="s">
        <v>9</v>
      </c>
      <c r="B387" s="7">
        <v>0.72986111111111041</v>
      </c>
      <c r="C387">
        <v>15</v>
      </c>
      <c r="D387">
        <v>1</v>
      </c>
    </row>
    <row r="388" spans="1:4">
      <c r="A388" t="s">
        <v>9</v>
      </c>
      <c r="B388" s="7">
        <v>0.72986111111111041</v>
      </c>
      <c r="C388">
        <v>16</v>
      </c>
      <c r="D388">
        <v>7</v>
      </c>
    </row>
    <row r="389" spans="1:4">
      <c r="A389" t="s">
        <v>9</v>
      </c>
      <c r="B389" s="7">
        <v>0.73333333333333262</v>
      </c>
      <c r="C389">
        <v>9</v>
      </c>
      <c r="D389">
        <v>17</v>
      </c>
    </row>
    <row r="390" spans="1:4">
      <c r="A390" t="s">
        <v>9</v>
      </c>
      <c r="B390" s="7">
        <v>0.73680555555555483</v>
      </c>
      <c r="C390">
        <v>12</v>
      </c>
      <c r="D390">
        <v>6</v>
      </c>
    </row>
    <row r="391" spans="1:4">
      <c r="A391" t="s">
        <v>9</v>
      </c>
      <c r="B391" s="7">
        <v>0.73680555555555483</v>
      </c>
      <c r="C391">
        <v>15</v>
      </c>
      <c r="D391">
        <v>1</v>
      </c>
    </row>
    <row r="392" spans="1:4">
      <c r="A392" t="s">
        <v>9</v>
      </c>
      <c r="B392" s="7">
        <v>0.73680555555555483</v>
      </c>
      <c r="C392">
        <v>1</v>
      </c>
      <c r="D392">
        <v>23</v>
      </c>
    </row>
    <row r="393" spans="1:4">
      <c r="A393" t="s">
        <v>9</v>
      </c>
      <c r="B393" s="7">
        <v>0.73680555555555483</v>
      </c>
      <c r="C393">
        <v>2</v>
      </c>
      <c r="D393">
        <v>19</v>
      </c>
    </row>
    <row r="394" spans="1:4">
      <c r="A394" t="s">
        <v>9</v>
      </c>
      <c r="B394" s="7">
        <v>0.73680555555555483</v>
      </c>
      <c r="C394">
        <v>14</v>
      </c>
      <c r="D394">
        <v>3</v>
      </c>
    </row>
    <row r="395" spans="1:4">
      <c r="A395" t="s">
        <v>9</v>
      </c>
      <c r="B395" s="7">
        <v>0.73680555555555483</v>
      </c>
      <c r="C395">
        <v>12</v>
      </c>
      <c r="D395">
        <v>6</v>
      </c>
    </row>
    <row r="396" spans="1:4">
      <c r="A396" t="s">
        <v>9</v>
      </c>
      <c r="B396" s="7">
        <v>0.73680555555555483</v>
      </c>
      <c r="C396">
        <v>12</v>
      </c>
      <c r="D396">
        <v>6</v>
      </c>
    </row>
    <row r="397" spans="1:4">
      <c r="A397" t="s">
        <v>9</v>
      </c>
      <c r="B397" s="7">
        <v>0.73680555555555483</v>
      </c>
      <c r="C397">
        <v>1</v>
      </c>
      <c r="D397">
        <v>23</v>
      </c>
    </row>
    <row r="398" spans="1:4">
      <c r="A398" t="s">
        <v>9</v>
      </c>
      <c r="B398" s="7">
        <v>0.73680555555555483</v>
      </c>
      <c r="C398">
        <v>12</v>
      </c>
      <c r="D398">
        <v>6</v>
      </c>
    </row>
    <row r="399" spans="1:4">
      <c r="A399" t="s">
        <v>9</v>
      </c>
      <c r="B399" s="7">
        <v>0.73819444444444371</v>
      </c>
      <c r="C399">
        <v>4</v>
      </c>
      <c r="D399">
        <v>16</v>
      </c>
    </row>
    <row r="400" spans="1:4">
      <c r="A400" t="s">
        <v>9</v>
      </c>
      <c r="B400" s="7">
        <v>0.73819444444444371</v>
      </c>
      <c r="C400">
        <v>12</v>
      </c>
      <c r="D400">
        <v>6</v>
      </c>
    </row>
    <row r="401" spans="1:4">
      <c r="A401" t="s">
        <v>9</v>
      </c>
      <c r="B401" s="7">
        <v>0.73819444444444371</v>
      </c>
      <c r="C401">
        <v>14</v>
      </c>
      <c r="D401">
        <v>3</v>
      </c>
    </row>
    <row r="402" spans="1:4">
      <c r="A402" t="s">
        <v>9</v>
      </c>
      <c r="B402" s="7">
        <v>0.74861111111111034</v>
      </c>
      <c r="C402">
        <v>7</v>
      </c>
      <c r="D402">
        <v>20</v>
      </c>
    </row>
    <row r="403" spans="1:4">
      <c r="A403" t="s">
        <v>9</v>
      </c>
      <c r="B403" s="7">
        <v>0.74861111111111034</v>
      </c>
      <c r="C403">
        <v>10</v>
      </c>
      <c r="D403">
        <v>19.5</v>
      </c>
    </row>
    <row r="404" spans="1:4">
      <c r="A404" t="s">
        <v>9</v>
      </c>
      <c r="B404" s="7">
        <v>0.74861111111111034</v>
      </c>
      <c r="C404">
        <v>5</v>
      </c>
      <c r="D404">
        <v>20</v>
      </c>
    </row>
    <row r="405" spans="1:4">
      <c r="A405" t="s">
        <v>9</v>
      </c>
      <c r="B405" s="7">
        <v>0.7562499999999992</v>
      </c>
      <c r="C405">
        <v>5</v>
      </c>
      <c r="D405">
        <v>20</v>
      </c>
    </row>
    <row r="406" spans="1:4">
      <c r="A406" t="s">
        <v>9</v>
      </c>
      <c r="B406" s="7">
        <v>0.76249999999999918</v>
      </c>
      <c r="C406">
        <v>1</v>
      </c>
      <c r="D406">
        <v>23</v>
      </c>
    </row>
    <row r="407" spans="1:4">
      <c r="A407" t="s">
        <v>9</v>
      </c>
      <c r="B407" s="7">
        <v>0.76249999999999918</v>
      </c>
      <c r="C407">
        <v>4</v>
      </c>
      <c r="D407">
        <v>16</v>
      </c>
    </row>
    <row r="408" spans="1:4">
      <c r="A408" t="s">
        <v>9</v>
      </c>
      <c r="B408" s="7">
        <v>0.76249999999999918</v>
      </c>
      <c r="C408">
        <v>11</v>
      </c>
      <c r="D408">
        <v>14</v>
      </c>
    </row>
    <row r="409" spans="1:4">
      <c r="A409" t="s">
        <v>9</v>
      </c>
      <c r="B409" s="7">
        <v>0.77222222222222137</v>
      </c>
      <c r="C409">
        <v>1</v>
      </c>
      <c r="D409">
        <v>23</v>
      </c>
    </row>
    <row r="410" spans="1:4">
      <c r="A410" t="s">
        <v>9</v>
      </c>
      <c r="B410" s="7">
        <v>0.77499999999999913</v>
      </c>
      <c r="C410">
        <v>7</v>
      </c>
      <c r="D410">
        <v>20</v>
      </c>
    </row>
    <row r="411" spans="1:4">
      <c r="A411" t="s">
        <v>9</v>
      </c>
      <c r="B411" s="7">
        <v>0.77499999999999913</v>
      </c>
      <c r="C411">
        <v>2</v>
      </c>
      <c r="D411">
        <v>19</v>
      </c>
    </row>
    <row r="412" spans="1:4">
      <c r="A412" t="s">
        <v>9</v>
      </c>
      <c r="B412" s="7">
        <v>0.77499999999999913</v>
      </c>
      <c r="C412">
        <v>4</v>
      </c>
      <c r="D412">
        <v>16</v>
      </c>
    </row>
    <row r="413" spans="1:4">
      <c r="A413" t="s">
        <v>9</v>
      </c>
      <c r="B413" s="7">
        <v>0.77499999999999913</v>
      </c>
      <c r="C413">
        <v>10</v>
      </c>
      <c r="D413">
        <v>19.5</v>
      </c>
    </row>
    <row r="414" spans="1:4">
      <c r="A414" t="s">
        <v>9</v>
      </c>
      <c r="B414" s="7">
        <v>0.77499999999999913</v>
      </c>
      <c r="C414">
        <v>14</v>
      </c>
      <c r="D414">
        <v>3</v>
      </c>
    </row>
    <row r="415" spans="1:4">
      <c r="A415" t="s">
        <v>9</v>
      </c>
      <c r="B415" s="7">
        <v>0.77499999999999913</v>
      </c>
      <c r="C415">
        <v>7</v>
      </c>
      <c r="D415">
        <v>20</v>
      </c>
    </row>
    <row r="416" spans="1:4">
      <c r="A416" t="s">
        <v>9</v>
      </c>
      <c r="B416" s="7">
        <v>0.77499999999999913</v>
      </c>
      <c r="C416">
        <v>7</v>
      </c>
      <c r="D416">
        <v>20</v>
      </c>
    </row>
    <row r="417" spans="1:4">
      <c r="A417" t="s">
        <v>9</v>
      </c>
      <c r="B417" s="7">
        <v>0.77499999999999913</v>
      </c>
      <c r="C417">
        <v>4</v>
      </c>
      <c r="D417">
        <v>16</v>
      </c>
    </row>
    <row r="418" spans="1:4">
      <c r="A418" t="s">
        <v>9</v>
      </c>
      <c r="B418" s="7">
        <v>0.77499999999999913</v>
      </c>
      <c r="C418">
        <v>7</v>
      </c>
      <c r="D418">
        <v>20</v>
      </c>
    </row>
    <row r="419" spans="1:4">
      <c r="A419" t="s">
        <v>9</v>
      </c>
      <c r="B419" s="7">
        <v>0.77499999999999913</v>
      </c>
      <c r="C419">
        <v>3</v>
      </c>
      <c r="D419">
        <v>8.5</v>
      </c>
    </row>
    <row r="420" spans="1:4">
      <c r="A420" t="s">
        <v>9</v>
      </c>
      <c r="B420" s="7">
        <v>0.77499999999999913</v>
      </c>
      <c r="C420">
        <v>16</v>
      </c>
      <c r="D420">
        <v>7</v>
      </c>
    </row>
    <row r="421" spans="1:4">
      <c r="A421" t="s">
        <v>9</v>
      </c>
      <c r="B421" s="7">
        <v>0.77638888888888802</v>
      </c>
      <c r="C421">
        <v>15</v>
      </c>
      <c r="D421">
        <v>1</v>
      </c>
    </row>
    <row r="422" spans="1:4">
      <c r="A422" t="s">
        <v>9</v>
      </c>
      <c r="B422" s="7">
        <v>0.77638888888888802</v>
      </c>
      <c r="C422">
        <v>15</v>
      </c>
      <c r="D422">
        <v>1</v>
      </c>
    </row>
    <row r="423" spans="1:4">
      <c r="A423" t="s">
        <v>9</v>
      </c>
      <c r="B423" s="7">
        <v>0.77638888888888802</v>
      </c>
      <c r="C423">
        <v>10</v>
      </c>
      <c r="D423">
        <v>19.5</v>
      </c>
    </row>
    <row r="424" spans="1:4">
      <c r="A424" t="s">
        <v>9</v>
      </c>
      <c r="B424" s="7">
        <v>0.77638888888888802</v>
      </c>
      <c r="C424">
        <v>9</v>
      </c>
      <c r="D424">
        <v>17</v>
      </c>
    </row>
    <row r="425" spans="1:4">
      <c r="A425" t="s">
        <v>9</v>
      </c>
      <c r="B425" s="7">
        <v>0.78194444444444355</v>
      </c>
      <c r="C425">
        <v>6</v>
      </c>
      <c r="D425">
        <v>18</v>
      </c>
    </row>
    <row r="426" spans="1:4">
      <c r="A426" t="s">
        <v>9</v>
      </c>
      <c r="B426" s="7">
        <v>0.78194444444444355</v>
      </c>
      <c r="C426">
        <v>12</v>
      </c>
      <c r="D426">
        <v>6</v>
      </c>
    </row>
    <row r="427" spans="1:4">
      <c r="A427" t="s">
        <v>9</v>
      </c>
      <c r="B427" s="7">
        <v>0.78680555555555465</v>
      </c>
      <c r="C427">
        <v>10</v>
      </c>
      <c r="D427">
        <v>19.5</v>
      </c>
    </row>
    <row r="428" spans="1:4">
      <c r="A428" t="s">
        <v>9</v>
      </c>
      <c r="B428" s="7">
        <v>0.79027777777777686</v>
      </c>
      <c r="C428">
        <v>16</v>
      </c>
      <c r="D428">
        <v>7</v>
      </c>
    </row>
    <row r="429" spans="1:4">
      <c r="A429" t="s">
        <v>9</v>
      </c>
      <c r="B429" s="7">
        <v>0.7909722222222213</v>
      </c>
      <c r="C429">
        <v>6</v>
      </c>
      <c r="D429">
        <v>18</v>
      </c>
    </row>
    <row r="430" spans="1:4">
      <c r="A430" t="s">
        <v>9</v>
      </c>
      <c r="B430" s="7">
        <v>0.7909722222222213</v>
      </c>
      <c r="C430">
        <v>7</v>
      </c>
      <c r="D430">
        <v>20</v>
      </c>
    </row>
    <row r="431" spans="1:4">
      <c r="A431" t="s">
        <v>9</v>
      </c>
      <c r="B431" s="7">
        <v>0.7909722222222213</v>
      </c>
      <c r="C431">
        <v>2</v>
      </c>
      <c r="D431">
        <v>19</v>
      </c>
    </row>
    <row r="432" spans="1:4">
      <c r="A432" t="s">
        <v>9</v>
      </c>
      <c r="B432" s="7">
        <v>0.7909722222222213</v>
      </c>
      <c r="C432">
        <v>1</v>
      </c>
      <c r="D432">
        <v>23</v>
      </c>
    </row>
    <row r="433" spans="1:4">
      <c r="A433" t="s">
        <v>9</v>
      </c>
      <c r="B433" s="7">
        <v>0.7909722222222213</v>
      </c>
      <c r="C433">
        <v>1</v>
      </c>
      <c r="D433">
        <v>23</v>
      </c>
    </row>
    <row r="434" spans="1:4">
      <c r="A434" t="s">
        <v>9</v>
      </c>
      <c r="B434" s="7">
        <v>0.79444444444444351</v>
      </c>
      <c r="C434">
        <v>8</v>
      </c>
      <c r="D434">
        <v>19</v>
      </c>
    </row>
    <row r="435" spans="1:4">
      <c r="A435" t="s">
        <v>9</v>
      </c>
      <c r="B435" s="7">
        <v>0.79444444444444351</v>
      </c>
      <c r="C435">
        <v>1</v>
      </c>
      <c r="D435">
        <v>23</v>
      </c>
    </row>
    <row r="436" spans="1:4">
      <c r="A436" t="s">
        <v>9</v>
      </c>
      <c r="B436" s="7">
        <v>0.79444444444444351</v>
      </c>
      <c r="C436">
        <v>13</v>
      </c>
      <c r="D436">
        <v>2</v>
      </c>
    </row>
    <row r="437" spans="1:4">
      <c r="A437" t="s">
        <v>9</v>
      </c>
      <c r="B437" s="7">
        <v>0.80486111111111014</v>
      </c>
      <c r="C437">
        <v>1</v>
      </c>
      <c r="D437">
        <v>23</v>
      </c>
    </row>
    <row r="438" spans="1:4">
      <c r="A438" t="s">
        <v>9</v>
      </c>
      <c r="B438" s="7">
        <v>0.81388888888888788</v>
      </c>
      <c r="C438">
        <v>5</v>
      </c>
      <c r="D438">
        <v>20</v>
      </c>
    </row>
    <row r="439" spans="1:4">
      <c r="A439" t="s">
        <v>9</v>
      </c>
      <c r="B439" s="7">
        <v>0.81388888888888788</v>
      </c>
      <c r="C439">
        <v>13</v>
      </c>
      <c r="D439">
        <v>2</v>
      </c>
    </row>
    <row r="440" spans="1:4">
      <c r="A440" t="s">
        <v>9</v>
      </c>
      <c r="B440" s="7">
        <v>0.81388888888888788</v>
      </c>
      <c r="C440">
        <v>5</v>
      </c>
      <c r="D440">
        <v>20</v>
      </c>
    </row>
    <row r="441" spans="1:4">
      <c r="A441" t="s">
        <v>9</v>
      </c>
      <c r="B441" s="7">
        <v>0.81388888888888788</v>
      </c>
      <c r="C441">
        <v>12</v>
      </c>
      <c r="D441">
        <v>6</v>
      </c>
    </row>
    <row r="442" spans="1:4">
      <c r="A442" t="s">
        <v>9</v>
      </c>
      <c r="B442" s="7">
        <v>0.81666666666666565</v>
      </c>
      <c r="C442">
        <v>4</v>
      </c>
      <c r="D442">
        <v>16</v>
      </c>
    </row>
    <row r="443" spans="1:4">
      <c r="A443" t="s">
        <v>9</v>
      </c>
      <c r="B443" s="7">
        <v>0.82430555555555451</v>
      </c>
      <c r="C443">
        <v>10</v>
      </c>
      <c r="D443">
        <v>19.5</v>
      </c>
    </row>
    <row r="444" spans="1:4">
      <c r="A444" t="s">
        <v>9</v>
      </c>
      <c r="B444" s="7">
        <v>0.82777777777777672</v>
      </c>
      <c r="C444">
        <v>3</v>
      </c>
      <c r="D444">
        <v>8.5</v>
      </c>
    </row>
    <row r="445" spans="1:4">
      <c r="A445" t="s">
        <v>9</v>
      </c>
      <c r="B445" s="7">
        <v>0.82777777777777672</v>
      </c>
      <c r="C445">
        <v>16</v>
      </c>
      <c r="D445">
        <v>7</v>
      </c>
    </row>
    <row r="446" spans="1:4">
      <c r="A446" t="s">
        <v>9</v>
      </c>
      <c r="B446" s="7">
        <v>0.82777777777777672</v>
      </c>
      <c r="C446">
        <v>10</v>
      </c>
      <c r="D446">
        <v>19.5</v>
      </c>
    </row>
    <row r="447" spans="1:4">
      <c r="A447" t="s">
        <v>9</v>
      </c>
      <c r="B447" s="7">
        <v>0.82777777777777672</v>
      </c>
      <c r="C447">
        <v>4</v>
      </c>
      <c r="D447">
        <v>16</v>
      </c>
    </row>
    <row r="448" spans="1:4">
      <c r="A448" t="s">
        <v>9</v>
      </c>
      <c r="B448" s="7">
        <v>0.82777777777777672</v>
      </c>
      <c r="C448">
        <v>14</v>
      </c>
      <c r="D448">
        <v>3</v>
      </c>
    </row>
    <row r="449" spans="1:4">
      <c r="A449" t="s">
        <v>9</v>
      </c>
      <c r="B449" s="7">
        <v>0.83749999999999891</v>
      </c>
      <c r="C449">
        <v>3</v>
      </c>
      <c r="D449">
        <v>8.5</v>
      </c>
    </row>
    <row r="450" spans="1:4">
      <c r="A450" t="s">
        <v>9</v>
      </c>
      <c r="B450" s="7">
        <v>0.83749999999999891</v>
      </c>
      <c r="C450">
        <v>4</v>
      </c>
      <c r="D450">
        <v>16</v>
      </c>
    </row>
    <row r="451" spans="1:4">
      <c r="A451" t="s">
        <v>9</v>
      </c>
      <c r="B451" s="7">
        <v>0.83749999999999891</v>
      </c>
      <c r="C451">
        <v>7</v>
      </c>
      <c r="D451">
        <v>20</v>
      </c>
    </row>
    <row r="452" spans="1:4">
      <c r="A452" t="s">
        <v>9</v>
      </c>
      <c r="B452" s="7">
        <v>0.84166666666666556</v>
      </c>
      <c r="C452">
        <v>8</v>
      </c>
      <c r="D452">
        <v>19</v>
      </c>
    </row>
    <row r="453" spans="1:4">
      <c r="A453" t="s">
        <v>9</v>
      </c>
      <c r="B453" s="7">
        <v>0.84166666666666556</v>
      </c>
      <c r="C453">
        <v>3</v>
      </c>
      <c r="D453">
        <v>8.5</v>
      </c>
    </row>
    <row r="454" spans="1:4">
      <c r="A454" t="s">
        <v>9</v>
      </c>
      <c r="B454" s="7">
        <v>0.84444444444444333</v>
      </c>
      <c r="C454">
        <v>14</v>
      </c>
      <c r="D454">
        <v>3</v>
      </c>
    </row>
    <row r="455" spans="1:4">
      <c r="A455" t="s">
        <v>9</v>
      </c>
      <c r="B455" s="7">
        <v>0.84444444444444333</v>
      </c>
      <c r="C455">
        <v>14</v>
      </c>
      <c r="D455">
        <v>3</v>
      </c>
    </row>
    <row r="456" spans="1:4">
      <c r="A456" t="s">
        <v>9</v>
      </c>
      <c r="B456" s="7">
        <v>0.84444444444444333</v>
      </c>
      <c r="C456">
        <v>10</v>
      </c>
      <c r="D456">
        <v>19.5</v>
      </c>
    </row>
    <row r="457" spans="1:4">
      <c r="A457" t="s">
        <v>9</v>
      </c>
      <c r="B457" s="7">
        <v>0.85208333333333219</v>
      </c>
      <c r="C457">
        <v>6</v>
      </c>
      <c r="D457">
        <v>18</v>
      </c>
    </row>
    <row r="458" spans="1:4">
      <c r="A458" t="s">
        <v>9</v>
      </c>
      <c r="B458" s="7">
        <v>0.85208333333333219</v>
      </c>
      <c r="C458">
        <v>9</v>
      </c>
      <c r="D458">
        <v>17</v>
      </c>
    </row>
    <row r="459" spans="1:4">
      <c r="A459" t="s">
        <v>9</v>
      </c>
      <c r="B459" s="7">
        <v>0.85347222222222108</v>
      </c>
      <c r="C459">
        <v>13</v>
      </c>
      <c r="D459">
        <v>2</v>
      </c>
    </row>
    <row r="460" spans="1:4">
      <c r="A460" t="s">
        <v>9</v>
      </c>
      <c r="B460" s="7">
        <v>0.86111111111110994</v>
      </c>
      <c r="C460">
        <v>13</v>
      </c>
      <c r="D460">
        <v>2</v>
      </c>
    </row>
    <row r="461" spans="1:4">
      <c r="A461" t="s">
        <v>9</v>
      </c>
      <c r="B461" s="7">
        <v>0.86180555555555438</v>
      </c>
      <c r="C461">
        <v>8</v>
      </c>
      <c r="D461">
        <v>19</v>
      </c>
    </row>
    <row r="462" spans="1:4">
      <c r="A462" t="s">
        <v>9</v>
      </c>
      <c r="B462" s="7">
        <v>0.86180555555555438</v>
      </c>
      <c r="C462">
        <v>8</v>
      </c>
      <c r="D462">
        <v>19</v>
      </c>
    </row>
    <row r="463" spans="1:4">
      <c r="A463" t="s">
        <v>9</v>
      </c>
      <c r="B463" s="7">
        <v>0.87083333333333213</v>
      </c>
      <c r="C463">
        <v>16</v>
      </c>
      <c r="D463">
        <v>7</v>
      </c>
    </row>
    <row r="464" spans="1:4">
      <c r="A464" t="s">
        <v>9</v>
      </c>
      <c r="B464" s="7">
        <v>0.87083333333333213</v>
      </c>
      <c r="C464">
        <v>5</v>
      </c>
      <c r="D464">
        <v>20</v>
      </c>
    </row>
    <row r="465" spans="1:4">
      <c r="A465" t="s">
        <v>9</v>
      </c>
      <c r="B465" s="7">
        <v>0.87499999999999878</v>
      </c>
      <c r="C465">
        <v>12</v>
      </c>
      <c r="D465">
        <v>6</v>
      </c>
    </row>
    <row r="466" spans="1:4">
      <c r="A466" t="s">
        <v>9</v>
      </c>
      <c r="B466" s="7">
        <v>0.87499999999999878</v>
      </c>
      <c r="C466">
        <v>5</v>
      </c>
      <c r="D466">
        <v>20</v>
      </c>
    </row>
    <row r="467" spans="1:4">
      <c r="A467" t="s">
        <v>9</v>
      </c>
      <c r="B467" s="7">
        <v>0.87916666666666543</v>
      </c>
      <c r="C467">
        <v>15</v>
      </c>
      <c r="D467">
        <v>1</v>
      </c>
    </row>
    <row r="468" spans="1:4">
      <c r="A468" t="s">
        <v>9</v>
      </c>
      <c r="B468" s="7">
        <v>0.88402777777777652</v>
      </c>
      <c r="C468">
        <v>11</v>
      </c>
      <c r="D468">
        <v>14</v>
      </c>
    </row>
    <row r="469" spans="1:4">
      <c r="A469" t="s">
        <v>9</v>
      </c>
      <c r="B469" s="7">
        <v>0.88402777777777652</v>
      </c>
      <c r="C469">
        <v>8</v>
      </c>
      <c r="D469">
        <v>19</v>
      </c>
    </row>
    <row r="470" spans="1:4">
      <c r="A470" t="s">
        <v>9</v>
      </c>
      <c r="B470" s="7">
        <v>0.88402777777777652</v>
      </c>
      <c r="C470">
        <v>16</v>
      </c>
      <c r="D470">
        <v>7</v>
      </c>
    </row>
    <row r="471" spans="1:4">
      <c r="A471" t="s">
        <v>9</v>
      </c>
      <c r="B471" s="7">
        <v>0.88402777777777652</v>
      </c>
      <c r="C471">
        <v>13</v>
      </c>
      <c r="D471">
        <v>2</v>
      </c>
    </row>
    <row r="472" spans="1:4">
      <c r="A472" t="s">
        <v>9</v>
      </c>
      <c r="B472" s="7">
        <v>0.88402777777777652</v>
      </c>
      <c r="C472">
        <v>8</v>
      </c>
      <c r="D472">
        <v>19</v>
      </c>
    </row>
    <row r="473" spans="1:4">
      <c r="A473" t="s">
        <v>9</v>
      </c>
      <c r="B473" s="7">
        <v>0.88819444444444318</v>
      </c>
      <c r="C473">
        <v>16</v>
      </c>
      <c r="D473">
        <v>7</v>
      </c>
    </row>
    <row r="474" spans="1:4">
      <c r="A474" t="s">
        <v>9</v>
      </c>
      <c r="B474" s="7">
        <v>0.88819444444444318</v>
      </c>
      <c r="C474">
        <v>6</v>
      </c>
      <c r="D474">
        <v>18</v>
      </c>
    </row>
    <row r="475" spans="1:4">
      <c r="A475" t="s">
        <v>9</v>
      </c>
      <c r="B475" s="7">
        <v>0.88819444444444318</v>
      </c>
      <c r="C475">
        <v>10</v>
      </c>
      <c r="D475">
        <v>19.5</v>
      </c>
    </row>
    <row r="476" spans="1:4">
      <c r="A476" t="s">
        <v>9</v>
      </c>
      <c r="B476" s="7">
        <v>0.89861111111110981</v>
      </c>
      <c r="C476">
        <v>10</v>
      </c>
      <c r="D476">
        <v>19.5</v>
      </c>
    </row>
    <row r="477" spans="1:4">
      <c r="A477" t="s">
        <v>9</v>
      </c>
      <c r="B477" s="7">
        <v>0.89861111111110981</v>
      </c>
      <c r="C477">
        <v>15</v>
      </c>
      <c r="D477">
        <v>1</v>
      </c>
    </row>
    <row r="478" spans="1:4">
      <c r="A478" t="s">
        <v>9</v>
      </c>
      <c r="B478" s="7">
        <v>0.90555555555555423</v>
      </c>
      <c r="C478">
        <v>8</v>
      </c>
      <c r="D478">
        <v>19</v>
      </c>
    </row>
    <row r="479" spans="1:4">
      <c r="A479" t="s">
        <v>9</v>
      </c>
      <c r="B479" s="7">
        <v>0.90555555555555423</v>
      </c>
      <c r="C479">
        <v>1</v>
      </c>
      <c r="D479">
        <v>23</v>
      </c>
    </row>
    <row r="480" spans="1:4">
      <c r="A480" t="s">
        <v>9</v>
      </c>
      <c r="B480" s="7">
        <v>0.90555555555555423</v>
      </c>
      <c r="C480">
        <v>6</v>
      </c>
      <c r="D480">
        <v>18</v>
      </c>
    </row>
    <row r="481" spans="1:4">
      <c r="A481" t="s">
        <v>9</v>
      </c>
      <c r="B481" s="7">
        <v>0.90763888888888755</v>
      </c>
      <c r="C481">
        <v>12</v>
      </c>
      <c r="D481">
        <v>6</v>
      </c>
    </row>
    <row r="482" spans="1:4">
      <c r="A482" t="s">
        <v>9</v>
      </c>
      <c r="B482" s="7">
        <v>0.90763888888888755</v>
      </c>
      <c r="C482">
        <v>6</v>
      </c>
      <c r="D482">
        <v>18</v>
      </c>
    </row>
    <row r="483" spans="1:4">
      <c r="A483" t="s">
        <v>9</v>
      </c>
      <c r="B483" s="7">
        <v>0.90763888888888755</v>
      </c>
      <c r="C483">
        <v>2</v>
      </c>
      <c r="D483">
        <v>19</v>
      </c>
    </row>
    <row r="484" spans="1:4">
      <c r="A484" t="s">
        <v>9</v>
      </c>
      <c r="B484" s="7">
        <v>0.9118055555555542</v>
      </c>
      <c r="C484">
        <v>2</v>
      </c>
      <c r="D484">
        <v>19</v>
      </c>
    </row>
    <row r="485" spans="1:4">
      <c r="A485" t="s">
        <v>9</v>
      </c>
      <c r="B485" s="7">
        <v>0.9118055555555542</v>
      </c>
      <c r="C485">
        <v>2</v>
      </c>
      <c r="D485">
        <v>19</v>
      </c>
    </row>
    <row r="486" spans="1:4">
      <c r="A486" t="s">
        <v>9</v>
      </c>
      <c r="B486" s="7">
        <v>0.9118055555555542</v>
      </c>
      <c r="C486">
        <v>2</v>
      </c>
      <c r="D486">
        <v>19</v>
      </c>
    </row>
    <row r="487" spans="1:4">
      <c r="A487" t="s">
        <v>9</v>
      </c>
      <c r="B487" s="7">
        <v>0.92013888888888751</v>
      </c>
      <c r="C487">
        <v>9</v>
      </c>
      <c r="D487">
        <v>17</v>
      </c>
    </row>
    <row r="488" spans="1:4">
      <c r="A488" t="s">
        <v>9</v>
      </c>
      <c r="B488" s="7">
        <v>0.92847222222222081</v>
      </c>
      <c r="C488">
        <v>6</v>
      </c>
      <c r="D488">
        <v>18</v>
      </c>
    </row>
    <row r="489" spans="1:4">
      <c r="A489" t="s">
        <v>9</v>
      </c>
      <c r="B489" s="7">
        <v>0.92847222222222081</v>
      </c>
      <c r="C489">
        <v>3</v>
      </c>
      <c r="D489">
        <v>8.5</v>
      </c>
    </row>
    <row r="490" spans="1:4">
      <c r="A490" t="s">
        <v>9</v>
      </c>
      <c r="B490" s="7">
        <v>0.92847222222222081</v>
      </c>
      <c r="C490">
        <v>7</v>
      </c>
      <c r="D490">
        <v>20</v>
      </c>
    </row>
    <row r="491" spans="1:4">
      <c r="A491" t="s">
        <v>9</v>
      </c>
      <c r="B491" s="7">
        <v>0.92847222222222081</v>
      </c>
      <c r="C491">
        <v>14</v>
      </c>
      <c r="D491">
        <v>3</v>
      </c>
    </row>
    <row r="492" spans="1:4">
      <c r="A492" t="s">
        <v>9</v>
      </c>
      <c r="B492" s="7">
        <v>0.93402777777777635</v>
      </c>
      <c r="C492">
        <v>3</v>
      </c>
      <c r="D492">
        <v>8.5</v>
      </c>
    </row>
    <row r="493" spans="1:4">
      <c r="A493" t="s">
        <v>9</v>
      </c>
      <c r="B493" s="7">
        <v>0.93611111111110967</v>
      </c>
      <c r="C493">
        <v>4</v>
      </c>
      <c r="D493">
        <v>16</v>
      </c>
    </row>
    <row r="494" spans="1:4">
      <c r="A494" t="s">
        <v>9</v>
      </c>
      <c r="B494" s="7">
        <v>0.93611111111110967</v>
      </c>
      <c r="C494">
        <v>16</v>
      </c>
      <c r="D494">
        <v>7</v>
      </c>
    </row>
    <row r="495" spans="1:4">
      <c r="A495" t="s">
        <v>9</v>
      </c>
      <c r="B495" s="7">
        <v>0.93611111111110967</v>
      </c>
      <c r="C495">
        <v>1</v>
      </c>
      <c r="D495">
        <v>23</v>
      </c>
    </row>
    <row r="496" spans="1:4">
      <c r="A496" t="s">
        <v>9</v>
      </c>
      <c r="B496" s="7">
        <v>0.93611111111110967</v>
      </c>
      <c r="C496">
        <v>1</v>
      </c>
      <c r="D496">
        <v>23</v>
      </c>
    </row>
    <row r="497" spans="1:4">
      <c r="A497" t="s">
        <v>9</v>
      </c>
      <c r="B497" s="7">
        <v>0.938194444444443</v>
      </c>
      <c r="C497">
        <v>11</v>
      </c>
      <c r="D497">
        <v>14</v>
      </c>
    </row>
    <row r="498" spans="1:4">
      <c r="A498" t="s">
        <v>9</v>
      </c>
      <c r="B498" s="7">
        <v>0.94583333333333186</v>
      </c>
      <c r="C498">
        <v>15</v>
      </c>
      <c r="D498">
        <v>1</v>
      </c>
    </row>
    <row r="499" spans="1:4">
      <c r="A499" t="s">
        <v>9</v>
      </c>
      <c r="B499" s="7">
        <v>0.94583333333333186</v>
      </c>
      <c r="C499">
        <v>4</v>
      </c>
      <c r="D499">
        <v>16</v>
      </c>
    </row>
    <row r="500" spans="1:4">
      <c r="A500" t="s">
        <v>9</v>
      </c>
      <c r="B500" s="7">
        <v>0.94583333333333186</v>
      </c>
      <c r="C500">
        <v>14</v>
      </c>
      <c r="D500">
        <v>3</v>
      </c>
    </row>
    <row r="501" spans="1:4">
      <c r="A501" t="s">
        <v>9</v>
      </c>
      <c r="B501" s="7">
        <v>0.94583333333333186</v>
      </c>
      <c r="C501">
        <v>12</v>
      </c>
      <c r="D501">
        <v>6</v>
      </c>
    </row>
    <row r="502" spans="1:4">
      <c r="A502" t="s">
        <v>9</v>
      </c>
      <c r="B502" s="7">
        <v>0.94791666666666519</v>
      </c>
      <c r="C502">
        <v>7</v>
      </c>
      <c r="D502">
        <v>20</v>
      </c>
    </row>
    <row r="503" spans="1:4">
      <c r="A503" t="s">
        <v>9</v>
      </c>
      <c r="B503" s="7">
        <v>0.94999999999999851</v>
      </c>
      <c r="C503">
        <v>13</v>
      </c>
      <c r="D503">
        <v>2</v>
      </c>
    </row>
    <row r="504" spans="1:4">
      <c r="A504" t="s">
        <v>9</v>
      </c>
      <c r="B504" s="7">
        <v>0.94999999999999851</v>
      </c>
      <c r="C504">
        <v>13</v>
      </c>
      <c r="D504">
        <v>2</v>
      </c>
    </row>
    <row r="505" spans="1:4">
      <c r="A505" t="s">
        <v>9</v>
      </c>
      <c r="B505" s="7">
        <v>0.94999999999999851</v>
      </c>
      <c r="C505">
        <v>4</v>
      </c>
      <c r="D505">
        <v>16</v>
      </c>
    </row>
    <row r="506" spans="1:4">
      <c r="A506" t="s">
        <v>9</v>
      </c>
      <c r="B506" s="7">
        <v>0.94999999999999851</v>
      </c>
      <c r="C506">
        <v>5</v>
      </c>
      <c r="D506">
        <v>20</v>
      </c>
    </row>
    <row r="507" spans="1:4">
      <c r="A507" t="s">
        <v>9</v>
      </c>
      <c r="B507" s="7">
        <v>0.94999999999999851</v>
      </c>
      <c r="C507">
        <v>15</v>
      </c>
      <c r="D507">
        <v>1</v>
      </c>
    </row>
    <row r="508" spans="1:4">
      <c r="A508" t="s">
        <v>9</v>
      </c>
      <c r="B508" s="7">
        <v>0.95277777777777628</v>
      </c>
      <c r="C508">
        <v>9</v>
      </c>
      <c r="D508">
        <v>17</v>
      </c>
    </row>
    <row r="509" spans="1:4">
      <c r="A509" t="s">
        <v>9</v>
      </c>
      <c r="B509" s="7">
        <v>0.95277777777777628</v>
      </c>
      <c r="C509">
        <v>7</v>
      </c>
      <c r="D509">
        <v>20</v>
      </c>
    </row>
    <row r="510" spans="1:4">
      <c r="A510" t="s">
        <v>9</v>
      </c>
      <c r="B510" s="7">
        <v>0.95277777777777628</v>
      </c>
      <c r="C510">
        <v>3</v>
      </c>
      <c r="D510">
        <v>8.5</v>
      </c>
    </row>
    <row r="511" spans="1:4">
      <c r="A511" t="s">
        <v>9</v>
      </c>
      <c r="B511" s="7">
        <v>0.95277777777777628</v>
      </c>
      <c r="C511">
        <v>12</v>
      </c>
      <c r="D511">
        <v>6</v>
      </c>
    </row>
    <row r="512" spans="1:4">
      <c r="A512" t="s">
        <v>9</v>
      </c>
      <c r="B512" s="7">
        <v>0.95277777777777628</v>
      </c>
      <c r="C512">
        <v>12</v>
      </c>
      <c r="D512">
        <v>6</v>
      </c>
    </row>
    <row r="513" spans="1:4">
      <c r="A513" t="s">
        <v>9</v>
      </c>
      <c r="B513" s="7">
        <v>0.95277777777777628</v>
      </c>
      <c r="C513">
        <v>10</v>
      </c>
      <c r="D513">
        <v>19.5</v>
      </c>
    </row>
    <row r="514" spans="1:4">
      <c r="A514" t="s">
        <v>9</v>
      </c>
      <c r="B514" s="7">
        <v>0.95277777777777628</v>
      </c>
      <c r="C514">
        <v>2</v>
      </c>
      <c r="D514">
        <v>19</v>
      </c>
    </row>
    <row r="515" spans="1:4">
      <c r="A515" t="s">
        <v>9</v>
      </c>
      <c r="B515" s="7">
        <v>0.95277777777777628</v>
      </c>
      <c r="C515">
        <v>7</v>
      </c>
      <c r="D515">
        <v>20</v>
      </c>
    </row>
    <row r="516" spans="1:4">
      <c r="A516" t="s">
        <v>9</v>
      </c>
      <c r="B516" s="7">
        <v>0.95902777777777626</v>
      </c>
      <c r="C516">
        <v>3</v>
      </c>
      <c r="D516">
        <v>8.5</v>
      </c>
    </row>
    <row r="517" spans="1:4">
      <c r="A517" t="s">
        <v>9</v>
      </c>
      <c r="B517" s="7">
        <v>0.95902777777777626</v>
      </c>
      <c r="C517">
        <v>12</v>
      </c>
      <c r="D517">
        <v>6</v>
      </c>
    </row>
    <row r="518" spans="1:4">
      <c r="A518" t="s">
        <v>9</v>
      </c>
      <c r="B518" s="7">
        <v>0.95902777777777626</v>
      </c>
      <c r="C518">
        <v>16</v>
      </c>
      <c r="D518">
        <v>7</v>
      </c>
    </row>
    <row r="519" spans="1:4">
      <c r="A519" t="s">
        <v>9</v>
      </c>
      <c r="B519" s="7">
        <v>0.95902777777777626</v>
      </c>
      <c r="C519">
        <v>10</v>
      </c>
      <c r="D519">
        <v>19.5</v>
      </c>
    </row>
    <row r="520" spans="1:4">
      <c r="A520" t="s">
        <v>9</v>
      </c>
      <c r="B520" s="7">
        <v>0.95902777777777626</v>
      </c>
      <c r="C520">
        <v>3</v>
      </c>
      <c r="D520">
        <v>8.5</v>
      </c>
    </row>
    <row r="521" spans="1:4">
      <c r="A521" t="s">
        <v>10</v>
      </c>
      <c r="B521" s="7">
        <v>0.58472222222222192</v>
      </c>
      <c r="C521">
        <v>12</v>
      </c>
      <c r="D521">
        <v>6</v>
      </c>
    </row>
    <row r="522" spans="1:4">
      <c r="A522" t="s">
        <v>10</v>
      </c>
      <c r="B522" s="7">
        <v>0.58472222222222192</v>
      </c>
      <c r="C522">
        <v>11</v>
      </c>
      <c r="D522">
        <v>14</v>
      </c>
    </row>
    <row r="523" spans="1:4">
      <c r="A523" t="s">
        <v>10</v>
      </c>
      <c r="B523" s="7">
        <v>0.58472222222222192</v>
      </c>
      <c r="C523">
        <v>10</v>
      </c>
      <c r="D523">
        <v>19.5</v>
      </c>
    </row>
    <row r="524" spans="1:4">
      <c r="A524" t="s">
        <v>10</v>
      </c>
      <c r="B524" s="7">
        <v>0.59444444444444411</v>
      </c>
      <c r="C524">
        <v>3</v>
      </c>
      <c r="D524">
        <v>8.5</v>
      </c>
    </row>
    <row r="525" spans="1:4">
      <c r="A525" t="s">
        <v>10</v>
      </c>
      <c r="B525" s="7">
        <v>0.59444444444444411</v>
      </c>
      <c r="C525">
        <v>12</v>
      </c>
      <c r="D525">
        <v>6</v>
      </c>
    </row>
    <row r="526" spans="1:4">
      <c r="A526" t="s">
        <v>10</v>
      </c>
      <c r="B526" s="7">
        <v>0.60486111111111074</v>
      </c>
      <c r="C526">
        <v>7</v>
      </c>
      <c r="D526">
        <v>20</v>
      </c>
    </row>
    <row r="527" spans="1:4">
      <c r="A527" t="s">
        <v>10</v>
      </c>
      <c r="B527" s="7">
        <v>0.60486111111111074</v>
      </c>
      <c r="C527">
        <v>3</v>
      </c>
      <c r="D527">
        <v>8.5</v>
      </c>
    </row>
    <row r="528" spans="1:4">
      <c r="A528" t="s">
        <v>10</v>
      </c>
      <c r="B528" s="7">
        <v>0.61458333333333293</v>
      </c>
      <c r="C528">
        <v>13</v>
      </c>
      <c r="D528">
        <v>2</v>
      </c>
    </row>
    <row r="529" spans="1:4">
      <c r="A529" t="s">
        <v>10</v>
      </c>
      <c r="B529" s="7">
        <v>0.61458333333333293</v>
      </c>
      <c r="C529">
        <v>6</v>
      </c>
      <c r="D529">
        <v>18</v>
      </c>
    </row>
    <row r="530" spans="1:4">
      <c r="A530" t="s">
        <v>10</v>
      </c>
      <c r="B530" s="7">
        <v>0.61458333333333293</v>
      </c>
      <c r="C530">
        <v>5</v>
      </c>
      <c r="D530">
        <v>20</v>
      </c>
    </row>
    <row r="531" spans="1:4">
      <c r="A531" t="s">
        <v>10</v>
      </c>
      <c r="B531" s="7">
        <v>0.62361111111111067</v>
      </c>
      <c r="C531">
        <v>5</v>
      </c>
      <c r="D531">
        <v>20</v>
      </c>
    </row>
    <row r="532" spans="1:4">
      <c r="A532" t="s">
        <v>10</v>
      </c>
      <c r="B532" s="7">
        <v>0.62361111111111067</v>
      </c>
      <c r="C532">
        <v>6</v>
      </c>
      <c r="D532">
        <v>18</v>
      </c>
    </row>
    <row r="533" spans="1:4">
      <c r="A533" t="s">
        <v>10</v>
      </c>
      <c r="B533" s="7">
        <v>0.62361111111111067</v>
      </c>
      <c r="C533">
        <v>16</v>
      </c>
      <c r="D533">
        <v>7</v>
      </c>
    </row>
    <row r="534" spans="1:4">
      <c r="A534" t="s">
        <v>10</v>
      </c>
      <c r="B534" s="7">
        <v>0.62361111111111067</v>
      </c>
      <c r="C534">
        <v>9</v>
      </c>
      <c r="D534">
        <v>17</v>
      </c>
    </row>
    <row r="535" spans="1:4">
      <c r="A535" t="s">
        <v>10</v>
      </c>
      <c r="B535" s="7">
        <v>0.62361111111111067</v>
      </c>
      <c r="C535">
        <v>5</v>
      </c>
      <c r="D535">
        <v>20</v>
      </c>
    </row>
    <row r="536" spans="1:4">
      <c r="A536" t="s">
        <v>10</v>
      </c>
      <c r="B536" s="7">
        <v>0.62361111111111067</v>
      </c>
      <c r="C536">
        <v>10</v>
      </c>
      <c r="D536">
        <v>19.5</v>
      </c>
    </row>
    <row r="537" spans="1:4">
      <c r="A537" t="s">
        <v>10</v>
      </c>
      <c r="B537" s="7">
        <v>0.62430555555555511</v>
      </c>
      <c r="C537">
        <v>11</v>
      </c>
      <c r="D537">
        <v>14</v>
      </c>
    </row>
    <row r="538" spans="1:4">
      <c r="A538" t="s">
        <v>10</v>
      </c>
      <c r="B538" s="7">
        <v>0.62430555555555511</v>
      </c>
      <c r="C538">
        <v>15</v>
      </c>
      <c r="D538">
        <v>1</v>
      </c>
    </row>
    <row r="539" spans="1:4">
      <c r="A539" t="s">
        <v>10</v>
      </c>
      <c r="B539" s="7">
        <v>0.62430555555555511</v>
      </c>
      <c r="C539">
        <v>6</v>
      </c>
      <c r="D539">
        <v>18</v>
      </c>
    </row>
    <row r="540" spans="1:4">
      <c r="A540" t="s">
        <v>10</v>
      </c>
      <c r="B540" s="7">
        <v>0.62430555555555511</v>
      </c>
      <c r="C540">
        <v>8</v>
      </c>
      <c r="D540">
        <v>19</v>
      </c>
    </row>
    <row r="541" spans="1:4">
      <c r="A541" t="s">
        <v>10</v>
      </c>
      <c r="B541" s="7">
        <v>0.62430555555555511</v>
      </c>
      <c r="C541">
        <v>15</v>
      </c>
      <c r="D541">
        <v>1</v>
      </c>
    </row>
    <row r="542" spans="1:4">
      <c r="A542" t="s">
        <v>10</v>
      </c>
      <c r="B542" s="7">
        <v>0.62499999999999956</v>
      </c>
      <c r="C542">
        <v>5</v>
      </c>
      <c r="D542">
        <v>20</v>
      </c>
    </row>
    <row r="543" spans="1:4">
      <c r="A543" t="s">
        <v>10</v>
      </c>
      <c r="B543" s="7">
        <v>0.62499999999999956</v>
      </c>
      <c r="C543">
        <v>7</v>
      </c>
      <c r="D543">
        <v>20</v>
      </c>
    </row>
    <row r="544" spans="1:4">
      <c r="A544" t="s">
        <v>10</v>
      </c>
      <c r="B544" s="7">
        <v>0.62777777777777732</v>
      </c>
      <c r="C544">
        <v>2</v>
      </c>
      <c r="D544">
        <v>19</v>
      </c>
    </row>
    <row r="545" spans="1:4">
      <c r="A545" t="s">
        <v>10</v>
      </c>
      <c r="B545" s="7">
        <v>0.62777777777777732</v>
      </c>
      <c r="C545">
        <v>5</v>
      </c>
      <c r="D545">
        <v>20</v>
      </c>
    </row>
    <row r="546" spans="1:4">
      <c r="A546" t="s">
        <v>10</v>
      </c>
      <c r="B546" s="7">
        <v>0.62777777777777732</v>
      </c>
      <c r="C546">
        <v>7</v>
      </c>
      <c r="D546">
        <v>20</v>
      </c>
    </row>
    <row r="547" spans="1:4">
      <c r="A547" t="s">
        <v>10</v>
      </c>
      <c r="B547" s="7">
        <v>0.62777777777777732</v>
      </c>
      <c r="C547">
        <v>12</v>
      </c>
      <c r="D547">
        <v>6</v>
      </c>
    </row>
    <row r="548" spans="1:4">
      <c r="A548" t="s">
        <v>10</v>
      </c>
      <c r="B548" s="7">
        <v>0.62777777777777732</v>
      </c>
      <c r="C548">
        <v>4</v>
      </c>
      <c r="D548">
        <v>16</v>
      </c>
    </row>
    <row r="549" spans="1:4">
      <c r="A549" t="s">
        <v>10</v>
      </c>
      <c r="B549" s="7">
        <v>0.62777777777777732</v>
      </c>
      <c r="C549">
        <v>2</v>
      </c>
      <c r="D549">
        <v>19</v>
      </c>
    </row>
    <row r="550" spans="1:4">
      <c r="A550" t="s">
        <v>10</v>
      </c>
      <c r="B550" s="7">
        <v>0.62777777777777732</v>
      </c>
      <c r="C550">
        <v>14</v>
      </c>
      <c r="D550">
        <v>3</v>
      </c>
    </row>
    <row r="551" spans="1:4">
      <c r="A551" t="s">
        <v>10</v>
      </c>
      <c r="B551" s="7">
        <v>0.63194444444444398</v>
      </c>
      <c r="C551">
        <v>5</v>
      </c>
      <c r="D551">
        <v>20</v>
      </c>
    </row>
    <row r="552" spans="1:4">
      <c r="A552" t="s">
        <v>10</v>
      </c>
      <c r="B552" s="7">
        <v>0.63194444444444398</v>
      </c>
      <c r="C552">
        <v>6</v>
      </c>
      <c r="D552">
        <v>18</v>
      </c>
    </row>
    <row r="553" spans="1:4">
      <c r="A553" t="s">
        <v>10</v>
      </c>
      <c r="B553" s="7">
        <v>0.64097222222222172</v>
      </c>
      <c r="C553">
        <v>14</v>
      </c>
      <c r="D553">
        <v>3</v>
      </c>
    </row>
    <row r="554" spans="1:4">
      <c r="A554" t="s">
        <v>10</v>
      </c>
      <c r="B554" s="7">
        <v>0.64097222222222172</v>
      </c>
      <c r="C554">
        <v>7</v>
      </c>
      <c r="D554">
        <v>20</v>
      </c>
    </row>
    <row r="555" spans="1:4">
      <c r="A555" t="s">
        <v>10</v>
      </c>
      <c r="B555" s="7">
        <v>0.64097222222222172</v>
      </c>
      <c r="C555">
        <v>3</v>
      </c>
      <c r="D555">
        <v>8.5</v>
      </c>
    </row>
    <row r="556" spans="1:4">
      <c r="A556" t="s">
        <v>10</v>
      </c>
      <c r="B556" s="7">
        <v>0.64097222222222172</v>
      </c>
      <c r="C556">
        <v>6</v>
      </c>
      <c r="D556">
        <v>18</v>
      </c>
    </row>
    <row r="557" spans="1:4">
      <c r="A557" t="s">
        <v>10</v>
      </c>
      <c r="B557" s="7">
        <v>0.64097222222222172</v>
      </c>
      <c r="C557">
        <v>7</v>
      </c>
      <c r="D557">
        <v>20</v>
      </c>
    </row>
    <row r="558" spans="1:4">
      <c r="A558" t="s">
        <v>10</v>
      </c>
      <c r="B558" s="7">
        <v>0.64097222222222172</v>
      </c>
      <c r="C558">
        <v>11</v>
      </c>
      <c r="D558">
        <v>14</v>
      </c>
    </row>
    <row r="559" spans="1:4">
      <c r="A559" t="s">
        <v>10</v>
      </c>
      <c r="B559" s="7">
        <v>0.64236111111111061</v>
      </c>
      <c r="C559">
        <v>10</v>
      </c>
      <c r="D559">
        <v>19.5</v>
      </c>
    </row>
    <row r="560" spans="1:4">
      <c r="A560" t="s">
        <v>10</v>
      </c>
      <c r="B560" s="7">
        <v>0.64305555555555505</v>
      </c>
      <c r="C560">
        <v>8</v>
      </c>
      <c r="D560">
        <v>19</v>
      </c>
    </row>
    <row r="561" spans="1:4">
      <c r="A561" t="s">
        <v>10</v>
      </c>
      <c r="B561" s="7">
        <v>0.64305555555555505</v>
      </c>
      <c r="C561">
        <v>13</v>
      </c>
      <c r="D561">
        <v>2</v>
      </c>
    </row>
    <row r="562" spans="1:4">
      <c r="A562" t="s">
        <v>10</v>
      </c>
      <c r="B562" s="7">
        <v>0.64374999999999949</v>
      </c>
      <c r="C562">
        <v>10</v>
      </c>
      <c r="D562">
        <v>19.5</v>
      </c>
    </row>
    <row r="563" spans="1:4">
      <c r="A563" t="s">
        <v>10</v>
      </c>
      <c r="B563" s="7">
        <v>0.65069444444444391</v>
      </c>
      <c r="C563">
        <v>3</v>
      </c>
      <c r="D563">
        <v>8.5</v>
      </c>
    </row>
    <row r="564" spans="1:4">
      <c r="A564" t="s">
        <v>10</v>
      </c>
      <c r="B564" s="7">
        <v>0.65069444444444391</v>
      </c>
      <c r="C564">
        <v>1</v>
      </c>
      <c r="D564">
        <v>23</v>
      </c>
    </row>
    <row r="565" spans="1:4">
      <c r="A565" t="s">
        <v>10</v>
      </c>
      <c r="B565" s="7">
        <v>0.65069444444444391</v>
      </c>
      <c r="C565">
        <v>5</v>
      </c>
      <c r="D565">
        <v>20</v>
      </c>
    </row>
    <row r="566" spans="1:4">
      <c r="A566" t="s">
        <v>10</v>
      </c>
      <c r="B566" s="7">
        <v>0.65069444444444391</v>
      </c>
      <c r="C566">
        <v>7</v>
      </c>
      <c r="D566">
        <v>20</v>
      </c>
    </row>
    <row r="567" spans="1:4">
      <c r="A567" t="s">
        <v>10</v>
      </c>
      <c r="B567" s="7">
        <v>0.65069444444444391</v>
      </c>
      <c r="C567">
        <v>16</v>
      </c>
      <c r="D567">
        <v>7</v>
      </c>
    </row>
    <row r="568" spans="1:4">
      <c r="A568" t="s">
        <v>10</v>
      </c>
      <c r="B568" s="7">
        <v>0.65069444444444391</v>
      </c>
      <c r="C568">
        <v>15</v>
      </c>
      <c r="D568">
        <v>1</v>
      </c>
    </row>
    <row r="569" spans="1:4">
      <c r="A569" t="s">
        <v>10</v>
      </c>
      <c r="B569" s="7">
        <v>0.65763888888888833</v>
      </c>
      <c r="C569">
        <v>16</v>
      </c>
      <c r="D569">
        <v>7</v>
      </c>
    </row>
    <row r="570" spans="1:4">
      <c r="A570" t="s">
        <v>10</v>
      </c>
      <c r="B570" s="7">
        <v>0.65763888888888833</v>
      </c>
      <c r="C570">
        <v>6</v>
      </c>
      <c r="D570">
        <v>18</v>
      </c>
    </row>
    <row r="571" spans="1:4">
      <c r="A571" t="s">
        <v>10</v>
      </c>
      <c r="B571" s="7">
        <v>0.66597222222222163</v>
      </c>
      <c r="C571">
        <v>6</v>
      </c>
      <c r="D571">
        <v>18</v>
      </c>
    </row>
    <row r="572" spans="1:4">
      <c r="A572" t="s">
        <v>10</v>
      </c>
      <c r="B572" s="7">
        <v>0.66597222222222163</v>
      </c>
      <c r="C572">
        <v>9</v>
      </c>
      <c r="D572">
        <v>17</v>
      </c>
    </row>
    <row r="573" spans="1:4">
      <c r="A573" t="s">
        <v>10</v>
      </c>
      <c r="B573" s="7">
        <v>0.66597222222222163</v>
      </c>
      <c r="C573">
        <v>4</v>
      </c>
      <c r="D573">
        <v>16</v>
      </c>
    </row>
    <row r="574" spans="1:4">
      <c r="A574" t="s">
        <v>10</v>
      </c>
      <c r="B574" s="7">
        <v>0.66597222222222163</v>
      </c>
      <c r="C574">
        <v>1</v>
      </c>
      <c r="D574">
        <v>23</v>
      </c>
    </row>
    <row r="575" spans="1:4">
      <c r="A575" t="s">
        <v>10</v>
      </c>
      <c r="B575" s="7">
        <v>0.66597222222222163</v>
      </c>
      <c r="C575">
        <v>7</v>
      </c>
      <c r="D575">
        <v>20</v>
      </c>
    </row>
    <row r="576" spans="1:4">
      <c r="A576" t="s">
        <v>10</v>
      </c>
      <c r="B576" s="7">
        <v>0.66597222222222163</v>
      </c>
      <c r="C576">
        <v>4</v>
      </c>
      <c r="D576">
        <v>16</v>
      </c>
    </row>
    <row r="577" spans="1:4">
      <c r="A577" t="s">
        <v>10</v>
      </c>
      <c r="B577" s="7">
        <v>0.66597222222222163</v>
      </c>
      <c r="C577">
        <v>5</v>
      </c>
      <c r="D577">
        <v>20</v>
      </c>
    </row>
    <row r="578" spans="1:4">
      <c r="A578" t="s">
        <v>10</v>
      </c>
      <c r="B578" s="7">
        <v>0.66597222222222163</v>
      </c>
      <c r="C578">
        <v>4</v>
      </c>
      <c r="D578">
        <v>16</v>
      </c>
    </row>
    <row r="579" spans="1:4">
      <c r="A579" t="s">
        <v>10</v>
      </c>
      <c r="B579" s="7">
        <v>0.66597222222222163</v>
      </c>
      <c r="C579">
        <v>10</v>
      </c>
      <c r="D579">
        <v>19.5</v>
      </c>
    </row>
    <row r="580" spans="1:4">
      <c r="A580" t="s">
        <v>10</v>
      </c>
      <c r="B580" s="7">
        <v>0.66597222222222163</v>
      </c>
      <c r="C580">
        <v>5</v>
      </c>
      <c r="D580">
        <v>20</v>
      </c>
    </row>
    <row r="581" spans="1:4">
      <c r="A581" t="s">
        <v>10</v>
      </c>
      <c r="B581" s="7">
        <v>0.66597222222222163</v>
      </c>
      <c r="C581">
        <v>8</v>
      </c>
      <c r="D581">
        <v>19</v>
      </c>
    </row>
    <row r="582" spans="1:4">
      <c r="A582" t="s">
        <v>10</v>
      </c>
      <c r="B582" s="7">
        <v>0.66736111111111052</v>
      </c>
      <c r="C582">
        <v>7</v>
      </c>
      <c r="D582">
        <v>20</v>
      </c>
    </row>
    <row r="583" spans="1:4">
      <c r="A583" t="s">
        <v>10</v>
      </c>
      <c r="B583" s="7">
        <v>0.6687499999999994</v>
      </c>
      <c r="C583">
        <v>15</v>
      </c>
      <c r="D583">
        <v>1</v>
      </c>
    </row>
    <row r="584" spans="1:4">
      <c r="A584" t="s">
        <v>10</v>
      </c>
      <c r="B584" s="7">
        <v>0.6687499999999994</v>
      </c>
      <c r="C584">
        <v>8</v>
      </c>
      <c r="D584">
        <v>19</v>
      </c>
    </row>
    <row r="585" spans="1:4">
      <c r="A585" t="s">
        <v>10</v>
      </c>
      <c r="B585" s="7">
        <v>0.6687499999999994</v>
      </c>
      <c r="C585">
        <v>8</v>
      </c>
      <c r="D585">
        <v>19</v>
      </c>
    </row>
    <row r="586" spans="1:4">
      <c r="A586" t="s">
        <v>10</v>
      </c>
      <c r="B586" s="7">
        <v>0.6687499999999994</v>
      </c>
      <c r="C586">
        <v>12</v>
      </c>
      <c r="D586">
        <v>6</v>
      </c>
    </row>
    <row r="587" spans="1:4">
      <c r="A587" t="s">
        <v>10</v>
      </c>
      <c r="B587" s="7">
        <v>0.67777777777777715</v>
      </c>
      <c r="C587">
        <v>12</v>
      </c>
      <c r="D587">
        <v>6</v>
      </c>
    </row>
    <row r="588" spans="1:4">
      <c r="A588" t="s">
        <v>10</v>
      </c>
      <c r="B588" s="7">
        <v>0.67777777777777715</v>
      </c>
      <c r="C588">
        <v>13</v>
      </c>
      <c r="D588">
        <v>2</v>
      </c>
    </row>
    <row r="589" spans="1:4">
      <c r="A589" t="s">
        <v>10</v>
      </c>
      <c r="B589" s="7">
        <v>0.67777777777777715</v>
      </c>
      <c r="C589">
        <v>6</v>
      </c>
      <c r="D589">
        <v>18</v>
      </c>
    </row>
    <row r="590" spans="1:4">
      <c r="A590" t="s">
        <v>10</v>
      </c>
      <c r="B590" s="7">
        <v>0.67777777777777715</v>
      </c>
      <c r="C590">
        <v>12</v>
      </c>
      <c r="D590">
        <v>6</v>
      </c>
    </row>
    <row r="591" spans="1:4">
      <c r="A591" t="s">
        <v>10</v>
      </c>
      <c r="B591" s="7">
        <v>0.67777777777777715</v>
      </c>
      <c r="C591">
        <v>16</v>
      </c>
      <c r="D591">
        <v>7</v>
      </c>
    </row>
    <row r="592" spans="1:4">
      <c r="A592" t="s">
        <v>10</v>
      </c>
      <c r="B592" s="7">
        <v>0.67777777777777715</v>
      </c>
      <c r="C592">
        <v>10</v>
      </c>
      <c r="D592">
        <v>19.5</v>
      </c>
    </row>
    <row r="593" spans="1:4">
      <c r="A593" t="s">
        <v>10</v>
      </c>
      <c r="B593" s="7">
        <v>0.67777777777777715</v>
      </c>
      <c r="C593">
        <v>7</v>
      </c>
      <c r="D593">
        <v>20</v>
      </c>
    </row>
    <row r="594" spans="1:4">
      <c r="A594" t="s">
        <v>10</v>
      </c>
      <c r="B594" s="7">
        <v>0.67777777777777715</v>
      </c>
      <c r="C594">
        <v>8</v>
      </c>
      <c r="D594">
        <v>19</v>
      </c>
    </row>
    <row r="595" spans="1:4">
      <c r="A595" t="s">
        <v>10</v>
      </c>
      <c r="B595" s="7">
        <v>0.67777777777777715</v>
      </c>
      <c r="C595">
        <v>2</v>
      </c>
      <c r="D595">
        <v>19</v>
      </c>
    </row>
    <row r="596" spans="1:4">
      <c r="A596" t="s">
        <v>10</v>
      </c>
      <c r="B596" s="7">
        <v>0.67777777777777715</v>
      </c>
      <c r="C596">
        <v>10</v>
      </c>
      <c r="D596">
        <v>19.5</v>
      </c>
    </row>
    <row r="597" spans="1:4">
      <c r="A597" t="s">
        <v>10</v>
      </c>
      <c r="B597" s="7">
        <v>0.68819444444444378</v>
      </c>
      <c r="C597">
        <v>10</v>
      </c>
      <c r="D597">
        <v>19.5</v>
      </c>
    </row>
    <row r="598" spans="1:4">
      <c r="A598" t="s">
        <v>10</v>
      </c>
      <c r="B598" s="7">
        <v>0.68819444444444378</v>
      </c>
      <c r="C598">
        <v>14</v>
      </c>
      <c r="D598">
        <v>3</v>
      </c>
    </row>
    <row r="599" spans="1:4">
      <c r="A599" t="s">
        <v>10</v>
      </c>
      <c r="B599" s="7">
        <v>0.68819444444444378</v>
      </c>
      <c r="C599">
        <v>8</v>
      </c>
      <c r="D599">
        <v>19</v>
      </c>
    </row>
    <row r="600" spans="1:4">
      <c r="A600" t="s">
        <v>10</v>
      </c>
      <c r="B600" s="7">
        <v>0.68819444444444378</v>
      </c>
      <c r="C600">
        <v>7</v>
      </c>
      <c r="D600">
        <v>20</v>
      </c>
    </row>
    <row r="601" spans="1:4">
      <c r="A601" t="s">
        <v>10</v>
      </c>
      <c r="B601" s="7">
        <v>0.69374999999999931</v>
      </c>
      <c r="C601">
        <v>16</v>
      </c>
      <c r="D601">
        <v>7</v>
      </c>
    </row>
    <row r="602" spans="1:4">
      <c r="A602" t="s">
        <v>10</v>
      </c>
      <c r="B602" s="7">
        <v>0.69374999999999931</v>
      </c>
      <c r="C602">
        <v>13</v>
      </c>
      <c r="D602">
        <v>2</v>
      </c>
    </row>
    <row r="603" spans="1:4">
      <c r="A603" t="s">
        <v>10</v>
      </c>
      <c r="B603" s="7">
        <v>0.70277777777777706</v>
      </c>
      <c r="C603">
        <v>16</v>
      </c>
      <c r="D603">
        <v>7</v>
      </c>
    </row>
    <row r="604" spans="1:4">
      <c r="A604" t="s">
        <v>10</v>
      </c>
      <c r="B604" s="7">
        <v>0.70277777777777706</v>
      </c>
      <c r="C604">
        <v>14</v>
      </c>
      <c r="D604">
        <v>3</v>
      </c>
    </row>
    <row r="605" spans="1:4">
      <c r="A605" t="s">
        <v>10</v>
      </c>
      <c r="B605" s="7">
        <v>0.70277777777777706</v>
      </c>
      <c r="C605">
        <v>2</v>
      </c>
      <c r="D605">
        <v>19</v>
      </c>
    </row>
    <row r="606" spans="1:4">
      <c r="A606" t="s">
        <v>10</v>
      </c>
      <c r="B606" s="7">
        <v>0.71111111111111036</v>
      </c>
      <c r="C606">
        <v>2</v>
      </c>
      <c r="D606">
        <v>19</v>
      </c>
    </row>
    <row r="607" spans="1:4">
      <c r="A607" t="s">
        <v>10</v>
      </c>
      <c r="B607" s="7">
        <v>0.71111111111111036</v>
      </c>
      <c r="C607">
        <v>5</v>
      </c>
      <c r="D607">
        <v>20</v>
      </c>
    </row>
    <row r="608" spans="1:4">
      <c r="A608" t="s">
        <v>10</v>
      </c>
      <c r="B608" s="7">
        <v>0.71111111111111036</v>
      </c>
      <c r="C608">
        <v>5</v>
      </c>
      <c r="D608">
        <v>20</v>
      </c>
    </row>
    <row r="609" spans="1:4">
      <c r="A609" t="s">
        <v>10</v>
      </c>
      <c r="B609" s="7">
        <v>0.71597222222222145</v>
      </c>
      <c r="C609">
        <v>2</v>
      </c>
      <c r="D609">
        <v>19</v>
      </c>
    </row>
    <row r="610" spans="1:4">
      <c r="A610" t="s">
        <v>10</v>
      </c>
      <c r="B610" s="7">
        <v>0.71597222222222145</v>
      </c>
      <c r="C610">
        <v>11</v>
      </c>
      <c r="D610">
        <v>14</v>
      </c>
    </row>
    <row r="611" spans="1:4">
      <c r="A611" t="s">
        <v>10</v>
      </c>
      <c r="B611" s="7">
        <v>0.71597222222222145</v>
      </c>
      <c r="C611">
        <v>12</v>
      </c>
      <c r="D611">
        <v>6</v>
      </c>
    </row>
    <row r="612" spans="1:4">
      <c r="A612" t="s">
        <v>10</v>
      </c>
      <c r="B612" s="7">
        <v>0.72361111111111032</v>
      </c>
      <c r="C612">
        <v>3</v>
      </c>
      <c r="D612">
        <v>8.5</v>
      </c>
    </row>
    <row r="613" spans="1:4">
      <c r="A613" t="s">
        <v>10</v>
      </c>
      <c r="B613" s="7">
        <v>0.73194444444444362</v>
      </c>
      <c r="C613">
        <v>10</v>
      </c>
      <c r="D613">
        <v>19.5</v>
      </c>
    </row>
    <row r="614" spans="1:4">
      <c r="A614" t="s">
        <v>10</v>
      </c>
      <c r="B614" s="7">
        <v>0.73194444444444362</v>
      </c>
      <c r="C614">
        <v>3</v>
      </c>
      <c r="D614">
        <v>8.5</v>
      </c>
    </row>
    <row r="615" spans="1:4">
      <c r="A615" t="s">
        <v>10</v>
      </c>
      <c r="B615" s="7">
        <v>0.73194444444444362</v>
      </c>
      <c r="C615">
        <v>3</v>
      </c>
      <c r="D615">
        <v>8.5</v>
      </c>
    </row>
    <row r="616" spans="1:4">
      <c r="A616" t="s">
        <v>10</v>
      </c>
      <c r="B616" s="7">
        <v>0.73194444444444362</v>
      </c>
      <c r="C616">
        <v>4</v>
      </c>
      <c r="D616">
        <v>16</v>
      </c>
    </row>
    <row r="617" spans="1:4">
      <c r="A617" t="s">
        <v>10</v>
      </c>
      <c r="B617" s="7">
        <v>0.74236111111111025</v>
      </c>
      <c r="C617">
        <v>7</v>
      </c>
      <c r="D617">
        <v>20</v>
      </c>
    </row>
    <row r="618" spans="1:4">
      <c r="A618" t="s">
        <v>10</v>
      </c>
      <c r="B618" s="7">
        <v>0.74236111111111025</v>
      </c>
      <c r="C618">
        <v>7</v>
      </c>
      <c r="D618">
        <v>20</v>
      </c>
    </row>
    <row r="619" spans="1:4">
      <c r="A619" t="s">
        <v>10</v>
      </c>
      <c r="B619" s="7">
        <v>0.74305555555555469</v>
      </c>
      <c r="C619">
        <v>14</v>
      </c>
      <c r="D619">
        <v>3</v>
      </c>
    </row>
    <row r="620" spans="1:4">
      <c r="A620" t="s">
        <v>10</v>
      </c>
      <c r="B620" s="7">
        <v>0.74305555555555469</v>
      </c>
      <c r="C620">
        <v>10</v>
      </c>
      <c r="D620">
        <v>19.5</v>
      </c>
    </row>
    <row r="621" spans="1:4">
      <c r="A621" t="s">
        <v>10</v>
      </c>
      <c r="B621" s="7">
        <v>0.74999999999999911</v>
      </c>
      <c r="C621">
        <v>9</v>
      </c>
      <c r="D621">
        <v>17</v>
      </c>
    </row>
    <row r="622" spans="1:4">
      <c r="A622" t="s">
        <v>10</v>
      </c>
      <c r="B622" s="7">
        <v>0.74999999999999911</v>
      </c>
      <c r="C622">
        <v>7</v>
      </c>
      <c r="D622">
        <v>20</v>
      </c>
    </row>
    <row r="623" spans="1:4">
      <c r="A623" t="s">
        <v>10</v>
      </c>
      <c r="B623" s="7">
        <v>0.75624999999999909</v>
      </c>
      <c r="C623">
        <v>12</v>
      </c>
      <c r="D623">
        <v>6</v>
      </c>
    </row>
    <row r="624" spans="1:4">
      <c r="A624" t="s">
        <v>10</v>
      </c>
      <c r="B624" s="7">
        <v>0.75624999999999909</v>
      </c>
      <c r="C624">
        <v>13</v>
      </c>
      <c r="D624">
        <v>2</v>
      </c>
    </row>
    <row r="625" spans="1:4">
      <c r="A625" t="s">
        <v>10</v>
      </c>
      <c r="B625" s="7">
        <v>0.75902777777777686</v>
      </c>
      <c r="C625">
        <v>5</v>
      </c>
      <c r="D625">
        <v>20</v>
      </c>
    </row>
    <row r="626" spans="1:4">
      <c r="A626" t="s">
        <v>10</v>
      </c>
      <c r="B626" s="7">
        <v>0.75902777777777686</v>
      </c>
      <c r="C626">
        <v>12</v>
      </c>
      <c r="D626">
        <v>6</v>
      </c>
    </row>
    <row r="627" spans="1:4">
      <c r="A627" t="s">
        <v>10</v>
      </c>
      <c r="B627" s="7">
        <v>0.75902777777777686</v>
      </c>
      <c r="C627">
        <v>5</v>
      </c>
      <c r="D627">
        <v>20</v>
      </c>
    </row>
    <row r="628" spans="1:4">
      <c r="A628" t="s">
        <v>10</v>
      </c>
      <c r="B628" s="7">
        <v>0.76666666666666572</v>
      </c>
      <c r="C628">
        <v>9</v>
      </c>
      <c r="D628">
        <v>17</v>
      </c>
    </row>
    <row r="629" spans="1:4">
      <c r="A629" t="s">
        <v>10</v>
      </c>
      <c r="B629" s="7">
        <v>0.7680555555555546</v>
      </c>
      <c r="C629">
        <v>6</v>
      </c>
      <c r="D629">
        <v>18</v>
      </c>
    </row>
    <row r="630" spans="1:4">
      <c r="A630" t="s">
        <v>10</v>
      </c>
      <c r="B630" s="7">
        <v>0.7680555555555546</v>
      </c>
      <c r="C630">
        <v>8</v>
      </c>
      <c r="D630">
        <v>19</v>
      </c>
    </row>
    <row r="631" spans="1:4">
      <c r="A631" t="s">
        <v>10</v>
      </c>
      <c r="B631" s="7">
        <v>0.77708333333333235</v>
      </c>
      <c r="C631">
        <v>1</v>
      </c>
      <c r="D631">
        <v>23</v>
      </c>
    </row>
    <row r="632" spans="1:4">
      <c r="A632" t="s">
        <v>10</v>
      </c>
      <c r="B632" s="7">
        <v>0.78472222222222121</v>
      </c>
      <c r="C632">
        <v>10</v>
      </c>
      <c r="D632">
        <v>19.5</v>
      </c>
    </row>
    <row r="633" spans="1:4">
      <c r="A633" t="s">
        <v>10</v>
      </c>
      <c r="B633" s="7">
        <v>0.78611111111111009</v>
      </c>
      <c r="C633">
        <v>6</v>
      </c>
      <c r="D633">
        <v>18</v>
      </c>
    </row>
    <row r="634" spans="1:4">
      <c r="A634" t="s">
        <v>10</v>
      </c>
      <c r="B634" s="7">
        <v>0.78680555555555454</v>
      </c>
      <c r="C634">
        <v>11</v>
      </c>
      <c r="D634">
        <v>14</v>
      </c>
    </row>
    <row r="635" spans="1:4">
      <c r="A635" t="s">
        <v>10</v>
      </c>
      <c r="B635" s="7">
        <v>0.79513888888888784</v>
      </c>
      <c r="C635">
        <v>9</v>
      </c>
      <c r="D635">
        <v>17</v>
      </c>
    </row>
    <row r="636" spans="1:4">
      <c r="A636" t="s">
        <v>10</v>
      </c>
      <c r="B636" s="7">
        <v>0.79513888888888784</v>
      </c>
      <c r="C636">
        <v>1</v>
      </c>
      <c r="D636">
        <v>23</v>
      </c>
    </row>
    <row r="637" spans="1:4">
      <c r="A637" t="s">
        <v>10</v>
      </c>
      <c r="B637" s="7">
        <v>0.80069444444444338</v>
      </c>
      <c r="C637">
        <v>5</v>
      </c>
      <c r="D637">
        <v>20</v>
      </c>
    </row>
    <row r="638" spans="1:4">
      <c r="A638" t="s">
        <v>10</v>
      </c>
      <c r="B638" s="7">
        <v>0.80069444444444338</v>
      </c>
      <c r="C638">
        <v>2</v>
      </c>
      <c r="D638">
        <v>19</v>
      </c>
    </row>
    <row r="639" spans="1:4">
      <c r="A639" t="s">
        <v>10</v>
      </c>
      <c r="B639" s="7">
        <v>0.80902777777777668</v>
      </c>
      <c r="C639">
        <v>7</v>
      </c>
      <c r="D639">
        <v>20</v>
      </c>
    </row>
    <row r="640" spans="1:4">
      <c r="A640" t="s">
        <v>10</v>
      </c>
      <c r="B640" s="7">
        <v>0.81041666666666556</v>
      </c>
      <c r="C640">
        <v>6</v>
      </c>
      <c r="D640">
        <v>18</v>
      </c>
    </row>
    <row r="641" spans="1:4">
      <c r="A641" t="s">
        <v>10</v>
      </c>
      <c r="B641" s="7">
        <v>0.82083333333333219</v>
      </c>
      <c r="C641">
        <v>6</v>
      </c>
      <c r="D641">
        <v>18</v>
      </c>
    </row>
    <row r="642" spans="1:4">
      <c r="A642" t="s">
        <v>10</v>
      </c>
      <c r="B642" s="7">
        <v>0.82291666666666552</v>
      </c>
      <c r="C642">
        <v>7</v>
      </c>
      <c r="D642">
        <v>20</v>
      </c>
    </row>
    <row r="643" spans="1:4">
      <c r="A643" t="s">
        <v>10</v>
      </c>
      <c r="B643" s="7">
        <v>0.82291666666666552</v>
      </c>
      <c r="C643">
        <v>9</v>
      </c>
      <c r="D643">
        <v>17</v>
      </c>
    </row>
    <row r="644" spans="1:4">
      <c r="A644" t="s">
        <v>10</v>
      </c>
      <c r="B644" s="7">
        <v>0.83124999999999882</v>
      </c>
      <c r="C644">
        <v>5</v>
      </c>
      <c r="D644">
        <v>20</v>
      </c>
    </row>
    <row r="645" spans="1:4">
      <c r="A645" t="s">
        <v>10</v>
      </c>
      <c r="B645" s="7">
        <v>0.83124999999999882</v>
      </c>
      <c r="C645">
        <v>2</v>
      </c>
      <c r="D645">
        <v>19</v>
      </c>
    </row>
    <row r="646" spans="1:4">
      <c r="A646" t="s">
        <v>10</v>
      </c>
      <c r="B646" s="7">
        <v>0.83194444444444327</v>
      </c>
      <c r="C646">
        <v>9</v>
      </c>
      <c r="D646">
        <v>17</v>
      </c>
    </row>
    <row r="647" spans="1:4">
      <c r="A647" t="s">
        <v>10</v>
      </c>
      <c r="B647" s="7">
        <v>0.83263888888888771</v>
      </c>
      <c r="C647">
        <v>12</v>
      </c>
      <c r="D647">
        <v>6</v>
      </c>
    </row>
    <row r="648" spans="1:4">
      <c r="A648" t="s">
        <v>10</v>
      </c>
      <c r="B648" s="7">
        <v>0.83263888888888771</v>
      </c>
      <c r="C648">
        <v>8</v>
      </c>
      <c r="D648">
        <v>19</v>
      </c>
    </row>
    <row r="649" spans="1:4">
      <c r="A649" t="s">
        <v>10</v>
      </c>
      <c r="B649" s="7">
        <v>0.83541666666666548</v>
      </c>
      <c r="C649">
        <v>5</v>
      </c>
      <c r="D649">
        <v>20</v>
      </c>
    </row>
    <row r="650" spans="1:4">
      <c r="A650" t="s">
        <v>10</v>
      </c>
      <c r="B650" s="7">
        <v>0.83958333333333213</v>
      </c>
      <c r="C650">
        <v>14</v>
      </c>
      <c r="D650">
        <v>3</v>
      </c>
    </row>
    <row r="651" spans="1:4">
      <c r="A651" t="s">
        <v>10</v>
      </c>
      <c r="B651" s="7">
        <v>0.83958333333333213</v>
      </c>
      <c r="C651">
        <v>1</v>
      </c>
      <c r="D651">
        <v>23</v>
      </c>
    </row>
    <row r="652" spans="1:4">
      <c r="A652" t="s">
        <v>10</v>
      </c>
      <c r="B652" s="7">
        <v>0.83958333333333213</v>
      </c>
      <c r="C652">
        <v>4</v>
      </c>
      <c r="D652">
        <v>16</v>
      </c>
    </row>
    <row r="653" spans="1:4">
      <c r="A653" t="s">
        <v>10</v>
      </c>
      <c r="B653" s="7">
        <v>0.83958333333333213</v>
      </c>
      <c r="C653">
        <v>1</v>
      </c>
      <c r="D653">
        <v>23</v>
      </c>
    </row>
    <row r="654" spans="1:4">
      <c r="A654" t="s">
        <v>10</v>
      </c>
      <c r="B654" s="7">
        <v>0.83958333333333213</v>
      </c>
      <c r="C654">
        <v>12</v>
      </c>
      <c r="D654">
        <v>6</v>
      </c>
    </row>
    <row r="655" spans="1:4">
      <c r="A655" t="s">
        <v>10</v>
      </c>
      <c r="B655" s="7">
        <v>0.83958333333333213</v>
      </c>
      <c r="C655">
        <v>7</v>
      </c>
      <c r="D655">
        <v>20</v>
      </c>
    </row>
    <row r="656" spans="1:4">
      <c r="A656" t="s">
        <v>10</v>
      </c>
      <c r="B656" s="7">
        <v>0.84305555555555434</v>
      </c>
      <c r="C656">
        <v>12</v>
      </c>
      <c r="D656">
        <v>6</v>
      </c>
    </row>
    <row r="657" spans="1:4">
      <c r="A657" t="s">
        <v>10</v>
      </c>
      <c r="B657" s="7">
        <v>0.8506944444444432</v>
      </c>
      <c r="C657">
        <v>1</v>
      </c>
      <c r="D657">
        <v>23</v>
      </c>
    </row>
    <row r="658" spans="1:4">
      <c r="A658" t="s">
        <v>10</v>
      </c>
      <c r="B658" s="7">
        <v>0.8506944444444432</v>
      </c>
      <c r="C658">
        <v>15</v>
      </c>
      <c r="D658">
        <v>1</v>
      </c>
    </row>
    <row r="659" spans="1:4">
      <c r="A659" t="s">
        <v>10</v>
      </c>
      <c r="B659" s="7">
        <v>0.8506944444444432</v>
      </c>
      <c r="C659">
        <v>16</v>
      </c>
      <c r="D659">
        <v>7</v>
      </c>
    </row>
    <row r="660" spans="1:4">
      <c r="A660" t="s">
        <v>10</v>
      </c>
      <c r="B660" s="7">
        <v>0.8506944444444432</v>
      </c>
      <c r="C660">
        <v>7</v>
      </c>
      <c r="D660">
        <v>20</v>
      </c>
    </row>
    <row r="661" spans="1:4">
      <c r="A661" t="s">
        <v>10</v>
      </c>
      <c r="B661" s="7">
        <v>0.8506944444444432</v>
      </c>
      <c r="C661">
        <v>14</v>
      </c>
      <c r="D661">
        <v>3</v>
      </c>
    </row>
    <row r="662" spans="1:4">
      <c r="A662" t="s">
        <v>10</v>
      </c>
      <c r="B662" s="7">
        <v>0.8506944444444432</v>
      </c>
      <c r="C662">
        <v>4</v>
      </c>
      <c r="D662">
        <v>16</v>
      </c>
    </row>
    <row r="663" spans="1:4">
      <c r="A663" t="s">
        <v>10</v>
      </c>
      <c r="B663" s="7">
        <v>0.8506944444444432</v>
      </c>
      <c r="C663">
        <v>3</v>
      </c>
      <c r="D663">
        <v>8.5</v>
      </c>
    </row>
    <row r="664" spans="1:4">
      <c r="A664" t="s">
        <v>10</v>
      </c>
      <c r="B664" s="7">
        <v>0.86111111111110983</v>
      </c>
      <c r="C664">
        <v>6</v>
      </c>
      <c r="D664">
        <v>18</v>
      </c>
    </row>
    <row r="665" spans="1:4">
      <c r="A665" t="s">
        <v>10</v>
      </c>
      <c r="B665" s="7">
        <v>0.86111111111110983</v>
      </c>
      <c r="C665">
        <v>7</v>
      </c>
      <c r="D665">
        <v>20</v>
      </c>
    </row>
    <row r="666" spans="1:4">
      <c r="A666" t="s">
        <v>10</v>
      </c>
      <c r="B666" s="7">
        <v>0.86597222222222092</v>
      </c>
      <c r="C666">
        <v>5</v>
      </c>
      <c r="D666">
        <v>20</v>
      </c>
    </row>
    <row r="667" spans="1:4">
      <c r="A667" t="s">
        <v>10</v>
      </c>
      <c r="B667" s="7">
        <v>0.86597222222222092</v>
      </c>
      <c r="C667">
        <v>13</v>
      </c>
      <c r="D667">
        <v>2</v>
      </c>
    </row>
    <row r="668" spans="1:4">
      <c r="A668" t="s">
        <v>10</v>
      </c>
      <c r="B668" s="7">
        <v>0.86666666666666536</v>
      </c>
      <c r="C668">
        <v>6</v>
      </c>
      <c r="D668">
        <v>18</v>
      </c>
    </row>
    <row r="669" spans="1:4">
      <c r="A669" t="s">
        <v>10</v>
      </c>
      <c r="B669" s="7">
        <v>0.86666666666666536</v>
      </c>
      <c r="C669">
        <v>7</v>
      </c>
      <c r="D669">
        <v>20</v>
      </c>
    </row>
    <row r="670" spans="1:4">
      <c r="A670" t="s">
        <v>10</v>
      </c>
      <c r="B670" s="7">
        <v>0.87430555555555423</v>
      </c>
      <c r="C670">
        <v>16</v>
      </c>
      <c r="D670">
        <v>7</v>
      </c>
    </row>
    <row r="671" spans="1:4">
      <c r="A671" t="s">
        <v>10</v>
      </c>
      <c r="B671" s="7">
        <v>0.87430555555555423</v>
      </c>
      <c r="C671">
        <v>7</v>
      </c>
      <c r="D671">
        <v>20</v>
      </c>
    </row>
    <row r="672" spans="1:4">
      <c r="A672" t="s">
        <v>10</v>
      </c>
      <c r="B672" s="7">
        <v>0.87430555555555423</v>
      </c>
      <c r="C672">
        <v>13</v>
      </c>
      <c r="D672">
        <v>2</v>
      </c>
    </row>
    <row r="673" spans="1:4">
      <c r="A673" t="s">
        <v>10</v>
      </c>
      <c r="B673" s="7">
        <v>0.87430555555555423</v>
      </c>
      <c r="C673">
        <v>7</v>
      </c>
      <c r="D673">
        <v>20</v>
      </c>
    </row>
    <row r="674" spans="1:4">
      <c r="A674" t="s">
        <v>10</v>
      </c>
      <c r="B674" s="7">
        <v>0.87430555555555423</v>
      </c>
      <c r="C674">
        <v>2</v>
      </c>
      <c r="D674">
        <v>19</v>
      </c>
    </row>
    <row r="675" spans="1:4">
      <c r="A675" t="s">
        <v>10</v>
      </c>
      <c r="B675" s="7">
        <v>0.87430555555555423</v>
      </c>
      <c r="C675">
        <v>3</v>
      </c>
      <c r="D675">
        <v>8.5</v>
      </c>
    </row>
    <row r="676" spans="1:4">
      <c r="A676" t="s">
        <v>10</v>
      </c>
      <c r="B676" s="7">
        <v>0.87569444444444311</v>
      </c>
      <c r="C676">
        <v>7</v>
      </c>
      <c r="D676">
        <v>20</v>
      </c>
    </row>
    <row r="677" spans="1:4">
      <c r="A677" t="s">
        <v>10</v>
      </c>
      <c r="B677" s="7">
        <v>0.87986111111110976</v>
      </c>
      <c r="C677">
        <v>3</v>
      </c>
      <c r="D677">
        <v>8.5</v>
      </c>
    </row>
    <row r="678" spans="1:4">
      <c r="A678" t="s">
        <v>10</v>
      </c>
      <c r="B678" s="7">
        <v>0.87986111111110976</v>
      </c>
      <c r="C678">
        <v>9</v>
      </c>
      <c r="D678">
        <v>17</v>
      </c>
    </row>
    <row r="679" spans="1:4">
      <c r="A679" t="s">
        <v>10</v>
      </c>
      <c r="B679" s="7">
        <v>0.87986111111110976</v>
      </c>
      <c r="C679">
        <v>3</v>
      </c>
      <c r="D679">
        <v>8.5</v>
      </c>
    </row>
    <row r="680" spans="1:4">
      <c r="A680" t="s">
        <v>10</v>
      </c>
      <c r="B680" s="7">
        <v>0.87986111111110976</v>
      </c>
      <c r="C680">
        <v>15</v>
      </c>
      <c r="D680">
        <v>1</v>
      </c>
    </row>
    <row r="681" spans="1:4">
      <c r="A681" t="s">
        <v>10</v>
      </c>
      <c r="B681" s="7">
        <v>0.87986111111110976</v>
      </c>
      <c r="C681">
        <v>6</v>
      </c>
      <c r="D681">
        <v>18</v>
      </c>
    </row>
    <row r="682" spans="1:4">
      <c r="A682" t="s">
        <v>10</v>
      </c>
      <c r="B682" s="7">
        <v>0.88124999999999865</v>
      </c>
      <c r="C682">
        <v>4</v>
      </c>
      <c r="D682">
        <v>16</v>
      </c>
    </row>
    <row r="683" spans="1:4">
      <c r="A683" t="s">
        <v>10</v>
      </c>
      <c r="B683" s="7">
        <v>0.88124999999999865</v>
      </c>
      <c r="C683">
        <v>10</v>
      </c>
      <c r="D683">
        <v>19.5</v>
      </c>
    </row>
    <row r="684" spans="1:4">
      <c r="A684" t="s">
        <v>10</v>
      </c>
      <c r="B684" s="7">
        <v>0.88124999999999865</v>
      </c>
      <c r="C684">
        <v>1</v>
      </c>
      <c r="D684">
        <v>23</v>
      </c>
    </row>
    <row r="685" spans="1:4">
      <c r="A685" t="s">
        <v>10</v>
      </c>
      <c r="B685" s="7">
        <v>0.88124999999999865</v>
      </c>
      <c r="C685">
        <v>13</v>
      </c>
      <c r="D685">
        <v>2</v>
      </c>
    </row>
    <row r="686" spans="1:4">
      <c r="A686" t="s">
        <v>10</v>
      </c>
      <c r="B686" s="7">
        <v>0.88124999999999865</v>
      </c>
      <c r="C686">
        <v>4</v>
      </c>
      <c r="D686">
        <v>16</v>
      </c>
    </row>
    <row r="687" spans="1:4">
      <c r="A687" t="s">
        <v>10</v>
      </c>
      <c r="B687" s="7">
        <v>0.88124999999999865</v>
      </c>
      <c r="C687">
        <v>16</v>
      </c>
      <c r="D687">
        <v>7</v>
      </c>
    </row>
    <row r="688" spans="1:4">
      <c r="A688" t="s">
        <v>10</v>
      </c>
      <c r="B688" s="7">
        <v>0.88124999999999865</v>
      </c>
      <c r="C688">
        <v>4</v>
      </c>
      <c r="D688">
        <v>16</v>
      </c>
    </row>
    <row r="689" spans="1:4">
      <c r="A689" t="s">
        <v>10</v>
      </c>
      <c r="B689" s="7">
        <v>0.88124999999999865</v>
      </c>
      <c r="C689">
        <v>5</v>
      </c>
      <c r="D689">
        <v>20</v>
      </c>
    </row>
    <row r="690" spans="1:4">
      <c r="A690" t="s">
        <v>10</v>
      </c>
      <c r="B690" s="7">
        <v>0.88124999999999865</v>
      </c>
      <c r="C690">
        <v>3</v>
      </c>
      <c r="D690">
        <v>8.5</v>
      </c>
    </row>
    <row r="691" spans="1:4">
      <c r="A691" t="s">
        <v>10</v>
      </c>
      <c r="B691" s="7">
        <v>0.88124999999999865</v>
      </c>
      <c r="C691">
        <v>15</v>
      </c>
      <c r="D691">
        <v>1</v>
      </c>
    </row>
    <row r="692" spans="1:4">
      <c r="A692" t="s">
        <v>10</v>
      </c>
      <c r="B692" s="7">
        <v>0.88124999999999865</v>
      </c>
      <c r="C692">
        <v>11</v>
      </c>
      <c r="D692">
        <v>14</v>
      </c>
    </row>
    <row r="693" spans="1:4">
      <c r="A693" t="s">
        <v>10</v>
      </c>
      <c r="B693" s="7">
        <v>0.88124999999999865</v>
      </c>
      <c r="C693">
        <v>12</v>
      </c>
      <c r="D693">
        <v>6</v>
      </c>
    </row>
    <row r="694" spans="1:4">
      <c r="A694" t="s">
        <v>10</v>
      </c>
      <c r="B694" s="7">
        <v>0.89097222222222083</v>
      </c>
      <c r="C694">
        <v>7</v>
      </c>
      <c r="D694">
        <v>20</v>
      </c>
    </row>
    <row r="695" spans="1:4">
      <c r="A695" t="s">
        <v>10</v>
      </c>
      <c r="B695" s="7">
        <v>0.89097222222222083</v>
      </c>
      <c r="C695">
        <v>2</v>
      </c>
      <c r="D695">
        <v>19</v>
      </c>
    </row>
    <row r="696" spans="1:4">
      <c r="A696" t="s">
        <v>10</v>
      </c>
      <c r="B696" s="7">
        <v>0.89097222222222083</v>
      </c>
      <c r="C696">
        <v>10</v>
      </c>
      <c r="D696">
        <v>19.5</v>
      </c>
    </row>
    <row r="697" spans="1:4">
      <c r="A697" t="s">
        <v>10</v>
      </c>
      <c r="B697" s="7">
        <v>0.89513888888888749</v>
      </c>
      <c r="C697">
        <v>6</v>
      </c>
      <c r="D697">
        <v>18</v>
      </c>
    </row>
    <row r="698" spans="1:4">
      <c r="A698" t="s">
        <v>10</v>
      </c>
      <c r="B698" s="7">
        <v>0.89513888888888749</v>
      </c>
      <c r="C698">
        <v>1</v>
      </c>
      <c r="D698">
        <v>23</v>
      </c>
    </row>
    <row r="699" spans="1:4">
      <c r="A699" t="s">
        <v>10</v>
      </c>
      <c r="B699" s="7">
        <v>0.89513888888888749</v>
      </c>
      <c r="C699">
        <v>2</v>
      </c>
      <c r="D699">
        <v>19</v>
      </c>
    </row>
    <row r="700" spans="1:4">
      <c r="A700" t="s">
        <v>10</v>
      </c>
      <c r="B700" s="7">
        <v>0.90486111111110967</v>
      </c>
      <c r="C700">
        <v>2</v>
      </c>
      <c r="D700">
        <v>19</v>
      </c>
    </row>
    <row r="701" spans="1:4">
      <c r="A701" t="s">
        <v>10</v>
      </c>
      <c r="B701" s="7">
        <v>0.90486111111110967</v>
      </c>
      <c r="C701">
        <v>3</v>
      </c>
      <c r="D701">
        <v>8.5</v>
      </c>
    </row>
    <row r="702" spans="1:4">
      <c r="A702" t="s">
        <v>10</v>
      </c>
      <c r="B702" s="7">
        <v>0.90486111111110967</v>
      </c>
      <c r="C702">
        <v>8</v>
      </c>
      <c r="D702">
        <v>19</v>
      </c>
    </row>
    <row r="703" spans="1:4">
      <c r="A703" t="s">
        <v>10</v>
      </c>
      <c r="B703" s="7">
        <v>0.90486111111110967</v>
      </c>
      <c r="C703">
        <v>2</v>
      </c>
      <c r="D703">
        <v>19</v>
      </c>
    </row>
    <row r="704" spans="1:4">
      <c r="A704" t="s">
        <v>10</v>
      </c>
      <c r="B704" s="7">
        <v>0.90486111111110967</v>
      </c>
      <c r="C704">
        <v>9</v>
      </c>
      <c r="D704">
        <v>17</v>
      </c>
    </row>
    <row r="705" spans="1:4">
      <c r="A705" t="s">
        <v>10</v>
      </c>
      <c r="B705" s="7">
        <v>0.91458333333333186</v>
      </c>
      <c r="C705">
        <v>4</v>
      </c>
      <c r="D705">
        <v>16</v>
      </c>
    </row>
    <row r="706" spans="1:4">
      <c r="A706" t="s">
        <v>10</v>
      </c>
      <c r="B706" s="7">
        <v>0.9152777777777763</v>
      </c>
      <c r="C706">
        <v>9</v>
      </c>
      <c r="D706">
        <v>17</v>
      </c>
    </row>
    <row r="707" spans="1:4">
      <c r="A707" t="s">
        <v>10</v>
      </c>
      <c r="B707" s="7">
        <v>0.92569444444444293</v>
      </c>
      <c r="C707">
        <v>11</v>
      </c>
      <c r="D707">
        <v>14</v>
      </c>
    </row>
    <row r="708" spans="1:4">
      <c r="A708" t="s">
        <v>10</v>
      </c>
      <c r="B708" s="7">
        <v>0.93611111111110956</v>
      </c>
      <c r="C708">
        <v>1</v>
      </c>
      <c r="D708">
        <v>23</v>
      </c>
    </row>
    <row r="709" spans="1:4">
      <c r="A709" t="s">
        <v>10</v>
      </c>
      <c r="B709" s="7">
        <v>0.93611111111110956</v>
      </c>
      <c r="C709">
        <v>11</v>
      </c>
      <c r="D709">
        <v>14</v>
      </c>
    </row>
    <row r="710" spans="1:4">
      <c r="A710" t="s">
        <v>10</v>
      </c>
      <c r="B710" s="7">
        <v>0.93611111111110956</v>
      </c>
      <c r="C710">
        <v>7</v>
      </c>
      <c r="D710">
        <v>20</v>
      </c>
    </row>
    <row r="711" spans="1:4">
      <c r="A711" t="s">
        <v>10</v>
      </c>
      <c r="B711" s="7">
        <v>0.94097222222222066</v>
      </c>
      <c r="C711">
        <v>5</v>
      </c>
      <c r="D711">
        <v>20</v>
      </c>
    </row>
    <row r="712" spans="1:4">
      <c r="A712" t="s">
        <v>10</v>
      </c>
      <c r="B712" s="7">
        <v>0.94097222222222066</v>
      </c>
      <c r="C712">
        <v>4</v>
      </c>
      <c r="D712">
        <v>16</v>
      </c>
    </row>
    <row r="713" spans="1:4">
      <c r="A713" t="s">
        <v>10</v>
      </c>
      <c r="B713" s="7">
        <v>0.94652777777777619</v>
      </c>
      <c r="C713">
        <v>8</v>
      </c>
      <c r="D713">
        <v>19</v>
      </c>
    </row>
    <row r="714" spans="1:4">
      <c r="A714" t="s">
        <v>10</v>
      </c>
      <c r="B714" s="7">
        <v>0.94652777777777619</v>
      </c>
      <c r="C714">
        <v>9</v>
      </c>
      <c r="D714">
        <v>17</v>
      </c>
    </row>
    <row r="715" spans="1:4">
      <c r="A715" t="s">
        <v>10</v>
      </c>
      <c r="B715" s="7">
        <v>0.94652777777777619</v>
      </c>
      <c r="C715">
        <v>14</v>
      </c>
      <c r="D715">
        <v>3</v>
      </c>
    </row>
    <row r="716" spans="1:4">
      <c r="A716" t="s">
        <v>10</v>
      </c>
      <c r="B716" s="7">
        <v>0.94652777777777619</v>
      </c>
      <c r="C716">
        <v>3</v>
      </c>
      <c r="D716">
        <v>8.5</v>
      </c>
    </row>
    <row r="717" spans="1:4">
      <c r="A717" t="s">
        <v>10</v>
      </c>
      <c r="B717" s="7">
        <v>0.94652777777777619</v>
      </c>
      <c r="C717">
        <v>2</v>
      </c>
      <c r="D717">
        <v>19</v>
      </c>
    </row>
    <row r="718" spans="1:4">
      <c r="A718" t="s">
        <v>10</v>
      </c>
      <c r="B718" s="7">
        <v>0.94652777777777619</v>
      </c>
      <c r="C718">
        <v>8</v>
      </c>
      <c r="D718">
        <v>19</v>
      </c>
    </row>
    <row r="719" spans="1:4">
      <c r="A719" t="s">
        <v>10</v>
      </c>
      <c r="B719" s="7">
        <v>0.94652777777777619</v>
      </c>
      <c r="C719">
        <v>9</v>
      </c>
      <c r="D719">
        <v>17</v>
      </c>
    </row>
    <row r="720" spans="1:4">
      <c r="A720" t="s">
        <v>10</v>
      </c>
      <c r="B720" s="7">
        <v>0.94652777777777619</v>
      </c>
      <c r="C720">
        <v>10</v>
      </c>
      <c r="D720">
        <v>19.5</v>
      </c>
    </row>
    <row r="721" spans="1:4">
      <c r="A721" t="s">
        <v>10</v>
      </c>
      <c r="B721" s="7">
        <v>0.94652777777777619</v>
      </c>
      <c r="C721">
        <v>13</v>
      </c>
      <c r="D721">
        <v>2</v>
      </c>
    </row>
    <row r="722" spans="1:4">
      <c r="A722" t="s">
        <v>10</v>
      </c>
      <c r="B722" s="7">
        <v>0.94722222222222063</v>
      </c>
      <c r="C722">
        <v>1</v>
      </c>
      <c r="D722">
        <v>23</v>
      </c>
    </row>
    <row r="723" spans="1:4">
      <c r="A723" t="s">
        <v>10</v>
      </c>
      <c r="B723" s="7">
        <v>0.94722222222222063</v>
      </c>
      <c r="C723">
        <v>16</v>
      </c>
      <c r="D723">
        <v>7</v>
      </c>
    </row>
    <row r="724" spans="1:4">
      <c r="A724" t="s">
        <v>10</v>
      </c>
      <c r="B724" s="7">
        <v>0.95555555555555394</v>
      </c>
      <c r="C724">
        <v>10</v>
      </c>
      <c r="D724">
        <v>19.5</v>
      </c>
    </row>
    <row r="725" spans="1:4">
      <c r="A725" t="s">
        <v>10</v>
      </c>
      <c r="B725" s="7">
        <v>0.95555555555555394</v>
      </c>
      <c r="C725">
        <v>10</v>
      </c>
      <c r="D725">
        <v>19.5</v>
      </c>
    </row>
    <row r="726" spans="1:4">
      <c r="A726" t="s">
        <v>10</v>
      </c>
      <c r="B726" s="7">
        <v>0.95555555555555394</v>
      </c>
      <c r="C726">
        <v>10</v>
      </c>
      <c r="D726">
        <v>19.5</v>
      </c>
    </row>
    <row r="727" spans="1:4">
      <c r="A727" t="s">
        <v>10</v>
      </c>
      <c r="B727" s="7">
        <v>0.95555555555555394</v>
      </c>
      <c r="C727">
        <v>16</v>
      </c>
      <c r="D727">
        <v>7</v>
      </c>
    </row>
    <row r="728" spans="1:4">
      <c r="A728" t="s">
        <v>10</v>
      </c>
      <c r="B728" s="7">
        <v>0.95555555555555394</v>
      </c>
      <c r="C728">
        <v>13</v>
      </c>
      <c r="D728">
        <v>2</v>
      </c>
    </row>
    <row r="729" spans="1:4">
      <c r="A729" t="s">
        <v>10</v>
      </c>
      <c r="B729" s="7">
        <v>0.95555555555555394</v>
      </c>
      <c r="C729">
        <v>5</v>
      </c>
      <c r="D729">
        <v>20</v>
      </c>
    </row>
    <row r="730" spans="1:4">
      <c r="A730" t="s">
        <v>11</v>
      </c>
      <c r="B730" s="7">
        <v>0.58749999999999958</v>
      </c>
      <c r="C730">
        <v>15</v>
      </c>
      <c r="D730">
        <v>1</v>
      </c>
    </row>
    <row r="731" spans="1:4">
      <c r="A731" t="s">
        <v>11</v>
      </c>
      <c r="B731" s="7">
        <v>0.59097222222222179</v>
      </c>
      <c r="C731">
        <v>16</v>
      </c>
      <c r="D731">
        <v>7</v>
      </c>
    </row>
    <row r="732" spans="1:4">
      <c r="A732" t="s">
        <v>11</v>
      </c>
      <c r="B732" s="7">
        <v>0.59166666666666623</v>
      </c>
      <c r="C732">
        <v>5</v>
      </c>
      <c r="D732">
        <v>20</v>
      </c>
    </row>
    <row r="733" spans="1:4">
      <c r="A733" t="s">
        <v>11</v>
      </c>
      <c r="B733" s="7">
        <v>0.59722222222222177</v>
      </c>
      <c r="C733">
        <v>2</v>
      </c>
      <c r="D733">
        <v>19</v>
      </c>
    </row>
    <row r="734" spans="1:4">
      <c r="A734" t="s">
        <v>11</v>
      </c>
      <c r="B734" s="7">
        <v>0.59722222222222177</v>
      </c>
      <c r="C734">
        <v>11</v>
      </c>
      <c r="D734">
        <v>14</v>
      </c>
    </row>
    <row r="735" spans="1:4">
      <c r="A735" t="s">
        <v>11</v>
      </c>
      <c r="B735" s="7">
        <v>0.59722222222222177</v>
      </c>
      <c r="C735">
        <v>14</v>
      </c>
      <c r="D735">
        <v>3</v>
      </c>
    </row>
    <row r="736" spans="1:4">
      <c r="A736" t="s">
        <v>11</v>
      </c>
      <c r="B736" s="7">
        <v>0.59722222222222177</v>
      </c>
      <c r="C736">
        <v>12</v>
      </c>
      <c r="D736">
        <v>6</v>
      </c>
    </row>
    <row r="737" spans="1:4">
      <c r="A737" t="s">
        <v>11</v>
      </c>
      <c r="B737" s="7">
        <v>0.59722222222222177</v>
      </c>
      <c r="C737">
        <v>6</v>
      </c>
      <c r="D737">
        <v>18</v>
      </c>
    </row>
    <row r="738" spans="1:4">
      <c r="A738" t="s">
        <v>11</v>
      </c>
      <c r="B738" s="7">
        <v>0.59722222222222177</v>
      </c>
      <c r="C738">
        <v>1</v>
      </c>
      <c r="D738">
        <v>23</v>
      </c>
    </row>
    <row r="739" spans="1:4">
      <c r="A739" t="s">
        <v>11</v>
      </c>
      <c r="B739" s="7">
        <v>0.59722222222222177</v>
      </c>
      <c r="C739">
        <v>4</v>
      </c>
      <c r="D739">
        <v>16</v>
      </c>
    </row>
    <row r="740" spans="1:4">
      <c r="A740" t="s">
        <v>11</v>
      </c>
      <c r="B740" s="7">
        <v>0.59722222222222177</v>
      </c>
      <c r="C740">
        <v>5</v>
      </c>
      <c r="D740">
        <v>20</v>
      </c>
    </row>
    <row r="741" spans="1:4">
      <c r="A741" t="s">
        <v>11</v>
      </c>
      <c r="B741" s="7">
        <v>0.59722222222222177</v>
      </c>
      <c r="C741">
        <v>4</v>
      </c>
      <c r="D741">
        <v>16</v>
      </c>
    </row>
    <row r="742" spans="1:4">
      <c r="A742" t="s">
        <v>11</v>
      </c>
      <c r="B742" s="7">
        <v>0.59722222222222177</v>
      </c>
      <c r="C742">
        <v>6</v>
      </c>
      <c r="D742">
        <v>18</v>
      </c>
    </row>
    <row r="743" spans="1:4">
      <c r="A743" t="s">
        <v>11</v>
      </c>
      <c r="B743" s="7">
        <v>0.59722222222222177</v>
      </c>
      <c r="C743">
        <v>15</v>
      </c>
      <c r="D743">
        <v>1</v>
      </c>
    </row>
    <row r="744" spans="1:4">
      <c r="A744" t="s">
        <v>11</v>
      </c>
      <c r="B744" s="7">
        <v>0.59722222222222177</v>
      </c>
      <c r="C744">
        <v>16</v>
      </c>
      <c r="D744">
        <v>7</v>
      </c>
    </row>
    <row r="745" spans="1:4">
      <c r="A745" t="s">
        <v>11</v>
      </c>
      <c r="B745" s="7">
        <v>0.60138888888888842</v>
      </c>
      <c r="C745">
        <v>5</v>
      </c>
      <c r="D745">
        <v>20</v>
      </c>
    </row>
    <row r="746" spans="1:4">
      <c r="A746" t="s">
        <v>11</v>
      </c>
      <c r="B746" s="7">
        <v>0.60833333333333284</v>
      </c>
      <c r="C746">
        <v>7</v>
      </c>
      <c r="D746">
        <v>20</v>
      </c>
    </row>
    <row r="747" spans="1:4">
      <c r="A747" t="s">
        <v>11</v>
      </c>
      <c r="B747" s="7">
        <v>0.60833333333333284</v>
      </c>
      <c r="C747">
        <v>12</v>
      </c>
      <c r="D747">
        <v>6</v>
      </c>
    </row>
    <row r="748" spans="1:4">
      <c r="A748" t="s">
        <v>11</v>
      </c>
      <c r="B748" s="7">
        <v>0.61458333333333282</v>
      </c>
      <c r="C748">
        <v>2</v>
      </c>
      <c r="D748">
        <v>19</v>
      </c>
    </row>
    <row r="749" spans="1:4">
      <c r="A749" t="s">
        <v>11</v>
      </c>
      <c r="B749" s="7">
        <v>0.62083333333333279</v>
      </c>
      <c r="C749">
        <v>2</v>
      </c>
      <c r="D749">
        <v>19</v>
      </c>
    </row>
    <row r="750" spans="1:4">
      <c r="A750" t="s">
        <v>11</v>
      </c>
      <c r="B750" s="7">
        <v>0.62361111111111056</v>
      </c>
      <c r="C750">
        <v>1</v>
      </c>
      <c r="D750">
        <v>23</v>
      </c>
    </row>
    <row r="751" spans="1:4">
      <c r="A751" t="s">
        <v>11</v>
      </c>
      <c r="B751" s="7">
        <v>0.62569444444444389</v>
      </c>
      <c r="C751">
        <v>8</v>
      </c>
      <c r="D751">
        <v>19</v>
      </c>
    </row>
    <row r="752" spans="1:4">
      <c r="A752" t="s">
        <v>11</v>
      </c>
      <c r="B752" s="7">
        <v>0.62569444444444389</v>
      </c>
      <c r="C752">
        <v>2</v>
      </c>
      <c r="D752">
        <v>19</v>
      </c>
    </row>
    <row r="753" spans="1:4">
      <c r="A753" t="s">
        <v>11</v>
      </c>
      <c r="B753" s="7">
        <v>0.62638888888888833</v>
      </c>
      <c r="C753">
        <v>4</v>
      </c>
      <c r="D753">
        <v>16</v>
      </c>
    </row>
    <row r="754" spans="1:4">
      <c r="A754" t="s">
        <v>11</v>
      </c>
      <c r="B754" s="7">
        <v>0.62638888888888833</v>
      </c>
      <c r="C754">
        <v>5</v>
      </c>
      <c r="D754">
        <v>20</v>
      </c>
    </row>
    <row r="755" spans="1:4">
      <c r="A755" t="s">
        <v>11</v>
      </c>
      <c r="B755" s="7">
        <v>0.63124999999999942</v>
      </c>
      <c r="C755">
        <v>15</v>
      </c>
      <c r="D755">
        <v>1</v>
      </c>
    </row>
    <row r="756" spans="1:4">
      <c r="A756" t="s">
        <v>11</v>
      </c>
      <c r="B756" s="7">
        <v>0.63124999999999942</v>
      </c>
      <c r="C756">
        <v>14</v>
      </c>
      <c r="D756">
        <v>3</v>
      </c>
    </row>
    <row r="757" spans="1:4">
      <c r="A757" t="s">
        <v>11</v>
      </c>
      <c r="B757" s="7">
        <v>0.63958333333333273</v>
      </c>
      <c r="C757">
        <v>7</v>
      </c>
      <c r="D757">
        <v>20</v>
      </c>
    </row>
    <row r="758" spans="1:4">
      <c r="A758" t="s">
        <v>11</v>
      </c>
      <c r="B758" s="7">
        <v>0.64722222222222159</v>
      </c>
      <c r="C758">
        <v>13</v>
      </c>
      <c r="D758">
        <v>2</v>
      </c>
    </row>
    <row r="759" spans="1:4">
      <c r="A759" t="s">
        <v>11</v>
      </c>
      <c r="B759" s="7">
        <v>0.65555555555555489</v>
      </c>
      <c r="C759">
        <v>14</v>
      </c>
      <c r="D759">
        <v>3</v>
      </c>
    </row>
    <row r="760" spans="1:4">
      <c r="A760" t="s">
        <v>11</v>
      </c>
      <c r="B760" s="7">
        <v>0.6638888888888882</v>
      </c>
      <c r="C760">
        <v>4</v>
      </c>
      <c r="D760">
        <v>16</v>
      </c>
    </row>
    <row r="761" spans="1:4">
      <c r="A761" t="s">
        <v>11</v>
      </c>
      <c r="B761" s="7">
        <v>0.67361111111111038</v>
      </c>
      <c r="C761">
        <v>12</v>
      </c>
      <c r="D761">
        <v>6</v>
      </c>
    </row>
    <row r="762" spans="1:4">
      <c r="A762" t="s">
        <v>11</v>
      </c>
      <c r="B762" s="7">
        <v>0.67361111111111038</v>
      </c>
      <c r="C762">
        <v>7</v>
      </c>
      <c r="D762">
        <v>20</v>
      </c>
    </row>
    <row r="763" spans="1:4">
      <c r="A763" t="s">
        <v>11</v>
      </c>
      <c r="B763" s="7">
        <v>0.67361111111111038</v>
      </c>
      <c r="C763">
        <v>13</v>
      </c>
      <c r="D763">
        <v>2</v>
      </c>
    </row>
    <row r="764" spans="1:4">
      <c r="A764" t="s">
        <v>11</v>
      </c>
      <c r="B764" s="7">
        <v>0.67638888888888815</v>
      </c>
      <c r="C764">
        <v>8</v>
      </c>
      <c r="D764">
        <v>19</v>
      </c>
    </row>
    <row r="765" spans="1:4">
      <c r="A765" t="s">
        <v>11</v>
      </c>
      <c r="B765" s="7">
        <v>0.67638888888888815</v>
      </c>
      <c r="C765">
        <v>5</v>
      </c>
      <c r="D765">
        <v>20</v>
      </c>
    </row>
    <row r="766" spans="1:4">
      <c r="A766" t="s">
        <v>11</v>
      </c>
      <c r="B766" s="7">
        <v>0.67638888888888815</v>
      </c>
      <c r="C766">
        <v>16</v>
      </c>
      <c r="D766">
        <v>7</v>
      </c>
    </row>
    <row r="767" spans="1:4">
      <c r="A767" t="s">
        <v>11</v>
      </c>
      <c r="B767" s="7">
        <v>0.68124999999999925</v>
      </c>
      <c r="C767">
        <v>4</v>
      </c>
      <c r="D767">
        <v>16</v>
      </c>
    </row>
    <row r="768" spans="1:4">
      <c r="A768" t="s">
        <v>11</v>
      </c>
      <c r="B768" s="7">
        <v>0.68124999999999925</v>
      </c>
      <c r="C768">
        <v>14</v>
      </c>
      <c r="D768">
        <v>3</v>
      </c>
    </row>
    <row r="769" spans="1:4">
      <c r="A769" t="s">
        <v>11</v>
      </c>
      <c r="B769" s="7">
        <v>0.68124999999999925</v>
      </c>
      <c r="C769">
        <v>14</v>
      </c>
      <c r="D769">
        <v>3</v>
      </c>
    </row>
    <row r="770" spans="1:4">
      <c r="A770" t="s">
        <v>11</v>
      </c>
      <c r="B770" s="7">
        <v>0.68124999999999925</v>
      </c>
      <c r="C770">
        <v>4</v>
      </c>
      <c r="D770">
        <v>16</v>
      </c>
    </row>
    <row r="771" spans="1:4">
      <c r="A771" t="s">
        <v>11</v>
      </c>
      <c r="B771" s="7">
        <v>0.68124999999999925</v>
      </c>
      <c r="C771">
        <v>5</v>
      </c>
      <c r="D771">
        <v>20</v>
      </c>
    </row>
    <row r="772" spans="1:4">
      <c r="A772" t="s">
        <v>11</v>
      </c>
      <c r="B772" s="7">
        <v>0.68124999999999925</v>
      </c>
      <c r="C772">
        <v>15</v>
      </c>
      <c r="D772">
        <v>1</v>
      </c>
    </row>
    <row r="773" spans="1:4">
      <c r="A773" t="s">
        <v>11</v>
      </c>
      <c r="B773" s="7">
        <v>0.68124999999999925</v>
      </c>
      <c r="C773">
        <v>8</v>
      </c>
      <c r="D773">
        <v>19</v>
      </c>
    </row>
    <row r="774" spans="1:4">
      <c r="A774" t="s">
        <v>11</v>
      </c>
      <c r="B774" s="7">
        <v>0.68819444444444366</v>
      </c>
      <c r="C774">
        <v>6</v>
      </c>
      <c r="D774">
        <v>18</v>
      </c>
    </row>
    <row r="775" spans="1:4">
      <c r="A775" t="s">
        <v>11</v>
      </c>
      <c r="B775" s="7">
        <v>0.68819444444444366</v>
      </c>
      <c r="C775">
        <v>1</v>
      </c>
      <c r="D775">
        <v>23</v>
      </c>
    </row>
    <row r="776" spans="1:4">
      <c r="A776" t="s">
        <v>11</v>
      </c>
      <c r="B776" s="7">
        <v>0.68819444444444366</v>
      </c>
      <c r="C776">
        <v>8</v>
      </c>
      <c r="D776">
        <v>19</v>
      </c>
    </row>
    <row r="777" spans="1:4">
      <c r="A777" t="s">
        <v>11</v>
      </c>
      <c r="B777" s="7">
        <v>0.68819444444444366</v>
      </c>
      <c r="C777">
        <v>14</v>
      </c>
      <c r="D777">
        <v>3</v>
      </c>
    </row>
    <row r="778" spans="1:4">
      <c r="A778" t="s">
        <v>11</v>
      </c>
      <c r="B778" s="7">
        <v>0.69305555555555476</v>
      </c>
      <c r="C778">
        <v>11</v>
      </c>
      <c r="D778">
        <v>14</v>
      </c>
    </row>
    <row r="779" spans="1:4">
      <c r="A779" t="s">
        <v>11</v>
      </c>
      <c r="B779" s="7">
        <v>0.69305555555555476</v>
      </c>
      <c r="C779">
        <v>13</v>
      </c>
      <c r="D779">
        <v>2</v>
      </c>
    </row>
    <row r="780" spans="1:4">
      <c r="A780" t="s">
        <v>11</v>
      </c>
      <c r="B780" s="7">
        <v>0.69305555555555476</v>
      </c>
      <c r="C780">
        <v>16</v>
      </c>
      <c r="D780">
        <v>7</v>
      </c>
    </row>
    <row r="781" spans="1:4">
      <c r="A781" t="s">
        <v>11</v>
      </c>
      <c r="B781" s="7">
        <v>0.69513888888888808</v>
      </c>
      <c r="C781">
        <v>11</v>
      </c>
      <c r="D781">
        <v>14</v>
      </c>
    </row>
    <row r="782" spans="1:4">
      <c r="A782" t="s">
        <v>11</v>
      </c>
      <c r="B782" s="7">
        <v>0.69513888888888808</v>
      </c>
      <c r="C782">
        <v>11</v>
      </c>
      <c r="D782">
        <v>14</v>
      </c>
    </row>
    <row r="783" spans="1:4">
      <c r="A783" t="s">
        <v>11</v>
      </c>
      <c r="B783" s="7">
        <v>0.69513888888888808</v>
      </c>
      <c r="C783">
        <v>6</v>
      </c>
      <c r="D783">
        <v>18</v>
      </c>
    </row>
    <row r="784" spans="1:4">
      <c r="A784" t="s">
        <v>11</v>
      </c>
      <c r="B784" s="7">
        <v>0.69583333333333253</v>
      </c>
      <c r="C784">
        <v>7</v>
      </c>
      <c r="D784">
        <v>20</v>
      </c>
    </row>
    <row r="785" spans="1:4">
      <c r="A785" t="s">
        <v>11</v>
      </c>
      <c r="B785" s="7">
        <v>0.7020833333333325</v>
      </c>
      <c r="C785">
        <v>2</v>
      </c>
      <c r="D785">
        <v>19</v>
      </c>
    </row>
    <row r="786" spans="1:4">
      <c r="A786" t="s">
        <v>11</v>
      </c>
      <c r="B786" s="7">
        <v>0.70555555555555471</v>
      </c>
      <c r="C786">
        <v>13</v>
      </c>
      <c r="D786">
        <v>2</v>
      </c>
    </row>
    <row r="787" spans="1:4">
      <c r="A787" t="s">
        <v>11</v>
      </c>
      <c r="B787" s="7">
        <v>0.70555555555555471</v>
      </c>
      <c r="C787">
        <v>4</v>
      </c>
      <c r="D787">
        <v>16</v>
      </c>
    </row>
    <row r="788" spans="1:4">
      <c r="A788" t="s">
        <v>11</v>
      </c>
      <c r="B788" s="7">
        <v>0.70555555555555471</v>
      </c>
      <c r="C788">
        <v>9</v>
      </c>
      <c r="D788">
        <v>17</v>
      </c>
    </row>
    <row r="789" spans="1:4">
      <c r="A789" t="s">
        <v>11</v>
      </c>
      <c r="B789" s="7">
        <v>0.7152777777777769</v>
      </c>
      <c r="C789">
        <v>8</v>
      </c>
      <c r="D789">
        <v>19</v>
      </c>
    </row>
    <row r="790" spans="1:4">
      <c r="A790" t="s">
        <v>11</v>
      </c>
      <c r="B790" s="7">
        <v>0.7152777777777769</v>
      </c>
      <c r="C790">
        <v>7</v>
      </c>
      <c r="D790">
        <v>20</v>
      </c>
    </row>
    <row r="791" spans="1:4">
      <c r="A791" t="s">
        <v>11</v>
      </c>
      <c r="B791" s="7">
        <v>0.7152777777777769</v>
      </c>
      <c r="C791">
        <v>5</v>
      </c>
      <c r="D791">
        <v>20</v>
      </c>
    </row>
    <row r="792" spans="1:4">
      <c r="A792" t="s">
        <v>11</v>
      </c>
      <c r="B792" s="7">
        <v>0.7152777777777769</v>
      </c>
      <c r="C792">
        <v>15</v>
      </c>
      <c r="D792">
        <v>1</v>
      </c>
    </row>
    <row r="793" spans="1:4">
      <c r="A793" t="s">
        <v>11</v>
      </c>
      <c r="B793" s="7">
        <v>0.71666666666666579</v>
      </c>
      <c r="C793">
        <v>8</v>
      </c>
      <c r="D793">
        <v>19</v>
      </c>
    </row>
    <row r="794" spans="1:4">
      <c r="A794" t="s">
        <v>11</v>
      </c>
      <c r="B794" s="7">
        <v>0.71666666666666579</v>
      </c>
      <c r="C794">
        <v>1</v>
      </c>
      <c r="D794">
        <v>23</v>
      </c>
    </row>
    <row r="795" spans="1:4">
      <c r="A795" t="s">
        <v>11</v>
      </c>
      <c r="B795" s="7">
        <v>0.71944444444444355</v>
      </c>
      <c r="C795">
        <v>2</v>
      </c>
      <c r="D795">
        <v>19</v>
      </c>
    </row>
    <row r="796" spans="1:4">
      <c r="A796" t="s">
        <v>11</v>
      </c>
      <c r="B796" s="7">
        <v>0.71944444444444355</v>
      </c>
      <c r="C796">
        <v>4</v>
      </c>
      <c r="D796">
        <v>16</v>
      </c>
    </row>
    <row r="797" spans="1:4">
      <c r="A797" t="s">
        <v>11</v>
      </c>
      <c r="B797" s="7">
        <v>0.71944444444444355</v>
      </c>
      <c r="C797">
        <v>2</v>
      </c>
      <c r="D797">
        <v>19</v>
      </c>
    </row>
    <row r="798" spans="1:4">
      <c r="A798" t="s">
        <v>11</v>
      </c>
      <c r="B798" s="7">
        <v>0.7381944444444436</v>
      </c>
      <c r="C798">
        <v>16</v>
      </c>
      <c r="D798">
        <v>7</v>
      </c>
    </row>
    <row r="799" spans="1:4">
      <c r="A799" t="s">
        <v>11</v>
      </c>
      <c r="B799" s="7">
        <v>0.7381944444444436</v>
      </c>
      <c r="C799">
        <v>2</v>
      </c>
      <c r="D799">
        <v>19</v>
      </c>
    </row>
    <row r="800" spans="1:4">
      <c r="A800" t="s">
        <v>11</v>
      </c>
      <c r="B800" s="7">
        <v>0.7381944444444436</v>
      </c>
      <c r="C800">
        <v>3</v>
      </c>
      <c r="D800">
        <v>8.5</v>
      </c>
    </row>
    <row r="801" spans="1:4">
      <c r="A801" t="s">
        <v>11</v>
      </c>
      <c r="B801" s="7">
        <v>0.74166666666666581</v>
      </c>
      <c r="C801">
        <v>2</v>
      </c>
      <c r="D801">
        <v>19</v>
      </c>
    </row>
    <row r="802" spans="1:4">
      <c r="A802" t="s">
        <v>11</v>
      </c>
      <c r="B802" s="7">
        <v>0.74166666666666581</v>
      </c>
      <c r="C802">
        <v>8</v>
      </c>
      <c r="D802">
        <v>19</v>
      </c>
    </row>
    <row r="803" spans="1:4">
      <c r="A803" t="s">
        <v>11</v>
      </c>
      <c r="B803" s="7">
        <v>0.74166666666666581</v>
      </c>
      <c r="C803">
        <v>1</v>
      </c>
      <c r="D803">
        <v>23</v>
      </c>
    </row>
    <row r="804" spans="1:4">
      <c r="A804" t="s">
        <v>11</v>
      </c>
      <c r="B804" s="7">
        <v>0.74513888888888802</v>
      </c>
      <c r="C804">
        <v>16</v>
      </c>
      <c r="D804">
        <v>7</v>
      </c>
    </row>
    <row r="805" spans="1:4">
      <c r="A805" t="s">
        <v>11</v>
      </c>
      <c r="B805" s="7">
        <v>0.76111111111111018</v>
      </c>
      <c r="C805">
        <v>15</v>
      </c>
      <c r="D805">
        <v>1</v>
      </c>
    </row>
    <row r="806" spans="1:4">
      <c r="A806" t="s">
        <v>11</v>
      </c>
      <c r="B806" s="7">
        <v>0.76111111111111018</v>
      </c>
      <c r="C806">
        <v>3</v>
      </c>
      <c r="D806">
        <v>8.5</v>
      </c>
    </row>
    <row r="807" spans="1:4">
      <c r="A807" t="s">
        <v>11</v>
      </c>
      <c r="B807" s="7">
        <v>0.77361111111111014</v>
      </c>
      <c r="C807">
        <v>12</v>
      </c>
      <c r="D807">
        <v>6</v>
      </c>
    </row>
    <row r="808" spans="1:4">
      <c r="A808" t="s">
        <v>11</v>
      </c>
      <c r="B808" s="7">
        <v>0.77361111111111014</v>
      </c>
      <c r="C808">
        <v>4</v>
      </c>
      <c r="D808">
        <v>16</v>
      </c>
    </row>
    <row r="809" spans="1:4">
      <c r="A809" t="s">
        <v>11</v>
      </c>
      <c r="B809" s="7">
        <v>0.77361111111111014</v>
      </c>
      <c r="C809">
        <v>15</v>
      </c>
      <c r="D809">
        <v>1</v>
      </c>
    </row>
    <row r="810" spans="1:4">
      <c r="A810" t="s">
        <v>11</v>
      </c>
      <c r="B810" s="7">
        <v>0.78333333333333233</v>
      </c>
      <c r="C810">
        <v>16</v>
      </c>
      <c r="D810">
        <v>7</v>
      </c>
    </row>
    <row r="811" spans="1:4">
      <c r="A811" t="s">
        <v>11</v>
      </c>
      <c r="B811" s="7">
        <v>0.78611111111111009</v>
      </c>
      <c r="C811">
        <v>16</v>
      </c>
      <c r="D811">
        <v>7</v>
      </c>
    </row>
    <row r="812" spans="1:4">
      <c r="A812" t="s">
        <v>11</v>
      </c>
      <c r="B812" s="7">
        <v>0.78611111111111009</v>
      </c>
      <c r="C812">
        <v>7</v>
      </c>
      <c r="D812">
        <v>20</v>
      </c>
    </row>
    <row r="813" spans="1:4">
      <c r="A813" t="s">
        <v>11</v>
      </c>
      <c r="B813" s="7">
        <v>0.78888888888888786</v>
      </c>
      <c r="C813">
        <v>1</v>
      </c>
      <c r="D813">
        <v>23</v>
      </c>
    </row>
    <row r="814" spans="1:4">
      <c r="A814" t="s">
        <v>11</v>
      </c>
      <c r="B814" s="7">
        <v>0.7895833333333323</v>
      </c>
      <c r="C814">
        <v>7</v>
      </c>
      <c r="D814">
        <v>20</v>
      </c>
    </row>
    <row r="815" spans="1:4">
      <c r="A815" t="s">
        <v>11</v>
      </c>
      <c r="B815" s="7">
        <v>0.80347222222222114</v>
      </c>
      <c r="C815">
        <v>16</v>
      </c>
      <c r="D815">
        <v>7</v>
      </c>
    </row>
    <row r="816" spans="1:4">
      <c r="A816" t="s">
        <v>11</v>
      </c>
      <c r="B816" s="7">
        <v>0.80347222222222114</v>
      </c>
      <c r="C816">
        <v>12</v>
      </c>
      <c r="D816">
        <v>6</v>
      </c>
    </row>
    <row r="817" spans="1:4">
      <c r="A817" t="s">
        <v>11</v>
      </c>
      <c r="B817" s="7">
        <v>0.82152777777777675</v>
      </c>
      <c r="C817">
        <v>16</v>
      </c>
      <c r="D817">
        <v>7</v>
      </c>
    </row>
    <row r="818" spans="1:4">
      <c r="A818" t="s">
        <v>11</v>
      </c>
      <c r="B818" s="7">
        <v>0.82152777777777675</v>
      </c>
      <c r="C818">
        <v>8</v>
      </c>
      <c r="D818">
        <v>19</v>
      </c>
    </row>
    <row r="819" spans="1:4">
      <c r="A819" t="s">
        <v>11</v>
      </c>
      <c r="B819" s="7">
        <v>0.82152777777777675</v>
      </c>
      <c r="C819">
        <v>9</v>
      </c>
      <c r="D819">
        <v>17</v>
      </c>
    </row>
    <row r="820" spans="1:4">
      <c r="A820" t="s">
        <v>11</v>
      </c>
      <c r="B820" s="7">
        <v>0.83680555555555447</v>
      </c>
      <c r="C820">
        <v>11</v>
      </c>
      <c r="D820">
        <v>14</v>
      </c>
    </row>
    <row r="821" spans="1:4">
      <c r="A821" t="s">
        <v>11</v>
      </c>
      <c r="B821" s="7">
        <v>0.84861111111110998</v>
      </c>
      <c r="C821">
        <v>16</v>
      </c>
      <c r="D821">
        <v>7</v>
      </c>
    </row>
    <row r="822" spans="1:4">
      <c r="A822" t="s">
        <v>11</v>
      </c>
      <c r="B822" s="7">
        <v>0.84861111111110998</v>
      </c>
      <c r="C822">
        <v>2</v>
      </c>
      <c r="D822">
        <v>19</v>
      </c>
    </row>
    <row r="823" spans="1:4">
      <c r="A823" t="s">
        <v>11</v>
      </c>
      <c r="B823" s="7">
        <v>0.8604166666666655</v>
      </c>
      <c r="C823">
        <v>15</v>
      </c>
      <c r="D823">
        <v>1</v>
      </c>
    </row>
    <row r="824" spans="1:4">
      <c r="A824" t="s">
        <v>11</v>
      </c>
      <c r="B824" s="7">
        <v>0.8604166666666655</v>
      </c>
      <c r="C824">
        <v>1</v>
      </c>
      <c r="D824">
        <v>23</v>
      </c>
    </row>
    <row r="825" spans="1:4">
      <c r="A825" t="s">
        <v>11</v>
      </c>
      <c r="B825" s="7">
        <v>0.8604166666666655</v>
      </c>
      <c r="C825">
        <v>7</v>
      </c>
      <c r="D825">
        <v>20</v>
      </c>
    </row>
    <row r="826" spans="1:4">
      <c r="A826" t="s">
        <v>11</v>
      </c>
      <c r="B826" s="7">
        <v>0.87152777777777657</v>
      </c>
      <c r="C826">
        <v>15</v>
      </c>
      <c r="D826">
        <v>1</v>
      </c>
    </row>
    <row r="827" spans="1:4">
      <c r="A827" t="s">
        <v>11</v>
      </c>
      <c r="B827" s="7">
        <v>0.87152777777777657</v>
      </c>
      <c r="C827">
        <v>15</v>
      </c>
      <c r="D827">
        <v>1</v>
      </c>
    </row>
    <row r="828" spans="1:4">
      <c r="A828" t="s">
        <v>11</v>
      </c>
      <c r="B828" s="7">
        <v>0.87152777777777657</v>
      </c>
      <c r="C828">
        <v>13</v>
      </c>
      <c r="D828">
        <v>2</v>
      </c>
    </row>
    <row r="829" spans="1:4">
      <c r="A829" t="s">
        <v>11</v>
      </c>
      <c r="B829" s="7">
        <v>0.87847222222222099</v>
      </c>
      <c r="C829">
        <v>16</v>
      </c>
      <c r="D829">
        <v>7</v>
      </c>
    </row>
    <row r="830" spans="1:4">
      <c r="A830" t="s">
        <v>11</v>
      </c>
      <c r="B830" s="7">
        <v>0.87847222222222099</v>
      </c>
      <c r="C830">
        <v>7</v>
      </c>
      <c r="D830">
        <v>20</v>
      </c>
    </row>
    <row r="831" spans="1:4">
      <c r="A831" t="s">
        <v>11</v>
      </c>
      <c r="B831" s="7">
        <v>0.87847222222222099</v>
      </c>
      <c r="C831">
        <v>1</v>
      </c>
      <c r="D831">
        <v>23</v>
      </c>
    </row>
    <row r="832" spans="1:4">
      <c r="A832" t="s">
        <v>11</v>
      </c>
      <c r="B832" s="7">
        <v>0.8819444444444432</v>
      </c>
      <c r="C832">
        <v>9</v>
      </c>
      <c r="D832">
        <v>17</v>
      </c>
    </row>
    <row r="833" spans="1:4">
      <c r="A833" t="s">
        <v>11</v>
      </c>
      <c r="B833" s="7">
        <v>0.89166666666666539</v>
      </c>
      <c r="C833">
        <v>11</v>
      </c>
      <c r="D833">
        <v>14</v>
      </c>
    </row>
    <row r="834" spans="1:4">
      <c r="A834" t="s">
        <v>11</v>
      </c>
      <c r="B834" s="7">
        <v>0.89166666666666539</v>
      </c>
      <c r="C834">
        <v>14</v>
      </c>
      <c r="D834">
        <v>3</v>
      </c>
    </row>
    <row r="835" spans="1:4">
      <c r="A835" t="s">
        <v>11</v>
      </c>
      <c r="B835" s="7">
        <v>0.89166666666666539</v>
      </c>
      <c r="C835">
        <v>2</v>
      </c>
      <c r="D835">
        <v>19</v>
      </c>
    </row>
    <row r="836" spans="1:4">
      <c r="A836" t="s">
        <v>11</v>
      </c>
      <c r="B836" s="7">
        <v>0.89166666666666539</v>
      </c>
      <c r="C836">
        <v>2</v>
      </c>
      <c r="D836">
        <v>19</v>
      </c>
    </row>
    <row r="837" spans="1:4">
      <c r="A837" t="s">
        <v>11</v>
      </c>
      <c r="B837" s="7">
        <v>0.89166666666666539</v>
      </c>
      <c r="C837">
        <v>1</v>
      </c>
      <c r="D837">
        <v>23</v>
      </c>
    </row>
    <row r="838" spans="1:4">
      <c r="A838" t="s">
        <v>11</v>
      </c>
      <c r="B838" s="7">
        <v>0.89166666666666539</v>
      </c>
      <c r="C838">
        <v>8</v>
      </c>
      <c r="D838">
        <v>19</v>
      </c>
    </row>
    <row r="839" spans="1:4">
      <c r="A839" t="s">
        <v>11</v>
      </c>
      <c r="B839" s="7">
        <v>0.90972222222222099</v>
      </c>
      <c r="C839">
        <v>8</v>
      </c>
      <c r="D839">
        <v>19</v>
      </c>
    </row>
    <row r="840" spans="1:4">
      <c r="A840" t="s">
        <v>11</v>
      </c>
      <c r="B840" s="7">
        <v>0.91041666666666543</v>
      </c>
      <c r="C840">
        <v>5</v>
      </c>
      <c r="D840">
        <v>20</v>
      </c>
    </row>
    <row r="841" spans="1:4">
      <c r="A841" t="s">
        <v>11</v>
      </c>
      <c r="B841" s="7">
        <v>0.91041666666666543</v>
      </c>
      <c r="C841">
        <v>8</v>
      </c>
      <c r="D841">
        <v>19</v>
      </c>
    </row>
    <row r="842" spans="1:4">
      <c r="A842" t="s">
        <v>11</v>
      </c>
      <c r="B842" s="7">
        <v>0.9263888888888876</v>
      </c>
      <c r="C842">
        <v>4</v>
      </c>
      <c r="D842">
        <v>16</v>
      </c>
    </row>
    <row r="843" spans="1:4">
      <c r="A843" t="s">
        <v>11</v>
      </c>
      <c r="B843" s="7">
        <v>0.9444444444444432</v>
      </c>
      <c r="C843">
        <v>2</v>
      </c>
      <c r="D843">
        <v>19</v>
      </c>
    </row>
    <row r="844" spans="1:4">
      <c r="A844" t="s">
        <v>11</v>
      </c>
      <c r="B844" s="7">
        <v>0.94722222222222097</v>
      </c>
      <c r="C844">
        <v>13</v>
      </c>
      <c r="D844">
        <v>2</v>
      </c>
    </row>
    <row r="845" spans="1:4">
      <c r="A845" t="s">
        <v>11</v>
      </c>
      <c r="B845" s="7">
        <v>0.94722222222222097</v>
      </c>
      <c r="C845">
        <v>8</v>
      </c>
      <c r="D845">
        <v>19</v>
      </c>
    </row>
    <row r="846" spans="1:4">
      <c r="A846" t="s">
        <v>11</v>
      </c>
      <c r="B846" s="7">
        <v>0.94722222222222097</v>
      </c>
      <c r="C846">
        <v>4</v>
      </c>
      <c r="D846">
        <v>16</v>
      </c>
    </row>
    <row r="847" spans="1:4">
      <c r="A847" t="s">
        <v>11</v>
      </c>
      <c r="B847" s="7">
        <v>0.94722222222222097</v>
      </c>
      <c r="C847">
        <v>6</v>
      </c>
      <c r="D847">
        <v>18</v>
      </c>
    </row>
    <row r="848" spans="1:4">
      <c r="A848" t="s">
        <v>11</v>
      </c>
      <c r="B848" s="7">
        <v>0.94722222222222097</v>
      </c>
      <c r="C848">
        <v>7</v>
      </c>
      <c r="D848">
        <v>20</v>
      </c>
    </row>
    <row r="849" spans="1:4">
      <c r="A849" t="s">
        <v>11</v>
      </c>
      <c r="B849" s="7">
        <v>0.94722222222222097</v>
      </c>
      <c r="C849">
        <v>12</v>
      </c>
      <c r="D849">
        <v>6</v>
      </c>
    </row>
    <row r="850" spans="1:4">
      <c r="A850" t="s">
        <v>12</v>
      </c>
      <c r="B850" s="7">
        <v>0.58472222222222203</v>
      </c>
      <c r="C850">
        <v>4</v>
      </c>
      <c r="D850">
        <v>16</v>
      </c>
    </row>
    <row r="851" spans="1:4">
      <c r="A851" t="s">
        <v>12</v>
      </c>
      <c r="B851" s="7">
        <v>0.59513888888888866</v>
      </c>
      <c r="C851">
        <v>14</v>
      </c>
      <c r="D851">
        <v>3</v>
      </c>
    </row>
    <row r="852" spans="1:4">
      <c r="A852" t="s">
        <v>12</v>
      </c>
      <c r="B852" s="7">
        <v>0.61111111111111094</v>
      </c>
      <c r="C852">
        <v>7</v>
      </c>
      <c r="D852">
        <v>20</v>
      </c>
    </row>
    <row r="853" spans="1:4">
      <c r="A853" t="s">
        <v>12</v>
      </c>
      <c r="B853" s="7">
        <v>0.61111111111111094</v>
      </c>
      <c r="C853">
        <v>16</v>
      </c>
      <c r="D853">
        <v>7</v>
      </c>
    </row>
    <row r="854" spans="1:4">
      <c r="A854" t="s">
        <v>12</v>
      </c>
      <c r="B854" s="7">
        <v>0.61111111111111094</v>
      </c>
      <c r="C854">
        <v>10</v>
      </c>
      <c r="D854">
        <v>19.5</v>
      </c>
    </row>
    <row r="855" spans="1:4">
      <c r="A855" t="s">
        <v>12</v>
      </c>
      <c r="B855" s="7">
        <v>0.62083333333333313</v>
      </c>
      <c r="C855">
        <v>11</v>
      </c>
      <c r="D855">
        <v>14</v>
      </c>
    </row>
    <row r="856" spans="1:4">
      <c r="A856" t="s">
        <v>12</v>
      </c>
      <c r="B856" s="7">
        <v>0.62083333333333313</v>
      </c>
      <c r="C856">
        <v>7</v>
      </c>
      <c r="D856">
        <v>20</v>
      </c>
    </row>
    <row r="857" spans="1:4">
      <c r="A857" t="s">
        <v>12</v>
      </c>
      <c r="B857" s="7">
        <v>0.6270833333333331</v>
      </c>
      <c r="C857">
        <v>9</v>
      </c>
      <c r="D857">
        <v>17</v>
      </c>
    </row>
    <row r="858" spans="1:4">
      <c r="A858" t="s">
        <v>12</v>
      </c>
      <c r="B858" s="7">
        <v>0.6270833333333331</v>
      </c>
      <c r="C858">
        <v>4</v>
      </c>
      <c r="D858">
        <v>16</v>
      </c>
    </row>
    <row r="859" spans="1:4">
      <c r="A859" t="s">
        <v>12</v>
      </c>
      <c r="B859" s="7">
        <v>0.6270833333333331</v>
      </c>
      <c r="C859">
        <v>12</v>
      </c>
      <c r="D859">
        <v>6</v>
      </c>
    </row>
    <row r="860" spans="1:4">
      <c r="A860" t="s">
        <v>12</v>
      </c>
      <c r="B860" s="7">
        <v>0.6270833333333331</v>
      </c>
      <c r="C860">
        <v>1</v>
      </c>
      <c r="D860">
        <v>23</v>
      </c>
    </row>
    <row r="861" spans="1:4">
      <c r="A861" t="s">
        <v>12</v>
      </c>
      <c r="B861" s="7">
        <v>0.6270833333333331</v>
      </c>
      <c r="C861">
        <v>14</v>
      </c>
      <c r="D861">
        <v>3</v>
      </c>
    </row>
    <row r="862" spans="1:4">
      <c r="A862" t="s">
        <v>12</v>
      </c>
      <c r="B862" s="7">
        <v>0.6270833333333331</v>
      </c>
      <c r="C862">
        <v>7</v>
      </c>
      <c r="D862">
        <v>20</v>
      </c>
    </row>
    <row r="863" spans="1:4">
      <c r="A863" t="s">
        <v>12</v>
      </c>
      <c r="B863" s="7">
        <v>0.6270833333333331</v>
      </c>
      <c r="C863">
        <v>12</v>
      </c>
      <c r="D863">
        <v>6</v>
      </c>
    </row>
    <row r="864" spans="1:4">
      <c r="A864" t="s">
        <v>12</v>
      </c>
      <c r="B864" s="7">
        <v>0.62916666666666643</v>
      </c>
      <c r="C864">
        <v>11</v>
      </c>
      <c r="D864">
        <v>14</v>
      </c>
    </row>
    <row r="865" spans="1:4">
      <c r="A865" t="s">
        <v>12</v>
      </c>
      <c r="B865" s="7">
        <v>0.6402777777777775</v>
      </c>
      <c r="C865">
        <v>11</v>
      </c>
      <c r="D865">
        <v>14</v>
      </c>
    </row>
    <row r="866" spans="1:4">
      <c r="A866" t="s">
        <v>12</v>
      </c>
      <c r="B866" s="7">
        <v>0.65138888888888857</v>
      </c>
      <c r="C866">
        <v>3</v>
      </c>
      <c r="D866">
        <v>8.5</v>
      </c>
    </row>
    <row r="867" spans="1:4">
      <c r="A867" t="s">
        <v>12</v>
      </c>
      <c r="B867" s="7">
        <v>0.65138888888888857</v>
      </c>
      <c r="C867">
        <v>13</v>
      </c>
      <c r="D867">
        <v>2</v>
      </c>
    </row>
    <row r="868" spans="1:4">
      <c r="A868" t="s">
        <v>12</v>
      </c>
      <c r="B868" s="7">
        <v>0.65138888888888857</v>
      </c>
      <c r="C868">
        <v>7</v>
      </c>
      <c r="D868">
        <v>20</v>
      </c>
    </row>
    <row r="869" spans="1:4">
      <c r="A869" t="s">
        <v>12</v>
      </c>
      <c r="B869" s="7">
        <v>0.66249999999999964</v>
      </c>
      <c r="C869">
        <v>2</v>
      </c>
      <c r="D869">
        <v>19</v>
      </c>
    </row>
    <row r="870" spans="1:4">
      <c r="A870" t="s">
        <v>12</v>
      </c>
      <c r="B870" s="7">
        <v>0.66527777777777741</v>
      </c>
      <c r="C870">
        <v>1</v>
      </c>
      <c r="D870">
        <v>23</v>
      </c>
    </row>
    <row r="871" spans="1:4">
      <c r="A871" t="s">
        <v>12</v>
      </c>
      <c r="B871" s="7">
        <v>0.66527777777777741</v>
      </c>
      <c r="C871">
        <v>5</v>
      </c>
      <c r="D871">
        <v>20</v>
      </c>
    </row>
    <row r="872" spans="1:4">
      <c r="A872" t="s">
        <v>12</v>
      </c>
      <c r="B872" s="7">
        <v>0.66527777777777741</v>
      </c>
      <c r="C872">
        <v>13</v>
      </c>
      <c r="D872">
        <v>2</v>
      </c>
    </row>
    <row r="873" spans="1:4">
      <c r="A873" t="s">
        <v>12</v>
      </c>
      <c r="B873" s="7">
        <v>0.67777777777777737</v>
      </c>
      <c r="C873">
        <v>16</v>
      </c>
      <c r="D873">
        <v>7</v>
      </c>
    </row>
    <row r="874" spans="1:4">
      <c r="A874" t="s">
        <v>12</v>
      </c>
      <c r="B874" s="7">
        <v>0.6979166666666663</v>
      </c>
      <c r="C874">
        <v>2</v>
      </c>
      <c r="D874">
        <v>19</v>
      </c>
    </row>
    <row r="875" spans="1:4">
      <c r="A875" t="s">
        <v>12</v>
      </c>
      <c r="B875" s="7">
        <v>0.70347222222222183</v>
      </c>
      <c r="C875">
        <v>2</v>
      </c>
      <c r="D875">
        <v>19</v>
      </c>
    </row>
    <row r="876" spans="1:4">
      <c r="A876" t="s">
        <v>12</v>
      </c>
      <c r="B876" s="7">
        <v>0.71249999999999958</v>
      </c>
      <c r="C876">
        <v>10</v>
      </c>
      <c r="D876">
        <v>19.5</v>
      </c>
    </row>
    <row r="877" spans="1:4">
      <c r="A877" t="s">
        <v>12</v>
      </c>
      <c r="B877" s="7">
        <v>0.71249999999999958</v>
      </c>
      <c r="C877">
        <v>2</v>
      </c>
      <c r="D877">
        <v>19</v>
      </c>
    </row>
    <row r="878" spans="1:4">
      <c r="A878" t="s">
        <v>12</v>
      </c>
      <c r="B878" s="7">
        <v>0.71249999999999958</v>
      </c>
      <c r="C878">
        <v>13</v>
      </c>
      <c r="D878">
        <v>2</v>
      </c>
    </row>
    <row r="879" spans="1:4">
      <c r="A879" t="s">
        <v>12</v>
      </c>
      <c r="B879" s="7">
        <v>0.71249999999999958</v>
      </c>
      <c r="C879">
        <v>12</v>
      </c>
      <c r="D879">
        <v>6</v>
      </c>
    </row>
    <row r="880" spans="1:4">
      <c r="A880" t="s">
        <v>12</v>
      </c>
      <c r="B880" s="7">
        <v>0.71249999999999958</v>
      </c>
      <c r="C880">
        <v>2</v>
      </c>
      <c r="D880">
        <v>19</v>
      </c>
    </row>
    <row r="881" spans="1:4">
      <c r="A881" t="s">
        <v>12</v>
      </c>
      <c r="B881" s="7">
        <v>0.71736111111111067</v>
      </c>
      <c r="C881">
        <v>7</v>
      </c>
      <c r="D881">
        <v>20</v>
      </c>
    </row>
    <row r="882" spans="1:4">
      <c r="A882" t="s">
        <v>12</v>
      </c>
      <c r="B882" s="7">
        <v>0.71736111111111067</v>
      </c>
      <c r="C882">
        <v>5</v>
      </c>
      <c r="D882">
        <v>20</v>
      </c>
    </row>
    <row r="883" spans="1:4">
      <c r="A883" t="s">
        <v>12</v>
      </c>
      <c r="B883" s="7">
        <v>0.71736111111111067</v>
      </c>
      <c r="C883">
        <v>5</v>
      </c>
      <c r="D883">
        <v>20</v>
      </c>
    </row>
    <row r="884" spans="1:4">
      <c r="A884" t="s">
        <v>12</v>
      </c>
      <c r="B884" s="7">
        <v>0.73680555555555516</v>
      </c>
      <c r="C884">
        <v>13</v>
      </c>
      <c r="D884">
        <v>2</v>
      </c>
    </row>
    <row r="885" spans="1:4">
      <c r="A885" t="s">
        <v>12</v>
      </c>
      <c r="B885" s="7">
        <v>0.75624999999999964</v>
      </c>
      <c r="C885">
        <v>2</v>
      </c>
      <c r="D885">
        <v>19</v>
      </c>
    </row>
    <row r="886" spans="1:4">
      <c r="A886" t="s">
        <v>12</v>
      </c>
      <c r="B886" s="7">
        <v>0.75624999999999964</v>
      </c>
      <c r="C886">
        <v>3</v>
      </c>
      <c r="D886">
        <v>8.5</v>
      </c>
    </row>
    <row r="887" spans="1:4">
      <c r="A887" t="s">
        <v>12</v>
      </c>
      <c r="B887" s="7">
        <v>0.75624999999999964</v>
      </c>
      <c r="C887">
        <v>13</v>
      </c>
      <c r="D887">
        <v>2</v>
      </c>
    </row>
    <row r="888" spans="1:4">
      <c r="A888" t="s">
        <v>12</v>
      </c>
      <c r="B888" s="7">
        <v>0.75624999999999964</v>
      </c>
      <c r="C888">
        <v>7</v>
      </c>
      <c r="D888">
        <v>20</v>
      </c>
    </row>
    <row r="889" spans="1:4">
      <c r="A889" t="s">
        <v>12</v>
      </c>
      <c r="B889" s="7">
        <v>0.7604166666666663</v>
      </c>
      <c r="C889">
        <v>1</v>
      </c>
      <c r="D889">
        <v>23</v>
      </c>
    </row>
    <row r="890" spans="1:4">
      <c r="A890" t="s">
        <v>12</v>
      </c>
      <c r="B890" s="7">
        <v>0.77291666666666625</v>
      </c>
      <c r="C890">
        <v>10</v>
      </c>
      <c r="D890">
        <v>19.5</v>
      </c>
    </row>
    <row r="891" spans="1:4">
      <c r="A891" t="s">
        <v>12</v>
      </c>
      <c r="B891" s="7">
        <v>0.77291666666666625</v>
      </c>
      <c r="C891">
        <v>6</v>
      </c>
      <c r="D891">
        <v>18</v>
      </c>
    </row>
    <row r="892" spans="1:4">
      <c r="A892" t="s">
        <v>12</v>
      </c>
      <c r="B892" s="7">
        <v>0.78888888888888853</v>
      </c>
      <c r="C892">
        <v>6</v>
      </c>
      <c r="D892">
        <v>18</v>
      </c>
    </row>
    <row r="893" spans="1:4">
      <c r="A893" t="s">
        <v>12</v>
      </c>
      <c r="B893" s="7">
        <v>0.79513888888888851</v>
      </c>
      <c r="C893">
        <v>2</v>
      </c>
      <c r="D893">
        <v>19</v>
      </c>
    </row>
    <row r="894" spans="1:4">
      <c r="A894" t="s">
        <v>12</v>
      </c>
      <c r="B894" s="7">
        <v>0.80555555555555514</v>
      </c>
      <c r="C894">
        <v>3</v>
      </c>
      <c r="D894">
        <v>8.5</v>
      </c>
    </row>
    <row r="895" spans="1:4">
      <c r="A895" t="s">
        <v>12</v>
      </c>
      <c r="B895" s="7">
        <v>0.81041666666666623</v>
      </c>
      <c r="C895">
        <v>6</v>
      </c>
      <c r="D895">
        <v>18</v>
      </c>
    </row>
    <row r="896" spans="1:4">
      <c r="A896" t="s">
        <v>12</v>
      </c>
      <c r="B896" s="7">
        <v>0.81041666666666623</v>
      </c>
      <c r="C896">
        <v>2</v>
      </c>
      <c r="D896">
        <v>19</v>
      </c>
    </row>
    <row r="897" spans="1:4">
      <c r="A897" t="s">
        <v>12</v>
      </c>
      <c r="B897" s="7">
        <v>0.82847222222222183</v>
      </c>
      <c r="C897">
        <v>7</v>
      </c>
      <c r="D897">
        <v>20</v>
      </c>
    </row>
    <row r="898" spans="1:4">
      <c r="A898" t="s">
        <v>12</v>
      </c>
      <c r="B898" s="7">
        <v>0.83263888888888848</v>
      </c>
      <c r="C898">
        <v>15</v>
      </c>
      <c r="D898">
        <v>1</v>
      </c>
    </row>
    <row r="899" spans="1:4">
      <c r="A899" t="s">
        <v>12</v>
      </c>
      <c r="B899" s="7">
        <v>0.83263888888888848</v>
      </c>
      <c r="C899">
        <v>8</v>
      </c>
      <c r="D899">
        <v>19</v>
      </c>
    </row>
    <row r="900" spans="1:4">
      <c r="A900" t="s">
        <v>12</v>
      </c>
      <c r="B900" s="7">
        <v>0.83263888888888848</v>
      </c>
      <c r="C900">
        <v>15</v>
      </c>
      <c r="D900">
        <v>1</v>
      </c>
    </row>
    <row r="901" spans="1:4">
      <c r="A901" t="s">
        <v>12</v>
      </c>
      <c r="B901" s="7">
        <v>0.83263888888888848</v>
      </c>
      <c r="C901">
        <v>6</v>
      </c>
      <c r="D901">
        <v>18</v>
      </c>
    </row>
    <row r="902" spans="1:4">
      <c r="A902" t="s">
        <v>12</v>
      </c>
      <c r="B902" s="7">
        <v>0.83263888888888848</v>
      </c>
      <c r="C902">
        <v>12</v>
      </c>
      <c r="D902">
        <v>6</v>
      </c>
    </row>
    <row r="903" spans="1:4">
      <c r="A903" t="s">
        <v>12</v>
      </c>
      <c r="B903" s="7">
        <v>0.83263888888888848</v>
      </c>
      <c r="C903">
        <v>11</v>
      </c>
      <c r="D903">
        <v>14</v>
      </c>
    </row>
    <row r="904" spans="1:4">
      <c r="A904" t="s">
        <v>12</v>
      </c>
      <c r="B904" s="7">
        <v>0.83541666666666625</v>
      </c>
      <c r="C904">
        <v>16</v>
      </c>
      <c r="D904">
        <v>7</v>
      </c>
    </row>
    <row r="905" spans="1:4">
      <c r="A905" t="s">
        <v>12</v>
      </c>
      <c r="B905" s="7">
        <v>0.84097222222222179</v>
      </c>
      <c r="C905">
        <v>5</v>
      </c>
      <c r="D905">
        <v>20</v>
      </c>
    </row>
    <row r="906" spans="1:4">
      <c r="A906" t="s">
        <v>12</v>
      </c>
      <c r="B906" s="7">
        <v>0.84374999999999956</v>
      </c>
      <c r="C906">
        <v>2</v>
      </c>
      <c r="D906">
        <v>19</v>
      </c>
    </row>
    <row r="907" spans="1:4">
      <c r="A907" t="s">
        <v>12</v>
      </c>
      <c r="B907" s="7">
        <v>0.84374999999999956</v>
      </c>
      <c r="C907">
        <v>3</v>
      </c>
      <c r="D907">
        <v>8.5</v>
      </c>
    </row>
    <row r="908" spans="1:4">
      <c r="A908" t="s">
        <v>12</v>
      </c>
      <c r="B908" s="7">
        <v>0.85347222222222174</v>
      </c>
      <c r="C908">
        <v>1</v>
      </c>
      <c r="D908">
        <v>23</v>
      </c>
    </row>
    <row r="909" spans="1:4">
      <c r="A909" t="s">
        <v>12</v>
      </c>
      <c r="B909" s="7">
        <v>0.87361111111111067</v>
      </c>
      <c r="C909">
        <v>3</v>
      </c>
      <c r="D909">
        <v>8.5</v>
      </c>
    </row>
    <row r="910" spans="1:4">
      <c r="A910" t="s">
        <v>12</v>
      </c>
      <c r="B910" s="7">
        <v>0.87361111111111067</v>
      </c>
      <c r="C910">
        <v>3</v>
      </c>
      <c r="D910">
        <v>8.5</v>
      </c>
    </row>
    <row r="911" spans="1:4">
      <c r="A911" t="s">
        <v>12</v>
      </c>
      <c r="B911" s="7">
        <v>0.87361111111111067</v>
      </c>
      <c r="C911">
        <v>5</v>
      </c>
      <c r="D911">
        <v>20</v>
      </c>
    </row>
    <row r="912" spans="1:4">
      <c r="A912" t="s">
        <v>12</v>
      </c>
      <c r="B912" s="7">
        <v>0.87361111111111067</v>
      </c>
      <c r="C912">
        <v>13</v>
      </c>
      <c r="D912">
        <v>2</v>
      </c>
    </row>
    <row r="913" spans="1:4">
      <c r="A913" t="s">
        <v>12</v>
      </c>
      <c r="B913" s="7">
        <v>0.88680555555555507</v>
      </c>
      <c r="C913">
        <v>1</v>
      </c>
      <c r="D913">
        <v>23</v>
      </c>
    </row>
    <row r="914" spans="1:4">
      <c r="A914" t="s">
        <v>12</v>
      </c>
      <c r="B914" s="7">
        <v>0.88680555555555507</v>
      </c>
      <c r="C914">
        <v>7</v>
      </c>
      <c r="D914">
        <v>20</v>
      </c>
    </row>
    <row r="915" spans="1:4">
      <c r="A915" t="s">
        <v>12</v>
      </c>
      <c r="B915" s="7">
        <v>0.89930555555555503</v>
      </c>
      <c r="C915">
        <v>12</v>
      </c>
      <c r="D915">
        <v>6</v>
      </c>
    </row>
    <row r="916" spans="1:4">
      <c r="A916" t="s">
        <v>12</v>
      </c>
      <c r="B916" s="7">
        <v>0.90763888888888833</v>
      </c>
      <c r="C916">
        <v>2</v>
      </c>
      <c r="D916">
        <v>19</v>
      </c>
    </row>
    <row r="917" spans="1:4">
      <c r="A917" t="s">
        <v>12</v>
      </c>
      <c r="B917" s="7">
        <v>0.90763888888888833</v>
      </c>
      <c r="C917">
        <v>12</v>
      </c>
      <c r="D917">
        <v>6</v>
      </c>
    </row>
    <row r="918" spans="1:4">
      <c r="A918" t="s">
        <v>12</v>
      </c>
      <c r="B918" s="7">
        <v>0.90763888888888833</v>
      </c>
      <c r="C918">
        <v>14</v>
      </c>
      <c r="D918">
        <v>3</v>
      </c>
    </row>
    <row r="919" spans="1:4">
      <c r="A919" t="s">
        <v>12</v>
      </c>
      <c r="B919" s="7">
        <v>0.90972222222222165</v>
      </c>
      <c r="C919">
        <v>16</v>
      </c>
      <c r="D919">
        <v>7</v>
      </c>
    </row>
    <row r="920" spans="1:4">
      <c r="A920" t="s">
        <v>12</v>
      </c>
      <c r="B920" s="7">
        <v>0.90972222222222165</v>
      </c>
      <c r="C920">
        <v>1</v>
      </c>
      <c r="D920">
        <v>23</v>
      </c>
    </row>
    <row r="921" spans="1:4">
      <c r="A921" t="s">
        <v>12</v>
      </c>
      <c r="B921" s="7">
        <v>0.90972222222222165</v>
      </c>
      <c r="C921">
        <v>14</v>
      </c>
      <c r="D921">
        <v>3</v>
      </c>
    </row>
    <row r="922" spans="1:4">
      <c r="A922" t="s">
        <v>12</v>
      </c>
      <c r="B922" s="7">
        <v>0.90972222222222165</v>
      </c>
      <c r="C922">
        <v>6</v>
      </c>
      <c r="D922">
        <v>18</v>
      </c>
    </row>
    <row r="923" spans="1:4">
      <c r="A923" t="s">
        <v>12</v>
      </c>
      <c r="B923" s="7">
        <v>0.90972222222222165</v>
      </c>
      <c r="C923">
        <v>16</v>
      </c>
      <c r="D923">
        <v>7</v>
      </c>
    </row>
    <row r="924" spans="1:4">
      <c r="A924" t="s">
        <v>12</v>
      </c>
      <c r="B924" s="7">
        <v>0.90972222222222165</v>
      </c>
      <c r="C924">
        <v>7</v>
      </c>
      <c r="D924">
        <v>20</v>
      </c>
    </row>
    <row r="925" spans="1:4">
      <c r="A925" t="s">
        <v>12</v>
      </c>
      <c r="B925" s="7">
        <v>0.90972222222222165</v>
      </c>
      <c r="C925">
        <v>3</v>
      </c>
      <c r="D925">
        <v>8.5</v>
      </c>
    </row>
    <row r="926" spans="1:4">
      <c r="A926" t="s">
        <v>12</v>
      </c>
      <c r="B926" s="7">
        <v>0.90972222222222165</v>
      </c>
      <c r="C926">
        <v>13</v>
      </c>
      <c r="D926">
        <v>2</v>
      </c>
    </row>
    <row r="927" spans="1:4">
      <c r="A927" t="s">
        <v>12</v>
      </c>
      <c r="B927" s="7">
        <v>0.90972222222222165</v>
      </c>
      <c r="C927">
        <v>7</v>
      </c>
      <c r="D927">
        <v>20</v>
      </c>
    </row>
    <row r="928" spans="1:4">
      <c r="A928" t="s">
        <v>12</v>
      </c>
      <c r="B928" s="7">
        <v>0.90972222222222165</v>
      </c>
      <c r="C928">
        <v>10</v>
      </c>
      <c r="D928">
        <v>19.5</v>
      </c>
    </row>
    <row r="929" spans="1:4">
      <c r="A929" t="s">
        <v>12</v>
      </c>
      <c r="B929" s="7">
        <v>0.92013888888888828</v>
      </c>
      <c r="C929">
        <v>7</v>
      </c>
      <c r="D929">
        <v>20</v>
      </c>
    </row>
    <row r="930" spans="1:4">
      <c r="A930" t="s">
        <v>12</v>
      </c>
      <c r="B930" s="7">
        <v>0.94097222222222165</v>
      </c>
      <c r="C930">
        <v>5</v>
      </c>
      <c r="D930">
        <v>20</v>
      </c>
    </row>
    <row r="931" spans="1:4">
      <c r="A931" t="s">
        <v>12</v>
      </c>
      <c r="B931" s="7">
        <v>0.94097222222222165</v>
      </c>
      <c r="C931">
        <v>10</v>
      </c>
      <c r="D931">
        <v>19.5</v>
      </c>
    </row>
    <row r="932" spans="1:4">
      <c r="A932" t="s">
        <v>12</v>
      </c>
      <c r="B932" s="7">
        <v>0.94097222222222165</v>
      </c>
      <c r="C932">
        <v>4</v>
      </c>
      <c r="D932">
        <v>16</v>
      </c>
    </row>
    <row r="933" spans="1:4">
      <c r="A933" t="s">
        <v>12</v>
      </c>
      <c r="B933" s="7">
        <v>0.94097222222222165</v>
      </c>
      <c r="C933">
        <v>4</v>
      </c>
      <c r="D933">
        <v>16</v>
      </c>
    </row>
    <row r="934" spans="1:4">
      <c r="A934" t="s">
        <v>12</v>
      </c>
      <c r="B934" s="7">
        <v>0.94097222222222165</v>
      </c>
      <c r="C934">
        <v>5</v>
      </c>
      <c r="D934">
        <v>20</v>
      </c>
    </row>
    <row r="935" spans="1:4">
      <c r="A935" t="s">
        <v>12</v>
      </c>
      <c r="B935" s="7">
        <v>0.94374999999999942</v>
      </c>
      <c r="C935">
        <v>5</v>
      </c>
      <c r="D935">
        <v>20</v>
      </c>
    </row>
    <row r="936" spans="1:4">
      <c r="A936" t="s">
        <v>12</v>
      </c>
      <c r="B936" s="7">
        <v>0.95555555555555494</v>
      </c>
      <c r="C936">
        <v>9</v>
      </c>
      <c r="D936">
        <v>17</v>
      </c>
    </row>
    <row r="937" spans="1:4">
      <c r="A937" t="s">
        <v>13</v>
      </c>
      <c r="B937" s="7">
        <v>0.5854166666666667</v>
      </c>
      <c r="C937">
        <v>7</v>
      </c>
      <c r="D937">
        <v>20</v>
      </c>
    </row>
    <row r="938" spans="1:4">
      <c r="A938" t="s">
        <v>13</v>
      </c>
      <c r="B938" s="7">
        <v>0.58819444444444446</v>
      </c>
      <c r="C938">
        <v>14</v>
      </c>
      <c r="D938">
        <v>3</v>
      </c>
    </row>
    <row r="939" spans="1:4">
      <c r="A939" t="s">
        <v>13</v>
      </c>
      <c r="B939" s="7">
        <v>0.58819444444444446</v>
      </c>
      <c r="C939">
        <v>5</v>
      </c>
      <c r="D939">
        <v>20</v>
      </c>
    </row>
    <row r="940" spans="1:4">
      <c r="A940" t="s">
        <v>13</v>
      </c>
      <c r="B940" s="7">
        <v>0.58819444444444446</v>
      </c>
      <c r="C940">
        <v>13</v>
      </c>
      <c r="D940">
        <v>2</v>
      </c>
    </row>
    <row r="941" spans="1:4">
      <c r="A941" t="s">
        <v>13</v>
      </c>
      <c r="B941" s="7">
        <v>0.58819444444444446</v>
      </c>
      <c r="C941">
        <v>12</v>
      </c>
      <c r="D941">
        <v>6</v>
      </c>
    </row>
    <row r="942" spans="1:4">
      <c r="A942" t="s">
        <v>13</v>
      </c>
      <c r="B942" s="7">
        <v>0.59444444444444444</v>
      </c>
      <c r="C942">
        <v>12</v>
      </c>
      <c r="D942">
        <v>6</v>
      </c>
    </row>
    <row r="943" spans="1:4">
      <c r="A943" t="s">
        <v>13</v>
      </c>
      <c r="B943" s="7">
        <v>0.59444444444444444</v>
      </c>
      <c r="C943">
        <v>15</v>
      </c>
      <c r="D943">
        <v>1</v>
      </c>
    </row>
    <row r="944" spans="1:4">
      <c r="A944" t="s">
        <v>13</v>
      </c>
      <c r="B944" s="7">
        <v>0.59583333333333333</v>
      </c>
      <c r="C944">
        <v>15</v>
      </c>
      <c r="D944">
        <v>1</v>
      </c>
    </row>
    <row r="945" spans="1:4">
      <c r="A945" t="s">
        <v>13</v>
      </c>
      <c r="B945" s="7">
        <v>0.59583333333333333</v>
      </c>
      <c r="C945">
        <v>6</v>
      </c>
      <c r="D945">
        <v>18</v>
      </c>
    </row>
    <row r="946" spans="1:4">
      <c r="A946" t="s">
        <v>13</v>
      </c>
      <c r="B946" s="7">
        <v>0.61388888888888893</v>
      </c>
      <c r="C946">
        <v>8</v>
      </c>
      <c r="D946">
        <v>19</v>
      </c>
    </row>
    <row r="947" spans="1:4">
      <c r="A947" t="s">
        <v>13</v>
      </c>
      <c r="B947" s="7">
        <v>0.62222222222222223</v>
      </c>
      <c r="C947">
        <v>14</v>
      </c>
      <c r="D947">
        <v>3</v>
      </c>
    </row>
    <row r="948" spans="1:4">
      <c r="A948" t="s">
        <v>13</v>
      </c>
      <c r="B948" s="7">
        <v>0.62847222222222221</v>
      </c>
      <c r="C948">
        <v>16</v>
      </c>
      <c r="D948">
        <v>7</v>
      </c>
    </row>
    <row r="949" spans="1:4">
      <c r="A949" t="s">
        <v>13</v>
      </c>
      <c r="B949" s="7">
        <v>0.63958333333333328</v>
      </c>
      <c r="C949">
        <v>14</v>
      </c>
      <c r="D949">
        <v>3</v>
      </c>
    </row>
    <row r="950" spans="1:4">
      <c r="A950" t="s">
        <v>13</v>
      </c>
      <c r="B950" s="7">
        <v>0.65694444444444444</v>
      </c>
      <c r="C950">
        <v>2</v>
      </c>
      <c r="D950">
        <v>19</v>
      </c>
    </row>
    <row r="951" spans="1:4">
      <c r="A951" t="s">
        <v>13</v>
      </c>
      <c r="B951" s="7">
        <v>0.66041666666666665</v>
      </c>
      <c r="C951">
        <v>16</v>
      </c>
      <c r="D951">
        <v>7</v>
      </c>
    </row>
    <row r="952" spans="1:4">
      <c r="A952" t="s">
        <v>13</v>
      </c>
      <c r="B952" s="7">
        <v>0.67291666666666661</v>
      </c>
      <c r="C952">
        <v>14</v>
      </c>
      <c r="D952">
        <v>3</v>
      </c>
    </row>
    <row r="953" spans="1:4">
      <c r="A953" t="s">
        <v>13</v>
      </c>
      <c r="B953" s="7">
        <v>0.67291666666666661</v>
      </c>
      <c r="C953">
        <v>5</v>
      </c>
      <c r="D953">
        <v>20</v>
      </c>
    </row>
    <row r="954" spans="1:4">
      <c r="A954" t="s">
        <v>13</v>
      </c>
      <c r="B954" s="7">
        <v>0.67291666666666661</v>
      </c>
      <c r="C954">
        <v>16</v>
      </c>
      <c r="D954">
        <v>7</v>
      </c>
    </row>
    <row r="955" spans="1:4">
      <c r="A955" t="s">
        <v>13</v>
      </c>
      <c r="B955" s="7">
        <v>0.67499999999999993</v>
      </c>
      <c r="C955">
        <v>14</v>
      </c>
      <c r="D955">
        <v>3</v>
      </c>
    </row>
    <row r="956" spans="1:4">
      <c r="A956" t="s">
        <v>13</v>
      </c>
      <c r="B956" s="7">
        <v>0.6826388888888888</v>
      </c>
      <c r="C956">
        <v>10</v>
      </c>
      <c r="D956">
        <v>19.5</v>
      </c>
    </row>
    <row r="957" spans="1:4">
      <c r="A957" t="s">
        <v>13</v>
      </c>
      <c r="B957" s="7">
        <v>0.6826388888888888</v>
      </c>
      <c r="C957">
        <v>5</v>
      </c>
      <c r="D957">
        <v>20</v>
      </c>
    </row>
    <row r="958" spans="1:4">
      <c r="A958" t="s">
        <v>13</v>
      </c>
      <c r="B958" s="7">
        <v>0.68402777777777768</v>
      </c>
      <c r="C958">
        <v>10</v>
      </c>
      <c r="D958">
        <v>19.5</v>
      </c>
    </row>
    <row r="959" spans="1:4">
      <c r="A959" t="s">
        <v>13</v>
      </c>
      <c r="B959" s="7">
        <v>0.6909722222222221</v>
      </c>
      <c r="C959">
        <v>2</v>
      </c>
      <c r="D959">
        <v>19</v>
      </c>
    </row>
    <row r="960" spans="1:4">
      <c r="A960" t="s">
        <v>13</v>
      </c>
      <c r="B960" s="7">
        <v>0.70972222222222214</v>
      </c>
      <c r="C960">
        <v>1</v>
      </c>
      <c r="D960">
        <v>23</v>
      </c>
    </row>
    <row r="961" spans="1:4">
      <c r="A961" t="s">
        <v>13</v>
      </c>
      <c r="B961" s="7">
        <v>0.72777777777777775</v>
      </c>
      <c r="C961">
        <v>8</v>
      </c>
      <c r="D961">
        <v>19</v>
      </c>
    </row>
    <row r="962" spans="1:4">
      <c r="A962" t="s">
        <v>13</v>
      </c>
      <c r="B962" s="7">
        <v>0.74513888888888891</v>
      </c>
      <c r="C962">
        <v>4</v>
      </c>
      <c r="D962">
        <v>16</v>
      </c>
    </row>
    <row r="963" spans="1:4">
      <c r="A963" t="s">
        <v>13</v>
      </c>
      <c r="B963" s="7">
        <v>0.75902777777777775</v>
      </c>
      <c r="C963">
        <v>3</v>
      </c>
      <c r="D963">
        <v>8.5</v>
      </c>
    </row>
    <row r="964" spans="1:4">
      <c r="A964" t="s">
        <v>13</v>
      </c>
      <c r="B964" s="7">
        <v>0.77569444444444446</v>
      </c>
      <c r="C964">
        <v>1</v>
      </c>
      <c r="D964">
        <v>23</v>
      </c>
    </row>
    <row r="965" spans="1:4">
      <c r="A965" t="s">
        <v>13</v>
      </c>
      <c r="B965" s="7">
        <v>0.77569444444444446</v>
      </c>
      <c r="C965">
        <v>1</v>
      </c>
      <c r="D965">
        <v>23</v>
      </c>
    </row>
    <row r="966" spans="1:4">
      <c r="A966" t="s">
        <v>13</v>
      </c>
      <c r="B966" s="7">
        <v>0.79097222222222219</v>
      </c>
      <c r="C966">
        <v>13</v>
      </c>
      <c r="D966">
        <v>2</v>
      </c>
    </row>
    <row r="967" spans="1:4">
      <c r="A967" t="s">
        <v>13</v>
      </c>
      <c r="B967" s="7">
        <v>0.79097222222222219</v>
      </c>
      <c r="C967">
        <v>8</v>
      </c>
      <c r="D967">
        <v>19</v>
      </c>
    </row>
    <row r="968" spans="1:4">
      <c r="A968" t="s">
        <v>13</v>
      </c>
      <c r="B968" s="7">
        <v>0.79097222222222219</v>
      </c>
      <c r="C968">
        <v>16</v>
      </c>
      <c r="D968">
        <v>7</v>
      </c>
    </row>
    <row r="969" spans="1:4">
      <c r="A969" t="s">
        <v>13</v>
      </c>
      <c r="B969" s="7">
        <v>0.79097222222222219</v>
      </c>
      <c r="C969">
        <v>7</v>
      </c>
      <c r="D969">
        <v>20</v>
      </c>
    </row>
    <row r="970" spans="1:4">
      <c r="A970" t="s">
        <v>13</v>
      </c>
      <c r="B970" s="7">
        <v>0.80347222222222214</v>
      </c>
      <c r="C970">
        <v>13</v>
      </c>
      <c r="D970">
        <v>2</v>
      </c>
    </row>
    <row r="971" spans="1:4">
      <c r="A971" t="s">
        <v>13</v>
      </c>
      <c r="B971" s="7">
        <v>0.80347222222222214</v>
      </c>
      <c r="C971">
        <v>16</v>
      </c>
      <c r="D971">
        <v>7</v>
      </c>
    </row>
    <row r="972" spans="1:4">
      <c r="A972" t="s">
        <v>13</v>
      </c>
      <c r="B972" s="7">
        <v>0.80347222222222214</v>
      </c>
      <c r="C972">
        <v>13</v>
      </c>
      <c r="D972">
        <v>2</v>
      </c>
    </row>
    <row r="973" spans="1:4">
      <c r="A973" t="s">
        <v>13</v>
      </c>
      <c r="B973" s="7">
        <v>0.82291666666666663</v>
      </c>
      <c r="C973">
        <v>8</v>
      </c>
      <c r="D973">
        <v>19</v>
      </c>
    </row>
    <row r="974" spans="1:4">
      <c r="A974" t="s">
        <v>13</v>
      </c>
      <c r="B974" s="7">
        <v>0.82291666666666663</v>
      </c>
      <c r="C974">
        <v>6</v>
      </c>
      <c r="D974">
        <v>18</v>
      </c>
    </row>
    <row r="975" spans="1:4">
      <c r="A975" t="s">
        <v>13</v>
      </c>
      <c r="B975" s="7">
        <v>0.82638888888888884</v>
      </c>
      <c r="C975">
        <v>12</v>
      </c>
      <c r="D975">
        <v>6</v>
      </c>
    </row>
    <row r="976" spans="1:4">
      <c r="A976" t="s">
        <v>13</v>
      </c>
      <c r="B976" s="7">
        <v>0.82638888888888884</v>
      </c>
      <c r="C976">
        <v>14</v>
      </c>
      <c r="D976">
        <v>3</v>
      </c>
    </row>
    <row r="977" spans="1:4">
      <c r="A977" t="s">
        <v>13</v>
      </c>
      <c r="B977" s="7">
        <v>0.84027777777777768</v>
      </c>
      <c r="C977">
        <v>11</v>
      </c>
      <c r="D977">
        <v>14</v>
      </c>
    </row>
    <row r="978" spans="1:4">
      <c r="A978" t="s">
        <v>13</v>
      </c>
      <c r="B978" s="7">
        <v>0.8472222222222221</v>
      </c>
      <c r="C978">
        <v>9</v>
      </c>
      <c r="D978">
        <v>17</v>
      </c>
    </row>
    <row r="979" spans="1:4">
      <c r="A979" t="s">
        <v>13</v>
      </c>
      <c r="B979" s="7">
        <v>0.8472222222222221</v>
      </c>
      <c r="C979">
        <v>9</v>
      </c>
      <c r="D979">
        <v>17</v>
      </c>
    </row>
    <row r="980" spans="1:4">
      <c r="A980" t="s">
        <v>13</v>
      </c>
      <c r="B980" s="7">
        <v>0.84930555555555542</v>
      </c>
      <c r="C980">
        <v>1</v>
      </c>
      <c r="D980">
        <v>23</v>
      </c>
    </row>
    <row r="981" spans="1:4">
      <c r="A981" t="s">
        <v>13</v>
      </c>
      <c r="B981" s="7">
        <v>0.86527777777777759</v>
      </c>
      <c r="C981">
        <v>3</v>
      </c>
      <c r="D981">
        <v>8.5</v>
      </c>
    </row>
    <row r="982" spans="1:4">
      <c r="A982" t="s">
        <v>13</v>
      </c>
      <c r="B982" s="7">
        <v>0.86527777777777759</v>
      </c>
      <c r="C982">
        <v>11</v>
      </c>
      <c r="D982">
        <v>14</v>
      </c>
    </row>
    <row r="983" spans="1:4">
      <c r="A983" t="s">
        <v>13</v>
      </c>
      <c r="B983" s="7">
        <v>0.86527777777777759</v>
      </c>
      <c r="C983">
        <v>14</v>
      </c>
      <c r="D983">
        <v>3</v>
      </c>
    </row>
    <row r="984" spans="1:4">
      <c r="A984" t="s">
        <v>13</v>
      </c>
      <c r="B984" s="7">
        <v>0.8770833333333331</v>
      </c>
      <c r="C984">
        <v>3</v>
      </c>
      <c r="D984">
        <v>8.5</v>
      </c>
    </row>
    <row r="985" spans="1:4">
      <c r="A985" t="s">
        <v>13</v>
      </c>
      <c r="B985" s="7">
        <v>0.89652777777777759</v>
      </c>
      <c r="C985">
        <v>7</v>
      </c>
      <c r="D985">
        <v>20</v>
      </c>
    </row>
    <row r="986" spans="1:4">
      <c r="A986" t="s">
        <v>13</v>
      </c>
      <c r="B986" s="7">
        <v>0.89652777777777759</v>
      </c>
      <c r="C986">
        <v>16</v>
      </c>
      <c r="D986">
        <v>7</v>
      </c>
    </row>
    <row r="987" spans="1:4">
      <c r="A987" t="s">
        <v>13</v>
      </c>
      <c r="B987" s="7">
        <v>0.89652777777777759</v>
      </c>
      <c r="C987">
        <v>7</v>
      </c>
      <c r="D987">
        <v>20</v>
      </c>
    </row>
    <row r="988" spans="1:4">
      <c r="A988" t="s">
        <v>13</v>
      </c>
      <c r="B988" s="7">
        <v>0.89652777777777759</v>
      </c>
      <c r="C988">
        <v>14</v>
      </c>
      <c r="D988">
        <v>3</v>
      </c>
    </row>
    <row r="989" spans="1:4">
      <c r="A989" t="s">
        <v>13</v>
      </c>
      <c r="B989" s="7">
        <v>0.89652777777777759</v>
      </c>
      <c r="C989">
        <v>11</v>
      </c>
      <c r="D989">
        <v>14</v>
      </c>
    </row>
    <row r="990" spans="1:4">
      <c r="A990" t="s">
        <v>13</v>
      </c>
      <c r="B990" s="7">
        <v>0.89652777777777759</v>
      </c>
      <c r="C990">
        <v>9</v>
      </c>
      <c r="D990">
        <v>17</v>
      </c>
    </row>
    <row r="991" spans="1:4">
      <c r="A991" t="s">
        <v>13</v>
      </c>
      <c r="B991" s="7">
        <v>0.89652777777777759</v>
      </c>
      <c r="C991">
        <v>12</v>
      </c>
      <c r="D991">
        <v>6</v>
      </c>
    </row>
    <row r="992" spans="1:4">
      <c r="A992" t="s">
        <v>13</v>
      </c>
      <c r="B992" s="7">
        <v>0.89652777777777759</v>
      </c>
      <c r="C992">
        <v>3</v>
      </c>
      <c r="D992">
        <v>8.5</v>
      </c>
    </row>
    <row r="993" spans="1:4">
      <c r="A993" t="s">
        <v>13</v>
      </c>
      <c r="B993" s="7">
        <v>0.89652777777777759</v>
      </c>
      <c r="C993">
        <v>13</v>
      </c>
      <c r="D993">
        <v>2</v>
      </c>
    </row>
    <row r="994" spans="1:4">
      <c r="A994" t="s">
        <v>13</v>
      </c>
      <c r="B994" s="7">
        <v>0.89652777777777759</v>
      </c>
      <c r="C994">
        <v>5</v>
      </c>
      <c r="D994">
        <v>20</v>
      </c>
    </row>
    <row r="995" spans="1:4">
      <c r="A995" t="s">
        <v>13</v>
      </c>
      <c r="B995" s="7">
        <v>0.9083333333333331</v>
      </c>
      <c r="C995">
        <v>9</v>
      </c>
      <c r="D995">
        <v>17</v>
      </c>
    </row>
    <row r="996" spans="1:4">
      <c r="A996" t="s">
        <v>13</v>
      </c>
      <c r="B996" s="7">
        <v>0.9083333333333331</v>
      </c>
      <c r="C996">
        <v>7</v>
      </c>
      <c r="D996">
        <v>20</v>
      </c>
    </row>
    <row r="997" spans="1:4">
      <c r="A997" t="s">
        <v>13</v>
      </c>
      <c r="B997" s="7">
        <v>0.9083333333333331</v>
      </c>
      <c r="C997">
        <v>9</v>
      </c>
      <c r="D997">
        <v>17</v>
      </c>
    </row>
    <row r="998" spans="1:4">
      <c r="A998" t="s">
        <v>13</v>
      </c>
      <c r="B998" s="7">
        <v>0.9083333333333331</v>
      </c>
      <c r="C998">
        <v>13</v>
      </c>
      <c r="D998">
        <v>2</v>
      </c>
    </row>
    <row r="999" spans="1:4">
      <c r="A999" t="s">
        <v>13</v>
      </c>
      <c r="B999" s="7">
        <v>0.91666666666666641</v>
      </c>
      <c r="C999">
        <v>4</v>
      </c>
      <c r="D999">
        <v>16</v>
      </c>
    </row>
    <row r="1000" spans="1:4">
      <c r="A1000" t="s">
        <v>13</v>
      </c>
      <c r="B1000" s="7">
        <v>0.91666666666666641</v>
      </c>
      <c r="C1000">
        <v>7</v>
      </c>
      <c r="D1000">
        <v>20</v>
      </c>
    </row>
    <row r="1001" spans="1:4">
      <c r="A1001" t="s">
        <v>13</v>
      </c>
      <c r="B1001" s="7">
        <v>0.91666666666666641</v>
      </c>
      <c r="C1001">
        <v>11</v>
      </c>
      <c r="D1001">
        <v>14</v>
      </c>
    </row>
    <row r="1002" spans="1:4">
      <c r="A1002" t="s">
        <v>13</v>
      </c>
      <c r="B1002" s="7">
        <v>0.91666666666666641</v>
      </c>
      <c r="C1002">
        <v>2</v>
      </c>
      <c r="D1002">
        <v>19</v>
      </c>
    </row>
    <row r="1003" spans="1:4">
      <c r="A1003" t="s">
        <v>13</v>
      </c>
      <c r="B1003" s="7">
        <v>0.91666666666666641</v>
      </c>
      <c r="C1003">
        <v>14</v>
      </c>
      <c r="D1003">
        <v>3</v>
      </c>
    </row>
    <row r="1004" spans="1:4">
      <c r="A1004" t="s">
        <v>13</v>
      </c>
      <c r="B1004" s="7">
        <v>0.91666666666666641</v>
      </c>
      <c r="C1004">
        <v>7</v>
      </c>
      <c r="D1004">
        <v>20</v>
      </c>
    </row>
    <row r="1005" spans="1:4">
      <c r="A1005" t="s">
        <v>13</v>
      </c>
      <c r="B1005" s="7">
        <v>0.92777777777777748</v>
      </c>
      <c r="C1005">
        <v>4</v>
      </c>
      <c r="D1005">
        <v>16</v>
      </c>
    </row>
    <row r="1006" spans="1:4">
      <c r="A1006" t="s">
        <v>13</v>
      </c>
      <c r="B1006" s="7">
        <v>0.92777777777777748</v>
      </c>
      <c r="C1006">
        <v>14</v>
      </c>
      <c r="D1006">
        <v>3</v>
      </c>
    </row>
    <row r="1007" spans="1:4">
      <c r="A1007" t="s">
        <v>13</v>
      </c>
      <c r="B1007" s="7">
        <v>0.92777777777777748</v>
      </c>
      <c r="C1007">
        <v>8</v>
      </c>
      <c r="D1007">
        <v>19</v>
      </c>
    </row>
    <row r="1008" spans="1:4">
      <c r="A1008" t="s">
        <v>13</v>
      </c>
      <c r="B1008" s="7">
        <v>0.9347222222222219</v>
      </c>
      <c r="C1008">
        <v>14</v>
      </c>
      <c r="D1008">
        <v>3</v>
      </c>
    </row>
    <row r="1009" spans="1:4">
      <c r="A1009" t="s">
        <v>13</v>
      </c>
      <c r="B1009" s="7">
        <v>0.9347222222222219</v>
      </c>
      <c r="C1009">
        <v>6</v>
      </c>
      <c r="D1009">
        <v>18</v>
      </c>
    </row>
    <row r="1010" spans="1:4">
      <c r="A1010" t="s">
        <v>13</v>
      </c>
      <c r="B1010" s="7">
        <v>0.94166666666666632</v>
      </c>
      <c r="C1010">
        <v>7</v>
      </c>
      <c r="D1010">
        <v>20</v>
      </c>
    </row>
    <row r="1011" spans="1:4">
      <c r="A1011" t="s">
        <v>13</v>
      </c>
      <c r="B1011" s="7">
        <v>0.94166666666666632</v>
      </c>
      <c r="C1011">
        <v>16</v>
      </c>
      <c r="D1011">
        <v>7</v>
      </c>
    </row>
    <row r="1012" spans="1:4">
      <c r="A1012" t="s">
        <v>13</v>
      </c>
      <c r="B1012" s="7">
        <v>0.94166666666666632</v>
      </c>
      <c r="C1012">
        <v>9</v>
      </c>
      <c r="D1012">
        <v>17</v>
      </c>
    </row>
    <row r="1013" spans="1:4">
      <c r="A1013" t="s">
        <v>13</v>
      </c>
      <c r="B1013" s="7">
        <v>0.94166666666666632</v>
      </c>
      <c r="C1013">
        <v>1</v>
      </c>
      <c r="D1013">
        <v>23</v>
      </c>
    </row>
    <row r="1014" spans="1:4">
      <c r="A1014" t="s">
        <v>13</v>
      </c>
      <c r="B1014" s="7">
        <v>0.95486111111111072</v>
      </c>
      <c r="C1014">
        <v>6</v>
      </c>
      <c r="D1014">
        <v>18</v>
      </c>
    </row>
    <row r="1015" spans="1:4">
      <c r="A1015" t="s">
        <v>14</v>
      </c>
      <c r="B1015" s="7">
        <v>0.58402777777777748</v>
      </c>
      <c r="C1015">
        <v>14</v>
      </c>
      <c r="D1015">
        <v>3</v>
      </c>
    </row>
    <row r="1016" spans="1:4">
      <c r="A1016" t="s">
        <v>14</v>
      </c>
      <c r="B1016" s="7">
        <v>0.58402777777777748</v>
      </c>
      <c r="C1016">
        <v>6</v>
      </c>
      <c r="D1016">
        <v>18</v>
      </c>
    </row>
    <row r="1017" spans="1:4">
      <c r="A1017" t="s">
        <v>14</v>
      </c>
      <c r="B1017" s="7">
        <v>0.59791666666666632</v>
      </c>
      <c r="C1017">
        <v>3</v>
      </c>
      <c r="D1017">
        <v>8.5</v>
      </c>
    </row>
    <row r="1018" spans="1:4">
      <c r="A1018" t="s">
        <v>14</v>
      </c>
      <c r="B1018" s="7">
        <v>0.61180555555555516</v>
      </c>
      <c r="C1018">
        <v>2</v>
      </c>
      <c r="D1018">
        <v>19</v>
      </c>
    </row>
    <row r="1019" spans="1:4">
      <c r="A1019" t="s">
        <v>14</v>
      </c>
      <c r="B1019" s="7">
        <v>0.62291666666666623</v>
      </c>
      <c r="C1019">
        <v>16</v>
      </c>
      <c r="D1019">
        <v>7</v>
      </c>
    </row>
    <row r="1020" spans="1:4">
      <c r="A1020" t="s">
        <v>14</v>
      </c>
      <c r="B1020" s="7">
        <v>0.62291666666666623</v>
      </c>
      <c r="C1020">
        <v>15</v>
      </c>
      <c r="D1020">
        <v>1</v>
      </c>
    </row>
    <row r="1021" spans="1:4">
      <c r="A1021" t="s">
        <v>14</v>
      </c>
      <c r="B1021" s="7">
        <v>0.62777777777777732</v>
      </c>
      <c r="C1021">
        <v>12</v>
      </c>
      <c r="D1021">
        <v>6</v>
      </c>
    </row>
    <row r="1022" spans="1:4">
      <c r="A1022" t="s">
        <v>14</v>
      </c>
      <c r="B1022" s="7">
        <v>0.64791666666666625</v>
      </c>
      <c r="C1022">
        <v>7</v>
      </c>
      <c r="D1022">
        <v>20</v>
      </c>
    </row>
    <row r="1023" spans="1:4">
      <c r="A1023" t="s">
        <v>14</v>
      </c>
      <c r="B1023" s="7">
        <v>0.64791666666666625</v>
      </c>
      <c r="C1023">
        <v>15</v>
      </c>
      <c r="D1023">
        <v>1</v>
      </c>
    </row>
    <row r="1024" spans="1:4">
      <c r="A1024" t="s">
        <v>14</v>
      </c>
      <c r="B1024" s="7">
        <v>0.65833333333333288</v>
      </c>
      <c r="C1024">
        <v>1</v>
      </c>
      <c r="D1024">
        <v>23</v>
      </c>
    </row>
    <row r="1025" spans="1:4">
      <c r="A1025" t="s">
        <v>14</v>
      </c>
      <c r="B1025" s="7">
        <v>0.65833333333333288</v>
      </c>
      <c r="C1025">
        <v>15</v>
      </c>
      <c r="D1025">
        <v>1</v>
      </c>
    </row>
    <row r="1026" spans="1:4">
      <c r="A1026" t="s">
        <v>14</v>
      </c>
      <c r="B1026" s="7">
        <v>0.65833333333333288</v>
      </c>
      <c r="C1026">
        <v>10</v>
      </c>
      <c r="D1026">
        <v>19.5</v>
      </c>
    </row>
    <row r="1027" spans="1:4">
      <c r="A1027" t="s">
        <v>14</v>
      </c>
      <c r="B1027" s="7">
        <v>0.66041666666666621</v>
      </c>
      <c r="C1027">
        <v>2</v>
      </c>
      <c r="D1027">
        <v>19</v>
      </c>
    </row>
    <row r="1028" spans="1:4">
      <c r="A1028" t="s">
        <v>14</v>
      </c>
      <c r="B1028" s="7">
        <v>0.66736111111111063</v>
      </c>
      <c r="C1028">
        <v>7</v>
      </c>
      <c r="D1028">
        <v>20</v>
      </c>
    </row>
    <row r="1029" spans="1:4">
      <c r="A1029" t="s">
        <v>14</v>
      </c>
      <c r="B1029" s="7">
        <v>0.66736111111111063</v>
      </c>
      <c r="C1029">
        <v>13</v>
      </c>
      <c r="D1029">
        <v>2</v>
      </c>
    </row>
    <row r="1030" spans="1:4">
      <c r="A1030" t="s">
        <v>14</v>
      </c>
      <c r="B1030" s="7">
        <v>0.67638888888888837</v>
      </c>
      <c r="C1030">
        <v>7</v>
      </c>
      <c r="D1030">
        <v>20</v>
      </c>
    </row>
    <row r="1031" spans="1:4">
      <c r="A1031" t="s">
        <v>14</v>
      </c>
      <c r="B1031" s="7">
        <v>0.68194444444444391</v>
      </c>
      <c r="C1031">
        <v>4</v>
      </c>
      <c r="D1031">
        <v>16</v>
      </c>
    </row>
    <row r="1032" spans="1:4">
      <c r="A1032" t="s">
        <v>14</v>
      </c>
      <c r="B1032" s="7">
        <v>0.68472222222222168</v>
      </c>
      <c r="C1032">
        <v>4</v>
      </c>
      <c r="D1032">
        <v>16</v>
      </c>
    </row>
    <row r="1033" spans="1:4">
      <c r="A1033" t="s">
        <v>14</v>
      </c>
      <c r="B1033" s="7">
        <v>0.68472222222222168</v>
      </c>
      <c r="C1033">
        <v>1</v>
      </c>
      <c r="D1033">
        <v>23</v>
      </c>
    </row>
    <row r="1034" spans="1:4">
      <c r="A1034" t="s">
        <v>14</v>
      </c>
      <c r="B1034" s="7">
        <v>0.70486111111111061</v>
      </c>
      <c r="C1034">
        <v>1</v>
      </c>
      <c r="D1034">
        <v>23</v>
      </c>
    </row>
    <row r="1035" spans="1:4">
      <c r="A1035" t="s">
        <v>14</v>
      </c>
      <c r="B1035" s="7">
        <v>0.71388888888888835</v>
      </c>
      <c r="C1035">
        <v>16</v>
      </c>
      <c r="D1035">
        <v>7</v>
      </c>
    </row>
    <row r="1036" spans="1:4">
      <c r="A1036" t="s">
        <v>14</v>
      </c>
      <c r="B1036" s="7">
        <v>0.72986111111111063</v>
      </c>
      <c r="C1036">
        <v>9</v>
      </c>
      <c r="D1036">
        <v>17</v>
      </c>
    </row>
    <row r="1037" spans="1:4">
      <c r="A1037" t="s">
        <v>14</v>
      </c>
      <c r="B1037" s="7">
        <v>0.73472222222222172</v>
      </c>
      <c r="C1037">
        <v>14</v>
      </c>
      <c r="D1037">
        <v>3</v>
      </c>
    </row>
    <row r="1038" spans="1:4">
      <c r="A1038" t="s">
        <v>14</v>
      </c>
      <c r="B1038" s="7">
        <v>0.74444444444444391</v>
      </c>
      <c r="C1038">
        <v>14</v>
      </c>
      <c r="D1038">
        <v>3</v>
      </c>
    </row>
    <row r="1039" spans="1:4">
      <c r="A1039" t="s">
        <v>14</v>
      </c>
      <c r="B1039" s="7">
        <v>0.74444444444444391</v>
      </c>
      <c r="C1039">
        <v>4</v>
      </c>
      <c r="D1039">
        <v>16</v>
      </c>
    </row>
    <row r="1040" spans="1:4">
      <c r="A1040" t="s">
        <v>14</v>
      </c>
      <c r="B1040" s="7">
        <v>0.74444444444444391</v>
      </c>
      <c r="C1040">
        <v>10</v>
      </c>
      <c r="D1040">
        <v>19.5</v>
      </c>
    </row>
    <row r="1041" spans="1:4">
      <c r="A1041" t="s">
        <v>14</v>
      </c>
      <c r="B1041" s="7">
        <v>0.74444444444444391</v>
      </c>
      <c r="C1041">
        <v>11</v>
      </c>
      <c r="D1041">
        <v>14</v>
      </c>
    </row>
    <row r="1042" spans="1:4">
      <c r="A1042" t="s">
        <v>14</v>
      </c>
      <c r="B1042" s="7">
        <v>0.76111111111111063</v>
      </c>
      <c r="C1042">
        <v>6</v>
      </c>
      <c r="D1042">
        <v>18</v>
      </c>
    </row>
    <row r="1043" spans="1:4">
      <c r="A1043" t="s">
        <v>14</v>
      </c>
      <c r="B1043" s="7">
        <v>0.76111111111111063</v>
      </c>
      <c r="C1043">
        <v>14</v>
      </c>
      <c r="D1043">
        <v>3</v>
      </c>
    </row>
    <row r="1044" spans="1:4">
      <c r="A1044" t="s">
        <v>14</v>
      </c>
      <c r="B1044" s="7">
        <v>0.76111111111111063</v>
      </c>
      <c r="C1044">
        <v>4</v>
      </c>
      <c r="D1044">
        <v>16</v>
      </c>
    </row>
    <row r="1045" spans="1:4">
      <c r="A1045" t="s">
        <v>14</v>
      </c>
      <c r="B1045" s="7">
        <v>0.76111111111111063</v>
      </c>
      <c r="C1045">
        <v>13</v>
      </c>
      <c r="D1045">
        <v>2</v>
      </c>
    </row>
    <row r="1046" spans="1:4">
      <c r="A1046" t="s">
        <v>14</v>
      </c>
      <c r="B1046" s="7">
        <v>0.76597222222222172</v>
      </c>
      <c r="C1046">
        <v>12</v>
      </c>
      <c r="D1046">
        <v>6</v>
      </c>
    </row>
    <row r="1047" spans="1:4">
      <c r="A1047" t="s">
        <v>14</v>
      </c>
      <c r="B1047" s="7">
        <v>0.76805555555555505</v>
      </c>
      <c r="C1047">
        <v>7</v>
      </c>
      <c r="D1047">
        <v>20</v>
      </c>
    </row>
    <row r="1048" spans="1:4">
      <c r="A1048" t="s">
        <v>14</v>
      </c>
      <c r="B1048" s="7">
        <v>0.76805555555555505</v>
      </c>
      <c r="C1048">
        <v>3</v>
      </c>
      <c r="D1048">
        <v>8.5</v>
      </c>
    </row>
    <row r="1049" spans="1:4">
      <c r="A1049" t="s">
        <v>14</v>
      </c>
      <c r="B1049" s="7">
        <v>0.77152777777777726</v>
      </c>
      <c r="C1049">
        <v>4</v>
      </c>
      <c r="D1049">
        <v>16</v>
      </c>
    </row>
    <row r="1050" spans="1:4">
      <c r="A1050" t="s">
        <v>14</v>
      </c>
      <c r="B1050" s="7">
        <v>0.77152777777777726</v>
      </c>
      <c r="C1050">
        <v>8</v>
      </c>
      <c r="D1050">
        <v>19</v>
      </c>
    </row>
    <row r="1051" spans="1:4">
      <c r="A1051" t="s">
        <v>14</v>
      </c>
      <c r="B1051" s="7">
        <v>0.78819444444444398</v>
      </c>
      <c r="C1051">
        <v>8</v>
      </c>
      <c r="D1051">
        <v>19</v>
      </c>
    </row>
    <row r="1052" spans="1:4">
      <c r="A1052" t="s">
        <v>14</v>
      </c>
      <c r="B1052" s="7">
        <v>0.78958333333333286</v>
      </c>
      <c r="C1052">
        <v>6</v>
      </c>
      <c r="D1052">
        <v>18</v>
      </c>
    </row>
    <row r="1053" spans="1:4">
      <c r="A1053" t="s">
        <v>14</v>
      </c>
      <c r="B1053" s="7">
        <v>0.78958333333333286</v>
      </c>
      <c r="C1053">
        <v>14</v>
      </c>
      <c r="D1053">
        <v>3</v>
      </c>
    </row>
    <row r="1054" spans="1:4">
      <c r="A1054" t="s">
        <v>14</v>
      </c>
      <c r="B1054" s="7">
        <v>0.79999999999999949</v>
      </c>
      <c r="C1054">
        <v>7</v>
      </c>
      <c r="D1054">
        <v>20</v>
      </c>
    </row>
    <row r="1055" spans="1:4">
      <c r="A1055" t="s">
        <v>14</v>
      </c>
      <c r="B1055" s="7">
        <v>0.81666666666666621</v>
      </c>
      <c r="C1055">
        <v>8</v>
      </c>
      <c r="D1055">
        <v>19</v>
      </c>
    </row>
    <row r="1056" spans="1:4">
      <c r="A1056" t="s">
        <v>14</v>
      </c>
      <c r="B1056" s="7">
        <v>0.81666666666666621</v>
      </c>
      <c r="C1056">
        <v>11</v>
      </c>
      <c r="D1056">
        <v>14</v>
      </c>
    </row>
    <row r="1057" spans="1:4">
      <c r="A1057" t="s">
        <v>14</v>
      </c>
      <c r="B1057" s="7">
        <v>0.81666666666666621</v>
      </c>
      <c r="C1057">
        <v>10</v>
      </c>
      <c r="D1057">
        <v>19.5</v>
      </c>
    </row>
    <row r="1058" spans="1:4">
      <c r="A1058" t="s">
        <v>14</v>
      </c>
      <c r="B1058" s="7">
        <v>0.81666666666666621</v>
      </c>
      <c r="C1058">
        <v>4</v>
      </c>
      <c r="D1058">
        <v>16</v>
      </c>
    </row>
    <row r="1059" spans="1:4">
      <c r="A1059" t="s">
        <v>14</v>
      </c>
      <c r="B1059" s="7">
        <v>0.82499999999999951</v>
      </c>
      <c r="C1059">
        <v>3</v>
      </c>
      <c r="D1059">
        <v>8.5</v>
      </c>
    </row>
    <row r="1060" spans="1:4">
      <c r="A1060" t="s">
        <v>14</v>
      </c>
      <c r="B1060" s="7">
        <v>0.82499999999999951</v>
      </c>
      <c r="C1060">
        <v>1</v>
      </c>
      <c r="D1060">
        <v>23</v>
      </c>
    </row>
    <row r="1061" spans="1:4">
      <c r="A1061" t="s">
        <v>14</v>
      </c>
      <c r="B1061" s="7">
        <v>0.82499999999999951</v>
      </c>
      <c r="C1061">
        <v>2</v>
      </c>
      <c r="D1061">
        <v>19</v>
      </c>
    </row>
    <row r="1062" spans="1:4">
      <c r="A1062" t="s">
        <v>14</v>
      </c>
      <c r="B1062" s="7">
        <v>0.83263888888888837</v>
      </c>
      <c r="C1062">
        <v>6</v>
      </c>
      <c r="D1062">
        <v>18</v>
      </c>
    </row>
    <row r="1063" spans="1:4">
      <c r="A1063" t="s">
        <v>14</v>
      </c>
      <c r="B1063" s="7">
        <v>0.83263888888888837</v>
      </c>
      <c r="C1063">
        <v>6</v>
      </c>
      <c r="D1063">
        <v>18</v>
      </c>
    </row>
    <row r="1064" spans="1:4">
      <c r="A1064" t="s">
        <v>14</v>
      </c>
      <c r="B1064" s="7">
        <v>0.83819444444444391</v>
      </c>
      <c r="C1064">
        <v>8</v>
      </c>
      <c r="D1064">
        <v>19</v>
      </c>
    </row>
    <row r="1065" spans="1:4">
      <c r="A1065" t="s">
        <v>14</v>
      </c>
      <c r="B1065" s="7">
        <v>0.84861111111111054</v>
      </c>
      <c r="C1065">
        <v>12</v>
      </c>
      <c r="D1065">
        <v>6</v>
      </c>
    </row>
    <row r="1066" spans="1:4">
      <c r="A1066" t="s">
        <v>14</v>
      </c>
      <c r="B1066" s="7">
        <v>0.84861111111111054</v>
      </c>
      <c r="C1066">
        <v>14</v>
      </c>
      <c r="D1066">
        <v>3</v>
      </c>
    </row>
    <row r="1067" spans="1:4">
      <c r="A1067" t="s">
        <v>14</v>
      </c>
      <c r="B1067" s="7">
        <v>0.84861111111111054</v>
      </c>
      <c r="C1067">
        <v>16</v>
      </c>
      <c r="D1067">
        <v>7</v>
      </c>
    </row>
    <row r="1068" spans="1:4">
      <c r="A1068" t="s">
        <v>14</v>
      </c>
      <c r="B1068" s="7">
        <v>0.84861111111111054</v>
      </c>
      <c r="C1068">
        <v>14</v>
      </c>
      <c r="D1068">
        <v>3</v>
      </c>
    </row>
    <row r="1069" spans="1:4">
      <c r="A1069" t="s">
        <v>14</v>
      </c>
      <c r="B1069" s="7">
        <v>0.84861111111111054</v>
      </c>
      <c r="C1069">
        <v>7</v>
      </c>
      <c r="D1069">
        <v>20</v>
      </c>
    </row>
    <row r="1070" spans="1:4">
      <c r="A1070" t="s">
        <v>14</v>
      </c>
      <c r="B1070" s="7">
        <v>0.85763888888888828</v>
      </c>
      <c r="C1070">
        <v>10</v>
      </c>
      <c r="D1070">
        <v>19.5</v>
      </c>
    </row>
    <row r="1071" spans="1:4">
      <c r="A1071" t="s">
        <v>14</v>
      </c>
      <c r="B1071" s="7">
        <v>0.85763888888888828</v>
      </c>
      <c r="C1071">
        <v>11</v>
      </c>
      <c r="D1071">
        <v>14</v>
      </c>
    </row>
    <row r="1072" spans="1:4">
      <c r="A1072" t="s">
        <v>14</v>
      </c>
      <c r="B1072" s="7">
        <v>0.85763888888888828</v>
      </c>
      <c r="C1072">
        <v>13</v>
      </c>
      <c r="D1072">
        <v>2</v>
      </c>
    </row>
    <row r="1073" spans="1:4">
      <c r="A1073" t="s">
        <v>14</v>
      </c>
      <c r="B1073" s="7">
        <v>0.85763888888888828</v>
      </c>
      <c r="C1073">
        <v>7</v>
      </c>
      <c r="D1073">
        <v>20</v>
      </c>
    </row>
    <row r="1074" spans="1:4">
      <c r="A1074" t="s">
        <v>14</v>
      </c>
      <c r="B1074" s="7">
        <v>0.85763888888888828</v>
      </c>
      <c r="C1074">
        <v>7</v>
      </c>
      <c r="D1074">
        <v>20</v>
      </c>
    </row>
    <row r="1075" spans="1:4">
      <c r="A1075" t="s">
        <v>14</v>
      </c>
      <c r="B1075" s="7">
        <v>0.85763888888888828</v>
      </c>
      <c r="C1075">
        <v>13</v>
      </c>
      <c r="D1075">
        <v>2</v>
      </c>
    </row>
    <row r="1076" spans="1:4">
      <c r="A1076" t="s">
        <v>14</v>
      </c>
      <c r="B1076" s="7">
        <v>0.87638888888888833</v>
      </c>
      <c r="C1076">
        <v>10</v>
      </c>
      <c r="D1076">
        <v>19.5</v>
      </c>
    </row>
    <row r="1077" spans="1:4">
      <c r="A1077" t="s">
        <v>14</v>
      </c>
      <c r="B1077" s="7">
        <v>0.88402777777777719</v>
      </c>
      <c r="C1077">
        <v>5</v>
      </c>
      <c r="D1077">
        <v>20</v>
      </c>
    </row>
    <row r="1078" spans="1:4">
      <c r="A1078" t="s">
        <v>14</v>
      </c>
      <c r="B1078" s="7">
        <v>0.89930555555555491</v>
      </c>
      <c r="C1078">
        <v>8</v>
      </c>
      <c r="D1078">
        <v>19</v>
      </c>
    </row>
    <row r="1079" spans="1:4">
      <c r="A1079" t="s">
        <v>14</v>
      </c>
      <c r="B1079" s="7">
        <v>0.9187499999999994</v>
      </c>
      <c r="C1079">
        <v>10</v>
      </c>
      <c r="D1079">
        <v>19.5</v>
      </c>
    </row>
    <row r="1080" spans="1:4">
      <c r="A1080" t="s">
        <v>14</v>
      </c>
      <c r="B1080" s="7">
        <v>0.93888888888888833</v>
      </c>
      <c r="C1080">
        <v>14</v>
      </c>
      <c r="D1080">
        <v>3</v>
      </c>
    </row>
    <row r="1081" spans="1:4">
      <c r="A1081" t="s">
        <v>14</v>
      </c>
      <c r="B1081" s="7">
        <v>0.93888888888888833</v>
      </c>
      <c r="C1081">
        <v>10</v>
      </c>
      <c r="D1081">
        <v>19.5</v>
      </c>
    </row>
    <row r="1082" spans="1:4">
      <c r="A1082" t="s">
        <v>14</v>
      </c>
      <c r="B1082" s="7">
        <v>0.95208333333333273</v>
      </c>
      <c r="C1082">
        <v>5</v>
      </c>
      <c r="D1082">
        <v>20</v>
      </c>
    </row>
    <row r="1083" spans="1:4">
      <c r="A1083" t="s">
        <v>14</v>
      </c>
      <c r="B1083" s="7">
        <v>0.95208333333333273</v>
      </c>
      <c r="C1083">
        <v>15</v>
      </c>
      <c r="D1083">
        <v>1</v>
      </c>
    </row>
    <row r="1084" spans="1:4">
      <c r="A1084" t="s">
        <v>14</v>
      </c>
      <c r="B1084" s="7">
        <v>0.95208333333333273</v>
      </c>
      <c r="C1084">
        <v>14</v>
      </c>
      <c r="D1084">
        <v>3</v>
      </c>
    </row>
    <row r="1085" spans="1:4">
      <c r="A1085" t="s">
        <v>14</v>
      </c>
      <c r="B1085" s="7">
        <v>0.95208333333333273</v>
      </c>
      <c r="C1085">
        <v>16</v>
      </c>
      <c r="D1085">
        <v>7</v>
      </c>
    </row>
    <row r="1086" spans="1:4">
      <c r="A1086" t="s">
        <v>14</v>
      </c>
      <c r="B1086" s="7">
        <v>0.95208333333333273</v>
      </c>
      <c r="C1086">
        <v>16</v>
      </c>
      <c r="D1086">
        <v>7</v>
      </c>
    </row>
    <row r="1087" spans="1:4">
      <c r="A1087" t="s">
        <v>15</v>
      </c>
      <c r="B1087" s="7">
        <v>0.59305555555555556</v>
      </c>
      <c r="C1087">
        <v>5</v>
      </c>
      <c r="D1087">
        <v>20</v>
      </c>
    </row>
    <row r="1088" spans="1:4">
      <c r="A1088" t="s">
        <v>15</v>
      </c>
      <c r="B1088" s="7">
        <v>0.59305555555555556</v>
      </c>
      <c r="C1088">
        <v>3</v>
      </c>
      <c r="D1088">
        <v>8.5</v>
      </c>
    </row>
    <row r="1089" spans="1:4">
      <c r="A1089" t="s">
        <v>15</v>
      </c>
      <c r="B1089" s="7">
        <v>0.59305555555555556</v>
      </c>
      <c r="C1089">
        <v>4</v>
      </c>
      <c r="D1089">
        <v>16</v>
      </c>
    </row>
    <row r="1090" spans="1:4">
      <c r="A1090" t="s">
        <v>15</v>
      </c>
      <c r="B1090" s="7">
        <v>0.59305555555555556</v>
      </c>
      <c r="C1090">
        <v>6</v>
      </c>
      <c r="D1090">
        <v>18</v>
      </c>
    </row>
    <row r="1091" spans="1:4">
      <c r="A1091" t="s">
        <v>15</v>
      </c>
      <c r="B1091" s="7">
        <v>0.59305555555555556</v>
      </c>
      <c r="C1091">
        <v>7</v>
      </c>
      <c r="D1091">
        <v>20</v>
      </c>
    </row>
    <row r="1092" spans="1:4">
      <c r="A1092" t="s">
        <v>15</v>
      </c>
      <c r="B1092" s="7">
        <v>0.60902777777777772</v>
      </c>
      <c r="C1092">
        <v>12</v>
      </c>
      <c r="D1092">
        <v>6</v>
      </c>
    </row>
    <row r="1093" spans="1:4">
      <c r="A1093" t="s">
        <v>15</v>
      </c>
      <c r="B1093" s="7">
        <v>0.61388888888888882</v>
      </c>
      <c r="C1093">
        <v>10</v>
      </c>
      <c r="D1093">
        <v>19.5</v>
      </c>
    </row>
    <row r="1094" spans="1:4">
      <c r="A1094" t="s">
        <v>15</v>
      </c>
      <c r="B1094" s="7">
        <v>0.61388888888888882</v>
      </c>
      <c r="C1094">
        <v>14</v>
      </c>
      <c r="D1094">
        <v>3</v>
      </c>
    </row>
    <row r="1095" spans="1:4">
      <c r="A1095" t="s">
        <v>15</v>
      </c>
      <c r="B1095" s="7">
        <v>0.62083333333333324</v>
      </c>
      <c r="C1095">
        <v>13</v>
      </c>
      <c r="D1095">
        <v>2</v>
      </c>
    </row>
    <row r="1096" spans="1:4">
      <c r="A1096" t="s">
        <v>15</v>
      </c>
      <c r="B1096" s="7">
        <v>0.62083333333333324</v>
      </c>
      <c r="C1096">
        <v>15</v>
      </c>
      <c r="D1096">
        <v>1</v>
      </c>
    </row>
    <row r="1097" spans="1:4">
      <c r="A1097" t="s">
        <v>15</v>
      </c>
      <c r="B1097" s="7">
        <v>0.63541666666666652</v>
      </c>
      <c r="C1097">
        <v>14</v>
      </c>
      <c r="D1097">
        <v>3</v>
      </c>
    </row>
    <row r="1098" spans="1:4">
      <c r="A1098" t="s">
        <v>15</v>
      </c>
      <c r="B1098" s="7">
        <v>0.63541666666666652</v>
      </c>
      <c r="C1098">
        <v>1</v>
      </c>
      <c r="D1098">
        <v>23</v>
      </c>
    </row>
    <row r="1099" spans="1:4">
      <c r="A1099" t="s">
        <v>15</v>
      </c>
      <c r="B1099" s="7">
        <v>0.63541666666666652</v>
      </c>
      <c r="C1099">
        <v>8</v>
      </c>
      <c r="D1099">
        <v>19</v>
      </c>
    </row>
    <row r="1100" spans="1:4">
      <c r="A1100" t="s">
        <v>15</v>
      </c>
      <c r="B1100" s="7">
        <v>0.64444444444444426</v>
      </c>
      <c r="C1100">
        <v>14</v>
      </c>
      <c r="D1100">
        <v>3</v>
      </c>
    </row>
    <row r="1101" spans="1:4">
      <c r="A1101" t="s">
        <v>15</v>
      </c>
      <c r="B1101" s="7">
        <v>0.64444444444444426</v>
      </c>
      <c r="C1101">
        <v>13</v>
      </c>
      <c r="D1101">
        <v>2</v>
      </c>
    </row>
    <row r="1102" spans="1:4">
      <c r="A1102" t="s">
        <v>15</v>
      </c>
      <c r="B1102" s="7">
        <v>0.66249999999999987</v>
      </c>
      <c r="C1102">
        <v>3</v>
      </c>
      <c r="D1102">
        <v>8.5</v>
      </c>
    </row>
    <row r="1103" spans="1:4">
      <c r="A1103" t="s">
        <v>15</v>
      </c>
      <c r="B1103" s="7">
        <v>0.66249999999999987</v>
      </c>
      <c r="C1103">
        <v>10</v>
      </c>
      <c r="D1103">
        <v>19.5</v>
      </c>
    </row>
    <row r="1104" spans="1:4">
      <c r="A1104" t="s">
        <v>15</v>
      </c>
      <c r="B1104" s="7">
        <v>0.6680555555555554</v>
      </c>
      <c r="C1104">
        <v>15</v>
      </c>
      <c r="D1104">
        <v>1</v>
      </c>
    </row>
    <row r="1105" spans="1:4">
      <c r="A1105" t="s">
        <v>15</v>
      </c>
      <c r="B1105" s="7">
        <v>0.6680555555555554</v>
      </c>
      <c r="C1105">
        <v>11</v>
      </c>
      <c r="D1105">
        <v>14</v>
      </c>
    </row>
    <row r="1106" spans="1:4">
      <c r="A1106" t="s">
        <v>15</v>
      </c>
      <c r="B1106" s="7">
        <v>0.6680555555555554</v>
      </c>
      <c r="C1106">
        <v>4</v>
      </c>
      <c r="D1106">
        <v>16</v>
      </c>
    </row>
    <row r="1107" spans="1:4">
      <c r="A1107" t="s">
        <v>15</v>
      </c>
      <c r="B1107" s="7">
        <v>0.68680555555555545</v>
      </c>
      <c r="C1107">
        <v>6</v>
      </c>
      <c r="D1107">
        <v>18</v>
      </c>
    </row>
    <row r="1108" spans="1:4">
      <c r="A1108" t="s">
        <v>15</v>
      </c>
      <c r="B1108" s="7">
        <v>0.69374999999999987</v>
      </c>
      <c r="C1108">
        <v>2</v>
      </c>
      <c r="D1108">
        <v>19</v>
      </c>
    </row>
    <row r="1109" spans="1:4">
      <c r="A1109" t="s">
        <v>15</v>
      </c>
      <c r="B1109" s="7">
        <v>0.69374999999999987</v>
      </c>
      <c r="C1109">
        <v>16</v>
      </c>
      <c r="D1109">
        <v>7</v>
      </c>
    </row>
    <row r="1110" spans="1:4">
      <c r="A1110" t="s">
        <v>15</v>
      </c>
      <c r="B1110" s="7">
        <v>0.69374999999999987</v>
      </c>
      <c r="C1110">
        <v>14</v>
      </c>
      <c r="D1110">
        <v>3</v>
      </c>
    </row>
    <row r="1111" spans="1:4">
      <c r="A1111" t="s">
        <v>15</v>
      </c>
      <c r="B1111" s="7">
        <v>0.71249999999999991</v>
      </c>
      <c r="C1111">
        <v>15</v>
      </c>
      <c r="D1111">
        <v>1</v>
      </c>
    </row>
    <row r="1112" spans="1:4">
      <c r="A1112" t="s">
        <v>15</v>
      </c>
      <c r="B1112" s="7">
        <v>0.72361111111111098</v>
      </c>
      <c r="C1112">
        <v>5</v>
      </c>
      <c r="D1112">
        <v>20</v>
      </c>
    </row>
    <row r="1113" spans="1:4">
      <c r="A1113" t="s">
        <v>15</v>
      </c>
      <c r="B1113" s="7">
        <v>0.72361111111111098</v>
      </c>
      <c r="C1113">
        <v>8</v>
      </c>
      <c r="D1113">
        <v>19</v>
      </c>
    </row>
    <row r="1114" spans="1:4">
      <c r="A1114" t="s">
        <v>15</v>
      </c>
      <c r="B1114" s="7">
        <v>0.74166666666666659</v>
      </c>
      <c r="C1114">
        <v>4</v>
      </c>
      <c r="D1114">
        <v>16</v>
      </c>
    </row>
    <row r="1115" spans="1:4">
      <c r="A1115" t="s">
        <v>15</v>
      </c>
      <c r="B1115" s="7">
        <v>0.74166666666666659</v>
      </c>
      <c r="C1115">
        <v>14</v>
      </c>
      <c r="D1115">
        <v>3</v>
      </c>
    </row>
    <row r="1116" spans="1:4">
      <c r="A1116" t="s">
        <v>15</v>
      </c>
      <c r="B1116" s="7">
        <v>0.75208333333333321</v>
      </c>
      <c r="C1116">
        <v>7</v>
      </c>
      <c r="D1116">
        <v>20</v>
      </c>
    </row>
    <row r="1117" spans="1:4">
      <c r="A1117" t="s">
        <v>15</v>
      </c>
      <c r="B1117" s="7">
        <v>0.76597222222222205</v>
      </c>
      <c r="C1117">
        <v>7</v>
      </c>
      <c r="D1117">
        <v>20</v>
      </c>
    </row>
    <row r="1118" spans="1:4">
      <c r="A1118" t="s">
        <v>15</v>
      </c>
      <c r="B1118" s="7">
        <v>0.77222222222222203</v>
      </c>
      <c r="C1118">
        <v>10</v>
      </c>
      <c r="D1118">
        <v>19.5</v>
      </c>
    </row>
    <row r="1119" spans="1:4">
      <c r="A1119" t="s">
        <v>15</v>
      </c>
      <c r="B1119" s="7">
        <v>0.77708333333333313</v>
      </c>
      <c r="C1119">
        <v>3</v>
      </c>
      <c r="D1119">
        <v>8.5</v>
      </c>
    </row>
    <row r="1120" spans="1:4">
      <c r="A1120" t="s">
        <v>15</v>
      </c>
      <c r="B1120" s="7">
        <v>0.77708333333333313</v>
      </c>
      <c r="C1120">
        <v>3</v>
      </c>
      <c r="D1120">
        <v>8.5</v>
      </c>
    </row>
    <row r="1121" spans="1:4">
      <c r="A1121" t="s">
        <v>15</v>
      </c>
      <c r="B1121" s="7">
        <v>0.77708333333333313</v>
      </c>
      <c r="C1121">
        <v>7</v>
      </c>
      <c r="D1121">
        <v>20</v>
      </c>
    </row>
    <row r="1122" spans="1:4">
      <c r="A1122" t="s">
        <v>15</v>
      </c>
      <c r="B1122" s="7">
        <v>0.79652777777777761</v>
      </c>
      <c r="C1122">
        <v>6</v>
      </c>
      <c r="D1122">
        <v>18</v>
      </c>
    </row>
    <row r="1123" spans="1:4">
      <c r="A1123" t="s">
        <v>15</v>
      </c>
      <c r="B1123" s="7">
        <v>0.79652777777777761</v>
      </c>
      <c r="C1123">
        <v>3</v>
      </c>
      <c r="D1123">
        <v>8.5</v>
      </c>
    </row>
    <row r="1124" spans="1:4">
      <c r="A1124" t="s">
        <v>15</v>
      </c>
      <c r="B1124" s="7">
        <v>0.81388888888888877</v>
      </c>
      <c r="C1124">
        <v>2</v>
      </c>
      <c r="D1124">
        <v>19</v>
      </c>
    </row>
    <row r="1125" spans="1:4">
      <c r="A1125" t="s">
        <v>15</v>
      </c>
      <c r="B1125" s="7">
        <v>0.81388888888888877</v>
      </c>
      <c r="C1125">
        <v>7</v>
      </c>
      <c r="D1125">
        <v>20</v>
      </c>
    </row>
    <row r="1126" spans="1:4">
      <c r="A1126" t="s">
        <v>15</v>
      </c>
      <c r="B1126" s="7">
        <v>0.81388888888888877</v>
      </c>
      <c r="C1126">
        <v>1</v>
      </c>
      <c r="D1126">
        <v>23</v>
      </c>
    </row>
    <row r="1127" spans="1:4">
      <c r="A1127" t="s">
        <v>15</v>
      </c>
      <c r="B1127" s="7">
        <v>0.81388888888888877</v>
      </c>
      <c r="C1127">
        <v>11</v>
      </c>
      <c r="D1127">
        <v>14</v>
      </c>
    </row>
    <row r="1128" spans="1:4">
      <c r="A1128" t="s">
        <v>15</v>
      </c>
      <c r="B1128" s="7">
        <v>0.81736111111111098</v>
      </c>
      <c r="C1128">
        <v>15</v>
      </c>
      <c r="D1128">
        <v>1</v>
      </c>
    </row>
    <row r="1129" spans="1:4">
      <c r="A1129" t="s">
        <v>15</v>
      </c>
      <c r="B1129" s="7">
        <v>0.81736111111111098</v>
      </c>
      <c r="C1129">
        <v>15</v>
      </c>
      <c r="D1129">
        <v>1</v>
      </c>
    </row>
    <row r="1130" spans="1:4">
      <c r="A1130" t="s">
        <v>15</v>
      </c>
      <c r="B1130" s="7">
        <v>0.83124999999999982</v>
      </c>
      <c r="C1130">
        <v>9</v>
      </c>
      <c r="D1130">
        <v>17</v>
      </c>
    </row>
    <row r="1131" spans="1:4">
      <c r="A1131" t="s">
        <v>15</v>
      </c>
      <c r="B1131" s="7">
        <v>0.85138888888888875</v>
      </c>
      <c r="C1131">
        <v>4</v>
      </c>
      <c r="D1131">
        <v>16</v>
      </c>
    </row>
    <row r="1132" spans="1:4">
      <c r="A1132" t="s">
        <v>15</v>
      </c>
      <c r="B1132" s="7">
        <v>0.85763888888888873</v>
      </c>
      <c r="C1132">
        <v>2</v>
      </c>
      <c r="D1132">
        <v>19</v>
      </c>
    </row>
    <row r="1133" spans="1:4">
      <c r="A1133" t="s">
        <v>15</v>
      </c>
      <c r="B1133" s="7">
        <v>0.86111111111111094</v>
      </c>
      <c r="C1133">
        <v>4</v>
      </c>
      <c r="D1133">
        <v>16</v>
      </c>
    </row>
    <row r="1134" spans="1:4">
      <c r="A1134" t="s">
        <v>15</v>
      </c>
      <c r="B1134" s="7">
        <v>0.86111111111111094</v>
      </c>
      <c r="C1134">
        <v>7</v>
      </c>
      <c r="D1134">
        <v>20</v>
      </c>
    </row>
    <row r="1135" spans="1:4">
      <c r="A1135" t="s">
        <v>15</v>
      </c>
      <c r="B1135" s="7">
        <v>0.86666666666666647</v>
      </c>
      <c r="C1135">
        <v>3</v>
      </c>
      <c r="D1135">
        <v>8.5</v>
      </c>
    </row>
    <row r="1136" spans="1:4">
      <c r="A1136" t="s">
        <v>15</v>
      </c>
      <c r="B1136" s="7">
        <v>0.87222222222222201</v>
      </c>
      <c r="C1136">
        <v>11</v>
      </c>
      <c r="D1136">
        <v>14</v>
      </c>
    </row>
    <row r="1137" spans="1:4">
      <c r="A1137" t="s">
        <v>15</v>
      </c>
      <c r="B1137" s="7">
        <v>0.87222222222222201</v>
      </c>
      <c r="C1137">
        <v>5</v>
      </c>
      <c r="D1137">
        <v>20</v>
      </c>
    </row>
    <row r="1138" spans="1:4">
      <c r="A1138" t="s">
        <v>15</v>
      </c>
      <c r="B1138" s="7">
        <v>0.87222222222222201</v>
      </c>
      <c r="C1138">
        <v>10</v>
      </c>
      <c r="D1138">
        <v>19.5</v>
      </c>
    </row>
    <row r="1139" spans="1:4">
      <c r="A1139" t="s">
        <v>15</v>
      </c>
      <c r="B1139" s="7">
        <v>0.87222222222222201</v>
      </c>
      <c r="C1139">
        <v>4</v>
      </c>
      <c r="D1139">
        <v>16</v>
      </c>
    </row>
    <row r="1140" spans="1:4">
      <c r="A1140" t="s">
        <v>15</v>
      </c>
      <c r="B1140" s="7">
        <v>0.8819444444444442</v>
      </c>
      <c r="C1140">
        <v>12</v>
      </c>
      <c r="D1140">
        <v>6</v>
      </c>
    </row>
    <row r="1141" spans="1:4">
      <c r="A1141" t="s">
        <v>15</v>
      </c>
      <c r="B1141" s="7">
        <v>0.88263888888888864</v>
      </c>
      <c r="C1141">
        <v>7</v>
      </c>
      <c r="D1141">
        <v>20</v>
      </c>
    </row>
    <row r="1142" spans="1:4">
      <c r="A1142" t="s">
        <v>15</v>
      </c>
      <c r="B1142" s="7">
        <v>0.88263888888888864</v>
      </c>
      <c r="C1142">
        <v>7</v>
      </c>
      <c r="D1142">
        <v>20</v>
      </c>
    </row>
    <row r="1143" spans="1:4">
      <c r="A1143" t="s">
        <v>15</v>
      </c>
      <c r="B1143" s="7">
        <v>0.88333333333333308</v>
      </c>
      <c r="C1143">
        <v>3</v>
      </c>
      <c r="D1143">
        <v>8.5</v>
      </c>
    </row>
    <row r="1144" spans="1:4">
      <c r="A1144" t="s">
        <v>15</v>
      </c>
      <c r="B1144" s="7">
        <v>0.89097222222222194</v>
      </c>
      <c r="C1144">
        <v>4</v>
      </c>
      <c r="D1144">
        <v>16</v>
      </c>
    </row>
    <row r="1145" spans="1:4">
      <c r="A1145" t="s">
        <v>15</v>
      </c>
      <c r="B1145" s="7">
        <v>0.89097222222222194</v>
      </c>
      <c r="C1145">
        <v>13</v>
      </c>
      <c r="D1145">
        <v>2</v>
      </c>
    </row>
    <row r="1146" spans="1:4">
      <c r="A1146" t="s">
        <v>15</v>
      </c>
      <c r="B1146" s="7">
        <v>0.90972222222222199</v>
      </c>
      <c r="C1146">
        <v>2</v>
      </c>
      <c r="D1146">
        <v>19</v>
      </c>
    </row>
    <row r="1147" spans="1:4">
      <c r="A1147" t="s">
        <v>15</v>
      </c>
      <c r="B1147" s="7">
        <v>0.91388888888888864</v>
      </c>
      <c r="C1147">
        <v>14</v>
      </c>
      <c r="D1147">
        <v>3</v>
      </c>
    </row>
    <row r="1148" spans="1:4">
      <c r="A1148" t="s">
        <v>15</v>
      </c>
      <c r="B1148" s="7">
        <v>0.91388888888888864</v>
      </c>
      <c r="C1148">
        <v>9</v>
      </c>
      <c r="D1148">
        <v>17</v>
      </c>
    </row>
    <row r="1149" spans="1:4">
      <c r="A1149" t="s">
        <v>15</v>
      </c>
      <c r="B1149" s="7">
        <v>0.93333333333333313</v>
      </c>
      <c r="C1149">
        <v>15</v>
      </c>
      <c r="D1149">
        <v>1</v>
      </c>
    </row>
    <row r="1150" spans="1:4">
      <c r="A1150" t="s">
        <v>15</v>
      </c>
      <c r="B1150" s="7">
        <v>0.94374999999999976</v>
      </c>
      <c r="C1150">
        <v>7</v>
      </c>
      <c r="D1150">
        <v>20</v>
      </c>
    </row>
    <row r="1151" spans="1:4">
      <c r="A1151" t="s">
        <v>15</v>
      </c>
      <c r="B1151" s="7">
        <v>0.94374999999999976</v>
      </c>
      <c r="C1151">
        <v>9</v>
      </c>
      <c r="D1151">
        <v>17</v>
      </c>
    </row>
    <row r="1152" spans="1:4">
      <c r="A1152" t="s">
        <v>15</v>
      </c>
      <c r="B1152" s="7">
        <v>0.95902777777777748</v>
      </c>
      <c r="C1152">
        <v>7</v>
      </c>
      <c r="D1152">
        <v>20</v>
      </c>
    </row>
    <row r="1153" spans="1:4">
      <c r="A1153" t="s">
        <v>16</v>
      </c>
      <c r="B1153" s="7">
        <v>0.58402777777777759</v>
      </c>
      <c r="C1153">
        <v>2</v>
      </c>
      <c r="D1153">
        <v>19</v>
      </c>
    </row>
    <row r="1154" spans="1:4">
      <c r="A1154" t="s">
        <v>16</v>
      </c>
      <c r="B1154" s="7">
        <v>0.58402777777777759</v>
      </c>
      <c r="C1154">
        <v>14</v>
      </c>
      <c r="D1154">
        <v>3</v>
      </c>
    </row>
    <row r="1155" spans="1:4">
      <c r="A1155" t="s">
        <v>16</v>
      </c>
      <c r="B1155" s="7">
        <v>0.59166666666666645</v>
      </c>
      <c r="C1155">
        <v>9</v>
      </c>
      <c r="D1155">
        <v>17</v>
      </c>
    </row>
    <row r="1156" spans="1:4">
      <c r="A1156" t="s">
        <v>16</v>
      </c>
      <c r="B1156" s="7">
        <v>0.59166666666666645</v>
      </c>
      <c r="C1156">
        <v>5</v>
      </c>
      <c r="D1156">
        <v>20</v>
      </c>
    </row>
    <row r="1157" spans="1:4">
      <c r="A1157" t="s">
        <v>16</v>
      </c>
      <c r="B1157" s="7">
        <v>0.60972222222222205</v>
      </c>
      <c r="C1157">
        <v>8</v>
      </c>
      <c r="D1157">
        <v>19</v>
      </c>
    </row>
    <row r="1158" spans="1:4">
      <c r="A1158" t="s">
        <v>16</v>
      </c>
      <c r="B1158" s="7">
        <v>0.63055555555555542</v>
      </c>
      <c r="C1158">
        <v>1</v>
      </c>
      <c r="D1158">
        <v>23</v>
      </c>
    </row>
    <row r="1159" spans="1:4">
      <c r="A1159" t="s">
        <v>16</v>
      </c>
      <c r="B1159" s="7">
        <v>0.6368055555555554</v>
      </c>
      <c r="C1159">
        <v>10</v>
      </c>
      <c r="D1159">
        <v>19.5</v>
      </c>
    </row>
    <row r="1160" spans="1:4">
      <c r="A1160" t="s">
        <v>16</v>
      </c>
      <c r="B1160" s="7">
        <v>0.64097222222222205</v>
      </c>
      <c r="C1160">
        <v>4</v>
      </c>
      <c r="D1160">
        <v>16</v>
      </c>
    </row>
    <row r="1161" spans="1:4">
      <c r="A1161" t="s">
        <v>16</v>
      </c>
      <c r="B1161" s="7">
        <v>0.65347222222222201</v>
      </c>
      <c r="C1161">
        <v>6</v>
      </c>
      <c r="D1161">
        <v>18</v>
      </c>
    </row>
    <row r="1162" spans="1:4">
      <c r="A1162" t="s">
        <v>16</v>
      </c>
      <c r="B1162" s="7">
        <v>0.66388888888888864</v>
      </c>
      <c r="C1162">
        <v>6</v>
      </c>
      <c r="D1162">
        <v>18</v>
      </c>
    </row>
    <row r="1163" spans="1:4">
      <c r="A1163" t="s">
        <v>16</v>
      </c>
      <c r="B1163" s="7">
        <v>0.68472222222222201</v>
      </c>
      <c r="C1163">
        <v>8</v>
      </c>
      <c r="D1163">
        <v>19</v>
      </c>
    </row>
    <row r="1164" spans="1:4">
      <c r="A1164" t="s">
        <v>16</v>
      </c>
      <c r="B1164" s="7">
        <v>0.68472222222222201</v>
      </c>
      <c r="C1164">
        <v>6</v>
      </c>
      <c r="D1164">
        <v>18</v>
      </c>
    </row>
    <row r="1165" spans="1:4">
      <c r="A1165" t="s">
        <v>16</v>
      </c>
      <c r="B1165" s="7">
        <v>0.68472222222222201</v>
      </c>
      <c r="C1165">
        <v>16</v>
      </c>
      <c r="D1165">
        <v>7</v>
      </c>
    </row>
    <row r="1166" spans="1:4">
      <c r="A1166" t="s">
        <v>16</v>
      </c>
      <c r="B1166" s="7">
        <v>0.68472222222222201</v>
      </c>
      <c r="C1166">
        <v>14</v>
      </c>
      <c r="D1166">
        <v>3</v>
      </c>
    </row>
    <row r="1167" spans="1:4">
      <c r="A1167" t="s">
        <v>16</v>
      </c>
      <c r="B1167" s="7">
        <v>0.69305555555555531</v>
      </c>
      <c r="C1167">
        <v>13</v>
      </c>
      <c r="D1167">
        <v>2</v>
      </c>
    </row>
    <row r="1168" spans="1:4">
      <c r="A1168" t="s">
        <v>16</v>
      </c>
      <c r="B1168" s="7">
        <v>0.69305555555555531</v>
      </c>
      <c r="C1168">
        <v>11</v>
      </c>
      <c r="D1168">
        <v>14</v>
      </c>
    </row>
    <row r="1169" spans="1:4">
      <c r="A1169" t="s">
        <v>16</v>
      </c>
      <c r="B1169" s="7">
        <v>0.70694444444444415</v>
      </c>
      <c r="C1169">
        <v>7</v>
      </c>
      <c r="D1169">
        <v>20</v>
      </c>
    </row>
    <row r="1170" spans="1:4">
      <c r="A1170" t="s">
        <v>16</v>
      </c>
      <c r="B1170" s="7">
        <v>0.70694444444444415</v>
      </c>
      <c r="C1170">
        <v>7</v>
      </c>
      <c r="D1170">
        <v>20</v>
      </c>
    </row>
    <row r="1171" spans="1:4">
      <c r="A1171" t="s">
        <v>16</v>
      </c>
      <c r="B1171" s="7">
        <v>0.70694444444444415</v>
      </c>
      <c r="C1171">
        <v>13</v>
      </c>
      <c r="D1171">
        <v>2</v>
      </c>
    </row>
    <row r="1172" spans="1:4">
      <c r="A1172" t="s">
        <v>16</v>
      </c>
      <c r="B1172" s="7">
        <v>0.70694444444444415</v>
      </c>
      <c r="C1172">
        <v>1</v>
      </c>
      <c r="D1172">
        <v>23</v>
      </c>
    </row>
    <row r="1173" spans="1:4">
      <c r="A1173" t="s">
        <v>16</v>
      </c>
      <c r="B1173" s="7">
        <v>0.70694444444444415</v>
      </c>
      <c r="C1173">
        <v>9</v>
      </c>
      <c r="D1173">
        <v>17</v>
      </c>
    </row>
    <row r="1174" spans="1:4">
      <c r="A1174" t="s">
        <v>16</v>
      </c>
      <c r="B1174" s="7">
        <v>0.70694444444444415</v>
      </c>
      <c r="C1174">
        <v>9</v>
      </c>
      <c r="D1174">
        <v>17</v>
      </c>
    </row>
    <row r="1175" spans="1:4">
      <c r="A1175" t="s">
        <v>16</v>
      </c>
      <c r="B1175" s="7">
        <v>0.70694444444444415</v>
      </c>
      <c r="C1175">
        <v>14</v>
      </c>
      <c r="D1175">
        <v>3</v>
      </c>
    </row>
    <row r="1176" spans="1:4">
      <c r="A1176" t="s">
        <v>16</v>
      </c>
      <c r="B1176" s="7">
        <v>0.70694444444444415</v>
      </c>
      <c r="C1176">
        <v>4</v>
      </c>
      <c r="D1176">
        <v>16</v>
      </c>
    </row>
    <row r="1177" spans="1:4">
      <c r="A1177" t="s">
        <v>16</v>
      </c>
      <c r="B1177" s="7">
        <v>0.72291666666666643</v>
      </c>
      <c r="C1177">
        <v>7</v>
      </c>
      <c r="D1177">
        <v>20</v>
      </c>
    </row>
    <row r="1178" spans="1:4">
      <c r="A1178" t="s">
        <v>16</v>
      </c>
      <c r="B1178" s="7">
        <v>0.72291666666666643</v>
      </c>
      <c r="C1178">
        <v>15</v>
      </c>
      <c r="D1178">
        <v>1</v>
      </c>
    </row>
    <row r="1179" spans="1:4">
      <c r="A1179" t="s">
        <v>16</v>
      </c>
      <c r="B1179" s="7">
        <v>0.72916666666666641</v>
      </c>
      <c r="C1179">
        <v>2</v>
      </c>
      <c r="D1179">
        <v>19</v>
      </c>
    </row>
    <row r="1180" spans="1:4">
      <c r="A1180" t="s">
        <v>16</v>
      </c>
      <c r="B1180" s="7">
        <v>0.73263888888888862</v>
      </c>
      <c r="C1180">
        <v>13</v>
      </c>
      <c r="D1180">
        <v>2</v>
      </c>
    </row>
    <row r="1181" spans="1:4">
      <c r="A1181" t="s">
        <v>16</v>
      </c>
      <c r="B1181" s="7">
        <v>0.73263888888888862</v>
      </c>
      <c r="C1181">
        <v>8</v>
      </c>
      <c r="D1181">
        <v>19</v>
      </c>
    </row>
    <row r="1182" spans="1:4">
      <c r="A1182" t="s">
        <v>16</v>
      </c>
      <c r="B1182" s="7">
        <v>0.73263888888888862</v>
      </c>
      <c r="C1182">
        <v>9</v>
      </c>
      <c r="D1182">
        <v>17</v>
      </c>
    </row>
    <row r="1183" spans="1:4">
      <c r="A1183" t="s">
        <v>16</v>
      </c>
      <c r="B1183" s="7">
        <v>0.73263888888888862</v>
      </c>
      <c r="C1183">
        <v>6</v>
      </c>
      <c r="D1183">
        <v>18</v>
      </c>
    </row>
    <row r="1184" spans="1:4">
      <c r="A1184" t="s">
        <v>16</v>
      </c>
      <c r="B1184" s="7">
        <v>0.73263888888888862</v>
      </c>
      <c r="C1184">
        <v>5</v>
      </c>
      <c r="D1184">
        <v>20</v>
      </c>
    </row>
    <row r="1185" spans="1:4">
      <c r="A1185" t="s">
        <v>16</v>
      </c>
      <c r="B1185" s="7">
        <v>0.73263888888888862</v>
      </c>
      <c r="C1185">
        <v>13</v>
      </c>
      <c r="D1185">
        <v>2</v>
      </c>
    </row>
    <row r="1186" spans="1:4">
      <c r="A1186" t="s">
        <v>16</v>
      </c>
      <c r="B1186" s="7">
        <v>0.73263888888888862</v>
      </c>
      <c r="C1186">
        <v>15</v>
      </c>
      <c r="D1186">
        <v>1</v>
      </c>
    </row>
    <row r="1187" spans="1:4">
      <c r="A1187" t="s">
        <v>16</v>
      </c>
      <c r="B1187" s="7">
        <v>0.73819444444444415</v>
      </c>
      <c r="C1187">
        <v>11</v>
      </c>
      <c r="D1187">
        <v>14</v>
      </c>
    </row>
    <row r="1188" spans="1:4">
      <c r="A1188" t="s">
        <v>16</v>
      </c>
      <c r="B1188" s="7">
        <v>0.73819444444444415</v>
      </c>
      <c r="C1188">
        <v>11</v>
      </c>
      <c r="D1188">
        <v>14</v>
      </c>
    </row>
    <row r="1189" spans="1:4">
      <c r="A1189" t="s">
        <v>16</v>
      </c>
      <c r="B1189" s="7">
        <v>0.75763888888888864</v>
      </c>
      <c r="C1189">
        <v>13</v>
      </c>
      <c r="D1189">
        <v>2</v>
      </c>
    </row>
    <row r="1190" spans="1:4">
      <c r="A1190" t="s">
        <v>16</v>
      </c>
      <c r="B1190" s="7">
        <v>0.76180555555555529</v>
      </c>
      <c r="C1190">
        <v>12</v>
      </c>
      <c r="D1190">
        <v>6</v>
      </c>
    </row>
    <row r="1191" spans="1:4">
      <c r="A1191" t="s">
        <v>16</v>
      </c>
      <c r="B1191" s="7">
        <v>0.76180555555555529</v>
      </c>
      <c r="C1191">
        <v>5</v>
      </c>
      <c r="D1191">
        <v>20</v>
      </c>
    </row>
    <row r="1192" spans="1:4">
      <c r="A1192" t="s">
        <v>16</v>
      </c>
      <c r="B1192" s="7">
        <v>0.76180555555555529</v>
      </c>
      <c r="C1192">
        <v>6</v>
      </c>
      <c r="D1192">
        <v>18</v>
      </c>
    </row>
    <row r="1193" spans="1:4">
      <c r="A1193" t="s">
        <v>16</v>
      </c>
      <c r="B1193" s="7">
        <v>0.76180555555555529</v>
      </c>
      <c r="C1193">
        <v>7</v>
      </c>
      <c r="D1193">
        <v>20</v>
      </c>
    </row>
    <row r="1194" spans="1:4">
      <c r="A1194" t="s">
        <v>16</v>
      </c>
      <c r="B1194" s="7">
        <v>0.76180555555555529</v>
      </c>
      <c r="C1194">
        <v>4</v>
      </c>
      <c r="D1194">
        <v>16</v>
      </c>
    </row>
    <row r="1195" spans="1:4">
      <c r="A1195" t="s">
        <v>16</v>
      </c>
      <c r="B1195" s="7">
        <v>0.76180555555555529</v>
      </c>
      <c r="C1195">
        <v>13</v>
      </c>
      <c r="D1195">
        <v>2</v>
      </c>
    </row>
    <row r="1196" spans="1:4">
      <c r="A1196" t="s">
        <v>16</v>
      </c>
      <c r="B1196" s="7">
        <v>0.76180555555555529</v>
      </c>
      <c r="C1196">
        <v>15</v>
      </c>
      <c r="D1196">
        <v>1</v>
      </c>
    </row>
    <row r="1197" spans="1:4">
      <c r="A1197" t="s">
        <v>16</v>
      </c>
      <c r="B1197" s="7">
        <v>0.76249999999999973</v>
      </c>
      <c r="C1197">
        <v>14</v>
      </c>
      <c r="D1197">
        <v>3</v>
      </c>
    </row>
    <row r="1198" spans="1:4">
      <c r="A1198" t="s">
        <v>16</v>
      </c>
      <c r="B1198" s="7">
        <v>0.78263888888888866</v>
      </c>
      <c r="C1198">
        <v>12</v>
      </c>
      <c r="D1198">
        <v>6</v>
      </c>
    </row>
    <row r="1199" spans="1:4">
      <c r="A1199" t="s">
        <v>16</v>
      </c>
      <c r="B1199" s="7">
        <v>0.78263888888888866</v>
      </c>
      <c r="C1199">
        <v>6</v>
      </c>
      <c r="D1199">
        <v>18</v>
      </c>
    </row>
    <row r="1200" spans="1:4">
      <c r="A1200" t="s">
        <v>16</v>
      </c>
      <c r="B1200" s="7">
        <v>0.80277777777777759</v>
      </c>
      <c r="C1200">
        <v>2</v>
      </c>
      <c r="D1200">
        <v>19</v>
      </c>
    </row>
    <row r="1201" spans="1:4">
      <c r="A1201" t="s">
        <v>16</v>
      </c>
      <c r="B1201" s="7">
        <v>0.80277777777777759</v>
      </c>
      <c r="C1201">
        <v>15</v>
      </c>
      <c r="D1201">
        <v>1</v>
      </c>
    </row>
    <row r="1202" spans="1:4">
      <c r="A1202" t="s">
        <v>16</v>
      </c>
      <c r="B1202" s="7">
        <v>0.80277777777777759</v>
      </c>
      <c r="C1202">
        <v>8</v>
      </c>
      <c r="D1202">
        <v>19</v>
      </c>
    </row>
    <row r="1203" spans="1:4">
      <c r="A1203" t="s">
        <v>16</v>
      </c>
      <c r="B1203" s="7">
        <v>0.80277777777777759</v>
      </c>
      <c r="C1203">
        <v>4</v>
      </c>
      <c r="D1203">
        <v>16</v>
      </c>
    </row>
    <row r="1204" spans="1:4">
      <c r="A1204" t="s">
        <v>16</v>
      </c>
      <c r="B1204" s="7">
        <v>0.80277777777777759</v>
      </c>
      <c r="C1204">
        <v>7</v>
      </c>
      <c r="D1204">
        <v>20</v>
      </c>
    </row>
    <row r="1205" spans="1:4">
      <c r="A1205" t="s">
        <v>16</v>
      </c>
      <c r="B1205" s="7">
        <v>0.8145833333333331</v>
      </c>
      <c r="C1205">
        <v>12</v>
      </c>
      <c r="D1205">
        <v>6</v>
      </c>
    </row>
    <row r="1206" spans="1:4">
      <c r="A1206" t="s">
        <v>16</v>
      </c>
      <c r="B1206" s="7">
        <v>0.83194444444444426</v>
      </c>
      <c r="C1206">
        <v>2</v>
      </c>
      <c r="D1206">
        <v>19</v>
      </c>
    </row>
    <row r="1207" spans="1:4">
      <c r="A1207" t="s">
        <v>16</v>
      </c>
      <c r="B1207" s="7">
        <v>0.83194444444444426</v>
      </c>
      <c r="C1207">
        <v>11</v>
      </c>
      <c r="D1207">
        <v>14</v>
      </c>
    </row>
    <row r="1208" spans="1:4">
      <c r="A1208" t="s">
        <v>16</v>
      </c>
      <c r="B1208" s="7">
        <v>0.83194444444444426</v>
      </c>
      <c r="C1208">
        <v>2</v>
      </c>
      <c r="D1208">
        <v>19</v>
      </c>
    </row>
    <row r="1209" spans="1:4">
      <c r="A1209" t="s">
        <v>16</v>
      </c>
      <c r="B1209" s="7">
        <v>0.83194444444444426</v>
      </c>
      <c r="C1209">
        <v>10</v>
      </c>
      <c r="D1209">
        <v>19.5</v>
      </c>
    </row>
    <row r="1210" spans="1:4">
      <c r="A1210" t="s">
        <v>16</v>
      </c>
      <c r="B1210" s="7">
        <v>0.83194444444444426</v>
      </c>
      <c r="C1210">
        <v>13</v>
      </c>
      <c r="D1210">
        <v>2</v>
      </c>
    </row>
    <row r="1211" spans="1:4">
      <c r="A1211" t="s">
        <v>16</v>
      </c>
      <c r="B1211" s="7">
        <v>0.83194444444444426</v>
      </c>
      <c r="C1211">
        <v>10</v>
      </c>
      <c r="D1211">
        <v>19.5</v>
      </c>
    </row>
    <row r="1212" spans="1:4">
      <c r="A1212" t="s">
        <v>16</v>
      </c>
      <c r="B1212" s="7">
        <v>0.83194444444444426</v>
      </c>
      <c r="C1212">
        <v>3</v>
      </c>
      <c r="D1212">
        <v>8.5</v>
      </c>
    </row>
    <row r="1213" spans="1:4">
      <c r="A1213" t="s">
        <v>16</v>
      </c>
      <c r="B1213" s="7">
        <v>0.83194444444444426</v>
      </c>
      <c r="C1213">
        <v>7</v>
      </c>
      <c r="D1213">
        <v>20</v>
      </c>
    </row>
    <row r="1214" spans="1:4">
      <c r="A1214" t="s">
        <v>16</v>
      </c>
      <c r="B1214" s="7">
        <v>0.83472222222222203</v>
      </c>
      <c r="C1214">
        <v>4</v>
      </c>
      <c r="D1214">
        <v>16</v>
      </c>
    </row>
    <row r="1215" spans="1:4">
      <c r="A1215" t="s">
        <v>16</v>
      </c>
      <c r="B1215" s="7">
        <v>0.83472222222222203</v>
      </c>
      <c r="C1215">
        <v>7</v>
      </c>
      <c r="D1215">
        <v>20</v>
      </c>
    </row>
    <row r="1216" spans="1:4">
      <c r="A1216" t="s">
        <v>16</v>
      </c>
      <c r="B1216" s="7">
        <v>0.84513888888888866</v>
      </c>
      <c r="C1216">
        <v>9</v>
      </c>
      <c r="D1216">
        <v>17</v>
      </c>
    </row>
    <row r="1217" spans="1:4">
      <c r="A1217" t="s">
        <v>16</v>
      </c>
      <c r="B1217" s="7">
        <v>0.84513888888888866</v>
      </c>
      <c r="C1217">
        <v>9</v>
      </c>
      <c r="D1217">
        <v>17</v>
      </c>
    </row>
    <row r="1218" spans="1:4">
      <c r="A1218" t="s">
        <v>16</v>
      </c>
      <c r="B1218" s="7">
        <v>0.85138888888888864</v>
      </c>
      <c r="C1218">
        <v>9</v>
      </c>
      <c r="D1218">
        <v>17</v>
      </c>
    </row>
    <row r="1219" spans="1:4">
      <c r="A1219" t="s">
        <v>16</v>
      </c>
      <c r="B1219" s="7">
        <v>0.85138888888888864</v>
      </c>
      <c r="C1219">
        <v>5</v>
      </c>
      <c r="D1219">
        <v>20</v>
      </c>
    </row>
    <row r="1220" spans="1:4">
      <c r="A1220" t="s">
        <v>16</v>
      </c>
      <c r="B1220" s="7">
        <v>0.85138888888888864</v>
      </c>
      <c r="C1220">
        <v>4</v>
      </c>
      <c r="D1220">
        <v>16</v>
      </c>
    </row>
    <row r="1221" spans="1:4">
      <c r="A1221" t="s">
        <v>16</v>
      </c>
      <c r="B1221" s="7">
        <v>0.86944444444444424</v>
      </c>
      <c r="C1221">
        <v>6</v>
      </c>
      <c r="D1221">
        <v>18</v>
      </c>
    </row>
    <row r="1222" spans="1:4">
      <c r="A1222" t="s">
        <v>16</v>
      </c>
      <c r="B1222" s="7">
        <v>0.86944444444444424</v>
      </c>
      <c r="C1222">
        <v>5</v>
      </c>
      <c r="D1222">
        <v>20</v>
      </c>
    </row>
    <row r="1223" spans="1:4">
      <c r="A1223" t="s">
        <v>16</v>
      </c>
      <c r="B1223" s="7">
        <v>0.87083333333333313</v>
      </c>
      <c r="C1223">
        <v>10</v>
      </c>
      <c r="D1223">
        <v>19.5</v>
      </c>
    </row>
    <row r="1224" spans="1:4">
      <c r="A1224" t="s">
        <v>16</v>
      </c>
      <c r="B1224" s="7">
        <v>0.88819444444444429</v>
      </c>
      <c r="C1224">
        <v>1</v>
      </c>
      <c r="D1224">
        <v>23</v>
      </c>
    </row>
    <row r="1225" spans="1:4">
      <c r="A1225" t="s">
        <v>16</v>
      </c>
      <c r="B1225" s="7">
        <v>0.88819444444444429</v>
      </c>
      <c r="C1225">
        <v>11</v>
      </c>
      <c r="D1225">
        <v>14</v>
      </c>
    </row>
    <row r="1226" spans="1:4">
      <c r="A1226" t="s">
        <v>16</v>
      </c>
      <c r="B1226" s="7">
        <v>0.88819444444444429</v>
      </c>
      <c r="C1226">
        <v>16</v>
      </c>
      <c r="D1226">
        <v>7</v>
      </c>
    </row>
    <row r="1227" spans="1:4">
      <c r="A1227" t="s">
        <v>16</v>
      </c>
      <c r="B1227" s="7">
        <v>0.88819444444444429</v>
      </c>
      <c r="C1227">
        <v>3</v>
      </c>
      <c r="D1227">
        <v>8.5</v>
      </c>
    </row>
    <row r="1228" spans="1:4">
      <c r="A1228" t="s">
        <v>16</v>
      </c>
      <c r="B1228" s="7">
        <v>0.89791666666666647</v>
      </c>
      <c r="C1228">
        <v>6</v>
      </c>
      <c r="D1228">
        <v>18</v>
      </c>
    </row>
    <row r="1229" spans="1:4">
      <c r="A1229" t="s">
        <v>16</v>
      </c>
      <c r="B1229" s="7">
        <v>0.91180555555555531</v>
      </c>
      <c r="C1229">
        <v>2</v>
      </c>
      <c r="D1229">
        <v>19</v>
      </c>
    </row>
    <row r="1230" spans="1:4">
      <c r="A1230" t="s">
        <v>16</v>
      </c>
      <c r="B1230" s="7">
        <v>0.91180555555555531</v>
      </c>
      <c r="C1230">
        <v>15</v>
      </c>
      <c r="D1230">
        <v>1</v>
      </c>
    </row>
    <row r="1231" spans="1:4">
      <c r="A1231" t="s">
        <v>16</v>
      </c>
      <c r="B1231" s="7">
        <v>0.91180555555555531</v>
      </c>
      <c r="C1231">
        <v>13</v>
      </c>
      <c r="D1231">
        <v>2</v>
      </c>
    </row>
    <row r="1232" spans="1:4">
      <c r="A1232" t="s">
        <v>16</v>
      </c>
      <c r="B1232" s="7">
        <v>0.91180555555555531</v>
      </c>
      <c r="C1232">
        <v>12</v>
      </c>
      <c r="D1232">
        <v>6</v>
      </c>
    </row>
    <row r="1233" spans="1:4">
      <c r="A1233" t="s">
        <v>16</v>
      </c>
      <c r="B1233" s="7">
        <v>0.91180555555555531</v>
      </c>
      <c r="C1233">
        <v>9</v>
      </c>
      <c r="D1233">
        <v>17</v>
      </c>
    </row>
    <row r="1234" spans="1:4">
      <c r="A1234" t="s">
        <v>16</v>
      </c>
      <c r="B1234" s="7">
        <v>0.91805555555555529</v>
      </c>
      <c r="C1234">
        <v>11</v>
      </c>
      <c r="D1234">
        <v>14</v>
      </c>
    </row>
    <row r="1235" spans="1:4">
      <c r="A1235" t="s">
        <v>16</v>
      </c>
      <c r="B1235" s="7">
        <v>0.92222222222222194</v>
      </c>
      <c r="C1235">
        <v>14</v>
      </c>
      <c r="D1235">
        <v>3</v>
      </c>
    </row>
    <row r="1236" spans="1:4">
      <c r="A1236" t="s">
        <v>16</v>
      </c>
      <c r="B1236" s="7">
        <v>0.92777777777777748</v>
      </c>
      <c r="C1236">
        <v>15</v>
      </c>
      <c r="D1236">
        <v>1</v>
      </c>
    </row>
    <row r="1237" spans="1:4">
      <c r="A1237" t="s">
        <v>16</v>
      </c>
      <c r="B1237" s="7">
        <v>0.92777777777777748</v>
      </c>
      <c r="C1237">
        <v>16</v>
      </c>
      <c r="D1237">
        <v>7</v>
      </c>
    </row>
    <row r="1238" spans="1:4">
      <c r="A1238" t="s">
        <v>16</v>
      </c>
      <c r="B1238" s="7">
        <v>0.92777777777777748</v>
      </c>
      <c r="C1238">
        <v>10</v>
      </c>
      <c r="D1238">
        <v>19.5</v>
      </c>
    </row>
    <row r="1239" spans="1:4">
      <c r="A1239" t="s">
        <v>16</v>
      </c>
      <c r="B1239" s="7">
        <v>0.93124999999999969</v>
      </c>
      <c r="C1239">
        <v>6</v>
      </c>
      <c r="D1239">
        <v>18</v>
      </c>
    </row>
    <row r="1240" spans="1:4">
      <c r="A1240" t="s">
        <v>16</v>
      </c>
      <c r="B1240" s="7">
        <v>0.93124999999999969</v>
      </c>
      <c r="C1240">
        <v>16</v>
      </c>
      <c r="D1240">
        <v>7</v>
      </c>
    </row>
    <row r="1241" spans="1:4">
      <c r="A1241" t="s">
        <v>16</v>
      </c>
      <c r="B1241" s="7">
        <v>0.93124999999999969</v>
      </c>
      <c r="C1241">
        <v>5</v>
      </c>
      <c r="D1241">
        <v>20</v>
      </c>
    </row>
    <row r="1242" spans="1:4">
      <c r="A1242" t="s">
        <v>16</v>
      </c>
      <c r="B1242" s="7">
        <v>0.94097222222222188</v>
      </c>
      <c r="C1242">
        <v>2</v>
      </c>
      <c r="D1242">
        <v>19</v>
      </c>
    </row>
    <row r="1243" spans="1:4">
      <c r="A1243" t="s">
        <v>16</v>
      </c>
      <c r="B1243" s="7">
        <v>0.94097222222222188</v>
      </c>
      <c r="C1243">
        <v>7</v>
      </c>
      <c r="D1243">
        <v>20</v>
      </c>
    </row>
    <row r="1244" spans="1:4">
      <c r="A1244" t="s">
        <v>16</v>
      </c>
      <c r="B1244" s="7">
        <v>0.94097222222222188</v>
      </c>
      <c r="C1244">
        <v>5</v>
      </c>
      <c r="D1244">
        <v>20</v>
      </c>
    </row>
    <row r="1245" spans="1:4">
      <c r="A1245" t="s">
        <v>16</v>
      </c>
      <c r="B1245" s="7">
        <v>0.94097222222222188</v>
      </c>
      <c r="C1245">
        <v>9</v>
      </c>
      <c r="D1245">
        <v>17</v>
      </c>
    </row>
    <row r="1246" spans="1:4">
      <c r="A1246" t="s">
        <v>16</v>
      </c>
      <c r="B1246" s="7">
        <v>0.94583333333333297</v>
      </c>
      <c r="C1246">
        <v>8</v>
      </c>
      <c r="D1246">
        <v>19</v>
      </c>
    </row>
    <row r="1247" spans="1:4">
      <c r="A1247" t="s">
        <v>16</v>
      </c>
      <c r="B1247" s="7">
        <v>0.94583333333333297</v>
      </c>
      <c r="C1247">
        <v>14</v>
      </c>
      <c r="D1247">
        <v>3</v>
      </c>
    </row>
    <row r="1248" spans="1:4">
      <c r="A1248" t="s">
        <v>16</v>
      </c>
      <c r="B1248" s="7">
        <v>0.94583333333333297</v>
      </c>
      <c r="C1248">
        <v>1</v>
      </c>
      <c r="D1248">
        <v>23</v>
      </c>
    </row>
    <row r="1249" spans="1:4">
      <c r="A1249" t="s">
        <v>16</v>
      </c>
      <c r="B1249" s="7">
        <v>0.95972222222222181</v>
      </c>
      <c r="C1249">
        <v>5</v>
      </c>
      <c r="D1249">
        <v>20</v>
      </c>
    </row>
    <row r="1250" spans="1:4">
      <c r="A1250" t="s">
        <v>16</v>
      </c>
      <c r="B1250" s="7">
        <v>0.95972222222222181</v>
      </c>
      <c r="C1250">
        <v>12</v>
      </c>
      <c r="D1250">
        <v>6</v>
      </c>
    </row>
    <row r="1251" spans="1:4">
      <c r="A1251" t="s">
        <v>17</v>
      </c>
      <c r="B1251" s="7">
        <v>0.58472222222222192</v>
      </c>
      <c r="C1251">
        <v>12</v>
      </c>
      <c r="D1251">
        <v>6</v>
      </c>
    </row>
    <row r="1252" spans="1:4">
      <c r="A1252" t="s">
        <v>17</v>
      </c>
      <c r="B1252" s="7">
        <v>0.60208333333333308</v>
      </c>
      <c r="C1252">
        <v>2</v>
      </c>
      <c r="D1252">
        <v>19</v>
      </c>
    </row>
    <row r="1253" spans="1:4">
      <c r="A1253" t="s">
        <v>17</v>
      </c>
      <c r="B1253" s="7">
        <v>0.60208333333333308</v>
      </c>
      <c r="C1253">
        <v>2</v>
      </c>
      <c r="D1253">
        <v>19</v>
      </c>
    </row>
    <row r="1254" spans="1:4">
      <c r="A1254" t="s">
        <v>17</v>
      </c>
      <c r="B1254" s="7">
        <v>0.60208333333333308</v>
      </c>
      <c r="C1254">
        <v>16</v>
      </c>
      <c r="D1254">
        <v>7</v>
      </c>
    </row>
    <row r="1255" spans="1:4">
      <c r="A1255" t="s">
        <v>17</v>
      </c>
      <c r="B1255" s="7">
        <v>0.60208333333333308</v>
      </c>
      <c r="C1255">
        <v>4</v>
      </c>
      <c r="D1255">
        <v>16</v>
      </c>
    </row>
    <row r="1256" spans="1:4">
      <c r="A1256" t="s">
        <v>17</v>
      </c>
      <c r="B1256" s="7">
        <v>0.60208333333333308</v>
      </c>
      <c r="C1256">
        <v>13</v>
      </c>
      <c r="D1256">
        <v>2</v>
      </c>
    </row>
    <row r="1257" spans="1:4">
      <c r="A1257" t="s">
        <v>17</v>
      </c>
      <c r="B1257" s="7">
        <v>0.60208333333333308</v>
      </c>
      <c r="C1257">
        <v>7</v>
      </c>
      <c r="D1257">
        <v>20</v>
      </c>
    </row>
    <row r="1258" spans="1:4">
      <c r="A1258" t="s">
        <v>17</v>
      </c>
      <c r="B1258" s="7">
        <v>0.60208333333333308</v>
      </c>
      <c r="C1258">
        <v>13</v>
      </c>
      <c r="D1258">
        <v>2</v>
      </c>
    </row>
    <row r="1259" spans="1:4">
      <c r="A1259" t="s">
        <v>17</v>
      </c>
      <c r="B1259" s="7">
        <v>0.60208333333333308</v>
      </c>
      <c r="C1259">
        <v>1</v>
      </c>
      <c r="D1259">
        <v>23</v>
      </c>
    </row>
    <row r="1260" spans="1:4">
      <c r="A1260" t="s">
        <v>17</v>
      </c>
      <c r="B1260" s="7">
        <v>0.60208333333333308</v>
      </c>
      <c r="C1260">
        <v>6</v>
      </c>
      <c r="D1260">
        <v>18</v>
      </c>
    </row>
    <row r="1261" spans="1:4">
      <c r="A1261" t="s">
        <v>17</v>
      </c>
      <c r="B1261" s="7">
        <v>0.60208333333333308</v>
      </c>
      <c r="C1261">
        <v>2</v>
      </c>
      <c r="D1261">
        <v>19</v>
      </c>
    </row>
    <row r="1262" spans="1:4">
      <c r="A1262" t="s">
        <v>17</v>
      </c>
      <c r="B1262" s="7">
        <v>0.60208333333333308</v>
      </c>
      <c r="C1262">
        <v>7</v>
      </c>
      <c r="D1262">
        <v>20</v>
      </c>
    </row>
    <row r="1263" spans="1:4">
      <c r="A1263" t="s">
        <v>17</v>
      </c>
      <c r="B1263" s="7">
        <v>0.60208333333333308</v>
      </c>
      <c r="C1263">
        <v>3</v>
      </c>
      <c r="D1263">
        <v>8.5</v>
      </c>
    </row>
    <row r="1264" spans="1:4">
      <c r="A1264" t="s">
        <v>17</v>
      </c>
      <c r="B1264" s="7">
        <v>0.60208333333333308</v>
      </c>
      <c r="C1264">
        <v>10</v>
      </c>
      <c r="D1264">
        <v>19.5</v>
      </c>
    </row>
    <row r="1265" spans="1:4">
      <c r="A1265" t="s">
        <v>17</v>
      </c>
      <c r="B1265" s="7">
        <v>0.62013888888888868</v>
      </c>
      <c r="C1265">
        <v>6</v>
      </c>
      <c r="D1265">
        <v>18</v>
      </c>
    </row>
    <row r="1266" spans="1:4">
      <c r="A1266" t="s">
        <v>17</v>
      </c>
      <c r="B1266" s="7">
        <v>0.62013888888888868</v>
      </c>
      <c r="C1266">
        <v>10</v>
      </c>
      <c r="D1266">
        <v>19.5</v>
      </c>
    </row>
    <row r="1267" spans="1:4">
      <c r="A1267" t="s">
        <v>17</v>
      </c>
      <c r="B1267" s="7">
        <v>0.62013888888888868</v>
      </c>
      <c r="C1267">
        <v>10</v>
      </c>
      <c r="D1267">
        <v>19.5</v>
      </c>
    </row>
    <row r="1268" spans="1:4">
      <c r="A1268" t="s">
        <v>17</v>
      </c>
      <c r="B1268" s="7">
        <v>0.62013888888888868</v>
      </c>
      <c r="C1268">
        <v>4</v>
      </c>
      <c r="D1268">
        <v>16</v>
      </c>
    </row>
    <row r="1269" spans="1:4">
      <c r="A1269" t="s">
        <v>17</v>
      </c>
      <c r="B1269" s="7">
        <v>0.62083333333333313</v>
      </c>
      <c r="C1269">
        <v>11</v>
      </c>
      <c r="D1269">
        <v>14</v>
      </c>
    </row>
    <row r="1270" spans="1:4">
      <c r="A1270" t="s">
        <v>17</v>
      </c>
      <c r="B1270" s="7">
        <v>0.62083333333333313</v>
      </c>
      <c r="C1270">
        <v>3</v>
      </c>
      <c r="D1270">
        <v>8.5</v>
      </c>
    </row>
    <row r="1271" spans="1:4">
      <c r="A1271" t="s">
        <v>17</v>
      </c>
      <c r="B1271" s="7">
        <v>0.62083333333333313</v>
      </c>
      <c r="C1271">
        <v>2</v>
      </c>
      <c r="D1271">
        <v>19</v>
      </c>
    </row>
    <row r="1272" spans="1:4">
      <c r="A1272" t="s">
        <v>17</v>
      </c>
      <c r="B1272" s="7">
        <v>0.63402777777777752</v>
      </c>
      <c r="C1272">
        <v>4</v>
      </c>
      <c r="D1272">
        <v>16</v>
      </c>
    </row>
    <row r="1273" spans="1:4">
      <c r="A1273" t="s">
        <v>17</v>
      </c>
      <c r="B1273" s="7">
        <v>0.63402777777777752</v>
      </c>
      <c r="C1273">
        <v>15</v>
      </c>
      <c r="D1273">
        <v>1</v>
      </c>
    </row>
    <row r="1274" spans="1:4">
      <c r="A1274" t="s">
        <v>17</v>
      </c>
      <c r="B1274" s="7">
        <v>0.63402777777777752</v>
      </c>
      <c r="C1274">
        <v>6</v>
      </c>
      <c r="D1274">
        <v>18</v>
      </c>
    </row>
    <row r="1275" spans="1:4">
      <c r="A1275" t="s">
        <v>17</v>
      </c>
      <c r="B1275" s="7">
        <v>0.63402777777777752</v>
      </c>
      <c r="C1275">
        <v>5</v>
      </c>
      <c r="D1275">
        <v>20</v>
      </c>
    </row>
    <row r="1276" spans="1:4">
      <c r="A1276" t="s">
        <v>17</v>
      </c>
      <c r="B1276" s="7">
        <v>0.63819444444444418</v>
      </c>
      <c r="C1276">
        <v>6</v>
      </c>
      <c r="D1276">
        <v>18</v>
      </c>
    </row>
    <row r="1277" spans="1:4">
      <c r="A1277" t="s">
        <v>17</v>
      </c>
      <c r="B1277" s="7">
        <v>0.65694444444444422</v>
      </c>
      <c r="C1277">
        <v>15</v>
      </c>
      <c r="D1277">
        <v>1</v>
      </c>
    </row>
    <row r="1278" spans="1:4">
      <c r="A1278" t="s">
        <v>17</v>
      </c>
      <c r="B1278" s="7">
        <v>0.65972222222222199</v>
      </c>
      <c r="C1278">
        <v>3</v>
      </c>
      <c r="D1278">
        <v>8.5</v>
      </c>
    </row>
    <row r="1279" spans="1:4">
      <c r="A1279" t="s">
        <v>17</v>
      </c>
      <c r="B1279" s="7">
        <v>0.65972222222222199</v>
      </c>
      <c r="C1279">
        <v>11</v>
      </c>
      <c r="D1279">
        <v>14</v>
      </c>
    </row>
    <row r="1280" spans="1:4">
      <c r="A1280" t="s">
        <v>17</v>
      </c>
      <c r="B1280" s="7">
        <v>0.65972222222222199</v>
      </c>
      <c r="C1280">
        <v>15</v>
      </c>
      <c r="D1280">
        <v>1</v>
      </c>
    </row>
    <row r="1281" spans="1:4">
      <c r="A1281" t="s">
        <v>17</v>
      </c>
      <c r="B1281" s="7">
        <v>0.65972222222222199</v>
      </c>
      <c r="C1281">
        <v>6</v>
      </c>
      <c r="D1281">
        <v>18</v>
      </c>
    </row>
    <row r="1282" spans="1:4">
      <c r="A1282" t="s">
        <v>17</v>
      </c>
      <c r="B1282" s="7">
        <v>0.66041666666666643</v>
      </c>
      <c r="C1282">
        <v>16</v>
      </c>
      <c r="D1282">
        <v>7</v>
      </c>
    </row>
    <row r="1283" spans="1:4">
      <c r="A1283" t="s">
        <v>17</v>
      </c>
      <c r="B1283" s="7">
        <v>0.66041666666666643</v>
      </c>
      <c r="C1283">
        <v>1</v>
      </c>
      <c r="D1283">
        <v>23</v>
      </c>
    </row>
    <row r="1284" spans="1:4">
      <c r="A1284" t="s">
        <v>17</v>
      </c>
      <c r="B1284" s="7">
        <v>0.66041666666666643</v>
      </c>
      <c r="C1284">
        <v>16</v>
      </c>
      <c r="D1284">
        <v>7</v>
      </c>
    </row>
    <row r="1285" spans="1:4">
      <c r="A1285" t="s">
        <v>17</v>
      </c>
      <c r="B1285" s="7">
        <v>0.66041666666666643</v>
      </c>
      <c r="C1285">
        <v>14</v>
      </c>
      <c r="D1285">
        <v>3</v>
      </c>
    </row>
    <row r="1286" spans="1:4">
      <c r="A1286" t="s">
        <v>17</v>
      </c>
      <c r="B1286" s="7">
        <v>0.66944444444444418</v>
      </c>
      <c r="C1286">
        <v>4</v>
      </c>
      <c r="D1286">
        <v>16</v>
      </c>
    </row>
    <row r="1287" spans="1:4">
      <c r="A1287" t="s">
        <v>17</v>
      </c>
      <c r="B1287" s="7">
        <v>0.66944444444444418</v>
      </c>
      <c r="C1287">
        <v>12</v>
      </c>
      <c r="D1287">
        <v>6</v>
      </c>
    </row>
    <row r="1288" spans="1:4">
      <c r="A1288" t="s">
        <v>17</v>
      </c>
      <c r="B1288" s="7">
        <v>0.67222222222222194</v>
      </c>
      <c r="C1288">
        <v>8</v>
      </c>
      <c r="D1288">
        <v>19</v>
      </c>
    </row>
    <row r="1289" spans="1:4">
      <c r="A1289" t="s">
        <v>17</v>
      </c>
      <c r="B1289" s="7">
        <v>0.69305555555555531</v>
      </c>
      <c r="C1289">
        <v>6</v>
      </c>
      <c r="D1289">
        <v>18</v>
      </c>
    </row>
    <row r="1290" spans="1:4">
      <c r="A1290" t="s">
        <v>17</v>
      </c>
      <c r="B1290" s="7">
        <v>0.69791666666666641</v>
      </c>
      <c r="C1290">
        <v>8</v>
      </c>
      <c r="D1290">
        <v>19</v>
      </c>
    </row>
    <row r="1291" spans="1:4">
      <c r="A1291" t="s">
        <v>17</v>
      </c>
      <c r="B1291" s="7">
        <v>0.70972222222222192</v>
      </c>
      <c r="C1291">
        <v>4</v>
      </c>
      <c r="D1291">
        <v>16</v>
      </c>
    </row>
    <row r="1292" spans="1:4">
      <c r="A1292" t="s">
        <v>17</v>
      </c>
      <c r="B1292" s="7">
        <v>0.70972222222222192</v>
      </c>
      <c r="C1292">
        <v>2</v>
      </c>
      <c r="D1292">
        <v>19</v>
      </c>
    </row>
    <row r="1293" spans="1:4">
      <c r="A1293" t="s">
        <v>17</v>
      </c>
      <c r="B1293" s="7">
        <v>0.73055555555555529</v>
      </c>
      <c r="C1293">
        <v>2</v>
      </c>
      <c r="D1293">
        <v>19</v>
      </c>
    </row>
    <row r="1294" spans="1:4">
      <c r="A1294" t="s">
        <v>17</v>
      </c>
      <c r="B1294" s="7">
        <v>0.73055555555555529</v>
      </c>
      <c r="C1294">
        <v>8</v>
      </c>
      <c r="D1294">
        <v>19</v>
      </c>
    </row>
    <row r="1295" spans="1:4">
      <c r="A1295" t="s">
        <v>17</v>
      </c>
      <c r="B1295" s="7">
        <v>0.73055555555555529</v>
      </c>
      <c r="C1295">
        <v>3</v>
      </c>
      <c r="D1295">
        <v>8.5</v>
      </c>
    </row>
    <row r="1296" spans="1:4">
      <c r="A1296" t="s">
        <v>17</v>
      </c>
      <c r="B1296" s="7">
        <v>0.73055555555555529</v>
      </c>
      <c r="C1296">
        <v>12</v>
      </c>
      <c r="D1296">
        <v>6</v>
      </c>
    </row>
    <row r="1297" spans="1:4">
      <c r="A1297" t="s">
        <v>17</v>
      </c>
      <c r="B1297" s="7">
        <v>0.74791666666666645</v>
      </c>
      <c r="C1297">
        <v>10</v>
      </c>
      <c r="D1297">
        <v>19.5</v>
      </c>
    </row>
    <row r="1298" spans="1:4">
      <c r="A1298" t="s">
        <v>17</v>
      </c>
      <c r="B1298" s="7">
        <v>0.74791666666666645</v>
      </c>
      <c r="C1298">
        <v>6</v>
      </c>
      <c r="D1298">
        <v>18</v>
      </c>
    </row>
    <row r="1299" spans="1:4">
      <c r="A1299" t="s">
        <v>17</v>
      </c>
      <c r="B1299" s="7">
        <v>0.74791666666666645</v>
      </c>
      <c r="C1299">
        <v>10</v>
      </c>
      <c r="D1299">
        <v>19.5</v>
      </c>
    </row>
    <row r="1300" spans="1:4">
      <c r="A1300" t="s">
        <v>17</v>
      </c>
      <c r="B1300" s="7">
        <v>0.74791666666666645</v>
      </c>
      <c r="C1300">
        <v>3</v>
      </c>
      <c r="D1300">
        <v>8.5</v>
      </c>
    </row>
    <row r="1301" spans="1:4">
      <c r="A1301" t="s">
        <v>17</v>
      </c>
      <c r="B1301" s="7">
        <v>0.74791666666666645</v>
      </c>
      <c r="C1301">
        <v>7</v>
      </c>
      <c r="D1301">
        <v>20</v>
      </c>
    </row>
    <row r="1302" spans="1:4">
      <c r="A1302" t="s">
        <v>17</v>
      </c>
      <c r="B1302" s="7">
        <v>0.75486111111111087</v>
      </c>
      <c r="C1302">
        <v>4</v>
      </c>
      <c r="D1302">
        <v>16</v>
      </c>
    </row>
    <row r="1303" spans="1:4">
      <c r="A1303" t="s">
        <v>17</v>
      </c>
      <c r="B1303" s="7">
        <v>0.75486111111111087</v>
      </c>
      <c r="C1303">
        <v>2</v>
      </c>
      <c r="D1303">
        <v>19</v>
      </c>
    </row>
    <row r="1304" spans="1:4">
      <c r="A1304" t="s">
        <v>17</v>
      </c>
      <c r="B1304" s="7">
        <v>0.77361111111111092</v>
      </c>
      <c r="C1304">
        <v>9</v>
      </c>
      <c r="D1304">
        <v>17</v>
      </c>
    </row>
    <row r="1305" spans="1:4">
      <c r="A1305" t="s">
        <v>17</v>
      </c>
      <c r="B1305" s="7">
        <v>0.77361111111111092</v>
      </c>
      <c r="C1305">
        <v>6</v>
      </c>
      <c r="D1305">
        <v>18</v>
      </c>
    </row>
    <row r="1306" spans="1:4">
      <c r="A1306" t="s">
        <v>17</v>
      </c>
      <c r="B1306" s="7">
        <v>0.78194444444444422</v>
      </c>
      <c r="C1306">
        <v>1</v>
      </c>
      <c r="D1306">
        <v>23</v>
      </c>
    </row>
    <row r="1307" spans="1:4">
      <c r="A1307" t="s">
        <v>17</v>
      </c>
      <c r="B1307" s="7">
        <v>0.78194444444444422</v>
      </c>
      <c r="C1307">
        <v>6</v>
      </c>
      <c r="D1307">
        <v>18</v>
      </c>
    </row>
    <row r="1308" spans="1:4">
      <c r="A1308" t="s">
        <v>17</v>
      </c>
      <c r="B1308" s="7">
        <v>0.79097222222222197</v>
      </c>
      <c r="C1308">
        <v>6</v>
      </c>
      <c r="D1308">
        <v>18</v>
      </c>
    </row>
    <row r="1309" spans="1:4">
      <c r="A1309" t="s">
        <v>17</v>
      </c>
      <c r="B1309" s="7">
        <v>0.79097222222222197</v>
      </c>
      <c r="C1309">
        <v>9</v>
      </c>
      <c r="D1309">
        <v>17</v>
      </c>
    </row>
    <row r="1310" spans="1:4">
      <c r="A1310" t="s">
        <v>17</v>
      </c>
      <c r="B1310" s="7">
        <v>0.79097222222222197</v>
      </c>
      <c r="C1310">
        <v>12</v>
      </c>
      <c r="D1310">
        <v>6</v>
      </c>
    </row>
    <row r="1311" spans="1:4">
      <c r="A1311" t="s">
        <v>17</v>
      </c>
      <c r="B1311" s="7">
        <v>0.79097222222222197</v>
      </c>
      <c r="C1311">
        <v>4</v>
      </c>
      <c r="D1311">
        <v>16</v>
      </c>
    </row>
    <row r="1312" spans="1:4">
      <c r="A1312" t="s">
        <v>17</v>
      </c>
      <c r="B1312" s="7">
        <v>0.80208333333333304</v>
      </c>
      <c r="C1312">
        <v>11</v>
      </c>
      <c r="D1312">
        <v>14</v>
      </c>
    </row>
    <row r="1313" spans="1:4">
      <c r="A1313" t="s">
        <v>17</v>
      </c>
      <c r="B1313" s="7">
        <v>0.80208333333333304</v>
      </c>
      <c r="C1313">
        <v>5</v>
      </c>
      <c r="D1313">
        <v>20</v>
      </c>
    </row>
    <row r="1314" spans="1:4">
      <c r="A1314" t="s">
        <v>17</v>
      </c>
      <c r="B1314" s="7">
        <v>0.82083333333333308</v>
      </c>
      <c r="C1314">
        <v>3</v>
      </c>
      <c r="D1314">
        <v>8.5</v>
      </c>
    </row>
    <row r="1315" spans="1:4">
      <c r="A1315" t="s">
        <v>17</v>
      </c>
      <c r="B1315" s="7">
        <v>0.82083333333333308</v>
      </c>
      <c r="C1315">
        <v>10</v>
      </c>
      <c r="D1315">
        <v>19.5</v>
      </c>
    </row>
    <row r="1316" spans="1:4">
      <c r="A1316" t="s">
        <v>17</v>
      </c>
      <c r="B1316" s="7">
        <v>0.84027777777777757</v>
      </c>
      <c r="C1316">
        <v>7</v>
      </c>
      <c r="D1316">
        <v>20</v>
      </c>
    </row>
    <row r="1317" spans="1:4">
      <c r="A1317" t="s">
        <v>17</v>
      </c>
      <c r="B1317" s="7">
        <v>0.84027777777777757</v>
      </c>
      <c r="C1317">
        <v>12</v>
      </c>
      <c r="D1317">
        <v>6</v>
      </c>
    </row>
    <row r="1318" spans="1:4">
      <c r="A1318" t="s">
        <v>17</v>
      </c>
      <c r="B1318" s="7">
        <v>0.84027777777777757</v>
      </c>
      <c r="C1318">
        <v>6</v>
      </c>
      <c r="D1318">
        <v>18</v>
      </c>
    </row>
    <row r="1319" spans="1:4">
      <c r="A1319" t="s">
        <v>17</v>
      </c>
      <c r="B1319" s="7">
        <v>0.8458333333333331</v>
      </c>
      <c r="C1319">
        <v>13</v>
      </c>
      <c r="D1319">
        <v>2</v>
      </c>
    </row>
    <row r="1320" spans="1:4">
      <c r="A1320" t="s">
        <v>17</v>
      </c>
      <c r="B1320" s="7">
        <v>0.8458333333333331</v>
      </c>
      <c r="C1320">
        <v>10</v>
      </c>
      <c r="D1320">
        <v>19.5</v>
      </c>
    </row>
    <row r="1321" spans="1:4">
      <c r="A1321" t="s">
        <v>17</v>
      </c>
      <c r="B1321" s="7">
        <v>0.8458333333333331</v>
      </c>
      <c r="C1321">
        <v>4</v>
      </c>
      <c r="D1321">
        <v>16</v>
      </c>
    </row>
    <row r="1322" spans="1:4">
      <c r="A1322" t="s">
        <v>17</v>
      </c>
      <c r="B1322" s="7">
        <v>0.8458333333333331</v>
      </c>
      <c r="C1322">
        <v>9</v>
      </c>
      <c r="D1322">
        <v>17</v>
      </c>
    </row>
    <row r="1323" spans="1:4">
      <c r="A1323" t="s">
        <v>17</v>
      </c>
      <c r="B1323" s="7">
        <v>0.8458333333333331</v>
      </c>
      <c r="C1323">
        <v>12</v>
      </c>
      <c r="D1323">
        <v>6</v>
      </c>
    </row>
    <row r="1324" spans="1:4">
      <c r="A1324" t="s">
        <v>17</v>
      </c>
      <c r="B1324" s="7">
        <v>0.84652777777777755</v>
      </c>
      <c r="C1324">
        <v>7</v>
      </c>
      <c r="D1324">
        <v>20</v>
      </c>
    </row>
    <row r="1325" spans="1:4">
      <c r="A1325" t="s">
        <v>17</v>
      </c>
      <c r="B1325" s="7">
        <v>0.84652777777777755</v>
      </c>
      <c r="C1325">
        <v>16</v>
      </c>
      <c r="D1325">
        <v>7</v>
      </c>
    </row>
    <row r="1326" spans="1:4">
      <c r="A1326" t="s">
        <v>17</v>
      </c>
      <c r="B1326" s="7">
        <v>0.84791666666666643</v>
      </c>
      <c r="C1326">
        <v>15</v>
      </c>
      <c r="D1326">
        <v>1</v>
      </c>
    </row>
    <row r="1327" spans="1:4">
      <c r="A1327" t="s">
        <v>17</v>
      </c>
      <c r="B1327" s="7">
        <v>0.8687499999999998</v>
      </c>
      <c r="C1327">
        <v>16</v>
      </c>
      <c r="D1327">
        <v>7</v>
      </c>
    </row>
    <row r="1328" spans="1:4">
      <c r="A1328" t="s">
        <v>17</v>
      </c>
      <c r="B1328" s="7">
        <v>0.8687499999999998</v>
      </c>
      <c r="C1328">
        <v>4</v>
      </c>
      <c r="D1328">
        <v>16</v>
      </c>
    </row>
    <row r="1329" spans="1:4">
      <c r="A1329" t="s">
        <v>17</v>
      </c>
      <c r="B1329" s="7">
        <v>0.87986111111111087</v>
      </c>
      <c r="C1329">
        <v>5</v>
      </c>
      <c r="D1329">
        <v>20</v>
      </c>
    </row>
    <row r="1330" spans="1:4">
      <c r="A1330" t="s">
        <v>17</v>
      </c>
      <c r="B1330" s="7">
        <v>0.89722222222222203</v>
      </c>
      <c r="C1330">
        <v>3</v>
      </c>
      <c r="D1330">
        <v>8.5</v>
      </c>
    </row>
    <row r="1331" spans="1:4">
      <c r="A1331" t="s">
        <v>17</v>
      </c>
      <c r="B1331" s="7">
        <v>0.89722222222222203</v>
      </c>
      <c r="C1331">
        <v>7</v>
      </c>
      <c r="D1331">
        <v>20</v>
      </c>
    </row>
    <row r="1332" spans="1:4">
      <c r="A1332" t="s">
        <v>17</v>
      </c>
      <c r="B1332" s="7">
        <v>0.89722222222222203</v>
      </c>
      <c r="C1332">
        <v>6</v>
      </c>
      <c r="D1332">
        <v>18</v>
      </c>
    </row>
    <row r="1333" spans="1:4">
      <c r="A1333" t="s">
        <v>17</v>
      </c>
      <c r="B1333" s="7">
        <v>0.89722222222222203</v>
      </c>
      <c r="C1333">
        <v>10</v>
      </c>
      <c r="D1333">
        <v>19.5</v>
      </c>
    </row>
    <row r="1334" spans="1:4">
      <c r="A1334" t="s">
        <v>17</v>
      </c>
      <c r="B1334" s="7">
        <v>0.89722222222222203</v>
      </c>
      <c r="C1334">
        <v>7</v>
      </c>
      <c r="D1334">
        <v>20</v>
      </c>
    </row>
    <row r="1335" spans="1:4">
      <c r="A1335" t="s">
        <v>17</v>
      </c>
      <c r="B1335" s="7">
        <v>0.90208333333333313</v>
      </c>
      <c r="C1335">
        <v>4</v>
      </c>
      <c r="D1335">
        <v>16</v>
      </c>
    </row>
    <row r="1336" spans="1:4">
      <c r="A1336" t="s">
        <v>17</v>
      </c>
      <c r="B1336" s="7">
        <v>0.91111111111111087</v>
      </c>
      <c r="C1336">
        <v>10</v>
      </c>
      <c r="D1336">
        <v>19.5</v>
      </c>
    </row>
    <row r="1337" spans="1:4">
      <c r="A1337" t="s">
        <v>17</v>
      </c>
      <c r="B1337" s="7">
        <v>0.91388888888888864</v>
      </c>
      <c r="C1337">
        <v>6</v>
      </c>
      <c r="D1337">
        <v>18</v>
      </c>
    </row>
    <row r="1338" spans="1:4">
      <c r="A1338" t="s">
        <v>17</v>
      </c>
      <c r="B1338" s="7">
        <v>0.91388888888888864</v>
      </c>
      <c r="C1338">
        <v>7</v>
      </c>
      <c r="D1338">
        <v>20</v>
      </c>
    </row>
    <row r="1339" spans="1:4">
      <c r="A1339" t="s">
        <v>17</v>
      </c>
      <c r="B1339" s="7">
        <v>0.91736111111111085</v>
      </c>
      <c r="C1339">
        <v>11</v>
      </c>
      <c r="D1339">
        <v>14</v>
      </c>
    </row>
    <row r="1340" spans="1:4">
      <c r="A1340" t="s">
        <v>17</v>
      </c>
      <c r="B1340" s="7">
        <v>0.91736111111111085</v>
      </c>
      <c r="C1340">
        <v>8</v>
      </c>
      <c r="D1340">
        <v>19</v>
      </c>
    </row>
    <row r="1341" spans="1:4">
      <c r="A1341" t="s">
        <v>17</v>
      </c>
      <c r="B1341" s="7">
        <v>0.91736111111111085</v>
      </c>
      <c r="C1341">
        <v>8</v>
      </c>
      <c r="D1341">
        <v>19</v>
      </c>
    </row>
    <row r="1342" spans="1:4">
      <c r="A1342" t="s">
        <v>17</v>
      </c>
      <c r="B1342" s="7">
        <v>0.91736111111111085</v>
      </c>
      <c r="C1342">
        <v>12</v>
      </c>
      <c r="D1342">
        <v>6</v>
      </c>
    </row>
    <row r="1343" spans="1:4">
      <c r="A1343" t="s">
        <v>17</v>
      </c>
      <c r="B1343" s="7">
        <v>0.91736111111111085</v>
      </c>
      <c r="C1343">
        <v>1</v>
      </c>
      <c r="D1343">
        <v>23</v>
      </c>
    </row>
    <row r="1344" spans="1:4">
      <c r="A1344" t="s">
        <v>17</v>
      </c>
      <c r="B1344" s="7">
        <v>0.9263888888888886</v>
      </c>
      <c r="C1344">
        <v>6</v>
      </c>
      <c r="D1344">
        <v>18</v>
      </c>
    </row>
    <row r="1345" spans="1:4">
      <c r="A1345" t="s">
        <v>17</v>
      </c>
      <c r="B1345" s="7">
        <v>0.94652777777777752</v>
      </c>
      <c r="C1345">
        <v>7</v>
      </c>
      <c r="D1345">
        <v>20</v>
      </c>
    </row>
    <row r="1346" spans="1:4">
      <c r="A1346" t="s">
        <v>17</v>
      </c>
      <c r="B1346" s="7">
        <v>0.94652777777777752</v>
      </c>
      <c r="C1346">
        <v>13</v>
      </c>
      <c r="D1346">
        <v>2</v>
      </c>
    </row>
    <row r="1347" spans="1:4">
      <c r="A1347" t="s">
        <v>18</v>
      </c>
      <c r="B1347" s="7">
        <v>0.59444444444444433</v>
      </c>
      <c r="C1347">
        <v>10</v>
      </c>
      <c r="D1347">
        <v>19.5</v>
      </c>
    </row>
    <row r="1348" spans="1:4">
      <c r="A1348" t="s">
        <v>18</v>
      </c>
      <c r="B1348" s="7">
        <v>0.61388888888888882</v>
      </c>
      <c r="C1348">
        <v>10</v>
      </c>
      <c r="D1348">
        <v>19.5</v>
      </c>
    </row>
    <row r="1349" spans="1:4">
      <c r="A1349" t="s">
        <v>18</v>
      </c>
      <c r="B1349" s="7">
        <v>0.63124999999999998</v>
      </c>
      <c r="C1349">
        <v>5</v>
      </c>
      <c r="D1349">
        <v>20</v>
      </c>
    </row>
    <row r="1350" spans="1:4">
      <c r="A1350" t="s">
        <v>18</v>
      </c>
      <c r="B1350" s="7">
        <v>0.63124999999999998</v>
      </c>
      <c r="C1350">
        <v>16</v>
      </c>
      <c r="D1350">
        <v>7</v>
      </c>
    </row>
    <row r="1351" spans="1:4">
      <c r="A1351" t="s">
        <v>18</v>
      </c>
      <c r="B1351" s="7">
        <v>0.63124999999999998</v>
      </c>
      <c r="C1351">
        <v>1</v>
      </c>
      <c r="D1351">
        <v>23</v>
      </c>
    </row>
    <row r="1352" spans="1:4">
      <c r="A1352" t="s">
        <v>18</v>
      </c>
      <c r="B1352" s="7">
        <v>0.63124999999999998</v>
      </c>
      <c r="C1352">
        <v>12</v>
      </c>
      <c r="D1352">
        <v>6</v>
      </c>
    </row>
    <row r="1353" spans="1:4">
      <c r="A1353" t="s">
        <v>18</v>
      </c>
      <c r="B1353" s="7">
        <v>0.63124999999999998</v>
      </c>
      <c r="C1353">
        <v>14</v>
      </c>
      <c r="D1353">
        <v>3</v>
      </c>
    </row>
    <row r="1354" spans="1:4">
      <c r="A1354" t="s">
        <v>18</v>
      </c>
      <c r="B1354" s="7">
        <v>0.63124999999999998</v>
      </c>
      <c r="C1354">
        <v>6</v>
      </c>
      <c r="D1354">
        <v>18</v>
      </c>
    </row>
    <row r="1355" spans="1:4">
      <c r="A1355" t="s">
        <v>18</v>
      </c>
      <c r="B1355" s="7">
        <v>0.64513888888888882</v>
      </c>
      <c r="C1355">
        <v>12</v>
      </c>
      <c r="D1355">
        <v>6</v>
      </c>
    </row>
    <row r="1356" spans="1:4">
      <c r="A1356" t="s">
        <v>18</v>
      </c>
      <c r="B1356" s="7">
        <v>0.64513888888888882</v>
      </c>
      <c r="C1356">
        <v>15</v>
      </c>
      <c r="D1356">
        <v>1</v>
      </c>
    </row>
    <row r="1357" spans="1:4">
      <c r="A1357" t="s">
        <v>18</v>
      </c>
      <c r="B1357" s="7">
        <v>0.64513888888888882</v>
      </c>
      <c r="C1357">
        <v>1</v>
      </c>
      <c r="D1357">
        <v>23</v>
      </c>
    </row>
    <row r="1358" spans="1:4">
      <c r="A1358" t="s">
        <v>18</v>
      </c>
      <c r="B1358" s="7">
        <v>0.65069444444444435</v>
      </c>
      <c r="C1358">
        <v>1</v>
      </c>
      <c r="D1358">
        <v>23</v>
      </c>
    </row>
    <row r="1359" spans="1:4">
      <c r="A1359" t="s">
        <v>18</v>
      </c>
      <c r="B1359" s="7">
        <v>0.65694444444444433</v>
      </c>
      <c r="C1359">
        <v>3</v>
      </c>
      <c r="D1359">
        <v>8.5</v>
      </c>
    </row>
    <row r="1360" spans="1:4">
      <c r="A1360" t="s">
        <v>18</v>
      </c>
      <c r="B1360" s="7">
        <v>0.65694444444444433</v>
      </c>
      <c r="C1360">
        <v>9</v>
      </c>
      <c r="D1360">
        <v>17</v>
      </c>
    </row>
    <row r="1361" spans="1:4">
      <c r="A1361" t="s">
        <v>18</v>
      </c>
      <c r="B1361" s="7">
        <v>0.67222222222222205</v>
      </c>
      <c r="C1361">
        <v>12</v>
      </c>
      <c r="D1361">
        <v>6</v>
      </c>
    </row>
    <row r="1362" spans="1:4">
      <c r="A1362" t="s">
        <v>18</v>
      </c>
      <c r="B1362" s="7">
        <v>0.67847222222222203</v>
      </c>
      <c r="C1362">
        <v>9</v>
      </c>
      <c r="D1362">
        <v>17</v>
      </c>
    </row>
    <row r="1363" spans="1:4">
      <c r="A1363" t="s">
        <v>18</v>
      </c>
      <c r="B1363" s="7">
        <v>0.67847222222222203</v>
      </c>
      <c r="C1363">
        <v>12</v>
      </c>
      <c r="D1363">
        <v>6</v>
      </c>
    </row>
    <row r="1364" spans="1:4">
      <c r="A1364" t="s">
        <v>18</v>
      </c>
      <c r="B1364" s="7">
        <v>0.6895833333333331</v>
      </c>
      <c r="C1364">
        <v>6</v>
      </c>
      <c r="D1364">
        <v>18</v>
      </c>
    </row>
    <row r="1365" spans="1:4">
      <c r="A1365" t="s">
        <v>18</v>
      </c>
      <c r="B1365" s="7">
        <v>0.70208333333333306</v>
      </c>
      <c r="C1365">
        <v>12</v>
      </c>
      <c r="D1365">
        <v>6</v>
      </c>
    </row>
    <row r="1366" spans="1:4">
      <c r="A1366" t="s">
        <v>18</v>
      </c>
      <c r="B1366" s="7">
        <v>0.72152777777777755</v>
      </c>
      <c r="C1366">
        <v>13</v>
      </c>
      <c r="D1366">
        <v>2</v>
      </c>
    </row>
    <row r="1367" spans="1:4">
      <c r="A1367" t="s">
        <v>18</v>
      </c>
      <c r="B1367" s="7">
        <v>0.72152777777777755</v>
      </c>
      <c r="C1367">
        <v>16</v>
      </c>
      <c r="D1367">
        <v>7</v>
      </c>
    </row>
    <row r="1368" spans="1:4">
      <c r="A1368" t="s">
        <v>18</v>
      </c>
      <c r="B1368" s="7">
        <v>0.73958333333333315</v>
      </c>
      <c r="C1368">
        <v>8</v>
      </c>
      <c r="D1368">
        <v>19</v>
      </c>
    </row>
    <row r="1369" spans="1:4">
      <c r="A1369" t="s">
        <v>18</v>
      </c>
      <c r="B1369" s="7">
        <v>0.73958333333333315</v>
      </c>
      <c r="C1369">
        <v>13</v>
      </c>
      <c r="D1369">
        <v>2</v>
      </c>
    </row>
    <row r="1370" spans="1:4">
      <c r="A1370" t="s">
        <v>18</v>
      </c>
      <c r="B1370" s="7">
        <v>0.74166666666666647</v>
      </c>
      <c r="C1370">
        <v>6</v>
      </c>
      <c r="D1370">
        <v>18</v>
      </c>
    </row>
    <row r="1371" spans="1:4">
      <c r="A1371" t="s">
        <v>18</v>
      </c>
      <c r="B1371" s="7">
        <v>0.74166666666666647</v>
      </c>
      <c r="C1371">
        <v>14</v>
      </c>
      <c r="D1371">
        <v>3</v>
      </c>
    </row>
    <row r="1372" spans="1:4">
      <c r="A1372" t="s">
        <v>18</v>
      </c>
      <c r="B1372" s="7">
        <v>0.74166666666666647</v>
      </c>
      <c r="C1372">
        <v>2</v>
      </c>
      <c r="D1372">
        <v>19</v>
      </c>
    </row>
    <row r="1373" spans="1:4">
      <c r="A1373" t="s">
        <v>18</v>
      </c>
      <c r="B1373" s="7">
        <v>0.74166666666666647</v>
      </c>
      <c r="C1373">
        <v>9</v>
      </c>
      <c r="D1373">
        <v>17</v>
      </c>
    </row>
    <row r="1374" spans="1:4">
      <c r="A1374" t="s">
        <v>18</v>
      </c>
      <c r="B1374" s="7">
        <v>0.75069444444444422</v>
      </c>
      <c r="C1374">
        <v>16</v>
      </c>
      <c r="D1374">
        <v>7</v>
      </c>
    </row>
    <row r="1375" spans="1:4">
      <c r="A1375" t="s">
        <v>18</v>
      </c>
      <c r="B1375" s="7">
        <v>0.75069444444444422</v>
      </c>
      <c r="C1375">
        <v>2</v>
      </c>
      <c r="D1375">
        <v>19</v>
      </c>
    </row>
    <row r="1376" spans="1:4">
      <c r="A1376" t="s">
        <v>18</v>
      </c>
      <c r="B1376" s="7">
        <v>0.75416666666666643</v>
      </c>
      <c r="C1376">
        <v>14</v>
      </c>
      <c r="D1376">
        <v>3</v>
      </c>
    </row>
    <row r="1377" spans="1:4">
      <c r="A1377" t="s">
        <v>18</v>
      </c>
      <c r="B1377" s="7">
        <v>0.76805555555555527</v>
      </c>
      <c r="C1377">
        <v>3</v>
      </c>
      <c r="D1377">
        <v>8.5</v>
      </c>
    </row>
    <row r="1378" spans="1:4">
      <c r="A1378" t="s">
        <v>18</v>
      </c>
      <c r="B1378" s="7">
        <v>0.76805555555555527</v>
      </c>
      <c r="C1378">
        <v>15</v>
      </c>
      <c r="D1378">
        <v>1</v>
      </c>
    </row>
    <row r="1379" spans="1:4">
      <c r="A1379" t="s">
        <v>18</v>
      </c>
      <c r="B1379" s="7">
        <v>0.7701388888888886</v>
      </c>
      <c r="C1379">
        <v>8</v>
      </c>
      <c r="D1379">
        <v>19</v>
      </c>
    </row>
    <row r="1380" spans="1:4">
      <c r="A1380" t="s">
        <v>18</v>
      </c>
      <c r="B1380" s="7">
        <v>0.77916666666666634</v>
      </c>
      <c r="C1380">
        <v>13</v>
      </c>
      <c r="D1380">
        <v>2</v>
      </c>
    </row>
    <row r="1381" spans="1:4">
      <c r="A1381" t="s">
        <v>18</v>
      </c>
      <c r="B1381" s="7">
        <v>0.77916666666666634</v>
      </c>
      <c r="C1381">
        <v>3</v>
      </c>
      <c r="D1381">
        <v>8.5</v>
      </c>
    </row>
    <row r="1382" spans="1:4">
      <c r="A1382" t="s">
        <v>18</v>
      </c>
      <c r="B1382" s="7">
        <v>0.78541666666666632</v>
      </c>
      <c r="C1382">
        <v>13</v>
      </c>
      <c r="D1382">
        <v>2</v>
      </c>
    </row>
    <row r="1383" spans="1:4">
      <c r="A1383" t="s">
        <v>18</v>
      </c>
      <c r="B1383" s="7">
        <v>0.78541666666666632</v>
      </c>
      <c r="C1383">
        <v>16</v>
      </c>
      <c r="D1383">
        <v>7</v>
      </c>
    </row>
    <row r="1384" spans="1:4">
      <c r="A1384" t="s">
        <v>18</v>
      </c>
      <c r="B1384" s="7">
        <v>0.78541666666666632</v>
      </c>
      <c r="C1384">
        <v>12</v>
      </c>
      <c r="D1384">
        <v>6</v>
      </c>
    </row>
    <row r="1385" spans="1:4">
      <c r="A1385" t="s">
        <v>18</v>
      </c>
      <c r="B1385" s="7">
        <v>0.78541666666666632</v>
      </c>
      <c r="C1385">
        <v>12</v>
      </c>
      <c r="D1385">
        <v>6</v>
      </c>
    </row>
    <row r="1386" spans="1:4">
      <c r="A1386" t="s">
        <v>18</v>
      </c>
      <c r="B1386" s="7">
        <v>0.79374999999999962</v>
      </c>
      <c r="C1386">
        <v>16</v>
      </c>
      <c r="D1386">
        <v>7</v>
      </c>
    </row>
    <row r="1387" spans="1:4">
      <c r="A1387" t="s">
        <v>18</v>
      </c>
      <c r="B1387" s="7">
        <v>0.79374999999999962</v>
      </c>
      <c r="C1387">
        <v>15</v>
      </c>
      <c r="D1387">
        <v>1</v>
      </c>
    </row>
    <row r="1388" spans="1:4">
      <c r="A1388" t="s">
        <v>18</v>
      </c>
      <c r="B1388" s="7">
        <v>0.79374999999999962</v>
      </c>
      <c r="C1388">
        <v>11</v>
      </c>
      <c r="D1388">
        <v>14</v>
      </c>
    </row>
    <row r="1389" spans="1:4">
      <c r="A1389" t="s">
        <v>18</v>
      </c>
      <c r="B1389" s="7">
        <v>0.80208333333333293</v>
      </c>
      <c r="C1389">
        <v>16</v>
      </c>
      <c r="D1389">
        <v>7</v>
      </c>
    </row>
    <row r="1390" spans="1:4">
      <c r="A1390" t="s">
        <v>18</v>
      </c>
      <c r="B1390" s="7">
        <v>0.80208333333333293</v>
      </c>
      <c r="C1390">
        <v>3</v>
      </c>
      <c r="D1390">
        <v>8.5</v>
      </c>
    </row>
    <row r="1391" spans="1:4">
      <c r="A1391" t="s">
        <v>18</v>
      </c>
      <c r="B1391" s="7">
        <v>0.81527777777777732</v>
      </c>
      <c r="C1391">
        <v>14</v>
      </c>
      <c r="D1391">
        <v>3</v>
      </c>
    </row>
    <row r="1392" spans="1:4">
      <c r="A1392" t="s">
        <v>18</v>
      </c>
      <c r="B1392" s="7">
        <v>0.81527777777777732</v>
      </c>
      <c r="C1392">
        <v>7</v>
      </c>
      <c r="D1392">
        <v>20</v>
      </c>
    </row>
    <row r="1393" spans="1:4">
      <c r="A1393" t="s">
        <v>18</v>
      </c>
      <c r="B1393" s="7">
        <v>0.81527777777777732</v>
      </c>
      <c r="C1393">
        <v>2</v>
      </c>
      <c r="D1393">
        <v>19</v>
      </c>
    </row>
    <row r="1394" spans="1:4">
      <c r="A1394" t="s">
        <v>18</v>
      </c>
      <c r="B1394" s="7">
        <v>0.81527777777777732</v>
      </c>
      <c r="C1394">
        <v>13</v>
      </c>
      <c r="D1394">
        <v>2</v>
      </c>
    </row>
    <row r="1395" spans="1:4">
      <c r="A1395" t="s">
        <v>18</v>
      </c>
      <c r="B1395" s="7">
        <v>0.81527777777777732</v>
      </c>
      <c r="C1395">
        <v>5</v>
      </c>
      <c r="D1395">
        <v>20</v>
      </c>
    </row>
    <row r="1396" spans="1:4">
      <c r="A1396" t="s">
        <v>18</v>
      </c>
      <c r="B1396" s="7">
        <v>0.81527777777777732</v>
      </c>
      <c r="C1396">
        <v>11</v>
      </c>
      <c r="D1396">
        <v>14</v>
      </c>
    </row>
    <row r="1397" spans="1:4">
      <c r="A1397" t="s">
        <v>18</v>
      </c>
      <c r="B1397" s="7">
        <v>0.82013888888888842</v>
      </c>
      <c r="C1397">
        <v>5</v>
      </c>
      <c r="D1397">
        <v>20</v>
      </c>
    </row>
    <row r="1398" spans="1:4">
      <c r="A1398" t="s">
        <v>18</v>
      </c>
      <c r="B1398" s="7">
        <v>0.82013888888888842</v>
      </c>
      <c r="C1398">
        <v>7</v>
      </c>
      <c r="D1398">
        <v>20</v>
      </c>
    </row>
    <row r="1399" spans="1:4">
      <c r="A1399" t="s">
        <v>18</v>
      </c>
      <c r="B1399" s="7">
        <v>0.82013888888888842</v>
      </c>
      <c r="C1399">
        <v>15</v>
      </c>
      <c r="D1399">
        <v>1</v>
      </c>
    </row>
    <row r="1400" spans="1:4">
      <c r="A1400" t="s">
        <v>18</v>
      </c>
      <c r="B1400" s="7">
        <v>0.82013888888888842</v>
      </c>
      <c r="C1400">
        <v>4</v>
      </c>
      <c r="D1400">
        <v>16</v>
      </c>
    </row>
    <row r="1401" spans="1:4">
      <c r="A1401" t="s">
        <v>18</v>
      </c>
      <c r="B1401" s="7">
        <v>0.82013888888888842</v>
      </c>
      <c r="C1401">
        <v>7</v>
      </c>
      <c r="D1401">
        <v>20</v>
      </c>
    </row>
    <row r="1402" spans="1:4">
      <c r="A1402" t="s">
        <v>18</v>
      </c>
      <c r="B1402" s="7">
        <v>0.82013888888888842</v>
      </c>
      <c r="C1402">
        <v>3</v>
      </c>
      <c r="D1402">
        <v>8.5</v>
      </c>
    </row>
    <row r="1403" spans="1:4">
      <c r="A1403" t="s">
        <v>18</v>
      </c>
      <c r="B1403" s="7">
        <v>0.82013888888888842</v>
      </c>
      <c r="C1403">
        <v>13</v>
      </c>
      <c r="D1403">
        <v>2</v>
      </c>
    </row>
    <row r="1404" spans="1:4">
      <c r="A1404" t="s">
        <v>18</v>
      </c>
      <c r="B1404" s="7">
        <v>0.82013888888888842</v>
      </c>
      <c r="C1404">
        <v>10</v>
      </c>
      <c r="D1404">
        <v>19.5</v>
      </c>
    </row>
    <row r="1405" spans="1:4">
      <c r="A1405" t="s">
        <v>18</v>
      </c>
      <c r="B1405" s="7">
        <v>0.82013888888888842</v>
      </c>
      <c r="C1405">
        <v>7</v>
      </c>
      <c r="D1405">
        <v>20</v>
      </c>
    </row>
    <row r="1406" spans="1:4">
      <c r="A1406" t="s">
        <v>18</v>
      </c>
      <c r="B1406" s="7">
        <v>0.82013888888888842</v>
      </c>
      <c r="C1406">
        <v>11</v>
      </c>
      <c r="D1406">
        <v>14</v>
      </c>
    </row>
    <row r="1407" spans="1:4">
      <c r="A1407" t="s">
        <v>18</v>
      </c>
      <c r="B1407" s="7">
        <v>0.82013888888888842</v>
      </c>
      <c r="C1407">
        <v>4</v>
      </c>
      <c r="D1407">
        <v>16</v>
      </c>
    </row>
    <row r="1408" spans="1:4">
      <c r="A1408" t="s">
        <v>18</v>
      </c>
      <c r="B1408" s="7">
        <v>0.82708333333333284</v>
      </c>
      <c r="C1408">
        <v>11</v>
      </c>
      <c r="D1408">
        <v>14</v>
      </c>
    </row>
    <row r="1409" spans="1:4">
      <c r="A1409" t="s">
        <v>18</v>
      </c>
      <c r="B1409" s="7">
        <v>0.84583333333333288</v>
      </c>
      <c r="C1409">
        <v>9</v>
      </c>
      <c r="D1409">
        <v>17</v>
      </c>
    </row>
    <row r="1410" spans="1:4">
      <c r="A1410" t="s">
        <v>18</v>
      </c>
      <c r="B1410" s="7">
        <v>0.84583333333333288</v>
      </c>
      <c r="C1410">
        <v>12</v>
      </c>
      <c r="D1410">
        <v>6</v>
      </c>
    </row>
    <row r="1411" spans="1:4">
      <c r="A1411" t="s">
        <v>18</v>
      </c>
      <c r="B1411" s="7">
        <v>0.84583333333333288</v>
      </c>
      <c r="C1411">
        <v>8</v>
      </c>
      <c r="D1411">
        <v>19</v>
      </c>
    </row>
    <row r="1412" spans="1:4">
      <c r="A1412" t="s">
        <v>18</v>
      </c>
      <c r="B1412" s="7">
        <v>0.85972222222222172</v>
      </c>
      <c r="C1412">
        <v>7</v>
      </c>
      <c r="D1412">
        <v>20</v>
      </c>
    </row>
    <row r="1413" spans="1:4">
      <c r="A1413" t="s">
        <v>18</v>
      </c>
      <c r="B1413" s="7">
        <v>0.85972222222222172</v>
      </c>
      <c r="C1413">
        <v>11</v>
      </c>
      <c r="D1413">
        <v>14</v>
      </c>
    </row>
    <row r="1414" spans="1:4">
      <c r="A1414" t="s">
        <v>18</v>
      </c>
      <c r="B1414" s="7">
        <v>0.85972222222222172</v>
      </c>
      <c r="C1414">
        <v>13</v>
      </c>
      <c r="D1414">
        <v>2</v>
      </c>
    </row>
    <row r="1415" spans="1:4">
      <c r="A1415" t="s">
        <v>18</v>
      </c>
      <c r="B1415" s="7">
        <v>0.85972222222222172</v>
      </c>
      <c r="C1415">
        <v>2</v>
      </c>
      <c r="D1415">
        <v>19</v>
      </c>
    </row>
    <row r="1416" spans="1:4">
      <c r="A1416" t="s">
        <v>18</v>
      </c>
      <c r="B1416" s="7">
        <v>0.85972222222222172</v>
      </c>
      <c r="C1416">
        <v>4</v>
      </c>
      <c r="D1416">
        <v>16</v>
      </c>
    </row>
    <row r="1417" spans="1:4">
      <c r="A1417" t="s">
        <v>18</v>
      </c>
      <c r="B1417" s="7">
        <v>0.87847222222222177</v>
      </c>
      <c r="C1417">
        <v>6</v>
      </c>
      <c r="D1417">
        <v>18</v>
      </c>
    </row>
    <row r="1418" spans="1:4">
      <c r="A1418" t="s">
        <v>18</v>
      </c>
      <c r="B1418" s="7">
        <v>0.87847222222222177</v>
      </c>
      <c r="C1418">
        <v>11</v>
      </c>
      <c r="D1418">
        <v>14</v>
      </c>
    </row>
    <row r="1419" spans="1:4">
      <c r="A1419" t="s">
        <v>18</v>
      </c>
      <c r="B1419" s="7">
        <v>0.87847222222222177</v>
      </c>
      <c r="C1419">
        <v>8</v>
      </c>
      <c r="D1419">
        <v>19</v>
      </c>
    </row>
    <row r="1420" spans="1:4">
      <c r="A1420" t="s">
        <v>18</v>
      </c>
      <c r="B1420" s="7">
        <v>0.88194444444444398</v>
      </c>
      <c r="C1420">
        <v>6</v>
      </c>
      <c r="D1420">
        <v>18</v>
      </c>
    </row>
    <row r="1421" spans="1:4">
      <c r="A1421" t="s">
        <v>18</v>
      </c>
      <c r="B1421" s="7">
        <v>0.88194444444444398</v>
      </c>
      <c r="C1421">
        <v>3</v>
      </c>
      <c r="D1421">
        <v>8.5</v>
      </c>
    </row>
    <row r="1422" spans="1:4">
      <c r="A1422" t="s">
        <v>18</v>
      </c>
      <c r="B1422" s="7">
        <v>0.89999999999999958</v>
      </c>
      <c r="C1422">
        <v>2</v>
      </c>
      <c r="D1422">
        <v>19</v>
      </c>
    </row>
    <row r="1423" spans="1:4">
      <c r="A1423" t="s">
        <v>18</v>
      </c>
      <c r="B1423" s="7">
        <v>0.89999999999999958</v>
      </c>
      <c r="C1423">
        <v>15</v>
      </c>
      <c r="D1423">
        <v>1</v>
      </c>
    </row>
    <row r="1424" spans="1:4">
      <c r="A1424" t="s">
        <v>18</v>
      </c>
      <c r="B1424" s="7">
        <v>0.89999999999999958</v>
      </c>
      <c r="C1424">
        <v>2</v>
      </c>
      <c r="D1424">
        <v>19</v>
      </c>
    </row>
    <row r="1425" spans="1:4">
      <c r="A1425" t="s">
        <v>18</v>
      </c>
      <c r="B1425" s="7">
        <v>0.91319444444444398</v>
      </c>
      <c r="C1425">
        <v>12</v>
      </c>
      <c r="D1425">
        <v>6</v>
      </c>
    </row>
    <row r="1426" spans="1:4">
      <c r="A1426" t="s">
        <v>18</v>
      </c>
      <c r="B1426" s="7">
        <v>0.91944444444444395</v>
      </c>
      <c r="C1426">
        <v>2</v>
      </c>
      <c r="D1426">
        <v>19</v>
      </c>
    </row>
    <row r="1427" spans="1:4">
      <c r="A1427" t="s">
        <v>18</v>
      </c>
      <c r="B1427" s="7">
        <v>0.93888888888888844</v>
      </c>
      <c r="C1427">
        <v>6</v>
      </c>
      <c r="D1427">
        <v>18</v>
      </c>
    </row>
    <row r="1428" spans="1:4">
      <c r="A1428" t="s">
        <v>18</v>
      </c>
      <c r="B1428" s="7">
        <v>0.94166666666666621</v>
      </c>
      <c r="C1428">
        <v>2</v>
      </c>
      <c r="D1428">
        <v>19</v>
      </c>
    </row>
    <row r="1429" spans="1:4">
      <c r="A1429" t="s">
        <v>18</v>
      </c>
      <c r="B1429" s="7">
        <v>0.95416666666666616</v>
      </c>
      <c r="C1429">
        <v>1</v>
      </c>
      <c r="D1429">
        <v>23</v>
      </c>
    </row>
    <row r="1430" spans="1:4">
      <c r="A1430" t="s">
        <v>18</v>
      </c>
      <c r="B1430" s="7">
        <v>0.95833333333333282</v>
      </c>
      <c r="C1430">
        <v>4</v>
      </c>
      <c r="D1430">
        <v>16</v>
      </c>
    </row>
    <row r="1431" spans="1:4">
      <c r="A1431" t="s">
        <v>18</v>
      </c>
      <c r="B1431" s="7">
        <v>0.95833333333333282</v>
      </c>
      <c r="C1431">
        <v>14</v>
      </c>
      <c r="D1431">
        <v>3</v>
      </c>
    </row>
    <row r="1432" spans="1:4">
      <c r="A1432" t="s">
        <v>18</v>
      </c>
      <c r="B1432" s="7">
        <v>0.95833333333333282</v>
      </c>
      <c r="C1432">
        <v>12</v>
      </c>
      <c r="D1432">
        <v>6</v>
      </c>
    </row>
    <row r="1433" spans="1:4">
      <c r="A1433" t="s">
        <v>18</v>
      </c>
      <c r="B1433" s="7">
        <v>0.96180555555555503</v>
      </c>
      <c r="C1433">
        <v>15</v>
      </c>
      <c r="D1433">
        <v>1</v>
      </c>
    </row>
    <row r="1434" spans="1:4">
      <c r="A1434" t="s">
        <v>18</v>
      </c>
      <c r="B1434" s="7">
        <v>0.96180555555555503</v>
      </c>
      <c r="C1434">
        <v>4</v>
      </c>
      <c r="D1434">
        <v>16</v>
      </c>
    </row>
    <row r="1435" spans="1:4">
      <c r="A1435" t="s">
        <v>18</v>
      </c>
      <c r="B1435" s="7">
        <v>0.96180555555555503</v>
      </c>
      <c r="C1435">
        <v>12</v>
      </c>
      <c r="D1435">
        <v>6</v>
      </c>
    </row>
    <row r="1436" spans="1:4">
      <c r="A1436" t="s">
        <v>18</v>
      </c>
      <c r="B1436" s="7">
        <v>0.96180555555555503</v>
      </c>
      <c r="C1436">
        <v>6</v>
      </c>
      <c r="D1436">
        <v>18</v>
      </c>
    </row>
    <row r="1437" spans="1:4">
      <c r="A1437" t="s">
        <v>18</v>
      </c>
      <c r="B1437" s="7">
        <v>0.96180555555555503</v>
      </c>
      <c r="C1437">
        <v>15</v>
      </c>
      <c r="D1437">
        <v>1</v>
      </c>
    </row>
    <row r="1438" spans="1:4">
      <c r="A1438" t="s">
        <v>18</v>
      </c>
      <c r="B1438" s="7">
        <v>0.96180555555555503</v>
      </c>
      <c r="C1438">
        <v>8</v>
      </c>
      <c r="D1438">
        <v>19</v>
      </c>
    </row>
    <row r="1439" spans="1:4">
      <c r="A1439" t="s">
        <v>18</v>
      </c>
      <c r="B1439" s="7">
        <v>0.96180555555555503</v>
      </c>
      <c r="C1439">
        <v>3</v>
      </c>
      <c r="D1439">
        <v>8.5</v>
      </c>
    </row>
    <row r="1440" spans="1:4">
      <c r="A1440" t="s">
        <v>18</v>
      </c>
      <c r="B1440" s="7">
        <v>0.96180555555555503</v>
      </c>
      <c r="C1440">
        <v>7</v>
      </c>
      <c r="D1440">
        <v>20</v>
      </c>
    </row>
    <row r="1441" spans="1:4">
      <c r="A1441" t="s">
        <v>18</v>
      </c>
      <c r="B1441" s="7">
        <v>0.96180555555555503</v>
      </c>
      <c r="C1441">
        <v>14</v>
      </c>
      <c r="D1441">
        <v>3</v>
      </c>
    </row>
    <row r="1442" spans="1:4">
      <c r="A1442" t="s">
        <v>18</v>
      </c>
      <c r="B1442" s="7">
        <v>0.96180555555555503</v>
      </c>
      <c r="C1442">
        <v>2</v>
      </c>
      <c r="D1442">
        <v>19</v>
      </c>
    </row>
    <row r="1443" spans="1:4">
      <c r="A1443" t="s">
        <v>19</v>
      </c>
      <c r="B1443" s="7">
        <v>0.59999999999999987</v>
      </c>
      <c r="C1443">
        <v>8</v>
      </c>
      <c r="D1443">
        <v>19</v>
      </c>
    </row>
    <row r="1444" spans="1:4">
      <c r="A1444" t="s">
        <v>19</v>
      </c>
      <c r="B1444" s="7">
        <v>0.59999999999999987</v>
      </c>
      <c r="C1444">
        <v>11</v>
      </c>
      <c r="D1444">
        <v>14</v>
      </c>
    </row>
    <row r="1445" spans="1:4">
      <c r="A1445" t="s">
        <v>19</v>
      </c>
      <c r="B1445" s="7">
        <v>0.60624999999999984</v>
      </c>
      <c r="C1445">
        <v>8</v>
      </c>
      <c r="D1445">
        <v>19</v>
      </c>
    </row>
    <row r="1446" spans="1:4">
      <c r="A1446" t="s">
        <v>19</v>
      </c>
      <c r="B1446" s="7">
        <v>0.60624999999999984</v>
      </c>
      <c r="C1446">
        <v>9</v>
      </c>
      <c r="D1446">
        <v>17</v>
      </c>
    </row>
    <row r="1447" spans="1:4">
      <c r="A1447" t="s">
        <v>19</v>
      </c>
      <c r="B1447" s="7">
        <v>0.60624999999999984</v>
      </c>
      <c r="C1447">
        <v>7</v>
      </c>
      <c r="D1447">
        <v>20</v>
      </c>
    </row>
    <row r="1448" spans="1:4">
      <c r="A1448" t="s">
        <v>19</v>
      </c>
      <c r="B1448" s="7">
        <v>0.62222222222222201</v>
      </c>
      <c r="C1448">
        <v>6</v>
      </c>
      <c r="D1448">
        <v>18</v>
      </c>
    </row>
    <row r="1449" spans="1:4">
      <c r="A1449" t="s">
        <v>19</v>
      </c>
      <c r="B1449" s="7">
        <v>0.62986111111111087</v>
      </c>
      <c r="C1449">
        <v>8</v>
      </c>
      <c r="D1449">
        <v>19</v>
      </c>
    </row>
    <row r="1450" spans="1:4">
      <c r="A1450" t="s">
        <v>19</v>
      </c>
      <c r="B1450" s="7">
        <v>0.62986111111111087</v>
      </c>
      <c r="C1450">
        <v>9</v>
      </c>
      <c r="D1450">
        <v>17</v>
      </c>
    </row>
    <row r="1451" spans="1:4">
      <c r="A1451" t="s">
        <v>19</v>
      </c>
      <c r="B1451" s="7">
        <v>0.64444444444444415</v>
      </c>
      <c r="C1451">
        <v>1</v>
      </c>
      <c r="D1451">
        <v>23</v>
      </c>
    </row>
    <row r="1452" spans="1:4">
      <c r="A1452" t="s">
        <v>19</v>
      </c>
      <c r="B1452" s="7">
        <v>0.6534722222222219</v>
      </c>
      <c r="C1452">
        <v>2</v>
      </c>
      <c r="D1452">
        <v>19</v>
      </c>
    </row>
    <row r="1453" spans="1:4">
      <c r="A1453" t="s">
        <v>19</v>
      </c>
      <c r="B1453" s="7">
        <v>0.6534722222222219</v>
      </c>
      <c r="C1453">
        <v>9</v>
      </c>
      <c r="D1453">
        <v>17</v>
      </c>
    </row>
    <row r="1454" spans="1:4">
      <c r="A1454" t="s">
        <v>19</v>
      </c>
      <c r="B1454" s="7">
        <v>0.6534722222222219</v>
      </c>
      <c r="C1454">
        <v>9</v>
      </c>
      <c r="D1454">
        <v>17</v>
      </c>
    </row>
    <row r="1455" spans="1:4">
      <c r="A1455" t="s">
        <v>19</v>
      </c>
      <c r="B1455" s="7">
        <v>0.6534722222222219</v>
      </c>
      <c r="C1455">
        <v>1</v>
      </c>
      <c r="D1455">
        <v>23</v>
      </c>
    </row>
    <row r="1456" spans="1:4">
      <c r="A1456" t="s">
        <v>19</v>
      </c>
      <c r="B1456" s="7">
        <v>0.65486111111111078</v>
      </c>
      <c r="C1456">
        <v>7</v>
      </c>
      <c r="D1456">
        <v>20</v>
      </c>
    </row>
    <row r="1457" spans="1:4">
      <c r="A1457" t="s">
        <v>19</v>
      </c>
      <c r="B1457" s="7">
        <v>0.66736111111111074</v>
      </c>
      <c r="C1457">
        <v>9</v>
      </c>
      <c r="D1457">
        <v>17</v>
      </c>
    </row>
    <row r="1458" spans="1:4">
      <c r="A1458" t="s">
        <v>19</v>
      </c>
      <c r="B1458" s="7">
        <v>0.66736111111111074</v>
      </c>
      <c r="C1458">
        <v>12</v>
      </c>
      <c r="D1458">
        <v>6</v>
      </c>
    </row>
    <row r="1459" spans="1:4">
      <c r="A1459" t="s">
        <v>19</v>
      </c>
      <c r="B1459" s="7">
        <v>0.66736111111111074</v>
      </c>
      <c r="C1459">
        <v>6</v>
      </c>
      <c r="D1459">
        <v>18</v>
      </c>
    </row>
    <row r="1460" spans="1:4">
      <c r="A1460" t="s">
        <v>19</v>
      </c>
      <c r="B1460" s="7">
        <v>0.66736111111111074</v>
      </c>
      <c r="C1460">
        <v>12</v>
      </c>
      <c r="D1460">
        <v>6</v>
      </c>
    </row>
    <row r="1461" spans="1:4">
      <c r="A1461" t="s">
        <v>19</v>
      </c>
      <c r="B1461" s="7">
        <v>0.66736111111111074</v>
      </c>
      <c r="C1461">
        <v>1</v>
      </c>
      <c r="D1461">
        <v>23</v>
      </c>
    </row>
    <row r="1462" spans="1:4">
      <c r="A1462" t="s">
        <v>19</v>
      </c>
      <c r="B1462" s="7">
        <v>0.66736111111111074</v>
      </c>
      <c r="C1462">
        <v>3</v>
      </c>
      <c r="D1462">
        <v>8.5</v>
      </c>
    </row>
    <row r="1463" spans="1:4">
      <c r="A1463" t="s">
        <v>19</v>
      </c>
      <c r="B1463" s="7">
        <v>0.66736111111111074</v>
      </c>
      <c r="C1463">
        <v>1</v>
      </c>
      <c r="D1463">
        <v>23</v>
      </c>
    </row>
    <row r="1464" spans="1:4">
      <c r="A1464" t="s">
        <v>19</v>
      </c>
      <c r="B1464" s="7">
        <v>0.67638888888888848</v>
      </c>
      <c r="C1464">
        <v>2</v>
      </c>
      <c r="D1464">
        <v>19</v>
      </c>
    </row>
    <row r="1465" spans="1:4">
      <c r="A1465" t="s">
        <v>19</v>
      </c>
      <c r="B1465" s="7">
        <v>0.67638888888888848</v>
      </c>
      <c r="C1465">
        <v>9</v>
      </c>
      <c r="D1465">
        <v>17</v>
      </c>
    </row>
    <row r="1466" spans="1:4">
      <c r="A1466" t="s">
        <v>19</v>
      </c>
      <c r="B1466" s="7">
        <v>0.67638888888888848</v>
      </c>
      <c r="C1466">
        <v>7</v>
      </c>
      <c r="D1466">
        <v>20</v>
      </c>
    </row>
    <row r="1467" spans="1:4">
      <c r="A1467" t="s">
        <v>19</v>
      </c>
      <c r="B1467" s="7">
        <v>0.67638888888888848</v>
      </c>
      <c r="C1467">
        <v>16</v>
      </c>
      <c r="D1467">
        <v>7</v>
      </c>
    </row>
    <row r="1468" spans="1:4">
      <c r="A1468" t="s">
        <v>19</v>
      </c>
      <c r="B1468" s="7">
        <v>0.67638888888888848</v>
      </c>
      <c r="C1468">
        <v>12</v>
      </c>
      <c r="D1468">
        <v>6</v>
      </c>
    </row>
    <row r="1469" spans="1:4">
      <c r="A1469" t="s">
        <v>19</v>
      </c>
      <c r="B1469" s="7">
        <v>0.68680555555555511</v>
      </c>
      <c r="C1469">
        <v>10</v>
      </c>
      <c r="D1469">
        <v>19.5</v>
      </c>
    </row>
    <row r="1470" spans="1:4">
      <c r="A1470" t="s">
        <v>19</v>
      </c>
      <c r="B1470" s="7">
        <v>0.68680555555555511</v>
      </c>
      <c r="C1470">
        <v>4</v>
      </c>
      <c r="D1470">
        <v>16</v>
      </c>
    </row>
    <row r="1471" spans="1:4">
      <c r="A1471" t="s">
        <v>19</v>
      </c>
      <c r="B1471" s="7">
        <v>0.68680555555555511</v>
      </c>
      <c r="C1471">
        <v>16</v>
      </c>
      <c r="D1471">
        <v>7</v>
      </c>
    </row>
    <row r="1472" spans="1:4">
      <c r="A1472" t="s">
        <v>19</v>
      </c>
      <c r="B1472" s="7">
        <v>0.68680555555555511</v>
      </c>
      <c r="C1472">
        <v>8</v>
      </c>
      <c r="D1472">
        <v>19</v>
      </c>
    </row>
    <row r="1473" spans="1:4">
      <c r="A1473" t="s">
        <v>19</v>
      </c>
      <c r="B1473" s="7">
        <v>0.68680555555555511</v>
      </c>
      <c r="C1473">
        <v>13</v>
      </c>
      <c r="D1473">
        <v>2</v>
      </c>
    </row>
    <row r="1474" spans="1:4">
      <c r="A1474" t="s">
        <v>19</v>
      </c>
      <c r="B1474" s="7">
        <v>0.69097222222222177</v>
      </c>
      <c r="C1474">
        <v>16</v>
      </c>
      <c r="D1474">
        <v>7</v>
      </c>
    </row>
    <row r="1475" spans="1:4">
      <c r="A1475" t="s">
        <v>19</v>
      </c>
      <c r="B1475" s="7">
        <v>0.69097222222222177</v>
      </c>
      <c r="C1475">
        <v>12</v>
      </c>
      <c r="D1475">
        <v>6</v>
      </c>
    </row>
    <row r="1476" spans="1:4">
      <c r="A1476" t="s">
        <v>19</v>
      </c>
      <c r="B1476" s="7">
        <v>0.71041666666666625</v>
      </c>
      <c r="C1476">
        <v>14</v>
      </c>
      <c r="D1476">
        <v>3</v>
      </c>
    </row>
    <row r="1477" spans="1:4">
      <c r="A1477" t="s">
        <v>19</v>
      </c>
      <c r="B1477" s="7">
        <v>0.71041666666666625</v>
      </c>
      <c r="C1477">
        <v>2</v>
      </c>
      <c r="D1477">
        <v>19</v>
      </c>
    </row>
    <row r="1478" spans="1:4">
      <c r="A1478" t="s">
        <v>19</v>
      </c>
      <c r="B1478" s="7">
        <v>0.71041666666666625</v>
      </c>
      <c r="C1478">
        <v>16</v>
      </c>
      <c r="D1478">
        <v>7</v>
      </c>
    </row>
    <row r="1479" spans="1:4">
      <c r="A1479" t="s">
        <v>19</v>
      </c>
      <c r="B1479" s="7">
        <v>0.71041666666666625</v>
      </c>
      <c r="C1479">
        <v>7</v>
      </c>
      <c r="D1479">
        <v>20</v>
      </c>
    </row>
    <row r="1480" spans="1:4">
      <c r="A1480" t="s">
        <v>19</v>
      </c>
      <c r="B1480" s="7">
        <v>0.71041666666666625</v>
      </c>
      <c r="C1480">
        <v>8</v>
      </c>
      <c r="D1480">
        <v>19</v>
      </c>
    </row>
    <row r="1481" spans="1:4">
      <c r="A1481" t="s">
        <v>19</v>
      </c>
      <c r="B1481" s="7">
        <v>0.71041666666666625</v>
      </c>
      <c r="C1481">
        <v>14</v>
      </c>
      <c r="D1481">
        <v>3</v>
      </c>
    </row>
    <row r="1482" spans="1:4">
      <c r="A1482" t="s">
        <v>19</v>
      </c>
      <c r="B1482" s="7">
        <v>0.71666666666666623</v>
      </c>
      <c r="C1482">
        <v>2</v>
      </c>
      <c r="D1482">
        <v>19</v>
      </c>
    </row>
    <row r="1483" spans="1:4">
      <c r="A1483" t="s">
        <v>19</v>
      </c>
      <c r="B1483" s="7">
        <v>0.71666666666666623</v>
      </c>
      <c r="C1483">
        <v>8</v>
      </c>
      <c r="D1483">
        <v>19</v>
      </c>
    </row>
    <row r="1484" spans="1:4">
      <c r="A1484" t="s">
        <v>19</v>
      </c>
      <c r="B1484" s="7">
        <v>0.72916666666666619</v>
      </c>
      <c r="C1484">
        <v>2</v>
      </c>
      <c r="D1484">
        <v>19</v>
      </c>
    </row>
    <row r="1485" spans="1:4">
      <c r="A1485" t="s">
        <v>19</v>
      </c>
      <c r="B1485" s="7">
        <v>0.73541666666666616</v>
      </c>
      <c r="C1485">
        <v>4</v>
      </c>
      <c r="D1485">
        <v>16</v>
      </c>
    </row>
    <row r="1486" spans="1:4">
      <c r="A1486" t="s">
        <v>19</v>
      </c>
      <c r="B1486" s="7">
        <v>0.74861111111111056</v>
      </c>
      <c r="C1486">
        <v>10</v>
      </c>
      <c r="D1486">
        <v>19.5</v>
      </c>
    </row>
    <row r="1487" spans="1:4">
      <c r="A1487" t="s">
        <v>19</v>
      </c>
      <c r="B1487" s="7">
        <v>0.75624999999999942</v>
      </c>
      <c r="C1487">
        <v>14</v>
      </c>
      <c r="D1487">
        <v>3</v>
      </c>
    </row>
    <row r="1488" spans="1:4">
      <c r="A1488" t="s">
        <v>19</v>
      </c>
      <c r="B1488" s="7">
        <v>0.75624999999999942</v>
      </c>
      <c r="C1488">
        <v>7</v>
      </c>
      <c r="D1488">
        <v>20</v>
      </c>
    </row>
    <row r="1489" spans="1:4">
      <c r="A1489" t="s">
        <v>19</v>
      </c>
      <c r="B1489" s="7">
        <v>0.75624999999999942</v>
      </c>
      <c r="C1489">
        <v>5</v>
      </c>
      <c r="D1489">
        <v>20</v>
      </c>
    </row>
    <row r="1490" spans="1:4">
      <c r="A1490" t="s">
        <v>19</v>
      </c>
      <c r="B1490" s="7">
        <v>0.76736111111111049</v>
      </c>
      <c r="C1490">
        <v>7</v>
      </c>
      <c r="D1490">
        <v>20</v>
      </c>
    </row>
    <row r="1491" spans="1:4">
      <c r="A1491" t="s">
        <v>19</v>
      </c>
      <c r="B1491" s="7">
        <v>0.7708333333333327</v>
      </c>
      <c r="C1491">
        <v>14</v>
      </c>
      <c r="D1491">
        <v>3</v>
      </c>
    </row>
    <row r="1492" spans="1:4">
      <c r="A1492" t="s">
        <v>19</v>
      </c>
      <c r="B1492" s="7">
        <v>0.7708333333333327</v>
      </c>
      <c r="C1492">
        <v>14</v>
      </c>
      <c r="D1492">
        <v>3</v>
      </c>
    </row>
    <row r="1493" spans="1:4">
      <c r="A1493" t="s">
        <v>19</v>
      </c>
      <c r="B1493" s="7">
        <v>0.7708333333333327</v>
      </c>
      <c r="C1493">
        <v>5</v>
      </c>
      <c r="D1493">
        <v>20</v>
      </c>
    </row>
    <row r="1494" spans="1:4">
      <c r="A1494" t="s">
        <v>19</v>
      </c>
      <c r="B1494" s="7">
        <v>0.7708333333333327</v>
      </c>
      <c r="C1494">
        <v>5</v>
      </c>
      <c r="D1494">
        <v>20</v>
      </c>
    </row>
    <row r="1495" spans="1:4">
      <c r="A1495" t="s">
        <v>19</v>
      </c>
      <c r="B1495" s="7">
        <v>0.77499999999999936</v>
      </c>
      <c r="C1495">
        <v>4</v>
      </c>
      <c r="D1495">
        <v>16</v>
      </c>
    </row>
    <row r="1496" spans="1:4">
      <c r="A1496" t="s">
        <v>19</v>
      </c>
      <c r="B1496" s="7">
        <v>0.78194444444444378</v>
      </c>
      <c r="C1496">
        <v>12</v>
      </c>
      <c r="D1496">
        <v>6</v>
      </c>
    </row>
    <row r="1497" spans="1:4">
      <c r="A1497" t="s">
        <v>19</v>
      </c>
      <c r="B1497" s="7">
        <v>0.78680555555555487</v>
      </c>
      <c r="C1497">
        <v>11</v>
      </c>
      <c r="D1497">
        <v>14</v>
      </c>
    </row>
    <row r="1498" spans="1:4">
      <c r="A1498" t="s">
        <v>19</v>
      </c>
      <c r="B1498" s="7">
        <v>0.79305555555555485</v>
      </c>
      <c r="C1498">
        <v>13</v>
      </c>
      <c r="D1498">
        <v>2</v>
      </c>
    </row>
    <row r="1499" spans="1:4">
      <c r="A1499" t="s">
        <v>19</v>
      </c>
      <c r="B1499" s="7">
        <v>0.79513888888888817</v>
      </c>
      <c r="C1499">
        <v>11</v>
      </c>
      <c r="D1499">
        <v>14</v>
      </c>
    </row>
    <row r="1500" spans="1:4">
      <c r="A1500" t="s">
        <v>19</v>
      </c>
      <c r="B1500" s="7">
        <v>0.79513888888888817</v>
      </c>
      <c r="C1500">
        <v>1</v>
      </c>
      <c r="D1500">
        <v>23</v>
      </c>
    </row>
    <row r="1501" spans="1:4">
      <c r="A1501" t="s">
        <v>19</v>
      </c>
      <c r="B1501" s="7">
        <v>0.79513888888888817</v>
      </c>
      <c r="C1501">
        <v>9</v>
      </c>
      <c r="D1501">
        <v>17</v>
      </c>
    </row>
    <row r="1502" spans="1:4">
      <c r="A1502" t="s">
        <v>19</v>
      </c>
      <c r="B1502" s="7">
        <v>0.79513888888888817</v>
      </c>
      <c r="C1502">
        <v>13</v>
      </c>
      <c r="D1502">
        <v>2</v>
      </c>
    </row>
    <row r="1503" spans="1:4">
      <c r="A1503" t="s">
        <v>19</v>
      </c>
      <c r="B1503" s="7">
        <v>0.79513888888888817</v>
      </c>
      <c r="C1503">
        <v>7</v>
      </c>
      <c r="D1503">
        <v>20</v>
      </c>
    </row>
    <row r="1504" spans="1:4">
      <c r="A1504" t="s">
        <v>19</v>
      </c>
      <c r="B1504" s="7">
        <v>0.79999999999999927</v>
      </c>
      <c r="C1504">
        <v>9</v>
      </c>
      <c r="D1504">
        <v>17</v>
      </c>
    </row>
    <row r="1505" spans="1:4">
      <c r="A1505" t="s">
        <v>19</v>
      </c>
      <c r="B1505" s="7">
        <v>0.79999999999999927</v>
      </c>
      <c r="C1505">
        <v>9</v>
      </c>
      <c r="D1505">
        <v>17</v>
      </c>
    </row>
    <row r="1506" spans="1:4">
      <c r="A1506" t="s">
        <v>19</v>
      </c>
      <c r="B1506" s="7">
        <v>0.79999999999999927</v>
      </c>
      <c r="C1506">
        <v>8</v>
      </c>
      <c r="D1506">
        <v>19</v>
      </c>
    </row>
    <row r="1507" spans="1:4">
      <c r="A1507" t="s">
        <v>19</v>
      </c>
      <c r="B1507" s="7">
        <v>0.8104166666666659</v>
      </c>
      <c r="C1507">
        <v>4</v>
      </c>
      <c r="D1507">
        <v>16</v>
      </c>
    </row>
    <row r="1508" spans="1:4">
      <c r="A1508" t="s">
        <v>19</v>
      </c>
      <c r="B1508" s="7">
        <v>0.8284722222222215</v>
      </c>
      <c r="C1508">
        <v>13</v>
      </c>
      <c r="D1508">
        <v>2</v>
      </c>
    </row>
    <row r="1509" spans="1:4">
      <c r="A1509" t="s">
        <v>19</v>
      </c>
      <c r="B1509" s="7">
        <v>0.8284722222222215</v>
      </c>
      <c r="C1509">
        <v>8</v>
      </c>
      <c r="D1509">
        <v>19</v>
      </c>
    </row>
    <row r="1510" spans="1:4">
      <c r="A1510" t="s">
        <v>19</v>
      </c>
      <c r="B1510" s="7">
        <v>0.8284722222222215</v>
      </c>
      <c r="C1510">
        <v>7</v>
      </c>
      <c r="D1510">
        <v>20</v>
      </c>
    </row>
    <row r="1511" spans="1:4">
      <c r="A1511" t="s">
        <v>19</v>
      </c>
      <c r="B1511" s="7">
        <v>0.84374999999999922</v>
      </c>
      <c r="C1511">
        <v>12</v>
      </c>
      <c r="D1511">
        <v>6</v>
      </c>
    </row>
    <row r="1512" spans="1:4">
      <c r="A1512" t="s">
        <v>19</v>
      </c>
      <c r="B1512" s="7">
        <v>0.85138888888888808</v>
      </c>
      <c r="C1512">
        <v>4</v>
      </c>
      <c r="D1512">
        <v>16</v>
      </c>
    </row>
    <row r="1513" spans="1:4">
      <c r="A1513" t="s">
        <v>19</v>
      </c>
      <c r="B1513" s="7">
        <v>0.85138888888888808</v>
      </c>
      <c r="C1513">
        <v>8</v>
      </c>
      <c r="D1513">
        <v>19</v>
      </c>
    </row>
    <row r="1514" spans="1:4">
      <c r="A1514" t="s">
        <v>19</v>
      </c>
      <c r="B1514" s="7">
        <v>0.85138888888888808</v>
      </c>
      <c r="C1514">
        <v>11</v>
      </c>
      <c r="D1514">
        <v>14</v>
      </c>
    </row>
    <row r="1515" spans="1:4">
      <c r="A1515" t="s">
        <v>19</v>
      </c>
      <c r="B1515" s="7">
        <v>0.85694444444444362</v>
      </c>
      <c r="C1515">
        <v>1</v>
      </c>
      <c r="D1515">
        <v>23</v>
      </c>
    </row>
    <row r="1516" spans="1:4">
      <c r="A1516" t="s">
        <v>19</v>
      </c>
      <c r="B1516" s="7">
        <v>0.87083333333333246</v>
      </c>
      <c r="C1516">
        <v>15</v>
      </c>
      <c r="D1516">
        <v>1</v>
      </c>
    </row>
    <row r="1517" spans="1:4">
      <c r="A1517" t="s">
        <v>19</v>
      </c>
      <c r="B1517" s="7">
        <v>0.87083333333333246</v>
      </c>
      <c r="C1517">
        <v>14</v>
      </c>
      <c r="D1517">
        <v>3</v>
      </c>
    </row>
    <row r="1518" spans="1:4">
      <c r="A1518" t="s">
        <v>19</v>
      </c>
      <c r="B1518" s="7">
        <v>0.87083333333333246</v>
      </c>
      <c r="C1518">
        <v>15</v>
      </c>
      <c r="D1518">
        <v>1</v>
      </c>
    </row>
    <row r="1519" spans="1:4">
      <c r="A1519" t="s">
        <v>19</v>
      </c>
      <c r="B1519" s="7">
        <v>0.88611111111111018</v>
      </c>
      <c r="C1519">
        <v>16</v>
      </c>
      <c r="D1519">
        <v>7</v>
      </c>
    </row>
    <row r="1520" spans="1:4">
      <c r="A1520" t="s">
        <v>19</v>
      </c>
      <c r="B1520" s="7">
        <v>0.88680555555555463</v>
      </c>
      <c r="C1520">
        <v>5</v>
      </c>
      <c r="D1520">
        <v>20</v>
      </c>
    </row>
    <row r="1521" spans="1:4">
      <c r="A1521" t="s">
        <v>19</v>
      </c>
      <c r="B1521" s="7">
        <v>0.90416666666666579</v>
      </c>
      <c r="C1521">
        <v>3</v>
      </c>
      <c r="D1521">
        <v>8.5</v>
      </c>
    </row>
    <row r="1522" spans="1:4">
      <c r="A1522" t="s">
        <v>19</v>
      </c>
      <c r="B1522" s="7">
        <v>0.90416666666666579</v>
      </c>
      <c r="C1522">
        <v>1</v>
      </c>
      <c r="D1522">
        <v>23</v>
      </c>
    </row>
    <row r="1523" spans="1:4">
      <c r="A1523" t="s">
        <v>19</v>
      </c>
      <c r="B1523" s="7">
        <v>0.90416666666666579</v>
      </c>
      <c r="C1523">
        <v>6</v>
      </c>
      <c r="D1523">
        <v>18</v>
      </c>
    </row>
    <row r="1524" spans="1:4">
      <c r="A1524" t="s">
        <v>19</v>
      </c>
      <c r="B1524" s="7">
        <v>0.91805555555555463</v>
      </c>
      <c r="C1524">
        <v>10</v>
      </c>
      <c r="D1524">
        <v>19.5</v>
      </c>
    </row>
    <row r="1525" spans="1:4">
      <c r="A1525" t="s">
        <v>19</v>
      </c>
      <c r="B1525" s="7">
        <v>0.92499999999999905</v>
      </c>
      <c r="C1525">
        <v>11</v>
      </c>
      <c r="D1525">
        <v>14</v>
      </c>
    </row>
    <row r="1526" spans="1:4">
      <c r="A1526" t="s">
        <v>19</v>
      </c>
      <c r="B1526" s="7">
        <v>0.92986111111111014</v>
      </c>
      <c r="C1526">
        <v>15</v>
      </c>
      <c r="D1526">
        <v>1</v>
      </c>
    </row>
    <row r="1527" spans="1:4">
      <c r="A1527" t="s">
        <v>19</v>
      </c>
      <c r="B1527" s="7">
        <v>0.94444444444444342</v>
      </c>
      <c r="C1527">
        <v>7</v>
      </c>
      <c r="D1527">
        <v>20</v>
      </c>
    </row>
    <row r="1528" spans="1:4">
      <c r="A1528" t="s">
        <v>19</v>
      </c>
      <c r="B1528" s="7">
        <v>0.94444444444444342</v>
      </c>
      <c r="C1528">
        <v>7</v>
      </c>
      <c r="D1528">
        <v>20</v>
      </c>
    </row>
    <row r="1529" spans="1:4">
      <c r="A1529" t="s">
        <v>19</v>
      </c>
      <c r="B1529" s="7">
        <v>0.94444444444444342</v>
      </c>
      <c r="C1529">
        <v>10</v>
      </c>
      <c r="D1529">
        <v>19.5</v>
      </c>
    </row>
    <row r="1530" spans="1:4">
      <c r="A1530" t="s">
        <v>19</v>
      </c>
      <c r="B1530" s="7">
        <v>0.94652777777777675</v>
      </c>
      <c r="C1530">
        <v>12</v>
      </c>
      <c r="D1530">
        <v>6</v>
      </c>
    </row>
    <row r="1531" spans="1:4">
      <c r="A1531" t="s">
        <v>19</v>
      </c>
      <c r="B1531" s="7">
        <v>0.94652777777777675</v>
      </c>
      <c r="C1531">
        <v>11</v>
      </c>
      <c r="D1531">
        <v>14</v>
      </c>
    </row>
    <row r="1532" spans="1:4">
      <c r="A1532" t="s">
        <v>19</v>
      </c>
      <c r="B1532" s="7">
        <v>0.95555555555555449</v>
      </c>
      <c r="C1532">
        <v>7</v>
      </c>
      <c r="D1532">
        <v>20</v>
      </c>
    </row>
    <row r="1533" spans="1:4">
      <c r="A1533" t="s">
        <v>19</v>
      </c>
      <c r="B1533" s="7">
        <v>0.95555555555555449</v>
      </c>
      <c r="C1533">
        <v>8</v>
      </c>
      <c r="D1533">
        <v>19</v>
      </c>
    </row>
    <row r="1534" spans="1:4">
      <c r="A1534" t="s">
        <v>19</v>
      </c>
      <c r="B1534" s="7">
        <v>0.95555555555555449</v>
      </c>
      <c r="C1534">
        <v>3</v>
      </c>
      <c r="D1534">
        <v>8.5</v>
      </c>
    </row>
    <row r="1535" spans="1:4">
      <c r="A1535" t="s">
        <v>19</v>
      </c>
      <c r="B1535" s="7">
        <v>0.95763888888888782</v>
      </c>
      <c r="C1535">
        <v>16</v>
      </c>
      <c r="D1535">
        <v>7</v>
      </c>
    </row>
    <row r="1536" spans="1:4">
      <c r="A1536" t="s">
        <v>19</v>
      </c>
      <c r="B1536" s="7">
        <v>0.95763888888888782</v>
      </c>
      <c r="C1536">
        <v>4</v>
      </c>
      <c r="D1536">
        <v>16</v>
      </c>
    </row>
    <row r="1537" spans="1:4">
      <c r="A1537" s="6" t="s">
        <v>20</v>
      </c>
      <c r="B1537" s="7">
        <v>0.59027777777777746</v>
      </c>
      <c r="C1537">
        <v>15</v>
      </c>
      <c r="D1537">
        <v>1</v>
      </c>
    </row>
    <row r="1538" spans="1:4">
      <c r="A1538" s="6" t="s">
        <v>20</v>
      </c>
      <c r="B1538" s="7">
        <v>0.59027777777777746</v>
      </c>
      <c r="C1538">
        <v>8</v>
      </c>
      <c r="D1538">
        <v>19</v>
      </c>
    </row>
    <row r="1539" spans="1:4">
      <c r="A1539" s="6" t="s">
        <v>20</v>
      </c>
      <c r="B1539" s="7">
        <v>0.59652777777777743</v>
      </c>
      <c r="C1539">
        <v>9</v>
      </c>
      <c r="D1539">
        <v>17</v>
      </c>
    </row>
    <row r="1540" spans="1:4">
      <c r="A1540" s="6" t="s">
        <v>20</v>
      </c>
      <c r="B1540" s="7">
        <v>0.61041666666666627</v>
      </c>
      <c r="C1540">
        <v>16</v>
      </c>
      <c r="D1540">
        <v>7</v>
      </c>
    </row>
    <row r="1541" spans="1:4">
      <c r="A1541" s="6" t="s">
        <v>20</v>
      </c>
      <c r="B1541" s="7">
        <v>0.61041666666666627</v>
      </c>
      <c r="C1541">
        <v>4</v>
      </c>
      <c r="D1541">
        <v>16</v>
      </c>
    </row>
    <row r="1542" spans="1:4">
      <c r="A1542" s="6" t="s">
        <v>20</v>
      </c>
      <c r="B1542" s="7">
        <v>0.61041666666666627</v>
      </c>
      <c r="C1542">
        <v>1</v>
      </c>
      <c r="D1542">
        <v>23</v>
      </c>
    </row>
    <row r="1543" spans="1:4">
      <c r="A1543" s="6" t="s">
        <v>20</v>
      </c>
      <c r="B1543" s="7">
        <v>0.61041666666666627</v>
      </c>
      <c r="C1543">
        <v>2</v>
      </c>
      <c r="D1543">
        <v>19</v>
      </c>
    </row>
    <row r="1544" spans="1:4">
      <c r="A1544" s="6" t="s">
        <v>20</v>
      </c>
      <c r="B1544" s="7">
        <v>0.61041666666666627</v>
      </c>
      <c r="C1544">
        <v>1</v>
      </c>
      <c r="D1544">
        <v>23</v>
      </c>
    </row>
    <row r="1545" spans="1:4">
      <c r="A1545" s="6" t="s">
        <v>20</v>
      </c>
      <c r="B1545" s="7">
        <v>0.62499999999999956</v>
      </c>
      <c r="C1545">
        <v>11</v>
      </c>
      <c r="D1545">
        <v>14</v>
      </c>
    </row>
    <row r="1546" spans="1:4">
      <c r="A1546" s="6" t="s">
        <v>20</v>
      </c>
      <c r="B1546" s="7">
        <v>0.64444444444444404</v>
      </c>
      <c r="C1546">
        <v>3</v>
      </c>
      <c r="D1546">
        <v>8.5</v>
      </c>
    </row>
    <row r="1547" spans="1:4">
      <c r="A1547" s="6" t="s">
        <v>20</v>
      </c>
      <c r="B1547" s="7">
        <v>0.64999999999999958</v>
      </c>
      <c r="C1547">
        <v>9</v>
      </c>
      <c r="D1547">
        <v>17</v>
      </c>
    </row>
    <row r="1548" spans="1:4">
      <c r="A1548" s="6" t="s">
        <v>20</v>
      </c>
      <c r="B1548" s="7">
        <v>0.65902777777777732</v>
      </c>
      <c r="C1548">
        <v>13</v>
      </c>
      <c r="D1548">
        <v>2</v>
      </c>
    </row>
    <row r="1549" spans="1:4">
      <c r="A1549" s="6" t="s">
        <v>20</v>
      </c>
      <c r="B1549" s="7">
        <v>0.65902777777777732</v>
      </c>
      <c r="C1549">
        <v>11</v>
      </c>
      <c r="D1549">
        <v>14</v>
      </c>
    </row>
    <row r="1550" spans="1:4">
      <c r="A1550" s="6" t="s">
        <v>20</v>
      </c>
      <c r="B1550" s="7">
        <v>0.65902777777777732</v>
      </c>
      <c r="C1550">
        <v>8</v>
      </c>
      <c r="D1550">
        <v>19</v>
      </c>
    </row>
    <row r="1551" spans="1:4">
      <c r="A1551" s="6" t="s">
        <v>20</v>
      </c>
      <c r="B1551" s="7">
        <v>0.65902777777777732</v>
      </c>
      <c r="C1551">
        <v>6</v>
      </c>
      <c r="D1551">
        <v>18</v>
      </c>
    </row>
    <row r="1552" spans="1:4">
      <c r="A1552" s="6" t="s">
        <v>20</v>
      </c>
      <c r="B1552" s="7">
        <v>0.65902777777777732</v>
      </c>
      <c r="C1552">
        <v>2</v>
      </c>
      <c r="D1552">
        <v>19</v>
      </c>
    </row>
    <row r="1553" spans="1:4">
      <c r="A1553" s="6" t="s">
        <v>20</v>
      </c>
      <c r="B1553" s="7">
        <v>0.65902777777777732</v>
      </c>
      <c r="C1553">
        <v>7</v>
      </c>
      <c r="D1553">
        <v>20</v>
      </c>
    </row>
    <row r="1554" spans="1:4">
      <c r="A1554" s="6" t="s">
        <v>20</v>
      </c>
      <c r="B1554" s="7">
        <v>0.65902777777777732</v>
      </c>
      <c r="C1554">
        <v>6</v>
      </c>
      <c r="D1554">
        <v>18</v>
      </c>
    </row>
    <row r="1555" spans="1:4">
      <c r="A1555" s="6" t="s">
        <v>20</v>
      </c>
      <c r="B1555" s="7">
        <v>0.65902777777777732</v>
      </c>
      <c r="C1555">
        <v>10</v>
      </c>
      <c r="D1555">
        <v>19.5</v>
      </c>
    </row>
    <row r="1556" spans="1:4">
      <c r="A1556" s="6" t="s">
        <v>20</v>
      </c>
      <c r="B1556" s="7">
        <v>0.67569444444444404</v>
      </c>
      <c r="C1556">
        <v>15</v>
      </c>
      <c r="D1556">
        <v>1</v>
      </c>
    </row>
    <row r="1557" spans="1:4">
      <c r="A1557" s="6" t="s">
        <v>20</v>
      </c>
      <c r="B1557" s="7">
        <v>0.67569444444444404</v>
      </c>
      <c r="C1557">
        <v>13</v>
      </c>
      <c r="D1557">
        <v>2</v>
      </c>
    </row>
    <row r="1558" spans="1:4">
      <c r="A1558" s="6" t="s">
        <v>20</v>
      </c>
      <c r="B1558" s="7">
        <v>0.69374999999999964</v>
      </c>
      <c r="C1558">
        <v>3</v>
      </c>
      <c r="D1558">
        <v>8.5</v>
      </c>
    </row>
    <row r="1559" spans="1:4">
      <c r="A1559" s="6" t="s">
        <v>20</v>
      </c>
      <c r="B1559" s="7">
        <v>0.7062499999999996</v>
      </c>
      <c r="C1559">
        <v>8</v>
      </c>
      <c r="D1559">
        <v>19</v>
      </c>
    </row>
    <row r="1560" spans="1:4">
      <c r="A1560" s="6" t="s">
        <v>20</v>
      </c>
      <c r="B1560" s="7">
        <v>0.7062499999999996</v>
      </c>
      <c r="C1560">
        <v>14</v>
      </c>
      <c r="D1560">
        <v>3</v>
      </c>
    </row>
    <row r="1561" spans="1:4">
      <c r="A1561" s="6" t="s">
        <v>20</v>
      </c>
      <c r="B1561" s="7">
        <v>0.7062499999999996</v>
      </c>
      <c r="C1561">
        <v>6</v>
      </c>
      <c r="D1561">
        <v>18</v>
      </c>
    </row>
    <row r="1562" spans="1:4">
      <c r="A1562" s="6" t="s">
        <v>20</v>
      </c>
      <c r="B1562" s="7">
        <v>0.7062499999999996</v>
      </c>
      <c r="C1562">
        <v>5</v>
      </c>
      <c r="D1562">
        <v>20</v>
      </c>
    </row>
    <row r="1563" spans="1:4">
      <c r="A1563" s="6" t="s">
        <v>20</v>
      </c>
      <c r="B1563" s="7">
        <v>0.7062499999999996</v>
      </c>
      <c r="C1563">
        <v>6</v>
      </c>
      <c r="D1563">
        <v>18</v>
      </c>
    </row>
    <row r="1564" spans="1:4">
      <c r="A1564" s="6" t="s">
        <v>20</v>
      </c>
      <c r="B1564" s="7">
        <v>0.72013888888888844</v>
      </c>
      <c r="C1564">
        <v>9</v>
      </c>
      <c r="D1564">
        <v>17</v>
      </c>
    </row>
    <row r="1565" spans="1:4">
      <c r="A1565" s="6" t="s">
        <v>20</v>
      </c>
      <c r="B1565" s="7">
        <v>0.72083333333333288</v>
      </c>
      <c r="C1565">
        <v>1</v>
      </c>
      <c r="D1565">
        <v>23</v>
      </c>
    </row>
    <row r="1566" spans="1:4">
      <c r="A1566" s="6" t="s">
        <v>20</v>
      </c>
      <c r="B1566" s="7">
        <v>0.72083333333333288</v>
      </c>
      <c r="C1566">
        <v>11</v>
      </c>
      <c r="D1566">
        <v>14</v>
      </c>
    </row>
    <row r="1567" spans="1:4">
      <c r="A1567" s="6" t="s">
        <v>20</v>
      </c>
      <c r="B1567" s="7">
        <v>0.72083333333333288</v>
      </c>
      <c r="C1567">
        <v>16</v>
      </c>
      <c r="D1567">
        <v>7</v>
      </c>
    </row>
    <row r="1568" spans="1:4">
      <c r="A1568" s="6" t="s">
        <v>20</v>
      </c>
      <c r="B1568" s="7">
        <v>0.72083333333333288</v>
      </c>
      <c r="C1568">
        <v>13</v>
      </c>
      <c r="D1568">
        <v>2</v>
      </c>
    </row>
    <row r="1569" spans="1:4">
      <c r="A1569" s="6" t="s">
        <v>20</v>
      </c>
      <c r="B1569" s="7">
        <v>0.72083333333333288</v>
      </c>
      <c r="C1569">
        <v>3</v>
      </c>
      <c r="D1569">
        <v>8.5</v>
      </c>
    </row>
    <row r="1570" spans="1:4">
      <c r="A1570" s="6" t="s">
        <v>20</v>
      </c>
      <c r="B1570" s="7">
        <v>0.72083333333333288</v>
      </c>
      <c r="C1570">
        <v>11</v>
      </c>
      <c r="D1570">
        <v>14</v>
      </c>
    </row>
    <row r="1571" spans="1:4">
      <c r="A1571" s="6" t="s">
        <v>20</v>
      </c>
      <c r="B1571" s="7">
        <v>0.72083333333333288</v>
      </c>
      <c r="C1571">
        <v>8</v>
      </c>
      <c r="D1571">
        <v>19</v>
      </c>
    </row>
    <row r="1572" spans="1:4">
      <c r="A1572" s="6" t="s">
        <v>20</v>
      </c>
      <c r="B1572" s="7">
        <v>0.72083333333333288</v>
      </c>
      <c r="C1572">
        <v>8</v>
      </c>
      <c r="D1572">
        <v>19</v>
      </c>
    </row>
    <row r="1573" spans="1:4">
      <c r="A1573" s="6" t="s">
        <v>20</v>
      </c>
      <c r="B1573" s="7">
        <v>0.74027777777777737</v>
      </c>
      <c r="C1573">
        <v>13</v>
      </c>
      <c r="D1573">
        <v>2</v>
      </c>
    </row>
    <row r="1574" spans="1:4">
      <c r="A1574" s="6" t="s">
        <v>20</v>
      </c>
      <c r="B1574" s="7">
        <v>0.74027777777777737</v>
      </c>
      <c r="C1574">
        <v>2</v>
      </c>
      <c r="D1574">
        <v>19</v>
      </c>
    </row>
    <row r="1575" spans="1:4">
      <c r="A1575" s="6" t="s">
        <v>20</v>
      </c>
      <c r="B1575" s="7">
        <v>0.74027777777777737</v>
      </c>
      <c r="C1575">
        <v>15</v>
      </c>
      <c r="D1575">
        <v>1</v>
      </c>
    </row>
    <row r="1576" spans="1:4">
      <c r="A1576" s="6" t="s">
        <v>20</v>
      </c>
      <c r="B1576" s="7">
        <v>0.74652777777777735</v>
      </c>
      <c r="C1576">
        <v>6</v>
      </c>
      <c r="D1576">
        <v>18</v>
      </c>
    </row>
    <row r="1577" spans="1:4">
      <c r="A1577" s="6" t="s">
        <v>20</v>
      </c>
      <c r="B1577" s="7">
        <v>0.75624999999999953</v>
      </c>
      <c r="C1577">
        <v>16</v>
      </c>
      <c r="D1577">
        <v>7</v>
      </c>
    </row>
    <row r="1578" spans="1:4">
      <c r="A1578" s="6" t="s">
        <v>20</v>
      </c>
      <c r="B1578" s="7">
        <v>0.76319444444444395</v>
      </c>
      <c r="C1578">
        <v>6</v>
      </c>
      <c r="D1578">
        <v>18</v>
      </c>
    </row>
    <row r="1579" spans="1:4">
      <c r="A1579" s="6" t="s">
        <v>20</v>
      </c>
      <c r="B1579" s="7">
        <v>0.7722222222222217</v>
      </c>
      <c r="C1579">
        <v>10</v>
      </c>
      <c r="D1579">
        <v>19.5</v>
      </c>
    </row>
    <row r="1580" spans="1:4">
      <c r="A1580" s="6" t="s">
        <v>20</v>
      </c>
      <c r="B1580" s="7">
        <v>0.7722222222222217</v>
      </c>
      <c r="C1580">
        <v>2</v>
      </c>
      <c r="D1580">
        <v>19</v>
      </c>
    </row>
    <row r="1581" spans="1:4">
      <c r="A1581" s="6" t="s">
        <v>20</v>
      </c>
      <c r="B1581" s="7">
        <v>0.7722222222222217</v>
      </c>
      <c r="C1581">
        <v>9</v>
      </c>
      <c r="D1581">
        <v>17</v>
      </c>
    </row>
    <row r="1582" spans="1:4">
      <c r="A1582" s="6" t="s">
        <v>20</v>
      </c>
      <c r="B1582" s="7">
        <v>0.77430555555555503</v>
      </c>
      <c r="C1582">
        <v>13</v>
      </c>
      <c r="D1582">
        <v>2</v>
      </c>
    </row>
    <row r="1583" spans="1:4">
      <c r="A1583" s="6" t="s">
        <v>20</v>
      </c>
      <c r="B1583" s="7">
        <v>0.7951388888888884</v>
      </c>
      <c r="C1583">
        <v>5</v>
      </c>
      <c r="D1583">
        <v>20</v>
      </c>
    </row>
    <row r="1584" spans="1:4">
      <c r="A1584" s="6" t="s">
        <v>20</v>
      </c>
      <c r="B1584" s="7">
        <v>0.79791666666666616</v>
      </c>
      <c r="C1584">
        <v>14</v>
      </c>
      <c r="D1584">
        <v>3</v>
      </c>
    </row>
    <row r="1585" spans="1:4">
      <c r="A1585" s="6" t="s">
        <v>20</v>
      </c>
      <c r="B1585" s="7">
        <v>0.80138888888888837</v>
      </c>
      <c r="C1585">
        <v>12</v>
      </c>
      <c r="D1585">
        <v>6</v>
      </c>
    </row>
    <row r="1586" spans="1:4">
      <c r="A1586" s="6" t="s">
        <v>20</v>
      </c>
      <c r="B1586" s="7">
        <v>0.80138888888888837</v>
      </c>
      <c r="C1586">
        <v>4</v>
      </c>
      <c r="D1586">
        <v>16</v>
      </c>
    </row>
    <row r="1587" spans="1:4">
      <c r="A1587" s="6" t="s">
        <v>20</v>
      </c>
      <c r="B1587" s="7">
        <v>0.80138888888888837</v>
      </c>
      <c r="C1587">
        <v>10</v>
      </c>
      <c r="D1587">
        <v>19.5</v>
      </c>
    </row>
    <row r="1588" spans="1:4">
      <c r="A1588" s="6" t="s">
        <v>20</v>
      </c>
      <c r="B1588" s="7">
        <v>0.80138888888888837</v>
      </c>
      <c r="C1588">
        <v>7</v>
      </c>
      <c r="D1588">
        <v>20</v>
      </c>
    </row>
    <row r="1589" spans="1:4">
      <c r="A1589" s="6" t="s">
        <v>20</v>
      </c>
      <c r="B1589" s="7">
        <v>0.80138888888888837</v>
      </c>
      <c r="C1589">
        <v>14</v>
      </c>
      <c r="D1589">
        <v>3</v>
      </c>
    </row>
    <row r="1590" spans="1:4">
      <c r="A1590" s="6" t="s">
        <v>20</v>
      </c>
      <c r="B1590" s="7">
        <v>0.80138888888888837</v>
      </c>
      <c r="C1590">
        <v>6</v>
      </c>
      <c r="D1590">
        <v>18</v>
      </c>
    </row>
    <row r="1591" spans="1:4">
      <c r="A1591" s="6" t="s">
        <v>20</v>
      </c>
      <c r="B1591" s="7">
        <v>0.80138888888888837</v>
      </c>
      <c r="C1591">
        <v>3</v>
      </c>
      <c r="D1591">
        <v>8.5</v>
      </c>
    </row>
    <row r="1592" spans="1:4">
      <c r="A1592" s="6" t="s">
        <v>20</v>
      </c>
      <c r="B1592" s="7">
        <v>0.80138888888888837</v>
      </c>
      <c r="C1592">
        <v>10</v>
      </c>
      <c r="D1592">
        <v>19.5</v>
      </c>
    </row>
    <row r="1593" spans="1:4">
      <c r="A1593" s="6" t="s">
        <v>20</v>
      </c>
      <c r="B1593" s="7">
        <v>0.80138888888888837</v>
      </c>
      <c r="C1593">
        <v>7</v>
      </c>
      <c r="D1593">
        <v>20</v>
      </c>
    </row>
    <row r="1594" spans="1:4">
      <c r="A1594" s="6" t="s">
        <v>20</v>
      </c>
      <c r="B1594" s="7">
        <v>0.80763888888888835</v>
      </c>
      <c r="C1594">
        <v>1</v>
      </c>
      <c r="D1594">
        <v>23</v>
      </c>
    </row>
    <row r="1595" spans="1:4">
      <c r="A1595" s="6" t="s">
        <v>20</v>
      </c>
      <c r="B1595" s="7">
        <v>0.80763888888888835</v>
      </c>
      <c r="C1595">
        <v>4</v>
      </c>
      <c r="D1595">
        <v>16</v>
      </c>
    </row>
    <row r="1596" spans="1:4">
      <c r="A1596" s="6" t="s">
        <v>20</v>
      </c>
      <c r="B1596" s="7">
        <v>0.82777777777777728</v>
      </c>
      <c r="C1596">
        <v>11</v>
      </c>
      <c r="D1596">
        <v>14</v>
      </c>
    </row>
    <row r="1597" spans="1:4">
      <c r="A1597" s="6" t="s">
        <v>20</v>
      </c>
      <c r="B1597" s="7">
        <v>0.82777777777777728</v>
      </c>
      <c r="C1597">
        <v>16</v>
      </c>
      <c r="D1597">
        <v>7</v>
      </c>
    </row>
    <row r="1598" spans="1:4">
      <c r="A1598" s="6" t="s">
        <v>20</v>
      </c>
      <c r="B1598" s="7">
        <v>0.82777777777777728</v>
      </c>
      <c r="C1598">
        <v>8</v>
      </c>
      <c r="D1598">
        <v>19</v>
      </c>
    </row>
    <row r="1599" spans="1:4">
      <c r="A1599" s="6" t="s">
        <v>20</v>
      </c>
      <c r="B1599" s="7">
        <v>0.82777777777777728</v>
      </c>
      <c r="C1599">
        <v>14</v>
      </c>
      <c r="D1599">
        <v>3</v>
      </c>
    </row>
    <row r="1600" spans="1:4">
      <c r="A1600" s="6" t="s">
        <v>20</v>
      </c>
      <c r="B1600" s="7">
        <v>0.84583333333333288</v>
      </c>
      <c r="C1600">
        <v>5</v>
      </c>
      <c r="D1600">
        <v>20</v>
      </c>
    </row>
    <row r="1601" spans="1:4">
      <c r="A1601" s="6" t="s">
        <v>20</v>
      </c>
      <c r="B1601" s="7">
        <v>0.86527777777777737</v>
      </c>
      <c r="C1601">
        <v>13</v>
      </c>
      <c r="D1601">
        <v>2</v>
      </c>
    </row>
    <row r="1602" spans="1:4">
      <c r="A1602" s="6" t="s">
        <v>20</v>
      </c>
      <c r="B1602" s="7">
        <v>0.86527777777777737</v>
      </c>
      <c r="C1602">
        <v>13</v>
      </c>
      <c r="D1602">
        <v>2</v>
      </c>
    </row>
    <row r="1603" spans="1:4">
      <c r="A1603" s="6" t="s">
        <v>20</v>
      </c>
      <c r="B1603" s="7">
        <v>0.88263888888888853</v>
      </c>
      <c r="C1603">
        <v>11</v>
      </c>
      <c r="D1603">
        <v>14</v>
      </c>
    </row>
    <row r="1604" spans="1:4">
      <c r="A1604" s="6" t="s">
        <v>20</v>
      </c>
      <c r="B1604" s="7">
        <v>0.88263888888888853</v>
      </c>
      <c r="C1604">
        <v>8</v>
      </c>
      <c r="D1604">
        <v>19</v>
      </c>
    </row>
    <row r="1605" spans="1:4">
      <c r="A1605" s="6" t="s">
        <v>20</v>
      </c>
      <c r="B1605" s="7">
        <v>0.88263888888888853</v>
      </c>
      <c r="C1605">
        <v>15</v>
      </c>
      <c r="D1605">
        <v>1</v>
      </c>
    </row>
    <row r="1606" spans="1:4">
      <c r="A1606" s="6" t="s">
        <v>20</v>
      </c>
      <c r="B1606" s="7">
        <v>0.88263888888888853</v>
      </c>
      <c r="C1606">
        <v>6</v>
      </c>
      <c r="D1606">
        <v>18</v>
      </c>
    </row>
    <row r="1607" spans="1:4">
      <c r="A1607" s="6" t="s">
        <v>20</v>
      </c>
      <c r="B1607" s="7">
        <v>0.88263888888888853</v>
      </c>
      <c r="C1607">
        <v>6</v>
      </c>
      <c r="D1607">
        <v>18</v>
      </c>
    </row>
    <row r="1608" spans="1:4">
      <c r="A1608" s="6" t="s">
        <v>20</v>
      </c>
      <c r="B1608" s="7">
        <v>0.88402777777777741</v>
      </c>
      <c r="C1608">
        <v>16</v>
      </c>
      <c r="D1608">
        <v>7</v>
      </c>
    </row>
    <row r="1609" spans="1:4">
      <c r="A1609" s="6" t="s">
        <v>20</v>
      </c>
      <c r="B1609" s="7">
        <v>0.88402777777777741</v>
      </c>
      <c r="C1609">
        <v>7</v>
      </c>
      <c r="D1609">
        <v>20</v>
      </c>
    </row>
    <row r="1610" spans="1:4">
      <c r="A1610" s="6" t="s">
        <v>20</v>
      </c>
      <c r="B1610" s="7">
        <v>0.88402777777777741</v>
      </c>
      <c r="C1610">
        <v>13</v>
      </c>
      <c r="D1610">
        <v>2</v>
      </c>
    </row>
    <row r="1611" spans="1:4">
      <c r="A1611" s="6" t="s">
        <v>20</v>
      </c>
      <c r="B1611" s="7">
        <v>0.88888888888888851</v>
      </c>
      <c r="C1611">
        <v>12</v>
      </c>
      <c r="D1611">
        <v>6</v>
      </c>
    </row>
    <row r="1612" spans="1:4">
      <c r="A1612" s="6" t="s">
        <v>20</v>
      </c>
      <c r="B1612" s="7">
        <v>0.88888888888888851</v>
      </c>
      <c r="C1612">
        <v>3</v>
      </c>
      <c r="D1612">
        <v>8.5</v>
      </c>
    </row>
    <row r="1613" spans="1:4">
      <c r="A1613" s="6" t="s">
        <v>20</v>
      </c>
      <c r="B1613" s="7">
        <v>0.90624999999999967</v>
      </c>
      <c r="C1613">
        <v>9</v>
      </c>
      <c r="D1613">
        <v>17</v>
      </c>
    </row>
    <row r="1614" spans="1:4">
      <c r="A1614" s="6" t="s">
        <v>20</v>
      </c>
      <c r="B1614" s="7">
        <v>0.92152777777777739</v>
      </c>
      <c r="C1614">
        <v>3</v>
      </c>
      <c r="D1614">
        <v>8.5</v>
      </c>
    </row>
    <row r="1615" spans="1:4">
      <c r="A1615" s="6" t="s">
        <v>20</v>
      </c>
      <c r="B1615" s="7">
        <v>0.92152777777777739</v>
      </c>
      <c r="C1615">
        <v>12</v>
      </c>
      <c r="D1615">
        <v>6</v>
      </c>
    </row>
    <row r="1616" spans="1:4">
      <c r="A1616" s="6" t="s">
        <v>20</v>
      </c>
      <c r="B1616" s="7">
        <v>0.92152777777777739</v>
      </c>
      <c r="C1616">
        <v>3</v>
      </c>
      <c r="D1616">
        <v>8.5</v>
      </c>
    </row>
    <row r="1617" spans="1:4">
      <c r="A1617" s="6" t="s">
        <v>20</v>
      </c>
      <c r="B1617" s="7">
        <v>0.92708333333333293</v>
      </c>
      <c r="C1617">
        <v>15</v>
      </c>
      <c r="D1617">
        <v>1</v>
      </c>
    </row>
    <row r="1618" spans="1:4">
      <c r="A1618" s="6" t="s">
        <v>20</v>
      </c>
      <c r="B1618" s="7">
        <v>0.92986111111111069</v>
      </c>
      <c r="C1618">
        <v>3</v>
      </c>
      <c r="D1618">
        <v>8.5</v>
      </c>
    </row>
    <row r="1619" spans="1:4">
      <c r="A1619" s="6" t="s">
        <v>20</v>
      </c>
      <c r="B1619" s="7">
        <v>0.92986111111111069</v>
      </c>
      <c r="C1619">
        <v>6</v>
      </c>
      <c r="D1619">
        <v>18</v>
      </c>
    </row>
    <row r="1620" spans="1:4">
      <c r="A1620" s="6" t="s">
        <v>20</v>
      </c>
      <c r="B1620" s="7">
        <v>0.94166666666666621</v>
      </c>
      <c r="C1620">
        <v>13</v>
      </c>
      <c r="D1620">
        <v>2</v>
      </c>
    </row>
    <row r="1621" spans="1:4">
      <c r="A1621" s="6" t="s">
        <v>20</v>
      </c>
      <c r="B1621" s="7">
        <v>0.94513888888888842</v>
      </c>
      <c r="C1621">
        <v>14</v>
      </c>
      <c r="D1621">
        <v>3</v>
      </c>
    </row>
    <row r="1622" spans="1:4">
      <c r="A1622" s="6" t="s">
        <v>20</v>
      </c>
      <c r="B1622" s="7">
        <v>0.94513888888888842</v>
      </c>
      <c r="C1622">
        <v>12</v>
      </c>
      <c r="D1622">
        <v>6</v>
      </c>
    </row>
    <row r="1623" spans="1:4">
      <c r="A1623" s="6" t="s">
        <v>20</v>
      </c>
      <c r="B1623" s="7">
        <v>0.94513888888888842</v>
      </c>
      <c r="C1623">
        <v>4</v>
      </c>
      <c r="D1623">
        <v>16</v>
      </c>
    </row>
    <row r="1624" spans="1:4">
      <c r="A1624" s="6" t="s">
        <v>20</v>
      </c>
      <c r="B1624" s="7">
        <v>0.94513888888888842</v>
      </c>
      <c r="C1624">
        <v>5</v>
      </c>
      <c r="D1624">
        <v>20</v>
      </c>
    </row>
    <row r="1625" spans="1:4">
      <c r="B1625" s="5"/>
    </row>
    <row r="1626" spans="1:4">
      <c r="B1626" s="5"/>
    </row>
    <row r="1627" spans="1:4">
      <c r="B1627" s="5"/>
    </row>
    <row r="1628" spans="1:4">
      <c r="B1628" s="5"/>
    </row>
    <row r="1629" spans="1:4">
      <c r="B1629" s="5"/>
    </row>
    <row r="1630" spans="1:4">
      <c r="B1630" s="5"/>
    </row>
    <row r="1631" spans="1:4">
      <c r="B1631" s="5"/>
    </row>
    <row r="1632" spans="1:4">
      <c r="B1632" s="5"/>
    </row>
    <row r="1633" spans="2:2">
      <c r="B1633" s="5"/>
    </row>
    <row r="1634" spans="2:2">
      <c r="B1634" s="5"/>
    </row>
    <row r="1635" spans="2:2">
      <c r="B1635" s="5"/>
    </row>
    <row r="1636" spans="2:2">
      <c r="B1636" s="5"/>
    </row>
    <row r="1637" spans="2:2">
      <c r="B1637" s="5"/>
    </row>
    <row r="1638" spans="2:2">
      <c r="B1638" s="5"/>
    </row>
    <row r="1639" spans="2:2">
      <c r="B1639" s="5"/>
    </row>
    <row r="1640" spans="2:2">
      <c r="B1640" s="5"/>
    </row>
    <row r="1641" spans="2:2">
      <c r="B1641" s="5"/>
    </row>
    <row r="1642" spans="2:2">
      <c r="B1642" s="5"/>
    </row>
    <row r="1643" spans="2:2">
      <c r="B1643" s="5"/>
    </row>
    <row r="1644" spans="2:2">
      <c r="B1644" s="5"/>
    </row>
    <row r="1645" spans="2:2">
      <c r="B1645" s="5"/>
    </row>
    <row r="1646" spans="2:2">
      <c r="B1646" s="5"/>
    </row>
    <row r="1647" spans="2:2">
      <c r="B1647" s="5"/>
    </row>
    <row r="1648" spans="2:2">
      <c r="B1648" s="5"/>
    </row>
    <row r="1649" spans="2:2">
      <c r="B1649" s="5"/>
    </row>
    <row r="1650" spans="2:2">
      <c r="B1650" s="5"/>
    </row>
    <row r="1651" spans="2:2">
      <c r="B1651" s="5"/>
    </row>
    <row r="1652" spans="2:2">
      <c r="B1652" s="5"/>
    </row>
    <row r="1653" spans="2:2">
      <c r="B1653" s="5"/>
    </row>
    <row r="1654" spans="2:2">
      <c r="B1654" s="5"/>
    </row>
    <row r="1655" spans="2:2">
      <c r="B1655" s="5"/>
    </row>
    <row r="1656" spans="2:2">
      <c r="B1656" s="5"/>
    </row>
    <row r="1657" spans="2:2">
      <c r="B1657" s="5"/>
    </row>
    <row r="1658" spans="2:2">
      <c r="B1658" s="5"/>
    </row>
    <row r="1659" spans="2:2">
      <c r="B1659" s="5"/>
    </row>
    <row r="1660" spans="2:2">
      <c r="B1660" s="5"/>
    </row>
    <row r="1661" spans="2:2">
      <c r="B1661" s="5"/>
    </row>
    <row r="1662" spans="2:2">
      <c r="B1662" s="5"/>
    </row>
    <row r="1663" spans="2:2">
      <c r="B1663" s="5"/>
    </row>
    <row r="1664" spans="2:2">
      <c r="B1664" s="5"/>
    </row>
    <row r="1665" spans="2:2">
      <c r="B1665" s="5"/>
    </row>
    <row r="1666" spans="2:2">
      <c r="B1666" s="5"/>
    </row>
    <row r="1667" spans="2:2">
      <c r="B1667" s="5"/>
    </row>
    <row r="1668" spans="2:2">
      <c r="B1668" s="5"/>
    </row>
    <row r="1669" spans="2:2">
      <c r="B1669" s="5"/>
    </row>
    <row r="1670" spans="2:2">
      <c r="B1670" s="5"/>
    </row>
    <row r="1671" spans="2:2">
      <c r="B1671" s="5"/>
    </row>
    <row r="1672" spans="2:2">
      <c r="B1672" s="5"/>
    </row>
    <row r="1673" spans="2:2">
      <c r="B1673" s="5"/>
    </row>
    <row r="1674" spans="2:2">
      <c r="B1674" s="5"/>
    </row>
    <row r="1675" spans="2:2">
      <c r="B1675" s="5"/>
    </row>
    <row r="1676" spans="2:2">
      <c r="B1676" s="5"/>
    </row>
    <row r="1677" spans="2:2">
      <c r="B1677" s="5"/>
    </row>
    <row r="1678" spans="2:2">
      <c r="B1678" s="5"/>
    </row>
    <row r="1679" spans="2:2">
      <c r="B1679" s="5"/>
    </row>
    <row r="1680" spans="2:2">
      <c r="B1680" s="5"/>
    </row>
    <row r="1681" spans="2:2">
      <c r="B1681" s="5"/>
    </row>
    <row r="1682" spans="2:2">
      <c r="B1682" s="5"/>
    </row>
    <row r="1683" spans="2:2">
      <c r="B1683" s="5"/>
    </row>
    <row r="1684" spans="2:2">
      <c r="B1684" s="5"/>
    </row>
    <row r="1685" spans="2:2">
      <c r="B1685" s="5"/>
    </row>
    <row r="1686" spans="2:2">
      <c r="B1686" s="5"/>
    </row>
    <row r="1687" spans="2:2">
      <c r="B1687" s="5"/>
    </row>
    <row r="1688" spans="2:2">
      <c r="B1688" s="5"/>
    </row>
    <row r="1689" spans="2:2">
      <c r="B1689" s="5"/>
    </row>
    <row r="1690" spans="2:2">
      <c r="B1690" s="5"/>
    </row>
    <row r="1691" spans="2:2">
      <c r="B1691" s="5"/>
    </row>
    <row r="1692" spans="2:2">
      <c r="B1692" s="5"/>
    </row>
    <row r="1693" spans="2:2">
      <c r="B1693" s="5"/>
    </row>
    <row r="1694" spans="2:2">
      <c r="B1694" s="5"/>
    </row>
    <row r="1695" spans="2:2">
      <c r="B1695" s="5"/>
    </row>
    <row r="1696" spans="2:2">
      <c r="B1696" s="5"/>
    </row>
    <row r="1697" spans="2:2">
      <c r="B1697" s="5"/>
    </row>
    <row r="1698" spans="2:2">
      <c r="B1698" s="5"/>
    </row>
    <row r="1699" spans="2:2">
      <c r="B1699" s="5"/>
    </row>
    <row r="1700" spans="2:2">
      <c r="B1700" s="5"/>
    </row>
    <row r="1701" spans="2:2">
      <c r="B1701" s="5"/>
    </row>
    <row r="1702" spans="2:2">
      <c r="B1702" s="5"/>
    </row>
    <row r="1703" spans="2:2">
      <c r="B1703" s="5"/>
    </row>
    <row r="1704" spans="2:2">
      <c r="B1704" s="5"/>
    </row>
    <row r="1705" spans="2:2">
      <c r="B1705" s="5"/>
    </row>
    <row r="1706" spans="2:2">
      <c r="B1706" s="5"/>
    </row>
    <row r="1707" spans="2:2">
      <c r="B1707" s="5"/>
    </row>
    <row r="1708" spans="2:2">
      <c r="B1708" s="5"/>
    </row>
    <row r="1709" spans="2:2">
      <c r="B1709" s="5"/>
    </row>
    <row r="1710" spans="2:2">
      <c r="B1710" s="5"/>
    </row>
    <row r="1711" spans="2:2">
      <c r="B1711" s="5"/>
    </row>
    <row r="1712" spans="2:2">
      <c r="B1712" s="5"/>
    </row>
    <row r="1713" spans="2:2">
      <c r="B1713" s="5"/>
    </row>
    <row r="1714" spans="2:2">
      <c r="B1714" s="5"/>
    </row>
    <row r="1715" spans="2:2">
      <c r="B1715" s="5"/>
    </row>
    <row r="1716" spans="2:2">
      <c r="B1716" s="5"/>
    </row>
    <row r="1717" spans="2:2">
      <c r="B1717" s="5"/>
    </row>
    <row r="1718" spans="2:2">
      <c r="B1718" s="5"/>
    </row>
    <row r="1719" spans="2:2">
      <c r="B1719" s="5"/>
    </row>
    <row r="1720" spans="2:2">
      <c r="B1720" s="5"/>
    </row>
    <row r="1721" spans="2:2">
      <c r="B1721" s="5"/>
    </row>
    <row r="1722" spans="2:2">
      <c r="B1722" s="5"/>
    </row>
    <row r="1723" spans="2:2">
      <c r="B1723" s="5"/>
    </row>
    <row r="1724" spans="2:2">
      <c r="B1724" s="5"/>
    </row>
    <row r="1725" spans="2:2">
      <c r="B1725" s="5"/>
    </row>
    <row r="1726" spans="2:2">
      <c r="B1726" s="5"/>
    </row>
    <row r="1727" spans="2:2">
      <c r="B1727" s="5"/>
    </row>
    <row r="1728" spans="2:2">
      <c r="B1728" s="5"/>
    </row>
    <row r="1729" spans="2:2">
      <c r="B1729" s="5"/>
    </row>
    <row r="1730" spans="2:2">
      <c r="B1730" s="5"/>
    </row>
    <row r="1731" spans="2:2">
      <c r="B1731" s="5"/>
    </row>
    <row r="1732" spans="2:2">
      <c r="B1732" s="5"/>
    </row>
    <row r="1733" spans="2:2">
      <c r="B1733" s="5"/>
    </row>
    <row r="1734" spans="2:2">
      <c r="B1734" s="5"/>
    </row>
    <row r="1735" spans="2:2">
      <c r="B1735" s="5"/>
    </row>
    <row r="1736" spans="2:2">
      <c r="B1736" s="5"/>
    </row>
    <row r="1737" spans="2:2">
      <c r="B1737" s="5"/>
    </row>
    <row r="1738" spans="2:2">
      <c r="B1738" s="5"/>
    </row>
    <row r="1739" spans="2:2">
      <c r="B1739" s="5"/>
    </row>
    <row r="1740" spans="2:2">
      <c r="B1740" s="5"/>
    </row>
    <row r="1741" spans="2:2">
      <c r="B1741" s="5"/>
    </row>
    <row r="1742" spans="2:2">
      <c r="B1742" s="5"/>
    </row>
    <row r="1743" spans="2:2">
      <c r="B1743" s="5"/>
    </row>
    <row r="1744" spans="2:2">
      <c r="B1744" s="5"/>
    </row>
    <row r="1745" spans="2:2">
      <c r="B1745" s="5"/>
    </row>
    <row r="1746" spans="2:2">
      <c r="B1746" s="5"/>
    </row>
    <row r="1747" spans="2:2">
      <c r="B1747" s="5"/>
    </row>
    <row r="1748" spans="2:2">
      <c r="B1748" s="5"/>
    </row>
    <row r="1749" spans="2:2">
      <c r="B1749" s="5"/>
    </row>
    <row r="1750" spans="2:2">
      <c r="B1750" s="5"/>
    </row>
    <row r="1751" spans="2:2">
      <c r="B1751" s="5"/>
    </row>
    <row r="1752" spans="2:2">
      <c r="B1752" s="5"/>
    </row>
    <row r="1753" spans="2:2">
      <c r="B1753" s="5"/>
    </row>
    <row r="1754" spans="2:2">
      <c r="B1754" s="5"/>
    </row>
    <row r="1755" spans="2:2">
      <c r="B1755" s="5"/>
    </row>
    <row r="1756" spans="2:2">
      <c r="B1756" s="5"/>
    </row>
    <row r="1757" spans="2:2">
      <c r="B1757" s="5"/>
    </row>
    <row r="1758" spans="2:2">
      <c r="B1758" s="5"/>
    </row>
    <row r="1759" spans="2:2">
      <c r="B1759" s="5"/>
    </row>
    <row r="1760" spans="2:2">
      <c r="B1760" s="5"/>
    </row>
    <row r="1761" spans="2:2">
      <c r="B1761" s="5"/>
    </row>
    <row r="1762" spans="2:2">
      <c r="B1762" s="5"/>
    </row>
    <row r="1763" spans="2:2">
      <c r="B1763" s="5"/>
    </row>
    <row r="1764" spans="2:2">
      <c r="B1764" s="5"/>
    </row>
    <row r="1765" spans="2:2">
      <c r="B1765" s="5"/>
    </row>
    <row r="1766" spans="2:2">
      <c r="B1766" s="5"/>
    </row>
    <row r="1767" spans="2:2">
      <c r="B1767" s="5"/>
    </row>
    <row r="1768" spans="2:2">
      <c r="B1768" s="5"/>
    </row>
    <row r="1769" spans="2:2">
      <c r="B1769" s="5"/>
    </row>
    <row r="1770" spans="2:2">
      <c r="B1770" s="5"/>
    </row>
    <row r="1771" spans="2:2">
      <c r="B1771" s="5"/>
    </row>
    <row r="1772" spans="2:2">
      <c r="B1772" s="5"/>
    </row>
    <row r="1773" spans="2:2">
      <c r="B1773" s="5"/>
    </row>
    <row r="1774" spans="2:2">
      <c r="B1774" s="5"/>
    </row>
    <row r="1775" spans="2:2">
      <c r="B1775" s="5"/>
    </row>
    <row r="1776" spans="2:2">
      <c r="B1776" s="5"/>
    </row>
    <row r="1777" spans="2:2">
      <c r="B1777" s="5"/>
    </row>
    <row r="1778" spans="2:2">
      <c r="B1778" s="5"/>
    </row>
    <row r="1779" spans="2:2">
      <c r="B1779" s="5"/>
    </row>
    <row r="1780" spans="2:2">
      <c r="B1780" s="5"/>
    </row>
    <row r="1781" spans="2:2">
      <c r="B1781" s="5"/>
    </row>
    <row r="1782" spans="2:2">
      <c r="B1782" s="5"/>
    </row>
    <row r="1783" spans="2:2">
      <c r="B1783" s="5"/>
    </row>
    <row r="1784" spans="2:2">
      <c r="B1784" s="5"/>
    </row>
    <row r="1785" spans="2:2">
      <c r="B1785" s="5"/>
    </row>
    <row r="1786" spans="2:2">
      <c r="B1786" s="5"/>
    </row>
    <row r="1787" spans="2:2">
      <c r="B1787" s="5"/>
    </row>
    <row r="1788" spans="2:2">
      <c r="B1788" s="5"/>
    </row>
    <row r="1789" spans="2:2">
      <c r="B1789" s="5"/>
    </row>
    <row r="1790" spans="2:2">
      <c r="B1790" s="5"/>
    </row>
    <row r="1791" spans="2:2">
      <c r="B1791" s="5"/>
    </row>
    <row r="1792" spans="2:2">
      <c r="B1792" s="5"/>
    </row>
    <row r="1793" spans="2:2">
      <c r="B1793" s="5"/>
    </row>
    <row r="1794" spans="2:2">
      <c r="B1794" s="5"/>
    </row>
    <row r="1795" spans="2:2">
      <c r="B1795" s="5"/>
    </row>
    <row r="1796" spans="2:2">
      <c r="B1796" s="5"/>
    </row>
    <row r="1797" spans="2:2">
      <c r="B1797" s="5"/>
    </row>
    <row r="1798" spans="2:2">
      <c r="B1798" s="5"/>
    </row>
    <row r="1799" spans="2:2">
      <c r="B1799" s="5"/>
    </row>
    <row r="1800" spans="2:2">
      <c r="B1800" s="5"/>
    </row>
    <row r="1801" spans="2:2">
      <c r="B1801" s="5"/>
    </row>
    <row r="1802" spans="2:2">
      <c r="B1802" s="5"/>
    </row>
    <row r="1803" spans="2:2">
      <c r="B1803" s="5"/>
    </row>
    <row r="1804" spans="2:2">
      <c r="B1804" s="5"/>
    </row>
    <row r="1805" spans="2:2">
      <c r="B1805" s="5"/>
    </row>
    <row r="1806" spans="2:2">
      <c r="B1806" s="5"/>
    </row>
    <row r="1807" spans="2:2">
      <c r="B1807" s="5"/>
    </row>
    <row r="1808" spans="2:2">
      <c r="B1808" s="5"/>
    </row>
    <row r="1809" spans="2:2">
      <c r="B1809" s="5"/>
    </row>
    <row r="1810" spans="2:2">
      <c r="B1810" s="5"/>
    </row>
    <row r="1811" spans="2:2">
      <c r="B1811" s="5"/>
    </row>
    <row r="1812" spans="2:2">
      <c r="B1812" s="5"/>
    </row>
    <row r="1813" spans="2:2">
      <c r="B1813" s="5"/>
    </row>
    <row r="1814" spans="2:2">
      <c r="B1814" s="5"/>
    </row>
    <row r="1815" spans="2:2">
      <c r="B1815" s="5"/>
    </row>
    <row r="1816" spans="2:2">
      <c r="B1816" s="5"/>
    </row>
    <row r="1817" spans="2:2">
      <c r="B1817" s="5"/>
    </row>
    <row r="1818" spans="2:2">
      <c r="B1818" s="5"/>
    </row>
    <row r="1819" spans="2:2">
      <c r="B1819" s="5"/>
    </row>
    <row r="1820" spans="2:2">
      <c r="B1820" s="5"/>
    </row>
    <row r="1821" spans="2:2">
      <c r="B1821" s="5"/>
    </row>
    <row r="1822" spans="2:2">
      <c r="B1822" s="5"/>
    </row>
    <row r="1823" spans="2:2">
      <c r="B1823" s="5"/>
    </row>
    <row r="1824" spans="2:2">
      <c r="B1824" s="5"/>
    </row>
    <row r="1825" spans="2:2">
      <c r="B1825" s="5"/>
    </row>
    <row r="1826" spans="2:2">
      <c r="B1826" s="5"/>
    </row>
    <row r="1827" spans="2:2">
      <c r="B1827" s="5"/>
    </row>
    <row r="1828" spans="2:2">
      <c r="B1828" s="5"/>
    </row>
    <row r="1829" spans="2:2">
      <c r="B1829" s="5"/>
    </row>
    <row r="1830" spans="2:2">
      <c r="B1830" s="5"/>
    </row>
    <row r="1831" spans="2:2">
      <c r="B1831" s="5"/>
    </row>
    <row r="1832" spans="2:2">
      <c r="B1832" s="5"/>
    </row>
    <row r="1833" spans="2:2">
      <c r="B1833" s="5"/>
    </row>
    <row r="1834" spans="2:2">
      <c r="B1834" s="5"/>
    </row>
    <row r="1835" spans="2:2">
      <c r="B1835" s="5"/>
    </row>
    <row r="1836" spans="2:2">
      <c r="B1836" s="5"/>
    </row>
    <row r="1837" spans="2:2">
      <c r="B1837" s="5"/>
    </row>
    <row r="1838" spans="2:2">
      <c r="B1838" s="5"/>
    </row>
    <row r="1839" spans="2:2">
      <c r="B1839" s="5"/>
    </row>
    <row r="1840" spans="2:2">
      <c r="B1840" s="5"/>
    </row>
    <row r="1841" spans="2:2">
      <c r="B1841" s="5"/>
    </row>
    <row r="1842" spans="2:2">
      <c r="B1842" s="5"/>
    </row>
    <row r="1843" spans="2:2">
      <c r="B1843" s="5"/>
    </row>
    <row r="1844" spans="2:2">
      <c r="B1844" s="5"/>
    </row>
    <row r="1845" spans="2:2">
      <c r="B1845" s="5"/>
    </row>
    <row r="1846" spans="2:2">
      <c r="B1846" s="5"/>
    </row>
    <row r="1847" spans="2:2">
      <c r="B1847" s="5"/>
    </row>
    <row r="1848" spans="2:2">
      <c r="B1848" s="5"/>
    </row>
    <row r="1849" spans="2:2">
      <c r="B1849" s="5"/>
    </row>
    <row r="1850" spans="2:2">
      <c r="B1850" s="5"/>
    </row>
    <row r="1851" spans="2:2">
      <c r="B1851" s="5"/>
    </row>
    <row r="1852" spans="2:2">
      <c r="B1852" s="5"/>
    </row>
    <row r="1853" spans="2:2">
      <c r="B1853" s="5"/>
    </row>
    <row r="1854" spans="2:2">
      <c r="B1854" s="5"/>
    </row>
    <row r="1855" spans="2:2">
      <c r="B1855" s="5"/>
    </row>
    <row r="1856" spans="2:2">
      <c r="B1856" s="5"/>
    </row>
    <row r="1857" spans="2:2">
      <c r="B1857" s="5"/>
    </row>
    <row r="1858" spans="2:2">
      <c r="B1858" s="5"/>
    </row>
    <row r="1859" spans="2:2">
      <c r="B1859" s="5"/>
    </row>
    <row r="1860" spans="2:2">
      <c r="B1860" s="5"/>
    </row>
    <row r="1861" spans="2:2">
      <c r="B1861" s="5"/>
    </row>
    <row r="1862" spans="2:2">
      <c r="B1862" s="5"/>
    </row>
    <row r="1863" spans="2:2">
      <c r="B1863" s="5"/>
    </row>
    <row r="1864" spans="2:2">
      <c r="B1864" s="5"/>
    </row>
    <row r="1865" spans="2:2">
      <c r="B1865" s="5"/>
    </row>
    <row r="1866" spans="2:2">
      <c r="B1866" s="5"/>
    </row>
    <row r="1867" spans="2:2">
      <c r="B1867" s="5"/>
    </row>
    <row r="1868" spans="2:2">
      <c r="B1868" s="5"/>
    </row>
    <row r="1869" spans="2:2">
      <c r="B1869" s="5"/>
    </row>
    <row r="1870" spans="2:2">
      <c r="B1870" s="5"/>
    </row>
    <row r="1871" spans="2:2">
      <c r="B1871" s="5"/>
    </row>
    <row r="1872" spans="2:2">
      <c r="B1872" s="5"/>
    </row>
    <row r="1873" spans="2:2">
      <c r="B1873" s="5"/>
    </row>
    <row r="1874" spans="2:2">
      <c r="B1874" s="5"/>
    </row>
    <row r="1875" spans="2:2">
      <c r="B1875" s="5"/>
    </row>
    <row r="1876" spans="2:2">
      <c r="B1876" s="5"/>
    </row>
    <row r="1877" spans="2:2">
      <c r="B1877" s="5"/>
    </row>
    <row r="1878" spans="2:2">
      <c r="B1878" s="5"/>
    </row>
    <row r="1879" spans="2:2">
      <c r="B1879" s="5"/>
    </row>
    <row r="1880" spans="2:2">
      <c r="B1880" s="5"/>
    </row>
    <row r="1881" spans="2:2">
      <c r="B1881" s="5"/>
    </row>
    <row r="1882" spans="2:2">
      <c r="B1882" s="5"/>
    </row>
    <row r="1883" spans="2:2">
      <c r="B1883" s="5"/>
    </row>
    <row r="1884" spans="2:2">
      <c r="B1884" s="5"/>
    </row>
    <row r="1885" spans="2:2">
      <c r="B1885" s="5"/>
    </row>
    <row r="1886" spans="2:2">
      <c r="B1886" s="5"/>
    </row>
    <row r="1887" spans="2:2">
      <c r="B1887" s="5"/>
    </row>
    <row r="1888" spans="2:2">
      <c r="B1888" s="5"/>
    </row>
    <row r="1889" spans="2:2">
      <c r="B1889" s="5"/>
    </row>
    <row r="1890" spans="2:2">
      <c r="B1890" s="5"/>
    </row>
    <row r="1891" spans="2:2">
      <c r="B1891" s="5"/>
    </row>
    <row r="1892" spans="2:2">
      <c r="B1892" s="5"/>
    </row>
    <row r="1893" spans="2:2">
      <c r="B1893" s="5"/>
    </row>
    <row r="1894" spans="2:2">
      <c r="B1894" s="5"/>
    </row>
    <row r="1895" spans="2:2">
      <c r="B1895" s="5"/>
    </row>
    <row r="1896" spans="2:2">
      <c r="B1896" s="5"/>
    </row>
    <row r="1897" spans="2:2">
      <c r="B1897" s="5"/>
    </row>
    <row r="1898" spans="2:2">
      <c r="B1898" s="5"/>
    </row>
    <row r="1899" spans="2:2">
      <c r="B1899" s="5"/>
    </row>
    <row r="1900" spans="2:2">
      <c r="B1900" s="5"/>
    </row>
    <row r="1901" spans="2:2">
      <c r="B1901" s="5"/>
    </row>
    <row r="1902" spans="2:2">
      <c r="B1902" s="5"/>
    </row>
    <row r="1903" spans="2:2">
      <c r="B1903" s="5"/>
    </row>
    <row r="1904" spans="2:2">
      <c r="B1904" s="5"/>
    </row>
    <row r="1905" spans="2:2">
      <c r="B1905" s="5"/>
    </row>
    <row r="1906" spans="2:2">
      <c r="B1906" s="5"/>
    </row>
    <row r="1907" spans="2:2">
      <c r="B1907" s="5"/>
    </row>
    <row r="1908" spans="2:2">
      <c r="B1908" s="5"/>
    </row>
    <row r="1909" spans="2:2">
      <c r="B1909" s="5"/>
    </row>
    <row r="1910" spans="2:2">
      <c r="B1910" s="5"/>
    </row>
    <row r="1911" spans="2:2">
      <c r="B1911" s="5"/>
    </row>
    <row r="1912" spans="2:2">
      <c r="B1912" s="5"/>
    </row>
    <row r="1913" spans="2:2">
      <c r="B1913" s="5"/>
    </row>
    <row r="1914" spans="2:2">
      <c r="B1914" s="5"/>
    </row>
    <row r="1915" spans="2:2">
      <c r="B1915" s="5"/>
    </row>
    <row r="1916" spans="2:2">
      <c r="B1916" s="5"/>
    </row>
    <row r="1917" spans="2:2">
      <c r="B1917" s="5"/>
    </row>
    <row r="1918" spans="2:2">
      <c r="B1918" s="5"/>
    </row>
    <row r="1919" spans="2:2">
      <c r="B1919" s="5"/>
    </row>
    <row r="1920" spans="2:2">
      <c r="B1920" s="5"/>
    </row>
    <row r="1921" spans="2:2">
      <c r="B1921" s="5"/>
    </row>
    <row r="1922" spans="2:2">
      <c r="B1922" s="5"/>
    </row>
    <row r="1923" spans="2:2">
      <c r="B1923" s="5"/>
    </row>
    <row r="1924" spans="2:2">
      <c r="B1924" s="5"/>
    </row>
    <row r="1925" spans="2:2">
      <c r="B1925" s="5"/>
    </row>
    <row r="1926" spans="2:2">
      <c r="B1926" s="5"/>
    </row>
    <row r="1927" spans="2:2">
      <c r="B1927" s="5"/>
    </row>
    <row r="1928" spans="2:2">
      <c r="B1928" s="5"/>
    </row>
    <row r="1929" spans="2:2">
      <c r="B1929" s="5"/>
    </row>
    <row r="1930" spans="2:2">
      <c r="B1930" s="5"/>
    </row>
    <row r="1931" spans="2:2">
      <c r="B1931" s="5"/>
    </row>
    <row r="1932" spans="2:2">
      <c r="B1932" s="5"/>
    </row>
    <row r="1933" spans="2:2">
      <c r="B1933" s="5"/>
    </row>
    <row r="1934" spans="2:2">
      <c r="B1934" s="5"/>
    </row>
    <row r="1935" spans="2:2">
      <c r="B1935" s="5"/>
    </row>
    <row r="1936" spans="2:2">
      <c r="B1936" s="5"/>
    </row>
    <row r="1937" spans="2:2">
      <c r="B1937" s="5"/>
    </row>
    <row r="1938" spans="2:2">
      <c r="B1938" s="5"/>
    </row>
    <row r="1939" spans="2:2">
      <c r="B1939" s="5"/>
    </row>
    <row r="1940" spans="2:2">
      <c r="B1940" s="5"/>
    </row>
    <row r="1941" spans="2:2">
      <c r="B1941" s="5"/>
    </row>
    <row r="1942" spans="2:2">
      <c r="B1942" s="5"/>
    </row>
    <row r="1943" spans="2:2">
      <c r="B1943" s="5"/>
    </row>
    <row r="1944" spans="2:2">
      <c r="B1944" s="5"/>
    </row>
    <row r="1945" spans="2:2">
      <c r="B1945" s="5"/>
    </row>
    <row r="1946" spans="2:2">
      <c r="B1946" s="5"/>
    </row>
    <row r="1947" spans="2:2">
      <c r="B1947" s="5"/>
    </row>
    <row r="1948" spans="2:2">
      <c r="B1948" s="5"/>
    </row>
    <row r="1949" spans="2:2">
      <c r="B1949" s="5"/>
    </row>
    <row r="1950" spans="2:2">
      <c r="B1950" s="5"/>
    </row>
    <row r="1951" spans="2:2">
      <c r="B1951" s="5"/>
    </row>
    <row r="1952" spans="2:2">
      <c r="B1952" s="5"/>
    </row>
    <row r="1953" spans="2:2">
      <c r="B1953" s="5"/>
    </row>
    <row r="1954" spans="2:2">
      <c r="B1954" s="5"/>
    </row>
    <row r="1955" spans="2:2">
      <c r="B1955" s="5"/>
    </row>
    <row r="1956" spans="2:2">
      <c r="B1956" s="5"/>
    </row>
    <row r="1957" spans="2:2">
      <c r="B1957" s="5"/>
    </row>
    <row r="1958" spans="2:2">
      <c r="B1958" s="5"/>
    </row>
    <row r="1959" spans="2:2">
      <c r="B1959" s="5"/>
    </row>
    <row r="1960" spans="2:2">
      <c r="B1960" s="5"/>
    </row>
    <row r="1961" spans="2:2">
      <c r="B1961" s="5"/>
    </row>
    <row r="1962" spans="2:2">
      <c r="B1962" s="5"/>
    </row>
    <row r="1963" spans="2:2">
      <c r="B1963" s="5"/>
    </row>
    <row r="1964" spans="2:2">
      <c r="B1964" s="5"/>
    </row>
    <row r="1965" spans="2:2">
      <c r="B1965" s="5"/>
    </row>
    <row r="1966" spans="2:2">
      <c r="B1966" s="5"/>
    </row>
    <row r="1967" spans="2:2">
      <c r="B1967" s="5"/>
    </row>
    <row r="1968" spans="2:2">
      <c r="B1968" s="5"/>
    </row>
    <row r="1969" spans="2:2">
      <c r="B1969" s="5"/>
    </row>
    <row r="1970" spans="2:2">
      <c r="B1970" s="5"/>
    </row>
    <row r="1971" spans="2:2">
      <c r="B1971" s="5"/>
    </row>
    <row r="1972" spans="2:2">
      <c r="B1972" s="5"/>
    </row>
    <row r="1973" spans="2:2">
      <c r="B1973" s="5"/>
    </row>
    <row r="1974" spans="2:2">
      <c r="B1974" s="5"/>
    </row>
    <row r="1975" spans="2:2">
      <c r="B1975" s="5"/>
    </row>
    <row r="1976" spans="2:2">
      <c r="B1976" s="5"/>
    </row>
    <row r="1977" spans="2:2">
      <c r="B1977" s="5"/>
    </row>
    <row r="1978" spans="2:2">
      <c r="B1978" s="5"/>
    </row>
    <row r="1979" spans="2:2">
      <c r="B1979" s="5"/>
    </row>
    <row r="1980" spans="2:2">
      <c r="B1980" s="5"/>
    </row>
    <row r="1981" spans="2:2">
      <c r="B1981" s="5"/>
    </row>
    <row r="1982" spans="2:2">
      <c r="B1982" s="5"/>
    </row>
    <row r="1983" spans="2:2">
      <c r="B1983" s="5"/>
    </row>
    <row r="1984" spans="2:2">
      <c r="B1984" s="5"/>
    </row>
    <row r="1985" spans="2:2">
      <c r="B1985" s="5"/>
    </row>
    <row r="1986" spans="2:2">
      <c r="B1986" s="5"/>
    </row>
    <row r="1987" spans="2:2">
      <c r="B1987" s="5"/>
    </row>
    <row r="1988" spans="2:2">
      <c r="B1988" s="5"/>
    </row>
    <row r="1989" spans="2:2">
      <c r="B1989" s="5"/>
    </row>
    <row r="1990" spans="2:2">
      <c r="B1990" s="5"/>
    </row>
    <row r="1991" spans="2:2">
      <c r="B1991" s="5"/>
    </row>
    <row r="1992" spans="2:2">
      <c r="B1992" s="5"/>
    </row>
    <row r="1993" spans="2:2">
      <c r="B1993" s="5"/>
    </row>
    <row r="1994" spans="2:2">
      <c r="B1994" s="5"/>
    </row>
    <row r="1995" spans="2:2">
      <c r="B1995" s="5"/>
    </row>
    <row r="1996" spans="2:2">
      <c r="B1996" s="5"/>
    </row>
    <row r="1997" spans="2:2">
      <c r="B1997" s="5"/>
    </row>
    <row r="1998" spans="2:2">
      <c r="B1998" s="5"/>
    </row>
    <row r="1999" spans="2:2">
      <c r="B1999" s="5"/>
    </row>
    <row r="2000" spans="2:2">
      <c r="B2000" s="5"/>
    </row>
    <row r="2001" spans="2:2">
      <c r="B2001" s="5"/>
    </row>
    <row r="2002" spans="2:2">
      <c r="B2002" s="5"/>
    </row>
    <row r="2003" spans="2:2">
      <c r="B2003" s="5"/>
    </row>
    <row r="2004" spans="2:2">
      <c r="B2004" s="5"/>
    </row>
    <row r="2005" spans="2:2">
      <c r="B2005" s="5"/>
    </row>
    <row r="2006" spans="2:2">
      <c r="B2006" s="5"/>
    </row>
    <row r="2007" spans="2:2">
      <c r="B2007" s="5"/>
    </row>
    <row r="2008" spans="2:2">
      <c r="B2008" s="5"/>
    </row>
    <row r="2009" spans="2:2">
      <c r="B2009" s="5"/>
    </row>
    <row r="2010" spans="2:2">
      <c r="B2010" s="5"/>
    </row>
    <row r="2011" spans="2:2">
      <c r="B2011" s="5"/>
    </row>
    <row r="2012" spans="2:2">
      <c r="B2012" s="5"/>
    </row>
    <row r="2013" spans="2:2">
      <c r="B2013" s="5"/>
    </row>
    <row r="2014" spans="2:2">
      <c r="B2014" s="5"/>
    </row>
    <row r="2015" spans="2:2">
      <c r="B2015" s="5"/>
    </row>
    <row r="2016" spans="2:2">
      <c r="B2016" s="5"/>
    </row>
    <row r="2017" spans="2:2">
      <c r="B2017" s="5"/>
    </row>
    <row r="2018" spans="2:2">
      <c r="B2018" s="5"/>
    </row>
    <row r="2019" spans="2:2">
      <c r="B2019" s="5"/>
    </row>
    <row r="2020" spans="2:2">
      <c r="B2020" s="5"/>
    </row>
    <row r="2021" spans="2:2">
      <c r="B2021" s="5"/>
    </row>
    <row r="2022" spans="2:2">
      <c r="B2022" s="5"/>
    </row>
    <row r="2023" spans="2:2">
      <c r="B2023" s="5"/>
    </row>
    <row r="2024" spans="2:2">
      <c r="B2024" s="5"/>
    </row>
    <row r="2025" spans="2:2">
      <c r="B2025" s="5"/>
    </row>
    <row r="2026" spans="2:2">
      <c r="B2026" s="5"/>
    </row>
    <row r="2027" spans="2:2">
      <c r="B2027" s="5"/>
    </row>
    <row r="2028" spans="2:2">
      <c r="B2028" s="5"/>
    </row>
    <row r="2029" spans="2:2">
      <c r="B2029" s="5"/>
    </row>
    <row r="2030" spans="2:2">
      <c r="B2030" s="5"/>
    </row>
    <row r="2031" spans="2:2">
      <c r="B2031" s="5"/>
    </row>
    <row r="2032" spans="2:2">
      <c r="B2032" s="5"/>
    </row>
    <row r="2033" spans="2:2">
      <c r="B2033" s="5"/>
    </row>
    <row r="2034" spans="2:2">
      <c r="B2034" s="5"/>
    </row>
    <row r="2035" spans="2:2">
      <c r="B2035" s="5"/>
    </row>
    <row r="2036" spans="2:2">
      <c r="B2036" s="5"/>
    </row>
    <row r="2037" spans="2:2">
      <c r="B2037" s="5"/>
    </row>
    <row r="2038" spans="2:2">
      <c r="B2038" s="5"/>
    </row>
    <row r="2039" spans="2:2">
      <c r="B2039" s="5"/>
    </row>
    <row r="2040" spans="2:2">
      <c r="B2040" s="5"/>
    </row>
    <row r="2041" spans="2:2">
      <c r="B2041" s="5"/>
    </row>
    <row r="2042" spans="2:2">
      <c r="B2042" s="5"/>
    </row>
    <row r="2043" spans="2:2">
      <c r="B2043" s="5"/>
    </row>
    <row r="2044" spans="2:2">
      <c r="B2044" s="5"/>
    </row>
    <row r="2045" spans="2:2">
      <c r="B2045" s="5"/>
    </row>
    <row r="2046" spans="2:2">
      <c r="B2046" s="5"/>
    </row>
    <row r="2047" spans="2:2">
      <c r="B2047" s="5"/>
    </row>
    <row r="2048" spans="2:2">
      <c r="B2048" s="5"/>
    </row>
    <row r="2049" spans="2:2">
      <c r="B2049" s="5"/>
    </row>
    <row r="2050" spans="2:2">
      <c r="B2050" s="5"/>
    </row>
    <row r="2051" spans="2:2">
      <c r="B2051" s="5"/>
    </row>
    <row r="2052" spans="2:2">
      <c r="B2052" s="5"/>
    </row>
    <row r="2053" spans="2:2">
      <c r="B2053" s="5"/>
    </row>
    <row r="2054" spans="2:2">
      <c r="B2054" s="5"/>
    </row>
    <row r="2055" spans="2:2">
      <c r="B2055" s="5"/>
    </row>
    <row r="2056" spans="2:2">
      <c r="B2056" s="5"/>
    </row>
    <row r="2057" spans="2:2">
      <c r="B2057" s="5"/>
    </row>
    <row r="2058" spans="2:2">
      <c r="B2058" s="5"/>
    </row>
    <row r="2059" spans="2:2">
      <c r="B2059" s="5"/>
    </row>
    <row r="2060" spans="2:2">
      <c r="B2060" s="5"/>
    </row>
    <row r="2061" spans="2:2">
      <c r="B2061" s="5"/>
    </row>
    <row r="2062" spans="2:2">
      <c r="B2062" s="5"/>
    </row>
    <row r="2063" spans="2:2">
      <c r="B2063" s="5"/>
    </row>
    <row r="2064" spans="2:2">
      <c r="B2064" s="5"/>
    </row>
    <row r="2065" spans="2:2">
      <c r="B2065" s="5"/>
    </row>
    <row r="2066" spans="2:2">
      <c r="B2066" s="5"/>
    </row>
    <row r="2067" spans="2:2">
      <c r="B2067" s="5"/>
    </row>
    <row r="2068" spans="2:2">
      <c r="B2068" s="5"/>
    </row>
    <row r="2069" spans="2:2">
      <c r="B2069" s="5"/>
    </row>
    <row r="2070" spans="2:2">
      <c r="B2070" s="5"/>
    </row>
    <row r="2071" spans="2:2">
      <c r="B2071" s="5"/>
    </row>
    <row r="2072" spans="2:2">
      <c r="B2072" s="5"/>
    </row>
    <row r="2073" spans="2:2">
      <c r="B2073" s="5"/>
    </row>
    <row r="2074" spans="2:2">
      <c r="B2074" s="5"/>
    </row>
    <row r="2075" spans="2:2">
      <c r="B2075" s="5"/>
    </row>
    <row r="2076" spans="2:2">
      <c r="B2076" s="5"/>
    </row>
    <row r="2077" spans="2:2">
      <c r="B2077" s="5"/>
    </row>
    <row r="2078" spans="2:2">
      <c r="B2078" s="5"/>
    </row>
    <row r="2079" spans="2:2">
      <c r="B2079" s="5"/>
    </row>
    <row r="2080" spans="2:2">
      <c r="B2080" s="5"/>
    </row>
    <row r="2081" spans="2:2">
      <c r="B2081" s="5"/>
    </row>
    <row r="2082" spans="2:2">
      <c r="B2082" s="5"/>
    </row>
    <row r="2083" spans="2:2">
      <c r="B2083" s="5"/>
    </row>
    <row r="2084" spans="2:2">
      <c r="B2084" s="5"/>
    </row>
    <row r="2085" spans="2:2">
      <c r="B2085" s="5"/>
    </row>
    <row r="2086" spans="2:2">
      <c r="B2086" s="5"/>
    </row>
    <row r="2087" spans="2:2">
      <c r="B2087" s="5"/>
    </row>
    <row r="2088" spans="2:2">
      <c r="B2088" s="5"/>
    </row>
    <row r="2089" spans="2:2">
      <c r="B2089" s="5"/>
    </row>
    <row r="2090" spans="2:2">
      <c r="B2090" s="5"/>
    </row>
    <row r="2091" spans="2:2">
      <c r="B2091" s="5"/>
    </row>
    <row r="2092" spans="2:2">
      <c r="B2092" s="5"/>
    </row>
    <row r="2093" spans="2:2">
      <c r="B2093" s="5"/>
    </row>
    <row r="2094" spans="2:2">
      <c r="B2094" s="5"/>
    </row>
    <row r="2095" spans="2:2">
      <c r="B2095" s="5"/>
    </row>
    <row r="2096" spans="2:2">
      <c r="B2096" s="5"/>
    </row>
    <row r="2097" spans="2:2">
      <c r="B2097" s="5"/>
    </row>
    <row r="2098" spans="2:2">
      <c r="B2098" s="5"/>
    </row>
    <row r="2099" spans="2:2">
      <c r="B2099" s="5"/>
    </row>
    <row r="2100" spans="2:2">
      <c r="B2100" s="5"/>
    </row>
    <row r="2101" spans="2:2">
      <c r="B2101" s="5"/>
    </row>
    <row r="2102" spans="2:2">
      <c r="B2102" s="5"/>
    </row>
    <row r="2103" spans="2:2">
      <c r="B2103" s="5"/>
    </row>
    <row r="2104" spans="2:2">
      <c r="B2104" s="5"/>
    </row>
    <row r="2105" spans="2:2">
      <c r="B2105" s="5"/>
    </row>
    <row r="2106" spans="2:2">
      <c r="B2106" s="5"/>
    </row>
    <row r="2107" spans="2:2">
      <c r="B2107" s="5"/>
    </row>
    <row r="2108" spans="2:2">
      <c r="B2108" s="5"/>
    </row>
    <row r="2109" spans="2:2">
      <c r="B2109" s="5"/>
    </row>
    <row r="2110" spans="2:2">
      <c r="B2110" s="5"/>
    </row>
    <row r="2111" spans="2:2">
      <c r="B2111" s="5"/>
    </row>
    <row r="2112" spans="2:2">
      <c r="B2112" s="5"/>
    </row>
    <row r="2113" spans="2:2">
      <c r="B2113" s="5"/>
    </row>
    <row r="2114" spans="2:2">
      <c r="B2114" s="5"/>
    </row>
    <row r="2115" spans="2:2">
      <c r="B2115" s="5"/>
    </row>
    <row r="2116" spans="2:2">
      <c r="B2116" s="5"/>
    </row>
    <row r="2117" spans="2:2">
      <c r="B2117" s="5"/>
    </row>
    <row r="2118" spans="2:2">
      <c r="B2118" s="5"/>
    </row>
    <row r="2119" spans="2:2">
      <c r="B2119" s="5"/>
    </row>
    <row r="2120" spans="2:2">
      <c r="B2120" s="5"/>
    </row>
    <row r="2121" spans="2:2">
      <c r="B2121" s="5"/>
    </row>
    <row r="2122" spans="2:2">
      <c r="B2122" s="5"/>
    </row>
    <row r="2123" spans="2:2">
      <c r="B2123" s="5"/>
    </row>
    <row r="2124" spans="2:2">
      <c r="B2124" s="5"/>
    </row>
    <row r="2125" spans="2:2">
      <c r="B2125" s="5"/>
    </row>
    <row r="2126" spans="2:2">
      <c r="B2126" s="5"/>
    </row>
    <row r="2127" spans="2:2">
      <c r="B2127" s="5"/>
    </row>
    <row r="2128" spans="2:2">
      <c r="B2128" s="5"/>
    </row>
    <row r="2129" spans="2:2">
      <c r="B2129" s="5"/>
    </row>
    <row r="2130" spans="2:2">
      <c r="B2130" s="5"/>
    </row>
    <row r="2131" spans="2:2">
      <c r="B2131" s="5"/>
    </row>
    <row r="2132" spans="2:2">
      <c r="B2132" s="5"/>
    </row>
    <row r="2133" spans="2:2">
      <c r="B2133" s="5"/>
    </row>
    <row r="2134" spans="2:2">
      <c r="B2134" s="5"/>
    </row>
    <row r="2135" spans="2:2">
      <c r="B2135" s="5"/>
    </row>
    <row r="2136" spans="2:2">
      <c r="B2136" s="5"/>
    </row>
    <row r="2137" spans="2:2">
      <c r="B2137" s="5"/>
    </row>
    <row r="2138" spans="2:2">
      <c r="B2138" s="5"/>
    </row>
    <row r="2139" spans="2:2">
      <c r="B2139" s="5"/>
    </row>
    <row r="2140" spans="2:2">
      <c r="B2140" s="5"/>
    </row>
    <row r="2141" spans="2:2">
      <c r="B2141" s="5"/>
    </row>
    <row r="2142" spans="2:2">
      <c r="B2142" s="5"/>
    </row>
    <row r="2143" spans="2:2">
      <c r="B2143" s="5"/>
    </row>
    <row r="2144" spans="2:2">
      <c r="B2144" s="5"/>
    </row>
    <row r="2145" spans="2:2">
      <c r="B2145" s="5"/>
    </row>
    <row r="2146" spans="2:2">
      <c r="B2146" s="5"/>
    </row>
    <row r="2147" spans="2:2">
      <c r="B2147" s="5"/>
    </row>
    <row r="2148" spans="2:2">
      <c r="B2148" s="5"/>
    </row>
    <row r="2149" spans="2:2">
      <c r="B2149" s="5"/>
    </row>
    <row r="2150" spans="2:2">
      <c r="B2150" s="5"/>
    </row>
    <row r="2151" spans="2:2">
      <c r="B2151" s="5"/>
    </row>
    <row r="2152" spans="2:2">
      <c r="B2152" s="5"/>
    </row>
    <row r="2153" spans="2:2">
      <c r="B2153" s="5"/>
    </row>
    <row r="2154" spans="2:2">
      <c r="B2154" s="5"/>
    </row>
    <row r="2155" spans="2:2">
      <c r="B2155" s="5"/>
    </row>
    <row r="2156" spans="2:2">
      <c r="B2156" s="5"/>
    </row>
    <row r="2157" spans="2:2">
      <c r="B2157" s="5"/>
    </row>
    <row r="2158" spans="2:2">
      <c r="B2158" s="5"/>
    </row>
    <row r="2159" spans="2:2">
      <c r="B2159" s="5"/>
    </row>
    <row r="2160" spans="2:2">
      <c r="B2160" s="5"/>
    </row>
    <row r="2161" spans="2:2">
      <c r="B2161" s="5"/>
    </row>
    <row r="2162" spans="2:2">
      <c r="B2162" s="5"/>
    </row>
    <row r="2163" spans="2:2">
      <c r="B2163" s="5"/>
    </row>
    <row r="2164" spans="2:2">
      <c r="B2164" s="5"/>
    </row>
    <row r="2165" spans="2:2">
      <c r="B2165" s="5"/>
    </row>
    <row r="2166" spans="2:2">
      <c r="B2166" s="5"/>
    </row>
    <row r="2167" spans="2:2">
      <c r="B2167" s="5"/>
    </row>
    <row r="2168" spans="2:2">
      <c r="B2168" s="5"/>
    </row>
    <row r="2169" spans="2:2">
      <c r="B2169" s="5"/>
    </row>
    <row r="2170" spans="2:2">
      <c r="B2170" s="5"/>
    </row>
    <row r="2171" spans="2:2">
      <c r="B2171" s="5"/>
    </row>
    <row r="2172" spans="2:2">
      <c r="B2172" s="5"/>
    </row>
    <row r="2173" spans="2:2">
      <c r="B2173" s="5"/>
    </row>
    <row r="2174" spans="2:2">
      <c r="B2174" s="5"/>
    </row>
    <row r="2175" spans="2:2">
      <c r="B2175" s="5"/>
    </row>
    <row r="2176" spans="2:2">
      <c r="B2176" s="5"/>
    </row>
    <row r="2177" spans="2:2">
      <c r="B2177" s="5"/>
    </row>
    <row r="2178" spans="2:2">
      <c r="B2178" s="5"/>
    </row>
    <row r="2179" spans="2:2">
      <c r="B2179" s="5"/>
    </row>
    <row r="2180" spans="2:2">
      <c r="B2180" s="5"/>
    </row>
    <row r="2181" spans="2:2">
      <c r="B2181" s="5"/>
    </row>
    <row r="2182" spans="2:2">
      <c r="B2182" s="5"/>
    </row>
    <row r="2183" spans="2:2">
      <c r="B2183" s="5"/>
    </row>
    <row r="2184" spans="2:2">
      <c r="B2184" s="5"/>
    </row>
    <row r="2185" spans="2:2">
      <c r="B2185" s="5"/>
    </row>
    <row r="2186" spans="2:2">
      <c r="B2186" s="5"/>
    </row>
    <row r="2187" spans="2:2">
      <c r="B2187" s="5"/>
    </row>
    <row r="2188" spans="2:2">
      <c r="B2188" s="5"/>
    </row>
    <row r="2189" spans="2:2">
      <c r="B2189" s="5"/>
    </row>
    <row r="2190" spans="2:2">
      <c r="B2190" s="5"/>
    </row>
    <row r="2191" spans="2:2">
      <c r="B2191" s="5"/>
    </row>
    <row r="2192" spans="2:2">
      <c r="B2192" s="5"/>
    </row>
    <row r="2193" spans="2:2">
      <c r="B2193" s="5"/>
    </row>
    <row r="2194" spans="2:2">
      <c r="B2194" s="5"/>
    </row>
    <row r="2195" spans="2:2">
      <c r="B2195" s="5"/>
    </row>
    <row r="2196" spans="2:2">
      <c r="B2196" s="5"/>
    </row>
    <row r="2197" spans="2:2">
      <c r="B2197" s="5"/>
    </row>
    <row r="2198" spans="2:2">
      <c r="B2198" s="5"/>
    </row>
    <row r="2199" spans="2:2">
      <c r="B2199" s="5"/>
    </row>
    <row r="2200" spans="2:2">
      <c r="B2200" s="5"/>
    </row>
    <row r="2201" spans="2:2">
      <c r="B2201" s="5"/>
    </row>
    <row r="2202" spans="2:2">
      <c r="B2202" s="5"/>
    </row>
    <row r="2203" spans="2:2">
      <c r="B2203" s="5"/>
    </row>
    <row r="2204" spans="2:2">
      <c r="B2204" s="5"/>
    </row>
    <row r="2205" spans="2:2">
      <c r="B2205" s="5"/>
    </row>
    <row r="2206" spans="2:2">
      <c r="B2206" s="5"/>
    </row>
    <row r="2207" spans="2:2">
      <c r="B2207" s="5"/>
    </row>
    <row r="2208" spans="2:2">
      <c r="B2208" s="5"/>
    </row>
    <row r="2209" spans="2:2">
      <c r="B2209" s="5"/>
    </row>
    <row r="2210" spans="2:2">
      <c r="B2210" s="5"/>
    </row>
    <row r="2211" spans="2:2">
      <c r="B2211" s="5"/>
    </row>
    <row r="2212" spans="2:2">
      <c r="B2212" s="5"/>
    </row>
    <row r="2213" spans="2:2">
      <c r="B2213" s="5"/>
    </row>
    <row r="2214" spans="2:2">
      <c r="B2214" s="5"/>
    </row>
    <row r="2215" spans="2:2">
      <c r="B2215" s="5"/>
    </row>
    <row r="2216" spans="2:2">
      <c r="B2216" s="5"/>
    </row>
    <row r="2217" spans="2:2">
      <c r="B2217" s="5"/>
    </row>
    <row r="2218" spans="2:2">
      <c r="B2218" s="5"/>
    </row>
    <row r="2219" spans="2:2">
      <c r="B2219" s="5"/>
    </row>
    <row r="2220" spans="2:2">
      <c r="B2220" s="5"/>
    </row>
    <row r="2221" spans="2:2">
      <c r="B2221" s="5"/>
    </row>
    <row r="2222" spans="2:2">
      <c r="B2222" s="5"/>
    </row>
    <row r="2223" spans="2:2">
      <c r="B2223" s="5"/>
    </row>
    <row r="2224" spans="2:2">
      <c r="B2224" s="5"/>
    </row>
    <row r="2225" spans="2:2">
      <c r="B2225" s="5"/>
    </row>
    <row r="2226" spans="2:2">
      <c r="B2226" s="5"/>
    </row>
    <row r="2227" spans="2:2">
      <c r="B2227" s="5"/>
    </row>
    <row r="2228" spans="2:2">
      <c r="B2228" s="5"/>
    </row>
    <row r="2229" spans="2:2">
      <c r="B2229" s="5"/>
    </row>
    <row r="2230" spans="2:2">
      <c r="B2230" s="5"/>
    </row>
    <row r="2231" spans="2:2">
      <c r="B2231" s="5"/>
    </row>
    <row r="2232" spans="2:2">
      <c r="B2232" s="5"/>
    </row>
    <row r="2233" spans="2:2">
      <c r="B2233" s="5"/>
    </row>
    <row r="2234" spans="2:2">
      <c r="B2234" s="5"/>
    </row>
    <row r="2235" spans="2:2">
      <c r="B2235" s="5"/>
    </row>
    <row r="2236" spans="2:2">
      <c r="B2236" s="5"/>
    </row>
    <row r="2237" spans="2:2">
      <c r="B2237" s="5"/>
    </row>
    <row r="2238" spans="2:2">
      <c r="B2238" s="5"/>
    </row>
    <row r="2239" spans="2:2">
      <c r="B2239" s="5"/>
    </row>
    <row r="2240" spans="2:2">
      <c r="B2240" s="5"/>
    </row>
    <row r="2241" spans="2:2">
      <c r="B2241" s="5"/>
    </row>
    <row r="2242" spans="2:2">
      <c r="B2242" s="5"/>
    </row>
    <row r="2243" spans="2:2">
      <c r="B2243" s="5"/>
    </row>
    <row r="2244" spans="2:2">
      <c r="B2244" s="5"/>
    </row>
    <row r="2245" spans="2:2">
      <c r="B2245" s="5"/>
    </row>
    <row r="2246" spans="2:2">
      <c r="B2246" s="5"/>
    </row>
    <row r="2247" spans="2:2">
      <c r="B2247" s="5"/>
    </row>
    <row r="2248" spans="2:2">
      <c r="B2248" s="5"/>
    </row>
    <row r="2249" spans="2:2">
      <c r="B2249" s="5"/>
    </row>
    <row r="2250" spans="2:2">
      <c r="B2250" s="5"/>
    </row>
    <row r="2251" spans="2:2">
      <c r="B2251" s="5"/>
    </row>
    <row r="2252" spans="2:2">
      <c r="B2252" s="5"/>
    </row>
    <row r="2253" spans="2:2">
      <c r="B2253" s="5"/>
    </row>
    <row r="2254" spans="2:2">
      <c r="B2254" s="5"/>
    </row>
    <row r="2255" spans="2:2">
      <c r="B2255" s="5"/>
    </row>
    <row r="2256" spans="2:2">
      <c r="B2256" s="5"/>
    </row>
    <row r="2257" spans="2:2">
      <c r="B2257" s="5"/>
    </row>
    <row r="2258" spans="2:2">
      <c r="B2258" s="5"/>
    </row>
    <row r="2259" spans="2:2">
      <c r="B2259" s="5"/>
    </row>
    <row r="2260" spans="2:2">
      <c r="B2260" s="5"/>
    </row>
    <row r="2261" spans="2:2">
      <c r="B2261" s="5"/>
    </row>
    <row r="2262" spans="2:2">
      <c r="B2262" s="5"/>
    </row>
    <row r="2263" spans="2:2">
      <c r="B2263" s="5"/>
    </row>
    <row r="2264" spans="2:2">
      <c r="B2264" s="5"/>
    </row>
    <row r="2265" spans="2:2">
      <c r="B2265" s="5"/>
    </row>
    <row r="2266" spans="2:2">
      <c r="B2266" s="5"/>
    </row>
    <row r="2267" spans="2:2">
      <c r="B2267" s="5"/>
    </row>
    <row r="2268" spans="2:2">
      <c r="B2268" s="5"/>
    </row>
    <row r="2269" spans="2:2">
      <c r="B2269" s="5"/>
    </row>
    <row r="2270" spans="2:2">
      <c r="B2270" s="5"/>
    </row>
    <row r="2271" spans="2:2">
      <c r="B2271" s="5"/>
    </row>
    <row r="2272" spans="2:2">
      <c r="B2272" s="5"/>
    </row>
    <row r="2273" spans="2:2">
      <c r="B2273" s="5"/>
    </row>
    <row r="2274" spans="2:2">
      <c r="B2274" s="5"/>
    </row>
    <row r="2275" spans="2:2">
      <c r="B2275" s="5"/>
    </row>
    <row r="2276" spans="2:2">
      <c r="B2276" s="5"/>
    </row>
    <row r="2277" spans="2:2">
      <c r="B2277" s="5"/>
    </row>
    <row r="2278" spans="2:2">
      <c r="B2278" s="5"/>
    </row>
    <row r="2279" spans="2:2">
      <c r="B2279" s="5"/>
    </row>
    <row r="2280" spans="2:2">
      <c r="B2280" s="5"/>
    </row>
    <row r="2281" spans="2:2">
      <c r="B2281" s="5"/>
    </row>
    <row r="2282" spans="2:2">
      <c r="B2282" s="5"/>
    </row>
    <row r="2283" spans="2:2">
      <c r="B2283" s="5"/>
    </row>
    <row r="2284" spans="2:2">
      <c r="B2284" s="5"/>
    </row>
    <row r="2285" spans="2:2">
      <c r="B2285" s="5"/>
    </row>
    <row r="2286" spans="2:2">
      <c r="B2286" s="5"/>
    </row>
    <row r="2287" spans="2:2">
      <c r="B2287" s="5"/>
    </row>
    <row r="2288" spans="2:2">
      <c r="B2288" s="5"/>
    </row>
    <row r="2289" spans="2:2">
      <c r="B2289" s="5"/>
    </row>
    <row r="2290" spans="2:2">
      <c r="B2290" s="5"/>
    </row>
    <row r="2291" spans="2:2">
      <c r="B2291" s="5"/>
    </row>
    <row r="2292" spans="2:2">
      <c r="B2292" s="5"/>
    </row>
    <row r="2293" spans="2:2">
      <c r="B2293" s="5"/>
    </row>
    <row r="2294" spans="2:2">
      <c r="B2294" s="5"/>
    </row>
    <row r="2295" spans="2:2">
      <c r="B2295" s="5"/>
    </row>
    <row r="2296" spans="2:2">
      <c r="B2296" s="5"/>
    </row>
    <row r="2297" spans="2:2">
      <c r="B2297" s="5"/>
    </row>
    <row r="2298" spans="2:2">
      <c r="B2298" s="5"/>
    </row>
    <row r="2299" spans="2:2">
      <c r="B2299" s="5"/>
    </row>
    <row r="2300" spans="2:2">
      <c r="B2300" s="5"/>
    </row>
    <row r="2301" spans="2:2">
      <c r="B2301" s="5"/>
    </row>
    <row r="2302" spans="2:2">
      <c r="B2302" s="5"/>
    </row>
    <row r="2303" spans="2:2">
      <c r="B2303" s="5"/>
    </row>
    <row r="2304" spans="2:2">
      <c r="B2304" s="5"/>
    </row>
    <row r="2305" spans="2:2">
      <c r="B2305" s="5"/>
    </row>
    <row r="2306" spans="2:2">
      <c r="B2306" s="5"/>
    </row>
    <row r="2307" spans="2:2">
      <c r="B2307" s="5"/>
    </row>
    <row r="2308" spans="2:2">
      <c r="B2308" s="5"/>
    </row>
    <row r="2309" spans="2:2">
      <c r="B2309" s="5"/>
    </row>
    <row r="2310" spans="2:2">
      <c r="B2310" s="5"/>
    </row>
    <row r="2311" spans="2:2">
      <c r="B2311" s="5"/>
    </row>
    <row r="2312" spans="2:2">
      <c r="B2312" s="5"/>
    </row>
    <row r="2313" spans="2:2">
      <c r="B2313" s="5"/>
    </row>
    <row r="2314" spans="2:2">
      <c r="B2314" s="5"/>
    </row>
    <row r="2315" spans="2:2">
      <c r="B2315" s="5"/>
    </row>
    <row r="2316" spans="2:2">
      <c r="B2316" s="5"/>
    </row>
    <row r="2317" spans="2:2">
      <c r="B2317" s="5"/>
    </row>
    <row r="2318" spans="2:2">
      <c r="B2318" s="5"/>
    </row>
    <row r="2319" spans="2:2">
      <c r="B2319" s="5"/>
    </row>
    <row r="2320" spans="2:2">
      <c r="B2320" s="5"/>
    </row>
    <row r="2321" spans="2:2">
      <c r="B2321" s="5"/>
    </row>
    <row r="2322" spans="2:2">
      <c r="B2322" s="5"/>
    </row>
    <row r="2323" spans="2:2">
      <c r="B2323" s="5"/>
    </row>
    <row r="2324" spans="2:2">
      <c r="B2324" s="5"/>
    </row>
    <row r="2325" spans="2:2">
      <c r="B2325" s="5"/>
    </row>
    <row r="2326" spans="2:2">
      <c r="B2326" s="5"/>
    </row>
    <row r="2327" spans="2:2">
      <c r="B2327" s="5"/>
    </row>
    <row r="2328" spans="2:2">
      <c r="B2328" s="5"/>
    </row>
    <row r="2329" spans="2:2">
      <c r="B2329" s="5"/>
    </row>
    <row r="2330" spans="2:2">
      <c r="B2330" s="5"/>
    </row>
    <row r="2331" spans="2:2">
      <c r="B2331" s="5"/>
    </row>
    <row r="2332" spans="2:2">
      <c r="B2332" s="5"/>
    </row>
    <row r="2333" spans="2:2">
      <c r="B2333" s="5"/>
    </row>
    <row r="2334" spans="2:2">
      <c r="B2334" s="5"/>
    </row>
    <row r="2335" spans="2:2">
      <c r="B2335" s="5"/>
    </row>
    <row r="2336" spans="2:2">
      <c r="B2336" s="5"/>
    </row>
    <row r="2337" spans="2:2">
      <c r="B2337" s="5"/>
    </row>
    <row r="2338" spans="2:2">
      <c r="B2338" s="5"/>
    </row>
    <row r="2339" spans="2:2">
      <c r="B2339" s="5"/>
    </row>
    <row r="2340" spans="2:2">
      <c r="B2340" s="5"/>
    </row>
    <row r="2341" spans="2:2">
      <c r="B2341" s="5"/>
    </row>
    <row r="2342" spans="2:2">
      <c r="B2342" s="5"/>
    </row>
    <row r="2343" spans="2:2">
      <c r="B2343" s="5"/>
    </row>
    <row r="2344" spans="2:2">
      <c r="B2344" s="5"/>
    </row>
    <row r="2345" spans="2:2">
      <c r="B2345" s="5"/>
    </row>
    <row r="2346" spans="2:2">
      <c r="B2346" s="5"/>
    </row>
    <row r="2347" spans="2:2">
      <c r="B2347" s="5"/>
    </row>
    <row r="2348" spans="2:2">
      <c r="B2348" s="5"/>
    </row>
    <row r="2349" spans="2:2">
      <c r="B2349" s="5"/>
    </row>
    <row r="2350" spans="2:2">
      <c r="B2350" s="5"/>
    </row>
    <row r="2351" spans="2:2">
      <c r="B2351" s="5"/>
    </row>
    <row r="2352" spans="2:2">
      <c r="B2352" s="5"/>
    </row>
    <row r="2353" spans="2:2">
      <c r="B2353" s="5"/>
    </row>
    <row r="2354" spans="2:2">
      <c r="B2354" s="5"/>
    </row>
    <row r="2355" spans="2:2">
      <c r="B2355" s="5"/>
    </row>
    <row r="2356" spans="2:2">
      <c r="B2356" s="5"/>
    </row>
    <row r="2357" spans="2:2">
      <c r="B2357" s="5"/>
    </row>
    <row r="2358" spans="2:2">
      <c r="B2358" s="5"/>
    </row>
    <row r="2359" spans="2:2">
      <c r="B2359" s="5"/>
    </row>
    <row r="2360" spans="2:2">
      <c r="B2360" s="5"/>
    </row>
    <row r="2361" spans="2:2">
      <c r="B2361" s="5"/>
    </row>
    <row r="2362" spans="2:2">
      <c r="B2362" s="5"/>
    </row>
    <row r="2363" spans="2:2">
      <c r="B2363" s="5"/>
    </row>
    <row r="2364" spans="2:2">
      <c r="B2364" s="5"/>
    </row>
    <row r="2365" spans="2:2">
      <c r="B2365" s="5"/>
    </row>
    <row r="2366" spans="2:2">
      <c r="B2366" s="5"/>
    </row>
    <row r="2367" spans="2:2">
      <c r="B2367" s="5"/>
    </row>
    <row r="2368" spans="2:2">
      <c r="B2368" s="5"/>
    </row>
    <row r="2369" spans="2:2">
      <c r="B2369" s="5"/>
    </row>
    <row r="2370" spans="2:2">
      <c r="B2370" s="5"/>
    </row>
    <row r="2371" spans="2:2">
      <c r="B2371" s="5"/>
    </row>
    <row r="2372" spans="2:2">
      <c r="B2372" s="5"/>
    </row>
    <row r="2373" spans="2:2">
      <c r="B2373" s="5"/>
    </row>
    <row r="2374" spans="2:2">
      <c r="B2374" s="5"/>
    </row>
    <row r="2375" spans="2:2">
      <c r="B2375" s="5"/>
    </row>
    <row r="2376" spans="2:2">
      <c r="B2376" s="5"/>
    </row>
    <row r="2377" spans="2:2">
      <c r="B2377" s="5"/>
    </row>
    <row r="2378" spans="2:2">
      <c r="B2378" s="5"/>
    </row>
    <row r="2379" spans="2:2">
      <c r="B2379" s="5"/>
    </row>
    <row r="2380" spans="2:2">
      <c r="B2380" s="5"/>
    </row>
    <row r="2381" spans="2:2">
      <c r="B2381" s="5"/>
    </row>
    <row r="2382" spans="2:2">
      <c r="B2382" s="5"/>
    </row>
    <row r="2383" spans="2:2">
      <c r="B2383" s="5"/>
    </row>
    <row r="2384" spans="2:2">
      <c r="B2384" s="5"/>
    </row>
    <row r="2385" spans="2:2">
      <c r="B2385" s="5"/>
    </row>
    <row r="2386" spans="2:2">
      <c r="B2386" s="5"/>
    </row>
    <row r="2387" spans="2:2">
      <c r="B2387" s="5"/>
    </row>
    <row r="2388" spans="2:2">
      <c r="B2388" s="5"/>
    </row>
    <row r="2389" spans="2:2">
      <c r="B2389" s="5"/>
    </row>
    <row r="2390" spans="2:2">
      <c r="B2390" s="5"/>
    </row>
    <row r="2391" spans="2:2">
      <c r="B2391" s="5"/>
    </row>
    <row r="2392" spans="2:2">
      <c r="B2392" s="5"/>
    </row>
    <row r="2393" spans="2:2">
      <c r="B2393" s="5"/>
    </row>
    <row r="2394" spans="2:2">
      <c r="B2394" s="5"/>
    </row>
    <row r="2395" spans="2:2">
      <c r="B2395" s="5"/>
    </row>
    <row r="2396" spans="2:2">
      <c r="B2396" s="5"/>
    </row>
    <row r="2397" spans="2:2">
      <c r="B2397" s="5"/>
    </row>
    <row r="2398" spans="2:2">
      <c r="B2398" s="5"/>
    </row>
    <row r="2399" spans="2:2">
      <c r="B2399" s="5"/>
    </row>
    <row r="2400" spans="2:2">
      <c r="B2400" s="5"/>
    </row>
    <row r="2401" spans="2:2">
      <c r="B2401" s="5"/>
    </row>
    <row r="2402" spans="2:2">
      <c r="B2402" s="5"/>
    </row>
    <row r="2403" spans="2:2">
      <c r="B2403" s="5"/>
    </row>
    <row r="2404" spans="2:2">
      <c r="B2404" s="5"/>
    </row>
    <row r="2405" spans="2:2">
      <c r="B2405" s="5"/>
    </row>
    <row r="2406" spans="2:2">
      <c r="B2406" s="5"/>
    </row>
    <row r="2407" spans="2:2">
      <c r="B2407" s="5"/>
    </row>
    <row r="2408" spans="2:2">
      <c r="B2408" s="5"/>
    </row>
    <row r="2409" spans="2:2">
      <c r="B2409" s="5"/>
    </row>
    <row r="2410" spans="2:2">
      <c r="B2410" s="5"/>
    </row>
    <row r="2411" spans="2:2">
      <c r="B2411" s="5"/>
    </row>
    <row r="2412" spans="2:2">
      <c r="B2412" s="5"/>
    </row>
    <row r="2413" spans="2:2">
      <c r="B2413" s="5"/>
    </row>
    <row r="2414" spans="2:2">
      <c r="B2414" s="5"/>
    </row>
    <row r="2415" spans="2:2">
      <c r="B2415" s="5"/>
    </row>
    <row r="2416" spans="2:2">
      <c r="B2416" s="5"/>
    </row>
    <row r="2417" spans="2:2">
      <c r="B2417" s="5"/>
    </row>
    <row r="2418" spans="2:2">
      <c r="B2418" s="5"/>
    </row>
    <row r="2419" spans="2:2">
      <c r="B2419" s="5"/>
    </row>
    <row r="2420" spans="2:2">
      <c r="B2420" s="5"/>
    </row>
    <row r="2421" spans="2:2">
      <c r="B2421" s="5"/>
    </row>
    <row r="2422" spans="2:2">
      <c r="B2422" s="5"/>
    </row>
    <row r="2423" spans="2:2">
      <c r="B2423" s="5"/>
    </row>
    <row r="2424" spans="2:2">
      <c r="B2424" s="5"/>
    </row>
    <row r="2425" spans="2:2">
      <c r="B2425" s="5"/>
    </row>
    <row r="2426" spans="2:2">
      <c r="B2426" s="5"/>
    </row>
    <row r="2427" spans="2:2">
      <c r="B2427" s="5"/>
    </row>
    <row r="2428" spans="2:2">
      <c r="B2428" s="5"/>
    </row>
    <row r="2429" spans="2:2">
      <c r="B2429" s="5"/>
    </row>
    <row r="2430" spans="2:2">
      <c r="B2430" s="5"/>
    </row>
    <row r="2431" spans="2:2">
      <c r="B2431" s="5"/>
    </row>
    <row r="2432" spans="2:2">
      <c r="B2432" s="5"/>
    </row>
    <row r="2433" spans="2:2">
      <c r="B2433" s="5"/>
    </row>
    <row r="2434" spans="2:2">
      <c r="B2434" s="5"/>
    </row>
    <row r="2435" spans="2:2">
      <c r="B2435" s="5"/>
    </row>
    <row r="2436" spans="2:2">
      <c r="B2436" s="5"/>
    </row>
    <row r="2437" spans="2:2">
      <c r="B2437" s="5"/>
    </row>
    <row r="2438" spans="2:2">
      <c r="B2438" s="5"/>
    </row>
    <row r="2439" spans="2:2">
      <c r="B2439" s="5"/>
    </row>
    <row r="2440" spans="2:2">
      <c r="B2440" s="5"/>
    </row>
    <row r="2441" spans="2:2">
      <c r="B2441" s="5"/>
    </row>
    <row r="2442" spans="2:2">
      <c r="B2442" s="5"/>
    </row>
    <row r="2443" spans="2:2">
      <c r="B2443" s="5"/>
    </row>
    <row r="2444" spans="2:2">
      <c r="B2444" s="5"/>
    </row>
    <row r="2445" spans="2:2">
      <c r="B2445" s="5"/>
    </row>
    <row r="2446" spans="2:2">
      <c r="B2446" s="5"/>
    </row>
    <row r="2447" spans="2:2">
      <c r="B2447" s="5"/>
    </row>
    <row r="2448" spans="2:2">
      <c r="B2448" s="5"/>
    </row>
    <row r="2449" spans="2:2">
      <c r="B2449" s="5"/>
    </row>
    <row r="2450" spans="2:2">
      <c r="B2450" s="5"/>
    </row>
    <row r="2451" spans="2:2">
      <c r="B2451" s="5"/>
    </row>
    <row r="2452" spans="2:2">
      <c r="B2452" s="5"/>
    </row>
    <row r="2453" spans="2:2">
      <c r="B2453" s="5"/>
    </row>
    <row r="2454" spans="2:2">
      <c r="B2454" s="5"/>
    </row>
    <row r="2455" spans="2:2">
      <c r="B2455" s="5"/>
    </row>
    <row r="2456" spans="2:2">
      <c r="B2456" s="5"/>
    </row>
    <row r="2457" spans="2:2">
      <c r="B2457" s="5"/>
    </row>
    <row r="2458" spans="2:2">
      <c r="B2458" s="5"/>
    </row>
    <row r="2459" spans="2:2">
      <c r="B2459" s="5"/>
    </row>
    <row r="2460" spans="2:2">
      <c r="B2460" s="5"/>
    </row>
    <row r="2461" spans="2:2">
      <c r="B2461" s="5"/>
    </row>
    <row r="2462" spans="2:2">
      <c r="B2462" s="5"/>
    </row>
    <row r="2463" spans="2:2">
      <c r="B2463" s="5"/>
    </row>
    <row r="2464" spans="2:2">
      <c r="B2464" s="5"/>
    </row>
    <row r="2465" spans="2:2">
      <c r="B2465" s="5"/>
    </row>
    <row r="2466" spans="2:2">
      <c r="B2466" s="5"/>
    </row>
    <row r="2467" spans="2:2">
      <c r="B2467" s="5"/>
    </row>
    <row r="2468" spans="2:2">
      <c r="B2468" s="5"/>
    </row>
    <row r="2469" spans="2:2">
      <c r="B2469" s="5"/>
    </row>
    <row r="2470" spans="2:2">
      <c r="B2470" s="5"/>
    </row>
    <row r="2471" spans="2:2">
      <c r="B2471" s="5"/>
    </row>
    <row r="2472" spans="2:2">
      <c r="B2472" s="5"/>
    </row>
    <row r="2473" spans="2:2">
      <c r="B2473" s="5"/>
    </row>
    <row r="2474" spans="2:2">
      <c r="B2474" s="5"/>
    </row>
    <row r="2475" spans="2:2">
      <c r="B2475" s="5"/>
    </row>
    <row r="2476" spans="2:2">
      <c r="B2476" s="5"/>
    </row>
    <row r="2477" spans="2:2">
      <c r="B2477" s="5"/>
    </row>
    <row r="2478" spans="2:2">
      <c r="B2478" s="5"/>
    </row>
    <row r="2479" spans="2:2">
      <c r="B2479" s="5"/>
    </row>
    <row r="2480" spans="2:2">
      <c r="B2480" s="5"/>
    </row>
    <row r="2481" spans="2:2">
      <c r="B2481" s="5"/>
    </row>
    <row r="2482" spans="2:2">
      <c r="B2482" s="5"/>
    </row>
    <row r="2483" spans="2:2">
      <c r="B2483" s="5"/>
    </row>
    <row r="2484" spans="2:2">
      <c r="B2484" s="5"/>
    </row>
    <row r="2485" spans="2:2">
      <c r="B2485" s="5"/>
    </row>
    <row r="2486" spans="2:2">
      <c r="B2486" s="5"/>
    </row>
    <row r="2487" spans="2:2">
      <c r="B2487" s="5"/>
    </row>
    <row r="2488" spans="2:2">
      <c r="B2488" s="5"/>
    </row>
    <row r="2489" spans="2:2">
      <c r="B2489" s="5"/>
    </row>
    <row r="2490" spans="2:2">
      <c r="B2490" s="5"/>
    </row>
    <row r="2491" spans="2:2">
      <c r="B2491" s="5"/>
    </row>
    <row r="2492" spans="2:2">
      <c r="B2492" s="5"/>
    </row>
    <row r="2493" spans="2:2">
      <c r="B2493" s="5"/>
    </row>
    <row r="2494" spans="2:2">
      <c r="B2494" s="5"/>
    </row>
    <row r="2495" spans="2:2">
      <c r="B2495" s="5"/>
    </row>
    <row r="2496" spans="2:2">
      <c r="B2496" s="5"/>
    </row>
    <row r="2497" spans="2:2">
      <c r="B2497" s="5"/>
    </row>
    <row r="2498" spans="2:2">
      <c r="B2498" s="5"/>
    </row>
    <row r="2499" spans="2:2">
      <c r="B2499" s="5"/>
    </row>
    <row r="2500" spans="2:2">
      <c r="B2500" s="5"/>
    </row>
    <row r="2501" spans="2:2">
      <c r="B2501" s="5"/>
    </row>
    <row r="2502" spans="2:2">
      <c r="B2502" s="5"/>
    </row>
    <row r="2503" spans="2:2">
      <c r="B2503" s="5"/>
    </row>
    <row r="2504" spans="2:2">
      <c r="B2504" s="5"/>
    </row>
    <row r="2505" spans="2:2">
      <c r="B2505" s="5"/>
    </row>
    <row r="2506" spans="2:2">
      <c r="B2506" s="5"/>
    </row>
    <row r="2507" spans="2:2">
      <c r="B2507" s="5"/>
    </row>
    <row r="2508" spans="2:2">
      <c r="B2508" s="5"/>
    </row>
    <row r="2509" spans="2:2">
      <c r="B2509" s="5"/>
    </row>
    <row r="2510" spans="2:2">
      <c r="B2510" s="5"/>
    </row>
    <row r="2511" spans="2:2">
      <c r="B2511" s="5"/>
    </row>
    <row r="2512" spans="2:2">
      <c r="B2512" s="5"/>
    </row>
    <row r="2513" spans="2:2">
      <c r="B2513" s="5"/>
    </row>
    <row r="2514" spans="2:2">
      <c r="B2514" s="5"/>
    </row>
    <row r="2515" spans="2:2">
      <c r="B2515" s="5"/>
    </row>
    <row r="2516" spans="2:2">
      <c r="B2516" s="5"/>
    </row>
    <row r="2517" spans="2:2">
      <c r="B2517" s="5"/>
    </row>
    <row r="2518" spans="2:2">
      <c r="B2518" s="5"/>
    </row>
    <row r="2519" spans="2:2">
      <c r="B2519" s="5"/>
    </row>
    <row r="2520" spans="2:2">
      <c r="B2520" s="5"/>
    </row>
    <row r="2521" spans="2:2">
      <c r="B2521" s="5"/>
    </row>
    <row r="2522" spans="2:2">
      <c r="B2522" s="5"/>
    </row>
    <row r="2523" spans="2:2">
      <c r="B2523" s="5"/>
    </row>
    <row r="2524" spans="2:2">
      <c r="B2524" s="5"/>
    </row>
    <row r="2525" spans="2:2">
      <c r="B2525" s="5"/>
    </row>
    <row r="2526" spans="2:2">
      <c r="B2526" s="5"/>
    </row>
    <row r="2527" spans="2:2">
      <c r="B2527" s="5"/>
    </row>
    <row r="2528" spans="2:2">
      <c r="B2528" s="5"/>
    </row>
    <row r="2529" spans="2:2">
      <c r="B2529" s="5"/>
    </row>
    <row r="2530" spans="2:2">
      <c r="B2530" s="5"/>
    </row>
    <row r="2531" spans="2:2">
      <c r="B2531" s="5"/>
    </row>
    <row r="2532" spans="2:2">
      <c r="B2532" s="5"/>
    </row>
    <row r="2533" spans="2:2">
      <c r="B2533" s="5"/>
    </row>
    <row r="2534" spans="2:2">
      <c r="B2534" s="5"/>
    </row>
    <row r="2535" spans="2:2">
      <c r="B2535" s="5"/>
    </row>
    <row r="2536" spans="2:2">
      <c r="B2536" s="5"/>
    </row>
    <row r="2537" spans="2:2">
      <c r="B2537" s="5"/>
    </row>
    <row r="2538" spans="2:2">
      <c r="B2538" s="5"/>
    </row>
    <row r="2539" spans="2:2">
      <c r="B2539" s="5"/>
    </row>
    <row r="2540" spans="2:2">
      <c r="B2540" s="5"/>
    </row>
    <row r="2541" spans="2:2">
      <c r="B2541" s="5"/>
    </row>
    <row r="2542" spans="2:2">
      <c r="B2542" s="5"/>
    </row>
    <row r="2543" spans="2:2">
      <c r="B2543" s="5"/>
    </row>
    <row r="2544" spans="2:2">
      <c r="B2544" s="5"/>
    </row>
    <row r="2545" spans="2:2">
      <c r="B2545" s="5"/>
    </row>
    <row r="2546" spans="2:2">
      <c r="B2546" s="5"/>
    </row>
    <row r="2547" spans="2:2">
      <c r="B2547" s="5"/>
    </row>
    <row r="2548" spans="2:2">
      <c r="B2548" s="5"/>
    </row>
    <row r="2549" spans="2:2">
      <c r="B2549" s="5"/>
    </row>
    <row r="2550" spans="2:2">
      <c r="B2550" s="5"/>
    </row>
    <row r="2551" spans="2:2">
      <c r="B2551" s="5"/>
    </row>
    <row r="2552" spans="2:2">
      <c r="B2552" s="5"/>
    </row>
    <row r="2553" spans="2:2">
      <c r="B2553" s="5"/>
    </row>
    <row r="2554" spans="2:2">
      <c r="B2554" s="5"/>
    </row>
    <row r="2555" spans="2:2">
      <c r="B2555" s="5"/>
    </row>
    <row r="2556" spans="2:2">
      <c r="B2556" s="5"/>
    </row>
    <row r="2557" spans="2:2">
      <c r="B2557" s="5"/>
    </row>
    <row r="2558" spans="2:2">
      <c r="B2558" s="5"/>
    </row>
    <row r="2559" spans="2:2">
      <c r="B2559" s="5"/>
    </row>
    <row r="2560" spans="2:2">
      <c r="B2560" s="5"/>
    </row>
    <row r="2561" spans="2:2">
      <c r="B2561" s="5"/>
    </row>
    <row r="2562" spans="2:2">
      <c r="B2562" s="5"/>
    </row>
    <row r="2563" spans="2:2">
      <c r="B2563" s="5"/>
    </row>
    <row r="2564" spans="2:2">
      <c r="B2564" s="5"/>
    </row>
    <row r="2565" spans="2:2">
      <c r="B2565" s="5"/>
    </row>
    <row r="2566" spans="2:2">
      <c r="B2566" s="5"/>
    </row>
    <row r="2567" spans="2:2">
      <c r="B2567" s="5"/>
    </row>
    <row r="2568" spans="2:2">
      <c r="B2568" s="5"/>
    </row>
    <row r="2569" spans="2:2">
      <c r="B2569" s="5"/>
    </row>
    <row r="2570" spans="2:2">
      <c r="B2570" s="5"/>
    </row>
    <row r="2571" spans="2:2">
      <c r="B2571" s="5"/>
    </row>
    <row r="2572" spans="2:2">
      <c r="B2572" s="5"/>
    </row>
    <row r="2573" spans="2:2">
      <c r="B2573" s="5"/>
    </row>
    <row r="2574" spans="2:2">
      <c r="B2574" s="5"/>
    </row>
    <row r="2575" spans="2:2">
      <c r="B2575" s="5"/>
    </row>
    <row r="2576" spans="2:2">
      <c r="B2576" s="5"/>
    </row>
    <row r="2577" spans="2:2">
      <c r="B2577" s="5"/>
    </row>
    <row r="2578" spans="2:2">
      <c r="B2578" s="5"/>
    </row>
    <row r="2579" spans="2:2">
      <c r="B2579" s="5"/>
    </row>
    <row r="2580" spans="2:2">
      <c r="B2580" s="5"/>
    </row>
    <row r="2581" spans="2:2">
      <c r="B2581" s="5"/>
    </row>
    <row r="2582" spans="2:2">
      <c r="B2582" s="5"/>
    </row>
    <row r="2583" spans="2:2">
      <c r="B2583" s="5"/>
    </row>
    <row r="2584" spans="2:2">
      <c r="B2584" s="5"/>
    </row>
    <row r="2585" spans="2:2">
      <c r="B2585" s="5"/>
    </row>
    <row r="2586" spans="2:2">
      <c r="B2586" s="5"/>
    </row>
    <row r="2587" spans="2:2">
      <c r="B2587" s="5"/>
    </row>
    <row r="2588" spans="2:2">
      <c r="B2588" s="5"/>
    </row>
    <row r="2589" spans="2:2">
      <c r="B2589" s="5"/>
    </row>
    <row r="2590" spans="2:2">
      <c r="B2590" s="5"/>
    </row>
    <row r="2591" spans="2:2">
      <c r="B2591" s="5"/>
    </row>
    <row r="2592" spans="2:2">
      <c r="B2592" s="5"/>
    </row>
    <row r="2593" spans="2:2">
      <c r="B2593" s="5"/>
    </row>
    <row r="2594" spans="2:2">
      <c r="B2594" s="5"/>
    </row>
    <row r="2595" spans="2:2">
      <c r="B2595" s="5"/>
    </row>
    <row r="2596" spans="2:2">
      <c r="B2596" s="5"/>
    </row>
    <row r="2597" spans="2:2">
      <c r="B2597" s="5"/>
    </row>
    <row r="2598" spans="2:2">
      <c r="B2598" s="5"/>
    </row>
    <row r="2599" spans="2:2">
      <c r="B2599" s="5"/>
    </row>
    <row r="2600" spans="2:2">
      <c r="B2600" s="5"/>
    </row>
    <row r="2601" spans="2:2">
      <c r="B2601" s="5"/>
    </row>
    <row r="2602" spans="2:2">
      <c r="B2602" s="5"/>
    </row>
    <row r="2603" spans="2:2">
      <c r="B2603" s="5"/>
    </row>
    <row r="2604" spans="2:2">
      <c r="B2604" s="5"/>
    </row>
    <row r="2605" spans="2:2">
      <c r="B2605" s="5"/>
    </row>
    <row r="2606" spans="2:2">
      <c r="B2606" s="5"/>
    </row>
    <row r="2607" spans="2:2">
      <c r="B2607" s="5"/>
    </row>
    <row r="2608" spans="2:2">
      <c r="B2608" s="5"/>
    </row>
    <row r="2609" spans="2:2">
      <c r="B2609" s="5"/>
    </row>
    <row r="2610" spans="2:2">
      <c r="B2610" s="5"/>
    </row>
    <row r="2611" spans="2:2">
      <c r="B2611" s="5"/>
    </row>
    <row r="2612" spans="2:2">
      <c r="B2612" s="5"/>
    </row>
    <row r="2613" spans="2:2">
      <c r="B2613" s="5"/>
    </row>
    <row r="2614" spans="2:2">
      <c r="B2614" s="5"/>
    </row>
    <row r="2615" spans="2:2">
      <c r="B2615" s="5"/>
    </row>
    <row r="2616" spans="2:2">
      <c r="B2616" s="5"/>
    </row>
    <row r="2617" spans="2:2">
      <c r="B2617" s="5"/>
    </row>
    <row r="2618" spans="2:2">
      <c r="B2618" s="5"/>
    </row>
    <row r="2619" spans="2:2">
      <c r="B2619" s="5"/>
    </row>
    <row r="2620" spans="2:2">
      <c r="B2620" s="5"/>
    </row>
    <row r="2621" spans="2:2">
      <c r="B2621" s="5"/>
    </row>
    <row r="2622" spans="2:2">
      <c r="B2622" s="5"/>
    </row>
    <row r="2623" spans="2:2">
      <c r="B2623" s="5"/>
    </row>
    <row r="2624" spans="2:2">
      <c r="B2624" s="5"/>
    </row>
    <row r="2625" spans="2:2">
      <c r="B2625" s="5"/>
    </row>
    <row r="2626" spans="2:2">
      <c r="B2626" s="5"/>
    </row>
    <row r="2627" spans="2:2">
      <c r="B2627" s="5"/>
    </row>
    <row r="2628" spans="2:2">
      <c r="B2628" s="5"/>
    </row>
    <row r="2629" spans="2:2">
      <c r="B2629" s="5"/>
    </row>
    <row r="2630" spans="2:2">
      <c r="B2630" s="5"/>
    </row>
    <row r="2631" spans="2:2">
      <c r="B2631" s="5"/>
    </row>
    <row r="2632" spans="2:2">
      <c r="B2632" s="5"/>
    </row>
    <row r="2633" spans="2:2">
      <c r="B2633" s="5"/>
    </row>
    <row r="2634" spans="2:2">
      <c r="B2634" s="5"/>
    </row>
    <row r="2635" spans="2:2">
      <c r="B2635" s="5"/>
    </row>
    <row r="2636" spans="2:2">
      <c r="B2636" s="5"/>
    </row>
    <row r="2637" spans="2:2">
      <c r="B2637" s="5"/>
    </row>
    <row r="2638" spans="2:2">
      <c r="B2638" s="5"/>
    </row>
    <row r="2639" spans="2:2">
      <c r="B2639" s="5"/>
    </row>
    <row r="2640" spans="2:2">
      <c r="B2640" s="5"/>
    </row>
    <row r="2641" spans="2:2">
      <c r="B2641" s="5"/>
    </row>
    <row r="2642" spans="2:2">
      <c r="B2642" s="5"/>
    </row>
    <row r="2643" spans="2:2">
      <c r="B2643" s="5"/>
    </row>
    <row r="2644" spans="2:2">
      <c r="B2644" s="5"/>
    </row>
    <row r="2645" spans="2:2">
      <c r="B2645" s="5"/>
    </row>
    <row r="2646" spans="2:2">
      <c r="B2646" s="5"/>
    </row>
    <row r="2647" spans="2:2">
      <c r="B2647" s="5"/>
    </row>
    <row r="2648" spans="2:2">
      <c r="B2648" s="5"/>
    </row>
    <row r="2649" spans="2:2">
      <c r="B2649" s="5"/>
    </row>
    <row r="2650" spans="2:2">
      <c r="B2650" s="5"/>
    </row>
    <row r="2651" spans="2:2">
      <c r="B2651" s="5"/>
    </row>
    <row r="2652" spans="2:2">
      <c r="B2652" s="5"/>
    </row>
    <row r="2653" spans="2:2">
      <c r="B2653" s="5"/>
    </row>
    <row r="2654" spans="2:2">
      <c r="B2654" s="5"/>
    </row>
    <row r="2655" spans="2:2">
      <c r="B2655" s="5"/>
    </row>
    <row r="2656" spans="2:2">
      <c r="B2656" s="5"/>
    </row>
    <row r="2657" spans="2:2">
      <c r="B2657" s="5"/>
    </row>
    <row r="2658" spans="2:2">
      <c r="B2658" s="5"/>
    </row>
    <row r="2659" spans="2:2">
      <c r="B2659" s="5"/>
    </row>
    <row r="2660" spans="2:2">
      <c r="B2660" s="5"/>
    </row>
    <row r="2661" spans="2:2">
      <c r="B2661" s="5"/>
    </row>
    <row r="2662" spans="2:2">
      <c r="B2662" s="5"/>
    </row>
    <row r="2663" spans="2:2">
      <c r="B2663" s="5"/>
    </row>
    <row r="2664" spans="2:2">
      <c r="B2664" s="5"/>
    </row>
    <row r="2665" spans="2:2">
      <c r="B2665" s="5"/>
    </row>
    <row r="2666" spans="2:2">
      <c r="B2666" s="5"/>
    </row>
    <row r="2667" spans="2:2">
      <c r="B2667" s="5"/>
    </row>
    <row r="2668" spans="2:2">
      <c r="B2668" s="5"/>
    </row>
    <row r="2669" spans="2:2">
      <c r="B2669" s="5"/>
    </row>
    <row r="2670" spans="2:2">
      <c r="B2670" s="5"/>
    </row>
    <row r="2671" spans="2:2">
      <c r="B2671" s="5"/>
    </row>
    <row r="2672" spans="2:2">
      <c r="B2672" s="5"/>
    </row>
    <row r="2673" spans="2:2">
      <c r="B2673" s="5"/>
    </row>
    <row r="2674" spans="2:2">
      <c r="B2674" s="5"/>
    </row>
    <row r="2675" spans="2:2">
      <c r="B2675" s="5"/>
    </row>
    <row r="2676" spans="2:2">
      <c r="B2676" s="5"/>
    </row>
    <row r="2677" spans="2:2">
      <c r="B2677" s="5"/>
    </row>
    <row r="2678" spans="2:2">
      <c r="B2678" s="5"/>
    </row>
    <row r="2679" spans="2:2">
      <c r="B2679" s="5"/>
    </row>
    <row r="2680" spans="2:2">
      <c r="B2680" s="5"/>
    </row>
    <row r="2681" spans="2:2">
      <c r="B2681" s="5"/>
    </row>
    <row r="2682" spans="2:2">
      <c r="B2682" s="5"/>
    </row>
    <row r="2683" spans="2:2">
      <c r="B2683" s="5"/>
    </row>
    <row r="2684" spans="2:2">
      <c r="B2684" s="5"/>
    </row>
    <row r="2685" spans="2:2">
      <c r="B2685" s="5"/>
    </row>
    <row r="2686" spans="2:2">
      <c r="B2686" s="5"/>
    </row>
    <row r="2687" spans="2:2">
      <c r="B2687" s="5"/>
    </row>
    <row r="2688" spans="2:2">
      <c r="B2688" s="5"/>
    </row>
    <row r="2689" spans="2:2">
      <c r="B2689" s="5"/>
    </row>
    <row r="2690" spans="2:2">
      <c r="B2690" s="5"/>
    </row>
    <row r="2691" spans="2:2">
      <c r="B2691" s="5"/>
    </row>
    <row r="2692" spans="2:2">
      <c r="B2692" s="5"/>
    </row>
    <row r="2693" spans="2:2">
      <c r="B2693" s="5"/>
    </row>
    <row r="2694" spans="2:2">
      <c r="B2694" s="5"/>
    </row>
    <row r="2695" spans="2:2">
      <c r="B2695" s="5"/>
    </row>
    <row r="2696" spans="2:2">
      <c r="B2696" s="5"/>
    </row>
    <row r="2697" spans="2:2">
      <c r="B2697" s="5"/>
    </row>
    <row r="2698" spans="2:2">
      <c r="B2698" s="5"/>
    </row>
    <row r="2699" spans="2:2">
      <c r="B2699" s="5"/>
    </row>
    <row r="2700" spans="2:2">
      <c r="B2700" s="5"/>
    </row>
    <row r="2701" spans="2:2">
      <c r="B2701" s="5"/>
    </row>
    <row r="2702" spans="2:2">
      <c r="B2702" s="5"/>
    </row>
    <row r="2703" spans="2:2">
      <c r="B2703" s="5"/>
    </row>
    <row r="2704" spans="2:2">
      <c r="B2704" s="5"/>
    </row>
    <row r="2705" spans="2:2">
      <c r="B2705" s="5"/>
    </row>
    <row r="2706" spans="2:2">
      <c r="B2706" s="5"/>
    </row>
    <row r="2707" spans="2:2">
      <c r="B2707" s="5"/>
    </row>
    <row r="2708" spans="2:2">
      <c r="B2708" s="5"/>
    </row>
    <row r="2709" spans="2:2">
      <c r="B2709" s="5"/>
    </row>
    <row r="2710" spans="2:2">
      <c r="B2710" s="5"/>
    </row>
    <row r="2711" spans="2:2">
      <c r="B2711" s="5"/>
    </row>
    <row r="2712" spans="2:2">
      <c r="B2712" s="5"/>
    </row>
    <row r="2713" spans="2:2">
      <c r="B2713" s="5"/>
    </row>
    <row r="2714" spans="2:2">
      <c r="B2714" s="5"/>
    </row>
    <row r="2715" spans="2:2">
      <c r="B2715" s="5"/>
    </row>
    <row r="2716" spans="2:2">
      <c r="B2716" s="5"/>
    </row>
    <row r="2717" spans="2:2">
      <c r="B2717" s="5"/>
    </row>
    <row r="2718" spans="2:2">
      <c r="B2718" s="5"/>
    </row>
    <row r="2719" spans="2:2">
      <c r="B2719" s="5"/>
    </row>
    <row r="2720" spans="2:2">
      <c r="B2720" s="5"/>
    </row>
    <row r="2721" spans="2:2">
      <c r="B2721" s="5"/>
    </row>
    <row r="2722" spans="2:2">
      <c r="B2722" s="5"/>
    </row>
    <row r="2723" spans="2:2">
      <c r="B2723" s="5"/>
    </row>
    <row r="2724" spans="2:2">
      <c r="B2724" s="5"/>
    </row>
    <row r="2725" spans="2:2">
      <c r="B2725" s="5"/>
    </row>
    <row r="2726" spans="2:2">
      <c r="B2726" s="5"/>
    </row>
    <row r="2727" spans="2:2">
      <c r="B2727" s="5"/>
    </row>
    <row r="2728" spans="2:2">
      <c r="B2728" s="5"/>
    </row>
    <row r="2729" spans="2:2">
      <c r="B2729" s="5"/>
    </row>
    <row r="2730" spans="2:2">
      <c r="B2730" s="5"/>
    </row>
    <row r="2731" spans="2:2">
      <c r="B2731" s="5"/>
    </row>
    <row r="2732" spans="2:2">
      <c r="B2732" s="5"/>
    </row>
    <row r="2733" spans="2:2">
      <c r="B2733" s="5"/>
    </row>
    <row r="2734" spans="2:2">
      <c r="B2734" s="5"/>
    </row>
    <row r="2735" spans="2:2">
      <c r="B2735" s="5"/>
    </row>
    <row r="2736" spans="2:2">
      <c r="B2736" s="5"/>
    </row>
    <row r="2737" spans="2:2">
      <c r="B2737" s="5"/>
    </row>
    <row r="2738" spans="2:2">
      <c r="B2738" s="5"/>
    </row>
    <row r="2739" spans="2:2">
      <c r="B2739" s="5"/>
    </row>
    <row r="2740" spans="2:2">
      <c r="B2740" s="5"/>
    </row>
    <row r="2741" spans="2:2">
      <c r="B2741" s="5"/>
    </row>
    <row r="2742" spans="2:2">
      <c r="B2742" s="5"/>
    </row>
    <row r="2743" spans="2:2">
      <c r="B2743" s="5"/>
    </row>
    <row r="2744" spans="2:2">
      <c r="B2744" s="5"/>
    </row>
    <row r="2745" spans="2:2">
      <c r="B2745" s="5"/>
    </row>
    <row r="2746" spans="2:2">
      <c r="B2746" s="5"/>
    </row>
    <row r="2747" spans="2:2">
      <c r="B2747" s="5"/>
    </row>
    <row r="2748" spans="2:2">
      <c r="B2748" s="5"/>
    </row>
    <row r="2749" spans="2:2">
      <c r="B2749" s="5"/>
    </row>
    <row r="2750" spans="2:2">
      <c r="B2750" s="5"/>
    </row>
    <row r="2751" spans="2:2">
      <c r="B2751" s="5"/>
    </row>
    <row r="2752" spans="2:2">
      <c r="B2752" s="5"/>
    </row>
    <row r="2753" spans="2:2">
      <c r="B2753" s="5"/>
    </row>
    <row r="2754" spans="2:2">
      <c r="B2754" s="5"/>
    </row>
    <row r="2755" spans="2:2">
      <c r="B2755" s="5"/>
    </row>
    <row r="2756" spans="2:2">
      <c r="B2756" s="5"/>
    </row>
    <row r="2757" spans="2:2">
      <c r="B2757" s="5"/>
    </row>
    <row r="2758" spans="2:2">
      <c r="B2758" s="5"/>
    </row>
    <row r="2759" spans="2:2">
      <c r="B2759" s="5"/>
    </row>
    <row r="2760" spans="2:2">
      <c r="B2760" s="5"/>
    </row>
    <row r="2761" spans="2:2">
      <c r="B2761" s="5"/>
    </row>
    <row r="2762" spans="2:2">
      <c r="B2762" s="5"/>
    </row>
    <row r="2763" spans="2:2">
      <c r="B2763" s="5"/>
    </row>
    <row r="2764" spans="2:2">
      <c r="B2764" s="5"/>
    </row>
    <row r="2765" spans="2:2">
      <c r="B2765" s="5"/>
    </row>
    <row r="2766" spans="2:2">
      <c r="B2766" s="5"/>
    </row>
    <row r="2767" spans="2:2">
      <c r="B2767" s="5"/>
    </row>
    <row r="2768" spans="2:2">
      <c r="B2768" s="5"/>
    </row>
    <row r="2769" spans="2:2">
      <c r="B2769" s="5"/>
    </row>
    <row r="2770" spans="2:2">
      <c r="B2770" s="5"/>
    </row>
    <row r="2771" spans="2:2">
      <c r="B2771" s="5"/>
    </row>
    <row r="2772" spans="2:2">
      <c r="B2772" s="5"/>
    </row>
    <row r="2773" spans="2:2">
      <c r="B2773" s="5"/>
    </row>
    <row r="2774" spans="2:2">
      <c r="B2774" s="5"/>
    </row>
    <row r="2775" spans="2:2">
      <c r="B2775" s="5"/>
    </row>
    <row r="2776" spans="2:2">
      <c r="B2776" s="5"/>
    </row>
    <row r="2777" spans="2:2">
      <c r="B2777" s="5"/>
    </row>
    <row r="2778" spans="2:2">
      <c r="B2778" s="5"/>
    </row>
    <row r="2779" spans="2:2">
      <c r="B2779" s="5"/>
    </row>
    <row r="2780" spans="2:2">
      <c r="B2780" s="5"/>
    </row>
    <row r="2781" spans="2:2">
      <c r="B2781" s="5"/>
    </row>
    <row r="2782" spans="2:2">
      <c r="B2782" s="5"/>
    </row>
    <row r="2783" spans="2:2">
      <c r="B2783" s="5"/>
    </row>
    <row r="2784" spans="2:2">
      <c r="B2784" s="5"/>
    </row>
    <row r="2785" spans="2:2">
      <c r="B2785" s="5"/>
    </row>
    <row r="2786" spans="2:2">
      <c r="B2786" s="5"/>
    </row>
    <row r="2787" spans="2:2">
      <c r="B2787" s="5"/>
    </row>
    <row r="2788" spans="2:2">
      <c r="B2788" s="5"/>
    </row>
    <row r="2789" spans="2:2">
      <c r="B2789" s="5"/>
    </row>
    <row r="2790" spans="2:2">
      <c r="B2790" s="5"/>
    </row>
    <row r="2791" spans="2:2">
      <c r="B2791" s="5"/>
    </row>
    <row r="2792" spans="2:2">
      <c r="B2792" s="5"/>
    </row>
    <row r="2793" spans="2:2">
      <c r="B2793" s="5"/>
    </row>
    <row r="2794" spans="2:2">
      <c r="B2794" s="5"/>
    </row>
    <row r="2795" spans="2:2">
      <c r="B2795" s="5"/>
    </row>
    <row r="2796" spans="2:2">
      <c r="B2796" s="5"/>
    </row>
    <row r="2797" spans="2:2">
      <c r="B2797" s="5"/>
    </row>
    <row r="2798" spans="2:2">
      <c r="B2798" s="5"/>
    </row>
    <row r="2799" spans="2:2">
      <c r="B2799" s="5"/>
    </row>
    <row r="2800" spans="2:2">
      <c r="B2800" s="5"/>
    </row>
    <row r="2801" spans="2:2">
      <c r="B2801" s="5"/>
    </row>
    <row r="2802" spans="2:2">
      <c r="B2802" s="5"/>
    </row>
    <row r="2803" spans="2:2">
      <c r="B2803" s="5"/>
    </row>
    <row r="2804" spans="2:2">
      <c r="B2804" s="5"/>
    </row>
    <row r="2805" spans="2:2">
      <c r="B2805" s="5"/>
    </row>
    <row r="2806" spans="2:2">
      <c r="B2806" s="5"/>
    </row>
    <row r="2807" spans="2:2">
      <c r="B2807" s="5"/>
    </row>
    <row r="2808" spans="2:2">
      <c r="B2808" s="5"/>
    </row>
    <row r="2809" spans="2:2">
      <c r="B2809" s="5"/>
    </row>
    <row r="2810" spans="2:2">
      <c r="B2810" s="5"/>
    </row>
    <row r="2811" spans="2:2">
      <c r="B2811" s="5"/>
    </row>
    <row r="2812" spans="2:2">
      <c r="B2812" s="5"/>
    </row>
    <row r="2813" spans="2:2">
      <c r="B2813" s="5"/>
    </row>
    <row r="2814" spans="2:2">
      <c r="B2814" s="5"/>
    </row>
    <row r="2815" spans="2:2">
      <c r="B2815" s="5"/>
    </row>
    <row r="2816" spans="2:2">
      <c r="B2816" s="5"/>
    </row>
    <row r="2817" spans="2:2">
      <c r="B2817" s="5"/>
    </row>
    <row r="2818" spans="2:2">
      <c r="B2818" s="5"/>
    </row>
    <row r="2819" spans="2:2">
      <c r="B2819" s="5"/>
    </row>
    <row r="2820" spans="2:2">
      <c r="B2820" s="5"/>
    </row>
    <row r="2821" spans="2:2">
      <c r="B2821" s="5"/>
    </row>
    <row r="2822" spans="2:2">
      <c r="B2822" s="5"/>
    </row>
    <row r="2823" spans="2:2">
      <c r="B2823" s="5"/>
    </row>
    <row r="2824" spans="2:2">
      <c r="B2824" s="5"/>
    </row>
    <row r="2825" spans="2:2">
      <c r="B2825" s="5"/>
    </row>
    <row r="2826" spans="2:2">
      <c r="B2826" s="5"/>
    </row>
    <row r="2827" spans="2:2">
      <c r="B2827" s="5"/>
    </row>
    <row r="2828" spans="2:2">
      <c r="B2828" s="5"/>
    </row>
    <row r="2829" spans="2:2">
      <c r="B2829" s="5"/>
    </row>
    <row r="2830" spans="2:2">
      <c r="B2830" s="5"/>
    </row>
    <row r="2831" spans="2:2">
      <c r="B2831" s="5"/>
    </row>
    <row r="2832" spans="2:2">
      <c r="B2832" s="5"/>
    </row>
    <row r="2833" spans="2:2">
      <c r="B2833" s="5"/>
    </row>
    <row r="2834" spans="2:2">
      <c r="B2834" s="5"/>
    </row>
    <row r="2835" spans="2:2">
      <c r="B2835" s="5"/>
    </row>
    <row r="2836" spans="2:2">
      <c r="B2836" s="5"/>
    </row>
    <row r="2837" spans="2:2">
      <c r="B2837" s="5"/>
    </row>
    <row r="2838" spans="2:2">
      <c r="B2838" s="5"/>
    </row>
    <row r="2839" spans="2:2">
      <c r="B2839" s="5"/>
    </row>
    <row r="2840" spans="2:2">
      <c r="B2840" s="5"/>
    </row>
    <row r="2841" spans="2:2">
      <c r="B2841" s="5"/>
    </row>
    <row r="2842" spans="2:2">
      <c r="B2842" s="5"/>
    </row>
    <row r="2843" spans="2:2">
      <c r="B2843" s="5"/>
    </row>
    <row r="2844" spans="2:2">
      <c r="B2844" s="5"/>
    </row>
    <row r="2845" spans="2:2">
      <c r="B2845" s="5"/>
    </row>
    <row r="2846" spans="2:2">
      <c r="B2846" s="5"/>
    </row>
    <row r="2847" spans="2:2">
      <c r="B2847" s="5"/>
    </row>
    <row r="2848" spans="2:2">
      <c r="B2848" s="5"/>
    </row>
    <row r="2849" spans="2:2">
      <c r="B2849" s="5"/>
    </row>
    <row r="2850" spans="2:2">
      <c r="B2850" s="5"/>
    </row>
    <row r="2851" spans="2:2">
      <c r="B2851" s="5"/>
    </row>
    <row r="2852" spans="2:2">
      <c r="B2852" s="5"/>
    </row>
    <row r="2853" spans="2:2">
      <c r="B2853" s="5"/>
    </row>
    <row r="2854" spans="2:2">
      <c r="B2854" s="5"/>
    </row>
    <row r="2855" spans="2:2">
      <c r="B2855" s="5"/>
    </row>
    <row r="2856" spans="2:2">
      <c r="B2856" s="5"/>
    </row>
    <row r="2857" spans="2:2">
      <c r="B2857" s="5"/>
    </row>
    <row r="2858" spans="2:2">
      <c r="B2858" s="5"/>
    </row>
    <row r="2859" spans="2:2">
      <c r="B2859" s="5"/>
    </row>
    <row r="2860" spans="2:2">
      <c r="B2860" s="5"/>
    </row>
    <row r="2861" spans="2:2">
      <c r="B2861" s="5"/>
    </row>
    <row r="2862" spans="2:2">
      <c r="B2862" s="5"/>
    </row>
    <row r="2863" spans="2:2">
      <c r="B2863" s="5"/>
    </row>
    <row r="2864" spans="2:2">
      <c r="B2864" s="5"/>
    </row>
    <row r="2865" spans="2:2">
      <c r="B2865" s="5"/>
    </row>
    <row r="2866" spans="2:2">
      <c r="B2866" s="5"/>
    </row>
    <row r="2867" spans="2:2">
      <c r="B2867" s="5"/>
    </row>
    <row r="2868" spans="2:2">
      <c r="B2868" s="5"/>
    </row>
    <row r="2869" spans="2:2">
      <c r="B2869" s="5"/>
    </row>
    <row r="2870" spans="2:2">
      <c r="B2870" s="5"/>
    </row>
    <row r="2871" spans="2:2">
      <c r="B2871" s="5"/>
    </row>
    <row r="2872" spans="2:2">
      <c r="B2872" s="5"/>
    </row>
    <row r="2873" spans="2:2">
      <c r="B2873" s="5"/>
    </row>
    <row r="2874" spans="2:2">
      <c r="B2874" s="5"/>
    </row>
    <row r="2875" spans="2:2">
      <c r="B2875" s="5"/>
    </row>
    <row r="2876" spans="2:2">
      <c r="B2876" s="5"/>
    </row>
    <row r="2877" spans="2:2">
      <c r="B2877" s="5"/>
    </row>
    <row r="2878" spans="2:2">
      <c r="B2878" s="5"/>
    </row>
    <row r="2879" spans="2:2">
      <c r="B2879" s="5"/>
    </row>
    <row r="2880" spans="2:2">
      <c r="B2880" s="5"/>
    </row>
    <row r="2881" spans="2:2">
      <c r="B2881" s="5"/>
    </row>
    <row r="2882" spans="2:2">
      <c r="B2882" s="5"/>
    </row>
    <row r="2883" spans="2:2">
      <c r="B2883" s="5"/>
    </row>
    <row r="2884" spans="2:2">
      <c r="B2884" s="5"/>
    </row>
    <row r="2885" spans="2:2">
      <c r="B2885" s="5"/>
    </row>
    <row r="2886" spans="2:2">
      <c r="B2886" s="5"/>
    </row>
    <row r="2887" spans="2:2">
      <c r="B2887" s="5"/>
    </row>
    <row r="2888" spans="2:2">
      <c r="B2888" s="5"/>
    </row>
    <row r="2889" spans="2:2">
      <c r="B2889" s="5"/>
    </row>
    <row r="2890" spans="2:2">
      <c r="B2890" s="5"/>
    </row>
    <row r="2891" spans="2:2">
      <c r="B2891" s="5"/>
    </row>
    <row r="2892" spans="2:2">
      <c r="B2892" s="5"/>
    </row>
    <row r="2893" spans="2:2">
      <c r="B2893" s="5"/>
    </row>
    <row r="2894" spans="2:2">
      <c r="B2894" s="5"/>
    </row>
    <row r="2895" spans="2:2">
      <c r="B2895" s="5"/>
    </row>
    <row r="2896" spans="2:2">
      <c r="B2896" s="5"/>
    </row>
    <row r="2897" spans="2:2">
      <c r="B2897" s="5"/>
    </row>
    <row r="2898" spans="2:2">
      <c r="B2898" s="5"/>
    </row>
    <row r="2899" spans="2:2">
      <c r="B2899" s="5"/>
    </row>
    <row r="2900" spans="2:2">
      <c r="B2900" s="5"/>
    </row>
    <row r="2901" spans="2:2">
      <c r="B2901" s="5"/>
    </row>
    <row r="2902" spans="2:2">
      <c r="B2902" s="5"/>
    </row>
    <row r="2903" spans="2:2">
      <c r="B2903" s="5"/>
    </row>
    <row r="2904" spans="2:2">
      <c r="B2904" s="5"/>
    </row>
    <row r="2905" spans="2:2">
      <c r="B2905" s="5"/>
    </row>
    <row r="2906" spans="2:2">
      <c r="B2906" s="5"/>
    </row>
    <row r="2907" spans="2:2">
      <c r="B2907" s="5"/>
    </row>
    <row r="2908" spans="2:2">
      <c r="B2908" s="5"/>
    </row>
    <row r="2909" spans="2:2">
      <c r="B2909" s="5"/>
    </row>
    <row r="2910" spans="2:2">
      <c r="B2910" s="5"/>
    </row>
    <row r="2911" spans="2:2">
      <c r="B2911" s="5"/>
    </row>
    <row r="2912" spans="2:2">
      <c r="B2912" s="5"/>
    </row>
    <row r="2913" spans="2:2">
      <c r="B2913" s="5"/>
    </row>
    <row r="2914" spans="2:2">
      <c r="B2914" s="5"/>
    </row>
    <row r="2915" spans="2:2">
      <c r="B2915" s="5"/>
    </row>
    <row r="2916" spans="2:2">
      <c r="B2916" s="5"/>
    </row>
    <row r="2917" spans="2:2">
      <c r="B2917" s="5"/>
    </row>
    <row r="2918" spans="2:2">
      <c r="B2918" s="5"/>
    </row>
    <row r="2919" spans="2:2">
      <c r="B2919" s="5"/>
    </row>
    <row r="2920" spans="2:2">
      <c r="B2920" s="5"/>
    </row>
    <row r="2921" spans="2:2">
      <c r="B2921" s="5"/>
    </row>
    <row r="2922" spans="2:2">
      <c r="B2922" s="5"/>
    </row>
    <row r="2923" spans="2:2">
      <c r="B2923" s="5"/>
    </row>
    <row r="2924" spans="2:2">
      <c r="B2924" s="5"/>
    </row>
    <row r="2925" spans="2:2">
      <c r="B2925" s="5"/>
    </row>
    <row r="2926" spans="2:2">
      <c r="B2926" s="5"/>
    </row>
    <row r="2927" spans="2:2">
      <c r="B2927" s="5"/>
    </row>
    <row r="2928" spans="2:2">
      <c r="B2928" s="5"/>
    </row>
    <row r="2929" spans="2:2">
      <c r="B2929" s="5"/>
    </row>
    <row r="2930" spans="2:2">
      <c r="B2930" s="5"/>
    </row>
    <row r="2931" spans="2:2">
      <c r="B2931" s="5"/>
    </row>
    <row r="2932" spans="2:2">
      <c r="B2932" s="5"/>
    </row>
    <row r="2933" spans="2:2">
      <c r="B2933" s="5"/>
    </row>
    <row r="2934" spans="2:2">
      <c r="B2934" s="5"/>
    </row>
    <row r="2935" spans="2:2">
      <c r="B2935" s="5"/>
    </row>
    <row r="2936" spans="2:2">
      <c r="B2936" s="5"/>
    </row>
    <row r="2937" spans="2:2">
      <c r="B2937" s="5"/>
    </row>
    <row r="2938" spans="2:2">
      <c r="B2938" s="5"/>
    </row>
    <row r="2939" spans="2:2">
      <c r="B2939" s="5"/>
    </row>
    <row r="2940" spans="2:2">
      <c r="B2940" s="5"/>
    </row>
    <row r="2941" spans="2:2">
      <c r="B2941" s="5"/>
    </row>
    <row r="2942" spans="2:2">
      <c r="B2942" s="5"/>
    </row>
    <row r="2943" spans="2:2">
      <c r="B2943" s="5"/>
    </row>
    <row r="2944" spans="2:2">
      <c r="B2944" s="5"/>
    </row>
    <row r="2945" spans="2:2">
      <c r="B2945" s="5"/>
    </row>
    <row r="2946" spans="2:2">
      <c r="B2946" s="5"/>
    </row>
    <row r="2947" spans="2:2">
      <c r="B2947" s="5"/>
    </row>
    <row r="2948" spans="2:2">
      <c r="B2948" s="5"/>
    </row>
    <row r="2949" spans="2:2">
      <c r="B2949" s="5"/>
    </row>
    <row r="2950" spans="2:2">
      <c r="B2950" s="5"/>
    </row>
    <row r="2951" spans="2:2">
      <c r="B2951" s="5"/>
    </row>
    <row r="2952" spans="2:2">
      <c r="B2952" s="5"/>
    </row>
    <row r="2953" spans="2:2">
      <c r="B2953" s="5"/>
    </row>
    <row r="2954" spans="2:2">
      <c r="B2954" s="5"/>
    </row>
    <row r="2955" spans="2:2">
      <c r="B2955" s="5"/>
    </row>
    <row r="2956" spans="2:2">
      <c r="B2956" s="5"/>
    </row>
    <row r="2957" spans="2:2">
      <c r="B2957" s="5"/>
    </row>
    <row r="2958" spans="2:2">
      <c r="B2958" s="5"/>
    </row>
    <row r="2959" spans="2:2">
      <c r="B2959" s="5"/>
    </row>
    <row r="2960" spans="2:2">
      <c r="B2960" s="5"/>
    </row>
    <row r="2961" spans="2:2">
      <c r="B2961" s="5"/>
    </row>
    <row r="2962" spans="2:2">
      <c r="B2962" s="5"/>
    </row>
    <row r="2963" spans="2:2">
      <c r="B2963" s="5"/>
    </row>
    <row r="2964" spans="2:2">
      <c r="B2964" s="5"/>
    </row>
    <row r="2965" spans="2:2">
      <c r="B2965" s="5"/>
    </row>
    <row r="2966" spans="2:2">
      <c r="B2966" s="5"/>
    </row>
    <row r="2967" spans="2:2">
      <c r="B2967" s="5"/>
    </row>
    <row r="2968" spans="2:2">
      <c r="B2968" s="5"/>
    </row>
    <row r="2969" spans="2:2">
      <c r="B2969" s="5"/>
    </row>
    <row r="2970" spans="2:2">
      <c r="B2970" s="5"/>
    </row>
    <row r="2971" spans="2:2">
      <c r="B2971" s="5"/>
    </row>
    <row r="2972" spans="2:2">
      <c r="B2972" s="5"/>
    </row>
    <row r="2973" spans="2:2">
      <c r="B2973" s="5"/>
    </row>
    <row r="2974" spans="2:2">
      <c r="B2974" s="5"/>
    </row>
    <row r="2975" spans="2:2">
      <c r="B2975" s="5"/>
    </row>
    <row r="2976" spans="2:2">
      <c r="B2976" s="5"/>
    </row>
    <row r="2977" spans="2:2">
      <c r="B2977" s="5"/>
    </row>
    <row r="2978" spans="2:2">
      <c r="B2978" s="5"/>
    </row>
    <row r="2979" spans="2:2">
      <c r="B2979" s="5"/>
    </row>
    <row r="2980" spans="2:2">
      <c r="B2980" s="5"/>
    </row>
    <row r="2981" spans="2:2">
      <c r="B2981" s="5"/>
    </row>
    <row r="2982" spans="2:2">
      <c r="B2982" s="5"/>
    </row>
    <row r="2983" spans="2:2">
      <c r="B2983" s="5"/>
    </row>
    <row r="2984" spans="2:2">
      <c r="B2984" s="5"/>
    </row>
    <row r="2985" spans="2:2">
      <c r="B2985" s="5"/>
    </row>
    <row r="2986" spans="2:2">
      <c r="B2986" s="5"/>
    </row>
    <row r="2987" spans="2:2">
      <c r="B2987" s="5"/>
    </row>
    <row r="2988" spans="2:2">
      <c r="B2988" s="5"/>
    </row>
    <row r="2989" spans="2:2">
      <c r="B2989" s="5"/>
    </row>
    <row r="2990" spans="2:2">
      <c r="B2990" s="5"/>
    </row>
    <row r="2991" spans="2:2">
      <c r="B2991" s="5"/>
    </row>
    <row r="2992" spans="2:2">
      <c r="B2992" s="5"/>
    </row>
    <row r="2993" spans="2:2">
      <c r="B2993" s="5"/>
    </row>
    <row r="2994" spans="2:2">
      <c r="B2994" s="5"/>
    </row>
    <row r="2995" spans="2:2">
      <c r="B2995" s="5"/>
    </row>
    <row r="2996" spans="2:2">
      <c r="B2996" s="5"/>
    </row>
    <row r="2997" spans="2:2">
      <c r="B2997" s="5"/>
    </row>
    <row r="2998" spans="2:2">
      <c r="B2998" s="5"/>
    </row>
    <row r="2999" spans="2:2">
      <c r="B2999" s="5"/>
    </row>
    <row r="3000" spans="2:2">
      <c r="B3000" s="5"/>
    </row>
    <row r="3001" spans="2:2">
      <c r="B3001" s="5"/>
    </row>
    <row r="3002" spans="2:2">
      <c r="B3002" s="5"/>
    </row>
    <row r="3003" spans="2:2">
      <c r="B3003" s="5"/>
    </row>
    <row r="3004" spans="2:2">
      <c r="B3004" s="5"/>
    </row>
    <row r="3005" spans="2:2">
      <c r="B3005" s="5"/>
    </row>
    <row r="3006" spans="2:2">
      <c r="B3006" s="5"/>
    </row>
    <row r="3007" spans="2:2">
      <c r="B3007" s="5"/>
    </row>
    <row r="3008" spans="2:2">
      <c r="B3008" s="5"/>
    </row>
    <row r="3009" spans="2:2">
      <c r="B3009" s="5"/>
    </row>
    <row r="3010" spans="2:2">
      <c r="B3010" s="5"/>
    </row>
    <row r="3011" spans="2:2">
      <c r="B3011" s="5"/>
    </row>
    <row r="3012" spans="2:2">
      <c r="B3012" s="5"/>
    </row>
    <row r="3013" spans="2:2">
      <c r="B3013" s="5"/>
    </row>
    <row r="3014" spans="2:2">
      <c r="B3014" s="5"/>
    </row>
    <row r="3015" spans="2:2">
      <c r="B3015" s="5"/>
    </row>
    <row r="3016" spans="2:2">
      <c r="B3016" s="5"/>
    </row>
    <row r="3017" spans="2:2">
      <c r="B3017" s="5"/>
    </row>
    <row r="3018" spans="2:2">
      <c r="B3018" s="5"/>
    </row>
    <row r="3019" spans="2:2">
      <c r="B3019" s="5"/>
    </row>
    <row r="3020" spans="2:2">
      <c r="B3020" s="5"/>
    </row>
    <row r="3021" spans="2:2">
      <c r="B3021" s="5"/>
    </row>
    <row r="3022" spans="2:2">
      <c r="B3022" s="5"/>
    </row>
    <row r="3023" spans="2:2">
      <c r="B3023" s="5"/>
    </row>
    <row r="3024" spans="2:2">
      <c r="B3024" s="5"/>
    </row>
    <row r="3025" spans="2:2">
      <c r="B3025" s="5"/>
    </row>
    <row r="3026" spans="2:2">
      <c r="B3026" s="5"/>
    </row>
    <row r="3027" spans="2:2">
      <c r="B3027" s="5"/>
    </row>
    <row r="3028" spans="2:2">
      <c r="B3028" s="5"/>
    </row>
    <row r="3029" spans="2:2">
      <c r="B3029" s="5"/>
    </row>
    <row r="3030" spans="2:2">
      <c r="B3030" s="5"/>
    </row>
    <row r="3031" spans="2:2">
      <c r="B3031" s="5"/>
    </row>
    <row r="3032" spans="2:2">
      <c r="B3032" s="5"/>
    </row>
    <row r="3033" spans="2:2">
      <c r="B3033" s="5"/>
    </row>
    <row r="3034" spans="2:2">
      <c r="B3034" s="5"/>
    </row>
    <row r="3035" spans="2:2">
      <c r="B3035" s="5"/>
    </row>
    <row r="3036" spans="2:2">
      <c r="B3036" s="5"/>
    </row>
    <row r="3037" spans="2:2">
      <c r="B3037" s="5"/>
    </row>
    <row r="3038" spans="2:2">
      <c r="B3038" s="5"/>
    </row>
    <row r="3039" spans="2:2">
      <c r="B3039" s="5"/>
    </row>
    <row r="3040" spans="2:2">
      <c r="B3040" s="5"/>
    </row>
    <row r="3041" spans="2:2">
      <c r="B3041" s="5"/>
    </row>
    <row r="3042" spans="2:2">
      <c r="B3042" s="5"/>
    </row>
    <row r="3043" spans="2:2">
      <c r="B3043" s="5"/>
    </row>
    <row r="3044" spans="2:2">
      <c r="B3044" s="5"/>
    </row>
    <row r="3045" spans="2:2">
      <c r="B3045" s="5"/>
    </row>
    <row r="3046" spans="2:2">
      <c r="B3046" s="5"/>
    </row>
    <row r="3047" spans="2:2">
      <c r="B3047" s="5"/>
    </row>
    <row r="3048" spans="2:2">
      <c r="B3048" s="5"/>
    </row>
    <row r="3049" spans="2:2">
      <c r="B3049" s="5"/>
    </row>
    <row r="3050" spans="2:2">
      <c r="B3050" s="5"/>
    </row>
    <row r="3051" spans="2:2">
      <c r="B3051" s="5"/>
    </row>
    <row r="3052" spans="2:2">
      <c r="B3052" s="5"/>
    </row>
    <row r="3053" spans="2:2">
      <c r="B3053" s="5"/>
    </row>
    <row r="3054" spans="2:2">
      <c r="B3054" s="5"/>
    </row>
    <row r="3055" spans="2:2">
      <c r="B3055" s="5"/>
    </row>
    <row r="3056" spans="2:2">
      <c r="B3056" s="5"/>
    </row>
    <row r="3057" spans="2:2">
      <c r="B3057" s="5"/>
    </row>
    <row r="3058" spans="2:2">
      <c r="B3058" s="5"/>
    </row>
    <row r="3059" spans="2:2">
      <c r="B3059" s="5"/>
    </row>
    <row r="3060" spans="2:2">
      <c r="B3060" s="5"/>
    </row>
    <row r="3061" spans="2:2">
      <c r="B3061" s="5"/>
    </row>
    <row r="3062" spans="2:2">
      <c r="B3062" s="5"/>
    </row>
    <row r="3063" spans="2:2">
      <c r="B3063" s="5"/>
    </row>
    <row r="3064" spans="2:2">
      <c r="B3064" s="5"/>
    </row>
    <row r="3065" spans="2:2">
      <c r="B3065" s="5"/>
    </row>
    <row r="3066" spans="2:2">
      <c r="B3066" s="5"/>
    </row>
    <row r="3067" spans="2:2">
      <c r="B3067" s="5"/>
    </row>
    <row r="3068" spans="2:2">
      <c r="B3068" s="5"/>
    </row>
    <row r="3069" spans="2:2">
      <c r="B3069" s="5"/>
    </row>
    <row r="3070" spans="2:2">
      <c r="B3070" s="5"/>
    </row>
    <row r="3071" spans="2:2">
      <c r="B3071" s="5"/>
    </row>
    <row r="3072" spans="2:2">
      <c r="B3072" s="5"/>
    </row>
    <row r="3073" spans="2:2">
      <c r="B3073" s="5"/>
    </row>
    <row r="3074" spans="2:2">
      <c r="B3074" s="5"/>
    </row>
    <row r="3075" spans="2:2">
      <c r="B3075" s="5"/>
    </row>
    <row r="3076" spans="2:2">
      <c r="B3076" s="5"/>
    </row>
    <row r="3077" spans="2:2">
      <c r="B3077" s="5"/>
    </row>
    <row r="3078" spans="2:2">
      <c r="B3078" s="5"/>
    </row>
    <row r="3079" spans="2:2">
      <c r="B3079" s="5"/>
    </row>
    <row r="3080" spans="2:2">
      <c r="B3080" s="5"/>
    </row>
    <row r="3081" spans="2:2">
      <c r="B3081" s="5"/>
    </row>
    <row r="3082" spans="2:2">
      <c r="B3082" s="5"/>
    </row>
    <row r="3083" spans="2:2">
      <c r="B3083" s="5"/>
    </row>
    <row r="3084" spans="2:2">
      <c r="B3084" s="5"/>
    </row>
    <row r="3085" spans="2:2">
      <c r="B3085" s="5"/>
    </row>
    <row r="3086" spans="2:2">
      <c r="B3086" s="5"/>
    </row>
    <row r="3087" spans="2:2">
      <c r="B3087" s="5"/>
    </row>
    <row r="3088" spans="2:2">
      <c r="B3088" s="5"/>
    </row>
    <row r="3089" spans="2:2">
      <c r="B3089" s="5"/>
    </row>
    <row r="3090" spans="2:2">
      <c r="B3090" s="5"/>
    </row>
    <row r="3091" spans="2:2">
      <c r="B3091" s="5"/>
    </row>
    <row r="3092" spans="2:2">
      <c r="B3092" s="5"/>
    </row>
    <row r="3093" spans="2:2">
      <c r="B3093" s="5"/>
    </row>
    <row r="3094" spans="2:2">
      <c r="B3094" s="5"/>
    </row>
    <row r="3095" spans="2:2">
      <c r="B3095" s="5"/>
    </row>
    <row r="3096" spans="2:2">
      <c r="B3096" s="5"/>
    </row>
    <row r="3097" spans="2:2">
      <c r="B3097" s="5"/>
    </row>
    <row r="3098" spans="2:2">
      <c r="B3098" s="5"/>
    </row>
    <row r="3099" spans="2:2">
      <c r="B3099" s="5"/>
    </row>
    <row r="3100" spans="2:2">
      <c r="B3100" s="5"/>
    </row>
    <row r="3101" spans="2:2">
      <c r="B3101" s="5"/>
    </row>
    <row r="3102" spans="2:2">
      <c r="B3102" s="5"/>
    </row>
    <row r="3103" spans="2:2">
      <c r="B3103" s="5"/>
    </row>
    <row r="3104" spans="2:2">
      <c r="B3104" s="5"/>
    </row>
    <row r="3105" spans="2:2">
      <c r="B3105" s="5"/>
    </row>
    <row r="3106" spans="2:2">
      <c r="B3106" s="5"/>
    </row>
    <row r="3107" spans="2:2">
      <c r="B3107" s="5"/>
    </row>
    <row r="3108" spans="2:2">
      <c r="B3108" s="5"/>
    </row>
    <row r="3109" spans="2:2">
      <c r="B3109" s="5"/>
    </row>
    <row r="3110" spans="2:2">
      <c r="B3110" s="5"/>
    </row>
    <row r="3111" spans="2:2">
      <c r="B3111" s="5"/>
    </row>
    <row r="3112" spans="2:2">
      <c r="B3112" s="5"/>
    </row>
    <row r="3113" spans="2:2">
      <c r="B3113" s="5"/>
    </row>
    <row r="3114" spans="2:2">
      <c r="B3114" s="5"/>
    </row>
    <row r="3115" spans="2:2">
      <c r="B3115" s="5"/>
    </row>
    <row r="3116" spans="2:2">
      <c r="B3116" s="5"/>
    </row>
    <row r="3117" spans="2:2">
      <c r="B3117" s="5"/>
    </row>
    <row r="3118" spans="2:2">
      <c r="B3118" s="5"/>
    </row>
    <row r="3119" spans="2:2">
      <c r="B3119" s="5"/>
    </row>
    <row r="3120" spans="2:2">
      <c r="B3120" s="5"/>
    </row>
    <row r="3121" spans="2:2">
      <c r="B3121" s="5"/>
    </row>
    <row r="3122" spans="2:2">
      <c r="B3122" s="5"/>
    </row>
    <row r="3123" spans="2:2">
      <c r="B3123" s="5"/>
    </row>
    <row r="3124" spans="2:2">
      <c r="B3124" s="5"/>
    </row>
    <row r="3125" spans="2:2">
      <c r="B3125" s="5"/>
    </row>
    <row r="3126" spans="2:2">
      <c r="B3126" s="5"/>
    </row>
    <row r="3127" spans="2:2">
      <c r="B3127" s="5"/>
    </row>
    <row r="3128" spans="2:2">
      <c r="B3128" s="5"/>
    </row>
    <row r="3129" spans="2:2">
      <c r="B3129" s="5"/>
    </row>
    <row r="3130" spans="2:2">
      <c r="B3130" s="5"/>
    </row>
    <row r="3131" spans="2:2">
      <c r="B3131" s="5"/>
    </row>
    <row r="3132" spans="2:2">
      <c r="B3132" s="5"/>
    </row>
    <row r="3133" spans="2:2">
      <c r="B3133" s="5"/>
    </row>
    <row r="3134" spans="2:2">
      <c r="B3134" s="5"/>
    </row>
    <row r="3135" spans="2:2">
      <c r="B3135" s="5"/>
    </row>
    <row r="3136" spans="2:2">
      <c r="B3136" s="5"/>
    </row>
    <row r="3137" spans="2:2">
      <c r="B3137" s="5"/>
    </row>
    <row r="3138" spans="2:2">
      <c r="B3138" s="5"/>
    </row>
    <row r="3139" spans="2:2">
      <c r="B3139" s="5"/>
    </row>
    <row r="3140" spans="2:2">
      <c r="B3140" s="5"/>
    </row>
    <row r="3141" spans="2:2">
      <c r="B3141" s="5"/>
    </row>
    <row r="3142" spans="2:2">
      <c r="B3142" s="5"/>
    </row>
    <row r="3143" spans="2:2">
      <c r="B3143" s="5"/>
    </row>
    <row r="3144" spans="2:2">
      <c r="B3144" s="5"/>
    </row>
    <row r="3145" spans="2:2">
      <c r="B3145" s="5"/>
    </row>
    <row r="3146" spans="2:2">
      <c r="B3146" s="5"/>
    </row>
    <row r="3147" spans="2:2">
      <c r="B3147" s="5"/>
    </row>
    <row r="3148" spans="2:2">
      <c r="B3148" s="5"/>
    </row>
    <row r="3149" spans="2:2">
      <c r="B3149" s="5"/>
    </row>
    <row r="3150" spans="2:2">
      <c r="B3150" s="5"/>
    </row>
    <row r="3151" spans="2:2">
      <c r="B3151" s="5"/>
    </row>
    <row r="3152" spans="2:2">
      <c r="B3152" s="5"/>
    </row>
    <row r="3153" spans="2:2">
      <c r="B3153" s="5"/>
    </row>
    <row r="3154" spans="2:2">
      <c r="B3154" s="5"/>
    </row>
    <row r="3155" spans="2:2">
      <c r="B3155" s="5"/>
    </row>
    <row r="3156" spans="2:2">
      <c r="B3156" s="5"/>
    </row>
    <row r="3157" spans="2:2">
      <c r="B3157" s="5"/>
    </row>
    <row r="3158" spans="2:2">
      <c r="B3158" s="5"/>
    </row>
    <row r="3159" spans="2:2">
      <c r="B3159" s="5"/>
    </row>
    <row r="3160" spans="2:2">
      <c r="B3160" s="5"/>
    </row>
    <row r="3161" spans="2:2">
      <c r="B3161" s="5"/>
    </row>
    <row r="3162" spans="2:2">
      <c r="B3162" s="5"/>
    </row>
    <row r="3163" spans="2:2">
      <c r="B3163" s="5"/>
    </row>
    <row r="3164" spans="2:2">
      <c r="B3164" s="5"/>
    </row>
    <row r="3165" spans="2:2">
      <c r="B3165" s="5"/>
    </row>
    <row r="3166" spans="2:2">
      <c r="B3166" s="5"/>
    </row>
    <row r="3167" spans="2:2">
      <c r="B3167" s="5"/>
    </row>
    <row r="3168" spans="2:2">
      <c r="B3168" s="5"/>
    </row>
    <row r="3169" spans="2:2">
      <c r="B3169" s="5"/>
    </row>
    <row r="3170" spans="2:2">
      <c r="B3170" s="5"/>
    </row>
    <row r="3171" spans="2:2">
      <c r="B3171" s="5"/>
    </row>
    <row r="3172" spans="2:2">
      <c r="B3172" s="5"/>
    </row>
    <row r="3173" spans="2:2">
      <c r="B3173" s="5"/>
    </row>
    <row r="3174" spans="2:2">
      <c r="B3174" s="5"/>
    </row>
    <row r="3175" spans="2:2">
      <c r="B3175" s="5"/>
    </row>
    <row r="3176" spans="2:2">
      <c r="B3176" s="5"/>
    </row>
    <row r="3177" spans="2:2">
      <c r="B3177" s="5"/>
    </row>
    <row r="3178" spans="2:2">
      <c r="B3178" s="5"/>
    </row>
    <row r="3179" spans="2:2">
      <c r="B3179" s="5"/>
    </row>
    <row r="3180" spans="2:2">
      <c r="B3180" s="5"/>
    </row>
    <row r="3181" spans="2:2">
      <c r="B3181" s="5"/>
    </row>
    <row r="3182" spans="2:2">
      <c r="B3182" s="5"/>
    </row>
    <row r="3183" spans="2:2">
      <c r="B3183" s="5"/>
    </row>
    <row r="3184" spans="2:2">
      <c r="B3184" s="5"/>
    </row>
    <row r="3185" spans="2:2">
      <c r="B3185" s="5"/>
    </row>
    <row r="3186" spans="2:2">
      <c r="B3186" s="5"/>
    </row>
    <row r="3187" spans="2:2">
      <c r="B3187" s="5"/>
    </row>
    <row r="3188" spans="2:2">
      <c r="B3188" s="5"/>
    </row>
    <row r="3189" spans="2:2">
      <c r="B3189" s="5"/>
    </row>
    <row r="3190" spans="2:2">
      <c r="B3190" s="5"/>
    </row>
    <row r="3191" spans="2:2">
      <c r="B3191" s="5"/>
    </row>
    <row r="3192" spans="2:2">
      <c r="B3192" s="5"/>
    </row>
    <row r="3193" spans="2:2">
      <c r="B3193" s="5"/>
    </row>
    <row r="3194" spans="2:2">
      <c r="B3194" s="5"/>
    </row>
    <row r="3195" spans="2:2">
      <c r="B3195" s="5"/>
    </row>
    <row r="3196" spans="2:2">
      <c r="B3196" s="5"/>
    </row>
    <row r="3197" spans="2:2">
      <c r="B3197" s="5"/>
    </row>
    <row r="3198" spans="2:2">
      <c r="B3198" s="5"/>
    </row>
    <row r="3199" spans="2:2">
      <c r="B3199" s="5"/>
    </row>
    <row r="3200" spans="2:2">
      <c r="B3200" s="5"/>
    </row>
    <row r="3201" spans="2:2">
      <c r="B3201" s="5"/>
    </row>
    <row r="3202" spans="2:2">
      <c r="B3202" s="5"/>
    </row>
    <row r="3203" spans="2:2">
      <c r="B3203" s="5"/>
    </row>
    <row r="3204" spans="2:2">
      <c r="B3204" s="5"/>
    </row>
    <row r="3205" spans="2:2">
      <c r="B3205" s="5"/>
    </row>
    <row r="3206" spans="2:2">
      <c r="B3206" s="5"/>
    </row>
    <row r="3207" spans="2:2">
      <c r="B3207" s="5"/>
    </row>
    <row r="3208" spans="2:2">
      <c r="B3208" s="5"/>
    </row>
    <row r="3209" spans="2:2">
      <c r="B3209" s="5"/>
    </row>
    <row r="3210" spans="2:2">
      <c r="B3210" s="5"/>
    </row>
    <row r="3211" spans="2:2">
      <c r="B3211" s="5"/>
    </row>
    <row r="3212" spans="2:2">
      <c r="B3212" s="5"/>
    </row>
    <row r="3213" spans="2:2">
      <c r="B3213" s="5"/>
    </row>
    <row r="3214" spans="2:2">
      <c r="B3214" s="5"/>
    </row>
    <row r="3215" spans="2:2">
      <c r="B3215" s="5"/>
    </row>
    <row r="3216" spans="2:2">
      <c r="B3216" s="5"/>
    </row>
    <row r="3217" spans="2:2">
      <c r="B3217" s="5"/>
    </row>
    <row r="3218" spans="2:2">
      <c r="B3218" s="5"/>
    </row>
    <row r="3219" spans="2:2">
      <c r="B3219" s="5"/>
    </row>
    <row r="3220" spans="2:2">
      <c r="B3220" s="5"/>
    </row>
    <row r="3221" spans="2:2">
      <c r="B3221" s="5"/>
    </row>
    <row r="3222" spans="2:2">
      <c r="B3222" s="5"/>
    </row>
    <row r="3223" spans="2:2">
      <c r="B3223" s="5"/>
    </row>
    <row r="3224" spans="2:2">
      <c r="B3224" s="5"/>
    </row>
    <row r="3225" spans="2:2">
      <c r="B3225" s="5"/>
    </row>
    <row r="3226" spans="2:2">
      <c r="B3226" s="5"/>
    </row>
    <row r="3227" spans="2:2">
      <c r="B3227" s="5"/>
    </row>
    <row r="3228" spans="2:2">
      <c r="B3228" s="5"/>
    </row>
    <row r="3229" spans="2:2">
      <c r="B3229" s="5"/>
    </row>
    <row r="3230" spans="2:2">
      <c r="B3230" s="5"/>
    </row>
    <row r="3231" spans="2:2">
      <c r="B3231" s="5"/>
    </row>
    <row r="3232" spans="2:2">
      <c r="B3232" s="5"/>
    </row>
    <row r="3233" spans="2:2">
      <c r="B3233" s="5"/>
    </row>
    <row r="3234" spans="2:2">
      <c r="B3234" s="5"/>
    </row>
    <row r="3235" spans="2:2">
      <c r="B3235" s="5"/>
    </row>
    <row r="3236" spans="2:2">
      <c r="B3236" s="5"/>
    </row>
    <row r="3237" spans="2:2">
      <c r="B3237" s="5"/>
    </row>
    <row r="3238" spans="2:2">
      <c r="B3238" s="5"/>
    </row>
    <row r="3239" spans="2:2">
      <c r="B3239" s="5"/>
    </row>
    <row r="3240" spans="2:2">
      <c r="B3240" s="5"/>
    </row>
    <row r="3241" spans="2:2">
      <c r="B3241" s="5"/>
    </row>
    <row r="3242" spans="2:2">
      <c r="B3242" s="5"/>
    </row>
    <row r="3243" spans="2:2">
      <c r="B3243" s="5"/>
    </row>
    <row r="3244" spans="2:2">
      <c r="B3244" s="5"/>
    </row>
    <row r="3245" spans="2:2">
      <c r="B3245" s="5"/>
    </row>
    <row r="3246" spans="2:2">
      <c r="B3246" s="5"/>
    </row>
    <row r="3247" spans="2:2">
      <c r="B3247" s="5"/>
    </row>
    <row r="3248" spans="2:2">
      <c r="B3248" s="5"/>
    </row>
    <row r="3249" spans="2:2">
      <c r="B3249" s="5"/>
    </row>
    <row r="3250" spans="2:2">
      <c r="B3250" s="5"/>
    </row>
    <row r="3251" spans="2:2">
      <c r="B3251" s="5"/>
    </row>
    <row r="3252" spans="2:2">
      <c r="B3252" s="5"/>
    </row>
    <row r="3253" spans="2:2">
      <c r="B3253" s="5"/>
    </row>
    <row r="3254" spans="2:2">
      <c r="B3254" s="5"/>
    </row>
    <row r="3255" spans="2:2">
      <c r="B3255" s="5"/>
    </row>
    <row r="3256" spans="2:2">
      <c r="B3256" s="5"/>
    </row>
    <row r="3257" spans="2:2">
      <c r="B3257" s="5"/>
    </row>
    <row r="3258" spans="2:2">
      <c r="B3258" s="5"/>
    </row>
    <row r="3259" spans="2:2">
      <c r="B3259" s="5"/>
    </row>
    <row r="3260" spans="2:2">
      <c r="B3260" s="5"/>
    </row>
    <row r="3261" spans="2:2">
      <c r="B3261" s="5"/>
    </row>
    <row r="3262" spans="2:2">
      <c r="B3262" s="5"/>
    </row>
    <row r="3263" spans="2:2">
      <c r="B3263" s="5"/>
    </row>
    <row r="3264" spans="2:2">
      <c r="B3264" s="5"/>
    </row>
    <row r="3265" spans="2:2">
      <c r="B3265" s="5"/>
    </row>
    <row r="3266" spans="2:2">
      <c r="B3266" s="5"/>
    </row>
    <row r="3267" spans="2:2">
      <c r="B3267" s="5"/>
    </row>
    <row r="3268" spans="2:2">
      <c r="B3268" s="5"/>
    </row>
    <row r="3269" spans="2:2">
      <c r="B3269" s="5"/>
    </row>
    <row r="3270" spans="2:2">
      <c r="B3270" s="5"/>
    </row>
    <row r="3271" spans="2:2">
      <c r="B3271" s="5"/>
    </row>
    <row r="3272" spans="2:2">
      <c r="B3272" s="5"/>
    </row>
    <row r="3273" spans="2:2">
      <c r="B3273" s="5"/>
    </row>
    <row r="3274" spans="2:2">
      <c r="B3274" s="5"/>
    </row>
    <row r="3275" spans="2:2">
      <c r="B3275" s="5"/>
    </row>
    <row r="3276" spans="2:2">
      <c r="B3276" s="5"/>
    </row>
    <row r="3277" spans="2:2">
      <c r="B3277" s="5"/>
    </row>
    <row r="3278" spans="2:2">
      <c r="B3278" s="5"/>
    </row>
    <row r="3279" spans="2:2">
      <c r="B3279" s="5"/>
    </row>
    <row r="3280" spans="2:2">
      <c r="B3280" s="5"/>
    </row>
    <row r="3281" spans="2:2">
      <c r="B3281" s="5"/>
    </row>
    <row r="3282" spans="2:2">
      <c r="B3282" s="5"/>
    </row>
    <row r="3283" spans="2:2">
      <c r="B3283" s="5"/>
    </row>
    <row r="3284" spans="2:2">
      <c r="B3284" s="5"/>
    </row>
    <row r="3285" spans="2:2">
      <c r="B3285" s="5"/>
    </row>
    <row r="3286" spans="2:2">
      <c r="B3286" s="5"/>
    </row>
    <row r="3287" spans="2:2">
      <c r="B3287" s="5"/>
    </row>
    <row r="3288" spans="2:2">
      <c r="B3288" s="5"/>
    </row>
    <row r="3289" spans="2:2">
      <c r="B3289" s="5"/>
    </row>
    <row r="3290" spans="2:2">
      <c r="B3290" s="5"/>
    </row>
    <row r="3291" spans="2:2">
      <c r="B3291" s="5"/>
    </row>
    <row r="3292" spans="2:2">
      <c r="B3292" s="5"/>
    </row>
    <row r="3293" spans="2:2">
      <c r="B3293" s="5"/>
    </row>
    <row r="3294" spans="2:2">
      <c r="B3294" s="5"/>
    </row>
    <row r="3295" spans="2:2">
      <c r="B3295" s="5"/>
    </row>
    <row r="3296" spans="2:2">
      <c r="B3296" s="5"/>
    </row>
    <row r="3297" spans="2:2">
      <c r="B3297" s="5"/>
    </row>
    <row r="3298" spans="2:2">
      <c r="B3298" s="5"/>
    </row>
    <row r="3299" spans="2:2">
      <c r="B3299" s="5"/>
    </row>
    <row r="3300" spans="2:2">
      <c r="B3300" s="5"/>
    </row>
    <row r="3301" spans="2:2">
      <c r="B3301" s="5"/>
    </row>
    <row r="3302" spans="2:2">
      <c r="B3302" s="5"/>
    </row>
    <row r="3303" spans="2:2">
      <c r="B3303" s="5"/>
    </row>
    <row r="3304" spans="2:2">
      <c r="B3304" s="5"/>
    </row>
    <row r="3305" spans="2:2">
      <c r="B3305" s="5"/>
    </row>
    <row r="3306" spans="2:2">
      <c r="B3306" s="5"/>
    </row>
    <row r="3307" spans="2:2">
      <c r="B3307" s="5"/>
    </row>
    <row r="3308" spans="2:2">
      <c r="B3308" s="5"/>
    </row>
    <row r="3309" spans="2:2">
      <c r="B3309" s="5"/>
    </row>
    <row r="3310" spans="2:2">
      <c r="B3310" s="5"/>
    </row>
    <row r="3311" spans="2:2">
      <c r="B3311" s="5"/>
    </row>
    <row r="3312" spans="2:2">
      <c r="B3312" s="5"/>
    </row>
    <row r="3313" spans="2:2">
      <c r="B3313" s="5"/>
    </row>
    <row r="3314" spans="2:2">
      <c r="B3314" s="5"/>
    </row>
    <row r="3315" spans="2:2">
      <c r="B3315" s="5"/>
    </row>
    <row r="3316" spans="2:2">
      <c r="B3316" s="5"/>
    </row>
    <row r="3317" spans="2:2">
      <c r="B3317" s="5"/>
    </row>
    <row r="3318" spans="2:2">
      <c r="B3318" s="5"/>
    </row>
    <row r="3319" spans="2:2">
      <c r="B3319" s="5"/>
    </row>
    <row r="3320" spans="2:2">
      <c r="B3320" s="5"/>
    </row>
    <row r="3321" spans="2:2">
      <c r="B3321" s="5"/>
    </row>
    <row r="3322" spans="2:2">
      <c r="B3322" s="5"/>
    </row>
    <row r="3323" spans="2:2">
      <c r="B3323" s="5"/>
    </row>
    <row r="3324" spans="2:2">
      <c r="B3324" s="5"/>
    </row>
    <row r="3325" spans="2:2">
      <c r="B3325" s="5"/>
    </row>
    <row r="3326" spans="2:2">
      <c r="B3326" s="5"/>
    </row>
    <row r="3327" spans="2:2">
      <c r="B3327" s="5"/>
    </row>
    <row r="3328" spans="2:2">
      <c r="B3328" s="5"/>
    </row>
    <row r="3329" spans="2:2">
      <c r="B3329" s="5"/>
    </row>
    <row r="3330" spans="2:2">
      <c r="B3330" s="5"/>
    </row>
    <row r="3331" spans="2:2">
      <c r="B3331" s="5"/>
    </row>
    <row r="3332" spans="2:2">
      <c r="B3332" s="5"/>
    </row>
    <row r="3333" spans="2:2">
      <c r="B3333" s="5"/>
    </row>
    <row r="3334" spans="2:2">
      <c r="B3334" s="5"/>
    </row>
    <row r="3335" spans="2:2">
      <c r="B3335" s="5"/>
    </row>
    <row r="3336" spans="2:2">
      <c r="B3336" s="5"/>
    </row>
    <row r="3337" spans="2:2">
      <c r="B3337" s="5"/>
    </row>
    <row r="3338" spans="2:2">
      <c r="B3338" s="5"/>
    </row>
    <row r="3339" spans="2:2">
      <c r="B3339" s="5"/>
    </row>
    <row r="3340" spans="2:2">
      <c r="B3340" s="5"/>
    </row>
    <row r="3341" spans="2:2">
      <c r="B3341" s="5"/>
    </row>
    <row r="3342" spans="2:2">
      <c r="B3342" s="5"/>
    </row>
    <row r="3343" spans="2:2">
      <c r="B3343" s="5"/>
    </row>
    <row r="3344" spans="2:2">
      <c r="B3344" s="5"/>
    </row>
    <row r="3345" spans="2:2">
      <c r="B3345" s="5"/>
    </row>
    <row r="3346" spans="2:2">
      <c r="B3346" s="5"/>
    </row>
    <row r="3347" spans="2:2">
      <c r="B3347" s="5"/>
    </row>
    <row r="3348" spans="2:2">
      <c r="B3348" s="5"/>
    </row>
    <row r="3349" spans="2:2">
      <c r="B3349" s="5"/>
    </row>
    <row r="3350" spans="2:2">
      <c r="B3350" s="5"/>
    </row>
    <row r="3351" spans="2:2">
      <c r="B3351" s="5"/>
    </row>
    <row r="3352" spans="2:2">
      <c r="B3352" s="5"/>
    </row>
    <row r="3353" spans="2:2">
      <c r="B3353" s="5"/>
    </row>
    <row r="3354" spans="2:2">
      <c r="B3354" s="5"/>
    </row>
    <row r="3355" spans="2:2">
      <c r="B3355" s="5"/>
    </row>
    <row r="3356" spans="2:2">
      <c r="B3356" s="5"/>
    </row>
    <row r="3357" spans="2:2">
      <c r="B3357" s="5"/>
    </row>
    <row r="3358" spans="2:2">
      <c r="B3358" s="5"/>
    </row>
    <row r="3359" spans="2:2">
      <c r="B3359" s="5"/>
    </row>
    <row r="3360" spans="2:2">
      <c r="B3360" s="5"/>
    </row>
    <row r="3361" spans="2:2">
      <c r="B3361" s="5"/>
    </row>
    <row r="3362" spans="2:2">
      <c r="B3362" s="5"/>
    </row>
    <row r="3363" spans="2:2">
      <c r="B3363" s="5"/>
    </row>
    <row r="3364" spans="2:2">
      <c r="B3364" s="5"/>
    </row>
    <row r="3365" spans="2:2">
      <c r="B3365" s="5"/>
    </row>
    <row r="3366" spans="2:2">
      <c r="B3366" s="5"/>
    </row>
    <row r="3367" spans="2:2">
      <c r="B3367" s="5"/>
    </row>
    <row r="3368" spans="2:2">
      <c r="B3368" s="5"/>
    </row>
    <row r="3369" spans="2:2">
      <c r="B3369" s="5"/>
    </row>
    <row r="3370" spans="2:2">
      <c r="B3370" s="5"/>
    </row>
    <row r="3371" spans="2:2">
      <c r="B3371" s="5"/>
    </row>
    <row r="3372" spans="2:2">
      <c r="B3372" s="5"/>
    </row>
    <row r="3373" spans="2:2">
      <c r="B3373" s="5"/>
    </row>
    <row r="3374" spans="2:2">
      <c r="B3374" s="5"/>
    </row>
    <row r="3375" spans="2:2">
      <c r="B3375" s="5"/>
    </row>
    <row r="3376" spans="2:2">
      <c r="B3376" s="5"/>
    </row>
    <row r="3377" spans="2:2">
      <c r="B3377" s="5"/>
    </row>
    <row r="3378" spans="2:2">
      <c r="B3378" s="5"/>
    </row>
    <row r="3379" spans="2:2">
      <c r="B3379" s="5"/>
    </row>
    <row r="3380" spans="2:2">
      <c r="B3380" s="5"/>
    </row>
    <row r="3381" spans="2:2">
      <c r="B3381" s="5"/>
    </row>
    <row r="3382" spans="2:2">
      <c r="B3382" s="5"/>
    </row>
    <row r="3383" spans="2:2">
      <c r="B3383" s="5"/>
    </row>
    <row r="3384" spans="2:2">
      <c r="B3384" s="5"/>
    </row>
    <row r="3385" spans="2:2">
      <c r="B3385" s="5"/>
    </row>
    <row r="3386" spans="2:2">
      <c r="B3386" s="5"/>
    </row>
    <row r="3387" spans="2:2">
      <c r="B3387" s="5"/>
    </row>
    <row r="3388" spans="2:2">
      <c r="B3388" s="5"/>
    </row>
    <row r="3389" spans="2:2">
      <c r="B3389" s="5"/>
    </row>
    <row r="3390" spans="2:2">
      <c r="B3390" s="5"/>
    </row>
    <row r="3391" spans="2:2">
      <c r="B3391" s="5"/>
    </row>
    <row r="3392" spans="2:2">
      <c r="B3392" s="5"/>
    </row>
    <row r="3393" spans="2:2">
      <c r="B3393" s="5"/>
    </row>
    <row r="3394" spans="2:2">
      <c r="B3394" s="5"/>
    </row>
    <row r="3395" spans="2:2">
      <c r="B3395" s="5"/>
    </row>
    <row r="3396" spans="2:2">
      <c r="B3396" s="5"/>
    </row>
    <row r="3397" spans="2:2">
      <c r="B3397" s="5"/>
    </row>
    <row r="3398" spans="2:2">
      <c r="B3398" s="5"/>
    </row>
    <row r="3399" spans="2:2">
      <c r="B3399" s="5"/>
    </row>
    <row r="3400" spans="2:2">
      <c r="B3400" s="5"/>
    </row>
    <row r="3401" spans="2:2">
      <c r="B3401" s="5"/>
    </row>
    <row r="3402" spans="2:2">
      <c r="B3402" s="5"/>
    </row>
    <row r="3403" spans="2:2">
      <c r="B3403" s="5"/>
    </row>
    <row r="3404" spans="2:2">
      <c r="B3404" s="5"/>
    </row>
    <row r="3405" spans="2:2">
      <c r="B3405" s="5"/>
    </row>
    <row r="3406" spans="2:2">
      <c r="B3406" s="5"/>
    </row>
    <row r="3407" spans="2:2">
      <c r="B3407" s="5"/>
    </row>
    <row r="3408" spans="2:2">
      <c r="B3408" s="5"/>
    </row>
    <row r="3409" spans="2:2">
      <c r="B3409" s="5"/>
    </row>
    <row r="3410" spans="2:2">
      <c r="B3410" s="5"/>
    </row>
    <row r="3411" spans="2:2">
      <c r="B3411" s="5"/>
    </row>
    <row r="3412" spans="2:2">
      <c r="B3412" s="5"/>
    </row>
    <row r="3413" spans="2:2">
      <c r="B3413" s="5"/>
    </row>
    <row r="3414" spans="2:2">
      <c r="B3414" s="5"/>
    </row>
    <row r="3415" spans="2:2">
      <c r="B3415" s="5"/>
    </row>
    <row r="3416" spans="2:2">
      <c r="B3416" s="5"/>
    </row>
    <row r="3417" spans="2:2">
      <c r="B3417" s="5"/>
    </row>
    <row r="3418" spans="2:2">
      <c r="B3418" s="5"/>
    </row>
    <row r="3419" spans="2:2">
      <c r="B3419" s="5"/>
    </row>
    <row r="3420" spans="2:2">
      <c r="B3420" s="5"/>
    </row>
    <row r="3421" spans="2:2">
      <c r="B3421" s="5"/>
    </row>
    <row r="3422" spans="2:2">
      <c r="B3422" s="5"/>
    </row>
    <row r="3423" spans="2:2">
      <c r="B3423" s="5"/>
    </row>
    <row r="3424" spans="2:2">
      <c r="B3424" s="5"/>
    </row>
    <row r="3425" spans="2:2">
      <c r="B3425" s="5"/>
    </row>
    <row r="3426" spans="2:2">
      <c r="B3426" s="5"/>
    </row>
    <row r="3427" spans="2:2">
      <c r="B3427" s="5"/>
    </row>
    <row r="3428" spans="2:2">
      <c r="B3428" s="5"/>
    </row>
    <row r="3429" spans="2:2">
      <c r="B3429" s="5"/>
    </row>
    <row r="3430" spans="2:2">
      <c r="B3430" s="5"/>
    </row>
    <row r="3431" spans="2:2">
      <c r="B3431" s="5"/>
    </row>
    <row r="3432" spans="2:2">
      <c r="B3432" s="5"/>
    </row>
    <row r="3433" spans="2:2">
      <c r="B3433" s="5"/>
    </row>
    <row r="3434" spans="2:2">
      <c r="B3434" s="5"/>
    </row>
    <row r="3435" spans="2:2">
      <c r="B3435" s="5"/>
    </row>
    <row r="3436" spans="2:2">
      <c r="B3436" s="5"/>
    </row>
    <row r="3437" spans="2:2">
      <c r="B3437" s="5"/>
    </row>
    <row r="3438" spans="2:2">
      <c r="B3438" s="5"/>
    </row>
    <row r="3439" spans="2:2">
      <c r="B3439" s="5"/>
    </row>
    <row r="3440" spans="2:2">
      <c r="B3440" s="5"/>
    </row>
    <row r="3441" spans="2:2">
      <c r="B3441" s="5"/>
    </row>
    <row r="3442" spans="2:2">
      <c r="B3442" s="5"/>
    </row>
    <row r="3443" spans="2:2">
      <c r="B3443" s="5"/>
    </row>
    <row r="3444" spans="2:2">
      <c r="B3444" s="5"/>
    </row>
    <row r="3445" spans="2:2">
      <c r="B3445" s="5"/>
    </row>
    <row r="3446" spans="2:2">
      <c r="B3446" s="5"/>
    </row>
    <row r="3447" spans="2:2">
      <c r="B3447" s="5"/>
    </row>
    <row r="3448" spans="2:2">
      <c r="B3448" s="5"/>
    </row>
    <row r="3449" spans="2:2">
      <c r="B3449" s="5"/>
    </row>
    <row r="3450" spans="2:2">
      <c r="B3450" s="5"/>
    </row>
    <row r="3451" spans="2:2">
      <c r="B3451" s="5"/>
    </row>
    <row r="3452" spans="2:2">
      <c r="B3452" s="5"/>
    </row>
    <row r="3453" spans="2:2">
      <c r="B3453" s="5"/>
    </row>
    <row r="3454" spans="2:2">
      <c r="B3454" s="5"/>
    </row>
    <row r="3455" spans="2:2">
      <c r="B3455" s="5"/>
    </row>
    <row r="3456" spans="2:2">
      <c r="B3456" s="5"/>
    </row>
    <row r="3457" spans="2:2">
      <c r="B3457" s="5"/>
    </row>
    <row r="3458" spans="2:2">
      <c r="B3458" s="5"/>
    </row>
    <row r="3459" spans="2:2">
      <c r="B3459" s="5"/>
    </row>
    <row r="3460" spans="2:2">
      <c r="B3460" s="5"/>
    </row>
    <row r="3461" spans="2:2">
      <c r="B3461" s="5"/>
    </row>
    <row r="3462" spans="2:2">
      <c r="B3462" s="5"/>
    </row>
    <row r="3463" spans="2:2">
      <c r="B3463" s="5"/>
    </row>
    <row r="3464" spans="2:2">
      <c r="B3464" s="5"/>
    </row>
    <row r="3465" spans="2:2">
      <c r="B3465" s="5"/>
    </row>
    <row r="3466" spans="2:2">
      <c r="B3466" s="5"/>
    </row>
    <row r="3467" spans="2:2">
      <c r="B3467" s="5"/>
    </row>
    <row r="3468" spans="2:2">
      <c r="B3468" s="5"/>
    </row>
    <row r="3469" spans="2:2">
      <c r="B3469" s="5"/>
    </row>
    <row r="3470" spans="2:2">
      <c r="B3470" s="5"/>
    </row>
    <row r="3471" spans="2:2">
      <c r="B3471" s="5"/>
    </row>
    <row r="3472" spans="2:2">
      <c r="B3472" s="5"/>
    </row>
    <row r="3473" spans="2:2">
      <c r="B3473" s="5"/>
    </row>
    <row r="3474" spans="2:2">
      <c r="B3474" s="5"/>
    </row>
    <row r="3475" spans="2:2">
      <c r="B3475" s="5"/>
    </row>
    <row r="3476" spans="2:2">
      <c r="B3476" s="5"/>
    </row>
    <row r="3477" spans="2:2">
      <c r="B3477" s="5"/>
    </row>
    <row r="3478" spans="2:2">
      <c r="B3478" s="5"/>
    </row>
    <row r="3479" spans="2:2">
      <c r="B3479" s="5"/>
    </row>
    <row r="3480" spans="2:2">
      <c r="B3480" s="5"/>
    </row>
    <row r="3481" spans="2:2">
      <c r="B3481" s="5"/>
    </row>
    <row r="3482" spans="2:2">
      <c r="B3482" s="5"/>
    </row>
    <row r="3483" spans="2:2">
      <c r="B3483" s="5"/>
    </row>
    <row r="3484" spans="2:2">
      <c r="B3484" s="5"/>
    </row>
    <row r="3485" spans="2:2">
      <c r="B3485" s="5"/>
    </row>
    <row r="3486" spans="2:2">
      <c r="B3486" s="5"/>
    </row>
    <row r="3487" spans="2:2">
      <c r="B3487" s="5"/>
    </row>
    <row r="3488" spans="2:2">
      <c r="B3488" s="5"/>
    </row>
    <row r="3489" spans="2:2">
      <c r="B3489" s="5"/>
    </row>
    <row r="3490" spans="2:2">
      <c r="B3490" s="5"/>
    </row>
    <row r="3491" spans="2:2">
      <c r="B3491" s="5"/>
    </row>
    <row r="3492" spans="2:2">
      <c r="B3492" s="5"/>
    </row>
    <row r="3493" spans="2:2">
      <c r="B3493" s="5"/>
    </row>
    <row r="3494" spans="2:2">
      <c r="B3494" s="5"/>
    </row>
    <row r="3495" spans="2:2">
      <c r="B3495" s="5"/>
    </row>
    <row r="3496" spans="2:2">
      <c r="B3496" s="5"/>
    </row>
    <row r="3497" spans="2:2">
      <c r="B3497" s="5"/>
    </row>
    <row r="3498" spans="2:2">
      <c r="B3498" s="5"/>
    </row>
    <row r="3499" spans="2:2">
      <c r="B3499" s="5"/>
    </row>
    <row r="3500" spans="2:2">
      <c r="B3500" s="5"/>
    </row>
    <row r="3501" spans="2:2">
      <c r="B3501" s="5"/>
    </row>
    <row r="3502" spans="2:2">
      <c r="B3502" s="5"/>
    </row>
    <row r="3503" spans="2:2">
      <c r="B3503" s="5"/>
    </row>
    <row r="3504" spans="2:2">
      <c r="B3504" s="5"/>
    </row>
    <row r="3505" spans="2:2">
      <c r="B3505" s="5"/>
    </row>
    <row r="3506" spans="2:2">
      <c r="B3506" s="5"/>
    </row>
    <row r="3507" spans="2:2">
      <c r="B3507" s="5"/>
    </row>
    <row r="3508" spans="2:2">
      <c r="B3508" s="5"/>
    </row>
    <row r="3509" spans="2:2">
      <c r="B3509" s="5"/>
    </row>
    <row r="3510" spans="2:2">
      <c r="B3510" s="5"/>
    </row>
    <row r="3511" spans="2:2">
      <c r="B3511" s="5"/>
    </row>
    <row r="3512" spans="2:2">
      <c r="B3512" s="5"/>
    </row>
    <row r="3513" spans="2:2">
      <c r="B3513" s="5"/>
    </row>
    <row r="3514" spans="2:2">
      <c r="B3514" s="5"/>
    </row>
    <row r="3515" spans="2:2">
      <c r="B3515" s="5"/>
    </row>
    <row r="3516" spans="2:2">
      <c r="B3516" s="5"/>
    </row>
    <row r="3517" spans="2:2">
      <c r="B3517" s="5"/>
    </row>
    <row r="3518" spans="2:2">
      <c r="B3518" s="5"/>
    </row>
    <row r="3519" spans="2:2">
      <c r="B3519" s="5"/>
    </row>
    <row r="3520" spans="2:2">
      <c r="B3520" s="5"/>
    </row>
    <row r="3521" spans="2:2">
      <c r="B3521" s="5"/>
    </row>
    <row r="3522" spans="2:2">
      <c r="B3522" s="5"/>
    </row>
    <row r="3523" spans="2:2">
      <c r="B3523" s="5"/>
    </row>
    <row r="3524" spans="2:2">
      <c r="B3524" s="5"/>
    </row>
    <row r="3525" spans="2:2">
      <c r="B3525" s="5"/>
    </row>
    <row r="3526" spans="2:2">
      <c r="B3526" s="5"/>
    </row>
    <row r="3527" spans="2:2">
      <c r="B3527" s="5"/>
    </row>
    <row r="3528" spans="2:2">
      <c r="B3528" s="5"/>
    </row>
    <row r="3529" spans="2:2">
      <c r="B3529" s="5"/>
    </row>
    <row r="3530" spans="2:2">
      <c r="B3530" s="5"/>
    </row>
    <row r="3531" spans="2:2">
      <c r="B3531" s="5"/>
    </row>
    <row r="3532" spans="2:2">
      <c r="B3532" s="5"/>
    </row>
    <row r="3533" spans="2:2">
      <c r="B3533" s="5"/>
    </row>
    <row r="3534" spans="2:2">
      <c r="B3534" s="5"/>
    </row>
    <row r="3535" spans="2:2">
      <c r="B3535" s="5"/>
    </row>
    <row r="3536" spans="2:2">
      <c r="B3536" s="5"/>
    </row>
    <row r="3537" spans="2:2">
      <c r="B3537" s="5"/>
    </row>
    <row r="3538" spans="2:2">
      <c r="B3538" s="5"/>
    </row>
    <row r="3539" spans="2:2">
      <c r="B3539" s="5"/>
    </row>
    <row r="3540" spans="2:2">
      <c r="B3540" s="5"/>
    </row>
    <row r="3541" spans="2:2">
      <c r="B3541" s="5"/>
    </row>
    <row r="3542" spans="2:2">
      <c r="B3542" s="5"/>
    </row>
    <row r="3543" spans="2:2">
      <c r="B3543" s="5"/>
    </row>
    <row r="3544" spans="2:2">
      <c r="B3544" s="5"/>
    </row>
    <row r="3545" spans="2:2">
      <c r="B3545" s="5"/>
    </row>
    <row r="3546" spans="2:2">
      <c r="B3546" s="5"/>
    </row>
    <row r="3547" spans="2:2">
      <c r="B3547" s="5"/>
    </row>
    <row r="3548" spans="2:2">
      <c r="B3548" s="5"/>
    </row>
    <row r="3549" spans="2:2">
      <c r="B3549" s="5"/>
    </row>
    <row r="3550" spans="2:2">
      <c r="B3550" s="5"/>
    </row>
    <row r="3551" spans="2:2">
      <c r="B3551" s="5"/>
    </row>
    <row r="3552" spans="2:2">
      <c r="B3552" s="5"/>
    </row>
    <row r="3553" spans="2:2">
      <c r="B3553" s="5"/>
    </row>
    <row r="3554" spans="2:2">
      <c r="B3554" s="5"/>
    </row>
    <row r="3555" spans="2:2">
      <c r="B3555" s="5"/>
    </row>
    <row r="3556" spans="2:2">
      <c r="B3556" s="5"/>
    </row>
    <row r="3557" spans="2:2">
      <c r="B3557" s="5"/>
    </row>
    <row r="3558" spans="2:2">
      <c r="B3558" s="5"/>
    </row>
    <row r="3559" spans="2:2">
      <c r="B3559" s="5"/>
    </row>
    <row r="3560" spans="2:2">
      <c r="B3560" s="5"/>
    </row>
    <row r="3561" spans="2:2">
      <c r="B3561" s="5"/>
    </row>
    <row r="3562" spans="2:2">
      <c r="B3562" s="5"/>
    </row>
    <row r="3563" spans="2:2">
      <c r="B3563" s="5"/>
    </row>
    <row r="3564" spans="2:2">
      <c r="B3564" s="5"/>
    </row>
    <row r="3565" spans="2:2">
      <c r="B3565" s="5"/>
    </row>
    <row r="3566" spans="2:2">
      <c r="B3566" s="5"/>
    </row>
    <row r="3567" spans="2:2">
      <c r="B3567" s="5"/>
    </row>
    <row r="3568" spans="2:2">
      <c r="B3568" s="5"/>
    </row>
    <row r="3569" spans="2:2">
      <c r="B3569" s="5"/>
    </row>
    <row r="3570" spans="2:2">
      <c r="B3570" s="5"/>
    </row>
    <row r="3571" spans="2:2">
      <c r="B3571" s="5"/>
    </row>
    <row r="3572" spans="2:2">
      <c r="B3572" s="5"/>
    </row>
    <row r="3573" spans="2:2">
      <c r="B3573" s="5"/>
    </row>
    <row r="3574" spans="2:2">
      <c r="B3574" s="5"/>
    </row>
    <row r="3575" spans="2:2">
      <c r="B3575" s="5"/>
    </row>
    <row r="3576" spans="2:2">
      <c r="B3576" s="5"/>
    </row>
    <row r="3577" spans="2:2">
      <c r="B3577" s="5"/>
    </row>
    <row r="3578" spans="2:2">
      <c r="B3578" s="5"/>
    </row>
    <row r="3579" spans="2:2">
      <c r="B3579" s="5"/>
    </row>
    <row r="3580" spans="2:2">
      <c r="B3580" s="5"/>
    </row>
    <row r="3581" spans="2:2">
      <c r="B3581" s="5"/>
    </row>
    <row r="3582" spans="2:2">
      <c r="B3582" s="5"/>
    </row>
    <row r="3583" spans="2:2">
      <c r="B3583" s="5"/>
    </row>
    <row r="3584" spans="2:2">
      <c r="B3584" s="5"/>
    </row>
    <row r="3585" spans="2:2">
      <c r="B3585" s="5"/>
    </row>
    <row r="3586" spans="2:2">
      <c r="B3586" s="5"/>
    </row>
    <row r="3587" spans="2:2">
      <c r="B3587" s="5"/>
    </row>
    <row r="3588" spans="2:2">
      <c r="B3588" s="5"/>
    </row>
    <row r="3589" spans="2:2">
      <c r="B3589" s="5"/>
    </row>
    <row r="3590" spans="2:2">
      <c r="B3590" s="5"/>
    </row>
    <row r="3591" spans="2:2">
      <c r="B3591" s="5"/>
    </row>
    <row r="3592" spans="2:2">
      <c r="B3592" s="5"/>
    </row>
    <row r="3593" spans="2:2">
      <c r="B3593" s="5"/>
    </row>
    <row r="3594" spans="2:2">
      <c r="B3594" s="5"/>
    </row>
    <row r="3595" spans="2:2">
      <c r="B3595" s="5"/>
    </row>
    <row r="3596" spans="2:2">
      <c r="B3596" s="5"/>
    </row>
    <row r="3597" spans="2:2">
      <c r="B3597" s="5"/>
    </row>
    <row r="3598" spans="2:2">
      <c r="B3598" s="5"/>
    </row>
    <row r="3599" spans="2:2">
      <c r="B3599" s="5"/>
    </row>
    <row r="3600" spans="2:2">
      <c r="B3600" s="5"/>
    </row>
    <row r="3601" spans="2:2">
      <c r="B3601" s="5"/>
    </row>
    <row r="3602" spans="2:2">
      <c r="B3602" s="5"/>
    </row>
    <row r="3603" spans="2:2">
      <c r="B3603" s="5"/>
    </row>
    <row r="3604" spans="2:2">
      <c r="B3604" s="5"/>
    </row>
    <row r="3605" spans="2:2">
      <c r="B3605" s="5"/>
    </row>
    <row r="3606" spans="2:2">
      <c r="B3606" s="5"/>
    </row>
    <row r="3607" spans="2:2">
      <c r="B3607" s="5"/>
    </row>
    <row r="3608" spans="2:2">
      <c r="B3608" s="5"/>
    </row>
    <row r="3609" spans="2:2">
      <c r="B3609" s="5"/>
    </row>
    <row r="3610" spans="2:2">
      <c r="B3610" s="5"/>
    </row>
    <row r="3611" spans="2:2">
      <c r="B3611" s="5"/>
    </row>
    <row r="3612" spans="2:2">
      <c r="B3612" s="5"/>
    </row>
    <row r="3613" spans="2:2">
      <c r="B3613" s="5"/>
    </row>
    <row r="3614" spans="2:2">
      <c r="B3614" s="5"/>
    </row>
    <row r="3615" spans="2:2">
      <c r="B3615" s="5"/>
    </row>
    <row r="3616" spans="2:2">
      <c r="B3616" s="5"/>
    </row>
    <row r="3617" spans="2:2">
      <c r="B3617" s="5"/>
    </row>
    <row r="3618" spans="2:2">
      <c r="B3618" s="5"/>
    </row>
    <row r="3619" spans="2:2">
      <c r="B3619" s="5"/>
    </row>
    <row r="3620" spans="2:2">
      <c r="B3620" s="5"/>
    </row>
    <row r="3621" spans="2:2">
      <c r="B3621" s="5"/>
    </row>
    <row r="3622" spans="2:2">
      <c r="B3622" s="5"/>
    </row>
    <row r="3623" spans="2:2">
      <c r="B3623" s="5"/>
    </row>
    <row r="3624" spans="2:2">
      <c r="B3624" s="5"/>
    </row>
    <row r="3625" spans="2:2">
      <c r="B3625" s="5"/>
    </row>
    <row r="3626" spans="2:2">
      <c r="B3626" s="5"/>
    </row>
    <row r="3627" spans="2:2">
      <c r="B3627" s="5"/>
    </row>
    <row r="3628" spans="2:2">
      <c r="B3628" s="5"/>
    </row>
    <row r="3629" spans="2:2">
      <c r="B3629" s="5"/>
    </row>
    <row r="3630" spans="2:2">
      <c r="B3630" s="5"/>
    </row>
    <row r="3631" spans="2:2">
      <c r="B3631" s="5"/>
    </row>
    <row r="3632" spans="2:2">
      <c r="B3632" s="5"/>
    </row>
    <row r="3633" spans="2:2">
      <c r="B3633" s="5"/>
    </row>
    <row r="3634" spans="2:2">
      <c r="B3634" s="5"/>
    </row>
    <row r="3635" spans="2:2">
      <c r="B3635" s="5"/>
    </row>
    <row r="3636" spans="2:2">
      <c r="B3636" s="5"/>
    </row>
    <row r="3637" spans="2:2">
      <c r="B3637" s="5"/>
    </row>
    <row r="3638" spans="2:2">
      <c r="B3638" s="5"/>
    </row>
    <row r="3639" spans="2:2">
      <c r="B3639" s="5"/>
    </row>
    <row r="3640" spans="2:2">
      <c r="B3640" s="5"/>
    </row>
    <row r="3641" spans="2:2">
      <c r="B3641" s="5"/>
    </row>
    <row r="3642" spans="2:2">
      <c r="B3642" s="5"/>
    </row>
    <row r="3643" spans="2:2">
      <c r="B3643" s="5"/>
    </row>
    <row r="3644" spans="2:2">
      <c r="B3644" s="5"/>
    </row>
    <row r="3645" spans="2:2">
      <c r="B3645" s="5"/>
    </row>
    <row r="3646" spans="2:2">
      <c r="B3646" s="5"/>
    </row>
    <row r="3647" spans="2:2">
      <c r="B3647" s="5"/>
    </row>
    <row r="3648" spans="2:2">
      <c r="B3648" s="5"/>
    </row>
    <row r="3649" spans="2:2">
      <c r="B3649" s="5"/>
    </row>
    <row r="3650" spans="2:2">
      <c r="B3650" s="5"/>
    </row>
    <row r="3651" spans="2:2">
      <c r="B3651" s="5"/>
    </row>
    <row r="3652" spans="2:2">
      <c r="B3652" s="5"/>
    </row>
    <row r="3653" spans="2:2">
      <c r="B3653" s="5"/>
    </row>
    <row r="3654" spans="2:2">
      <c r="B3654" s="5"/>
    </row>
    <row r="3655" spans="2:2">
      <c r="B3655" s="5"/>
    </row>
    <row r="3656" spans="2:2">
      <c r="B3656" s="5"/>
    </row>
    <row r="3657" spans="2:2">
      <c r="B3657" s="5"/>
    </row>
    <row r="3658" spans="2:2">
      <c r="B3658" s="5"/>
    </row>
    <row r="3659" spans="2:2">
      <c r="B3659" s="5"/>
    </row>
    <row r="3660" spans="2:2">
      <c r="B3660" s="5"/>
    </row>
    <row r="3661" spans="2:2">
      <c r="B3661" s="5"/>
    </row>
    <row r="3662" spans="2:2">
      <c r="B3662" s="5"/>
    </row>
    <row r="3663" spans="2:2">
      <c r="B3663" s="5"/>
    </row>
    <row r="3664" spans="2:2">
      <c r="B3664" s="5"/>
    </row>
    <row r="3665" spans="2:2">
      <c r="B3665" s="5"/>
    </row>
    <row r="3666" spans="2:2">
      <c r="B3666" s="5"/>
    </row>
    <row r="3667" spans="2:2">
      <c r="B3667" s="5"/>
    </row>
    <row r="3668" spans="2:2">
      <c r="B3668" s="5"/>
    </row>
    <row r="3669" spans="2:2">
      <c r="B3669" s="5"/>
    </row>
    <row r="3670" spans="2:2">
      <c r="B3670" s="5"/>
    </row>
    <row r="3671" spans="2:2">
      <c r="B3671" s="5"/>
    </row>
    <row r="3672" spans="2:2">
      <c r="B3672" s="5"/>
    </row>
    <row r="3673" spans="2:2">
      <c r="B3673" s="5"/>
    </row>
    <row r="3674" spans="2:2">
      <c r="B3674" s="5"/>
    </row>
    <row r="3675" spans="2:2">
      <c r="B3675" s="5"/>
    </row>
    <row r="3676" spans="2:2">
      <c r="B3676" s="5"/>
    </row>
    <row r="3677" spans="2:2">
      <c r="B3677" s="5"/>
    </row>
    <row r="3678" spans="2:2">
      <c r="B3678" s="5"/>
    </row>
    <row r="3679" spans="2:2">
      <c r="B3679" s="5"/>
    </row>
    <row r="3680" spans="2:2">
      <c r="B3680" s="5"/>
    </row>
    <row r="3681" spans="2:2">
      <c r="B3681" s="5"/>
    </row>
    <row r="3682" spans="2:2">
      <c r="B3682" s="5"/>
    </row>
    <row r="3683" spans="2:2">
      <c r="B3683" s="5"/>
    </row>
    <row r="3684" spans="2:2">
      <c r="B3684" s="5"/>
    </row>
    <row r="3685" spans="2:2">
      <c r="B3685" s="5"/>
    </row>
    <row r="3686" spans="2:2">
      <c r="B3686" s="5"/>
    </row>
    <row r="3687" spans="2:2">
      <c r="B3687" s="5"/>
    </row>
    <row r="3688" spans="2:2">
      <c r="B3688" s="5"/>
    </row>
    <row r="3689" spans="2:2">
      <c r="B3689" s="5"/>
    </row>
    <row r="3690" spans="2:2">
      <c r="B3690" s="5"/>
    </row>
    <row r="3691" spans="2:2">
      <c r="B3691" s="5"/>
    </row>
    <row r="3692" spans="2:2">
      <c r="B3692" s="5"/>
    </row>
    <row r="3693" spans="2:2">
      <c r="B3693" s="5"/>
    </row>
    <row r="3694" spans="2:2">
      <c r="B3694" s="5"/>
    </row>
    <row r="3695" spans="2:2">
      <c r="B3695" s="5"/>
    </row>
    <row r="3696" spans="2:2">
      <c r="B3696" s="5"/>
    </row>
    <row r="3697" spans="2:2">
      <c r="B3697" s="5"/>
    </row>
    <row r="3698" spans="2:2">
      <c r="B3698" s="5"/>
    </row>
    <row r="3699" spans="2:2">
      <c r="B3699" s="5"/>
    </row>
    <row r="3700" spans="2:2">
      <c r="B3700" s="5"/>
    </row>
    <row r="3701" spans="2:2">
      <c r="B3701" s="5"/>
    </row>
    <row r="3702" spans="2:2">
      <c r="B3702" s="5"/>
    </row>
    <row r="3703" spans="2:2">
      <c r="B3703" s="5"/>
    </row>
    <row r="3704" spans="2:2">
      <c r="B3704" s="5"/>
    </row>
    <row r="3705" spans="2:2">
      <c r="B3705" s="5"/>
    </row>
    <row r="3706" spans="2:2">
      <c r="B3706" s="5"/>
    </row>
    <row r="3707" spans="2:2">
      <c r="B3707" s="5"/>
    </row>
    <row r="3708" spans="2:2">
      <c r="B3708" s="5"/>
    </row>
    <row r="3709" spans="2:2">
      <c r="B3709" s="5"/>
    </row>
    <row r="3710" spans="2:2">
      <c r="B3710" s="5"/>
    </row>
    <row r="3711" spans="2:2">
      <c r="B3711" s="5"/>
    </row>
    <row r="3712" spans="2:2">
      <c r="B3712" s="5"/>
    </row>
    <row r="3713" spans="2:2">
      <c r="B3713" s="5"/>
    </row>
    <row r="3714" spans="2:2">
      <c r="B3714" s="5"/>
    </row>
    <row r="3715" spans="2:2">
      <c r="B3715" s="5"/>
    </row>
    <row r="3716" spans="2:2">
      <c r="B3716" s="5"/>
    </row>
    <row r="3717" spans="2:2">
      <c r="B3717" s="5"/>
    </row>
    <row r="3718" spans="2:2">
      <c r="B3718" s="5"/>
    </row>
    <row r="3719" spans="2:2">
      <c r="B3719" s="5"/>
    </row>
    <row r="3720" spans="2:2">
      <c r="B3720" s="5"/>
    </row>
    <row r="3721" spans="2:2">
      <c r="B3721" s="5"/>
    </row>
    <row r="3722" spans="2:2">
      <c r="B3722" s="5"/>
    </row>
    <row r="3723" spans="2:2">
      <c r="B3723" s="5"/>
    </row>
    <row r="3724" spans="2:2">
      <c r="B3724" s="5"/>
    </row>
    <row r="3725" spans="2:2">
      <c r="B3725" s="5"/>
    </row>
    <row r="3726" spans="2:2">
      <c r="B3726" s="5"/>
    </row>
    <row r="3727" spans="2:2">
      <c r="B3727" s="5"/>
    </row>
    <row r="3728" spans="2:2">
      <c r="B3728" s="5"/>
    </row>
    <row r="3729" spans="2:2">
      <c r="B3729" s="5"/>
    </row>
    <row r="3730" spans="2:2">
      <c r="B3730" s="5"/>
    </row>
    <row r="3731" spans="2:2">
      <c r="B3731" s="5"/>
    </row>
    <row r="3732" spans="2:2">
      <c r="B3732" s="5"/>
    </row>
    <row r="3733" spans="2:2">
      <c r="B3733" s="5"/>
    </row>
    <row r="3734" spans="2:2">
      <c r="B3734" s="5"/>
    </row>
    <row r="3735" spans="2:2">
      <c r="B3735" s="5"/>
    </row>
    <row r="3736" spans="2:2">
      <c r="B3736" s="5"/>
    </row>
    <row r="3737" spans="2:2">
      <c r="B3737" s="5"/>
    </row>
    <row r="3738" spans="2:2">
      <c r="B3738" s="5"/>
    </row>
    <row r="3739" spans="2:2">
      <c r="B3739" s="5"/>
    </row>
    <row r="3740" spans="2:2">
      <c r="B3740" s="5"/>
    </row>
    <row r="3741" spans="2:2">
      <c r="B3741" s="5"/>
    </row>
    <row r="3742" spans="2:2">
      <c r="B3742" s="5"/>
    </row>
    <row r="3743" spans="2:2">
      <c r="B3743" s="5"/>
    </row>
    <row r="3744" spans="2:2">
      <c r="B3744" s="5"/>
    </row>
    <row r="3745" spans="2:2">
      <c r="B3745" s="5"/>
    </row>
    <row r="3746" spans="2:2">
      <c r="B3746" s="5"/>
    </row>
    <row r="3747" spans="2:2">
      <c r="B3747" s="5"/>
    </row>
    <row r="3748" spans="2:2">
      <c r="B3748" s="5"/>
    </row>
    <row r="3749" spans="2:2">
      <c r="B3749" s="5"/>
    </row>
    <row r="3750" spans="2:2">
      <c r="B3750" s="5"/>
    </row>
    <row r="3751" spans="2:2">
      <c r="B3751" s="5"/>
    </row>
    <row r="3752" spans="2:2">
      <c r="B3752" s="5"/>
    </row>
    <row r="3753" spans="2:2">
      <c r="B3753" s="5"/>
    </row>
    <row r="3754" spans="2:2">
      <c r="B3754" s="5"/>
    </row>
    <row r="3755" spans="2:2">
      <c r="B3755" s="5"/>
    </row>
    <row r="3756" spans="2:2">
      <c r="B3756" s="5"/>
    </row>
    <row r="3757" spans="2:2">
      <c r="B3757" s="5"/>
    </row>
    <row r="3758" spans="2:2">
      <c r="B3758" s="5"/>
    </row>
    <row r="3759" spans="2:2">
      <c r="B3759" s="5"/>
    </row>
    <row r="3760" spans="2:2">
      <c r="B3760" s="5"/>
    </row>
    <row r="3761" spans="2:2">
      <c r="B3761" s="5"/>
    </row>
    <row r="3762" spans="2:2">
      <c r="B3762" s="5"/>
    </row>
    <row r="3763" spans="2:2">
      <c r="B3763" s="5"/>
    </row>
    <row r="3764" spans="2:2">
      <c r="B3764" s="5"/>
    </row>
    <row r="3765" spans="2:2">
      <c r="B3765" s="5"/>
    </row>
    <row r="3766" spans="2:2">
      <c r="B3766" s="5"/>
    </row>
    <row r="3767" spans="2:2">
      <c r="B3767" s="5"/>
    </row>
    <row r="3768" spans="2:2">
      <c r="B3768" s="5"/>
    </row>
    <row r="3769" spans="2:2">
      <c r="B3769" s="5"/>
    </row>
    <row r="3770" spans="2:2">
      <c r="B3770" s="5"/>
    </row>
    <row r="3771" spans="2:2">
      <c r="B3771" s="5"/>
    </row>
    <row r="3772" spans="2:2">
      <c r="B3772" s="5"/>
    </row>
    <row r="3773" spans="2:2">
      <c r="B3773" s="5"/>
    </row>
    <row r="3774" spans="2:2">
      <c r="B3774" s="5"/>
    </row>
    <row r="3775" spans="2:2">
      <c r="B3775" s="5"/>
    </row>
    <row r="3776" spans="2:2">
      <c r="B3776" s="5"/>
    </row>
    <row r="3777" spans="2:2">
      <c r="B3777" s="5"/>
    </row>
    <row r="3778" spans="2:2">
      <c r="B3778" s="5"/>
    </row>
    <row r="3779" spans="2:2">
      <c r="B3779" s="5"/>
    </row>
    <row r="3780" spans="2:2">
      <c r="B3780" s="5"/>
    </row>
    <row r="3781" spans="2:2">
      <c r="B3781" s="5"/>
    </row>
    <row r="3782" spans="2:2">
      <c r="B3782" s="5"/>
    </row>
    <row r="3783" spans="2:2">
      <c r="B3783" s="5"/>
    </row>
    <row r="3784" spans="2:2">
      <c r="B3784" s="5"/>
    </row>
    <row r="3785" spans="2:2">
      <c r="B3785" s="5"/>
    </row>
    <row r="3786" spans="2:2">
      <c r="B3786" s="5"/>
    </row>
    <row r="3787" spans="2:2">
      <c r="B3787" s="5"/>
    </row>
    <row r="3788" spans="2:2">
      <c r="B3788" s="5"/>
    </row>
    <row r="3789" spans="2:2">
      <c r="B3789" s="5"/>
    </row>
    <row r="3790" spans="2:2">
      <c r="B3790" s="5"/>
    </row>
    <row r="3791" spans="2:2">
      <c r="B3791" s="5"/>
    </row>
    <row r="3792" spans="2:2">
      <c r="B3792" s="5"/>
    </row>
    <row r="3793" spans="2:2">
      <c r="B3793" s="5"/>
    </row>
    <row r="3794" spans="2:2">
      <c r="B3794" s="5"/>
    </row>
    <row r="3795" spans="2:2">
      <c r="B3795" s="5"/>
    </row>
    <row r="3796" spans="2:2">
      <c r="B3796" s="5"/>
    </row>
    <row r="3797" spans="2:2">
      <c r="B3797" s="5"/>
    </row>
    <row r="3798" spans="2:2">
      <c r="B3798" s="5"/>
    </row>
    <row r="3799" spans="2:2">
      <c r="B3799" s="5"/>
    </row>
    <row r="3800" spans="2:2">
      <c r="B3800" s="5"/>
    </row>
    <row r="3801" spans="2:2">
      <c r="B3801" s="5"/>
    </row>
    <row r="3802" spans="2:2">
      <c r="B3802" s="5"/>
    </row>
    <row r="3803" spans="2:2">
      <c r="B3803" s="5"/>
    </row>
    <row r="3804" spans="2:2">
      <c r="B3804" s="5"/>
    </row>
    <row r="3805" spans="2:2">
      <c r="B3805" s="5"/>
    </row>
    <row r="3806" spans="2:2">
      <c r="B3806" s="5"/>
    </row>
    <row r="3807" spans="2:2">
      <c r="B3807" s="5"/>
    </row>
    <row r="3808" spans="2:2">
      <c r="B3808" s="5"/>
    </row>
    <row r="3809" spans="2:2">
      <c r="B3809" s="5"/>
    </row>
    <row r="3810" spans="2:2">
      <c r="B3810" s="5"/>
    </row>
    <row r="3811" spans="2:2">
      <c r="B3811" s="5"/>
    </row>
    <row r="3812" spans="2:2">
      <c r="B3812" s="5"/>
    </row>
    <row r="3813" spans="2:2">
      <c r="B3813" s="5"/>
    </row>
    <row r="3814" spans="2:2">
      <c r="B3814" s="5"/>
    </row>
    <row r="3815" spans="2:2">
      <c r="B3815" s="5"/>
    </row>
    <row r="3816" spans="2:2">
      <c r="B3816" s="5"/>
    </row>
    <row r="3817" spans="2:2">
      <c r="B3817" s="5"/>
    </row>
    <row r="3818" spans="2:2">
      <c r="B3818" s="5"/>
    </row>
    <row r="3819" spans="2:2">
      <c r="B3819" s="5"/>
    </row>
    <row r="3820" spans="2:2">
      <c r="B3820" s="5"/>
    </row>
    <row r="3821" spans="2:2">
      <c r="B3821" s="5"/>
    </row>
    <row r="3822" spans="2:2">
      <c r="B3822" s="5"/>
    </row>
    <row r="3823" spans="2:2">
      <c r="B3823" s="5"/>
    </row>
    <row r="3824" spans="2:2">
      <c r="B3824" s="5"/>
    </row>
    <row r="3825" spans="2:2">
      <c r="B3825" s="5"/>
    </row>
    <row r="3826" spans="2:2">
      <c r="B3826" s="5"/>
    </row>
    <row r="3827" spans="2:2">
      <c r="B3827" s="5"/>
    </row>
    <row r="3828" spans="2:2">
      <c r="B3828" s="5"/>
    </row>
    <row r="3829" spans="2:2">
      <c r="B3829" s="5"/>
    </row>
    <row r="3830" spans="2:2">
      <c r="B3830" s="5"/>
    </row>
    <row r="3831" spans="2:2">
      <c r="B3831" s="5"/>
    </row>
    <row r="3832" spans="2:2">
      <c r="B3832" s="5"/>
    </row>
    <row r="3833" spans="2:2">
      <c r="B3833" s="5"/>
    </row>
    <row r="3834" spans="2:2">
      <c r="B3834" s="5"/>
    </row>
    <row r="3835" spans="2:2">
      <c r="B3835" s="5"/>
    </row>
    <row r="3836" spans="2:2">
      <c r="B3836" s="5"/>
    </row>
    <row r="3837" spans="2:2">
      <c r="B3837" s="5"/>
    </row>
    <row r="3838" spans="2:2">
      <c r="B3838" s="5"/>
    </row>
    <row r="3839" spans="2:2">
      <c r="B3839" s="5"/>
    </row>
    <row r="3840" spans="2:2">
      <c r="B3840" s="5"/>
    </row>
    <row r="3841" spans="2:2">
      <c r="B3841" s="5"/>
    </row>
    <row r="3842" spans="2:2">
      <c r="B3842" s="5"/>
    </row>
    <row r="3843" spans="2:2">
      <c r="B3843" s="5"/>
    </row>
    <row r="3844" spans="2:2">
      <c r="B3844" s="5"/>
    </row>
    <row r="3845" spans="2:2">
      <c r="B3845" s="5"/>
    </row>
    <row r="3846" spans="2:2">
      <c r="B3846" s="5"/>
    </row>
    <row r="3847" spans="2:2">
      <c r="B3847" s="5"/>
    </row>
    <row r="3848" spans="2:2">
      <c r="B3848" s="5"/>
    </row>
    <row r="3849" spans="2:2">
      <c r="B3849" s="5"/>
    </row>
    <row r="3850" spans="2:2">
      <c r="B3850" s="5"/>
    </row>
    <row r="3851" spans="2:2">
      <c r="B3851" s="5"/>
    </row>
    <row r="3852" spans="2:2">
      <c r="B3852" s="5"/>
    </row>
    <row r="3853" spans="2:2">
      <c r="B3853" s="5"/>
    </row>
    <row r="3854" spans="2:2">
      <c r="B3854" s="5"/>
    </row>
    <row r="3855" spans="2:2">
      <c r="B3855" s="5"/>
    </row>
    <row r="3856" spans="2:2">
      <c r="B3856" s="5"/>
    </row>
    <row r="3857" spans="2:2">
      <c r="B3857" s="5"/>
    </row>
    <row r="3858" spans="2:2">
      <c r="B3858" s="5"/>
    </row>
    <row r="3859" spans="2:2">
      <c r="B3859" s="5"/>
    </row>
    <row r="3860" spans="2:2">
      <c r="B3860" s="5"/>
    </row>
    <row r="3861" spans="2:2">
      <c r="B3861" s="5"/>
    </row>
    <row r="3862" spans="2:2">
      <c r="B3862" s="5"/>
    </row>
    <row r="3863" spans="2:2">
      <c r="B3863" s="5"/>
    </row>
    <row r="3864" spans="2:2">
      <c r="B3864" s="5"/>
    </row>
    <row r="3865" spans="2:2">
      <c r="B3865" s="5"/>
    </row>
    <row r="3866" spans="2:2">
      <c r="B3866" s="5"/>
    </row>
    <row r="3867" spans="2:2">
      <c r="B3867" s="5"/>
    </row>
    <row r="3868" spans="2:2">
      <c r="B3868" s="5"/>
    </row>
    <row r="3869" spans="2:2">
      <c r="B3869" s="5"/>
    </row>
    <row r="3870" spans="2:2">
      <c r="B3870" s="5"/>
    </row>
    <row r="3871" spans="2:2">
      <c r="B3871" s="5"/>
    </row>
    <row r="3872" spans="2:2">
      <c r="B3872" s="5"/>
    </row>
    <row r="3873" spans="2:2">
      <c r="B3873" s="5"/>
    </row>
    <row r="3874" spans="2:2">
      <c r="B3874" s="5"/>
    </row>
    <row r="3875" spans="2:2">
      <c r="B3875" s="5"/>
    </row>
    <row r="3876" spans="2:2">
      <c r="B3876" s="5"/>
    </row>
    <row r="3877" spans="2:2">
      <c r="B3877" s="5"/>
    </row>
    <row r="3878" spans="2:2">
      <c r="B3878" s="5"/>
    </row>
    <row r="3879" spans="2:2">
      <c r="B3879" s="5"/>
    </row>
    <row r="3880" spans="2:2">
      <c r="B3880" s="5"/>
    </row>
    <row r="3881" spans="2:2">
      <c r="B3881" s="5"/>
    </row>
    <row r="3882" spans="2:2">
      <c r="B3882" s="5"/>
    </row>
    <row r="3883" spans="2:2">
      <c r="B3883" s="5"/>
    </row>
    <row r="3884" spans="2:2">
      <c r="B3884" s="5"/>
    </row>
    <row r="3885" spans="2:2">
      <c r="B3885" s="5"/>
    </row>
    <row r="3886" spans="2:2">
      <c r="B3886" s="5"/>
    </row>
    <row r="3887" spans="2:2">
      <c r="B3887" s="5"/>
    </row>
    <row r="3888" spans="2:2">
      <c r="B3888" s="5"/>
    </row>
    <row r="3889" spans="2:2">
      <c r="B3889" s="5"/>
    </row>
    <row r="3890" spans="2:2">
      <c r="B3890" s="5"/>
    </row>
    <row r="3891" spans="2:2">
      <c r="B3891" s="5"/>
    </row>
    <row r="3892" spans="2:2">
      <c r="B3892" s="5"/>
    </row>
    <row r="3893" spans="2:2">
      <c r="B3893" s="5"/>
    </row>
    <row r="3894" spans="2:2">
      <c r="B3894" s="5"/>
    </row>
    <row r="3895" spans="2:2">
      <c r="B3895" s="5"/>
    </row>
    <row r="3896" spans="2:2">
      <c r="B3896" s="5"/>
    </row>
    <row r="3897" spans="2:2">
      <c r="B3897" s="5"/>
    </row>
    <row r="3898" spans="2:2">
      <c r="B3898" s="5"/>
    </row>
    <row r="3899" spans="2:2">
      <c r="B3899" s="5"/>
    </row>
    <row r="3900" spans="2:2">
      <c r="B3900" s="5"/>
    </row>
    <row r="3901" spans="2:2">
      <c r="B3901" s="5"/>
    </row>
    <row r="3902" spans="2:2">
      <c r="B3902" s="5"/>
    </row>
    <row r="3903" spans="2:2">
      <c r="B3903" s="5"/>
    </row>
    <row r="3904" spans="2:2">
      <c r="B3904" s="5"/>
    </row>
    <row r="3905" spans="2:2">
      <c r="B3905" s="5"/>
    </row>
    <row r="3906" spans="2:2">
      <c r="B3906" s="5"/>
    </row>
    <row r="3907" spans="2:2">
      <c r="B3907" s="5"/>
    </row>
    <row r="3908" spans="2:2">
      <c r="B3908" s="5"/>
    </row>
    <row r="3909" spans="2:2">
      <c r="B3909" s="5"/>
    </row>
    <row r="3910" spans="2:2">
      <c r="B3910" s="5"/>
    </row>
    <row r="3911" spans="2:2">
      <c r="B3911" s="5"/>
    </row>
    <row r="3912" spans="2:2">
      <c r="B3912" s="5"/>
    </row>
    <row r="3913" spans="2:2">
      <c r="B3913" s="5"/>
    </row>
    <row r="3914" spans="2:2">
      <c r="B3914" s="5"/>
    </row>
    <row r="3915" spans="2:2">
      <c r="B3915" s="5"/>
    </row>
    <row r="3916" spans="2:2">
      <c r="B3916" s="5"/>
    </row>
    <row r="3917" spans="2:2">
      <c r="B3917" s="5"/>
    </row>
    <row r="3918" spans="2:2">
      <c r="B3918" s="5"/>
    </row>
    <row r="3919" spans="2:2">
      <c r="B3919" s="5"/>
    </row>
    <row r="3920" spans="2:2">
      <c r="B3920" s="5"/>
    </row>
    <row r="3921" spans="2:2">
      <c r="B3921" s="5"/>
    </row>
    <row r="3922" spans="2:2">
      <c r="B3922" s="5"/>
    </row>
    <row r="3923" spans="2:2">
      <c r="B3923" s="5"/>
    </row>
    <row r="3924" spans="2:2">
      <c r="B3924" s="5"/>
    </row>
    <row r="3925" spans="2:2">
      <c r="B3925" s="5"/>
    </row>
    <row r="3926" spans="2:2">
      <c r="B3926" s="5"/>
    </row>
    <row r="3927" spans="2:2">
      <c r="B3927" s="5"/>
    </row>
    <row r="3928" spans="2:2">
      <c r="B3928" s="5"/>
    </row>
    <row r="3929" spans="2:2">
      <c r="B3929" s="5"/>
    </row>
    <row r="3930" spans="2:2">
      <c r="B3930" s="5"/>
    </row>
    <row r="3931" spans="2:2">
      <c r="B3931" s="5"/>
    </row>
    <row r="3932" spans="2:2">
      <c r="B3932" s="5"/>
    </row>
    <row r="3933" spans="2:2">
      <c r="B3933" s="5"/>
    </row>
    <row r="3934" spans="2:2">
      <c r="B3934" s="5"/>
    </row>
    <row r="3935" spans="2:2">
      <c r="B3935" s="5"/>
    </row>
    <row r="3936" spans="2:2">
      <c r="B3936" s="5"/>
    </row>
    <row r="3937" spans="2:2">
      <c r="B3937" s="5"/>
    </row>
    <row r="3938" spans="2:2">
      <c r="B3938" s="5"/>
    </row>
    <row r="3939" spans="2:2">
      <c r="B3939" s="5"/>
    </row>
    <row r="3940" spans="2:2">
      <c r="B3940" s="5"/>
    </row>
    <row r="3941" spans="2:2">
      <c r="B3941" s="5"/>
    </row>
    <row r="3942" spans="2:2">
      <c r="B3942" s="5"/>
    </row>
    <row r="3943" spans="2:2">
      <c r="B3943" s="5"/>
    </row>
    <row r="3944" spans="2:2">
      <c r="B3944" s="5"/>
    </row>
    <row r="3945" spans="2:2">
      <c r="B3945" s="5"/>
    </row>
    <row r="3946" spans="2:2">
      <c r="B3946" s="5"/>
    </row>
    <row r="3947" spans="2:2">
      <c r="B3947" s="5"/>
    </row>
    <row r="3948" spans="2:2">
      <c r="B3948" s="5"/>
    </row>
    <row r="3949" spans="2:2">
      <c r="B3949" s="5"/>
    </row>
    <row r="3950" spans="2:2">
      <c r="B3950" s="5"/>
    </row>
    <row r="3951" spans="2:2">
      <c r="B3951" s="5"/>
    </row>
    <row r="3952" spans="2:2">
      <c r="B3952" s="5"/>
    </row>
    <row r="3953" spans="2:2">
      <c r="B3953" s="5"/>
    </row>
    <row r="3954" spans="2:2">
      <c r="B3954" s="5"/>
    </row>
    <row r="3955" spans="2:2">
      <c r="B3955" s="5"/>
    </row>
    <row r="3956" spans="2:2">
      <c r="B3956" s="5"/>
    </row>
    <row r="3957" spans="2:2">
      <c r="B3957" s="5"/>
    </row>
    <row r="3958" spans="2:2">
      <c r="B3958" s="5"/>
    </row>
    <row r="3959" spans="2:2">
      <c r="B3959" s="5"/>
    </row>
    <row r="3960" spans="2:2">
      <c r="B3960" s="5"/>
    </row>
    <row r="3961" spans="2:2">
      <c r="B3961" s="5"/>
    </row>
    <row r="3962" spans="2:2">
      <c r="B3962" s="5"/>
    </row>
    <row r="3963" spans="2:2">
      <c r="B3963" s="5"/>
    </row>
    <row r="3964" spans="2:2">
      <c r="B3964" s="5"/>
    </row>
    <row r="3965" spans="2:2">
      <c r="B3965" s="5"/>
    </row>
    <row r="3966" spans="2:2">
      <c r="B3966" s="5"/>
    </row>
    <row r="3967" spans="2:2">
      <c r="B3967" s="5"/>
    </row>
    <row r="3968" spans="2:2">
      <c r="B3968" s="5"/>
    </row>
    <row r="3969" spans="2:2">
      <c r="B3969" s="5"/>
    </row>
    <row r="3970" spans="2:2">
      <c r="B3970" s="5"/>
    </row>
    <row r="3971" spans="2:2">
      <c r="B3971" s="5"/>
    </row>
    <row r="3972" spans="2:2">
      <c r="B3972" s="5"/>
    </row>
    <row r="3973" spans="2:2">
      <c r="B3973" s="5"/>
    </row>
    <row r="3974" spans="2:2">
      <c r="B3974" s="5"/>
    </row>
    <row r="3975" spans="2:2">
      <c r="B3975" s="5"/>
    </row>
    <row r="3976" spans="2:2">
      <c r="B3976" s="5"/>
    </row>
    <row r="3977" spans="2:2">
      <c r="B3977" s="5"/>
    </row>
    <row r="3978" spans="2:2">
      <c r="B3978" s="5"/>
    </row>
    <row r="3979" spans="2:2">
      <c r="B3979" s="5"/>
    </row>
    <row r="3980" spans="2:2">
      <c r="B3980" s="5"/>
    </row>
    <row r="3981" spans="2:2">
      <c r="B3981" s="5"/>
    </row>
    <row r="3982" spans="2:2">
      <c r="B3982" s="5"/>
    </row>
    <row r="3983" spans="2:2">
      <c r="B3983" s="5"/>
    </row>
    <row r="3984" spans="2:2">
      <c r="B3984" s="5"/>
    </row>
    <row r="3985" spans="2:2">
      <c r="B3985" s="5"/>
    </row>
    <row r="3986" spans="2:2">
      <c r="B3986" s="5"/>
    </row>
    <row r="3987" spans="2:2">
      <c r="B3987" s="5"/>
    </row>
    <row r="3988" spans="2:2">
      <c r="B3988" s="5"/>
    </row>
    <row r="3989" spans="2:2">
      <c r="B3989" s="5"/>
    </row>
    <row r="3990" spans="2:2">
      <c r="B3990" s="5"/>
    </row>
    <row r="3991" spans="2:2">
      <c r="B3991" s="5"/>
    </row>
    <row r="3992" spans="2:2">
      <c r="B3992" s="5"/>
    </row>
    <row r="3993" spans="2:2">
      <c r="B3993" s="5"/>
    </row>
    <row r="3994" spans="2:2">
      <c r="B3994" s="5"/>
    </row>
    <row r="3995" spans="2:2">
      <c r="B3995" s="5"/>
    </row>
    <row r="3996" spans="2:2">
      <c r="B3996" s="5"/>
    </row>
    <row r="3997" spans="2:2">
      <c r="B3997" s="5"/>
    </row>
    <row r="3998" spans="2:2">
      <c r="B3998" s="5"/>
    </row>
    <row r="3999" spans="2:2">
      <c r="B3999" s="5"/>
    </row>
    <row r="4000" spans="2:2">
      <c r="B4000" s="5"/>
    </row>
    <row r="4001" spans="2:2">
      <c r="B4001" s="5"/>
    </row>
    <row r="4002" spans="2:2">
      <c r="B4002" s="5"/>
    </row>
    <row r="4003" spans="2:2">
      <c r="B4003" s="5"/>
    </row>
    <row r="4004" spans="2:2">
      <c r="B4004" s="5"/>
    </row>
    <row r="4005" spans="2:2">
      <c r="B4005" s="5"/>
    </row>
    <row r="4006" spans="2:2">
      <c r="B4006" s="5"/>
    </row>
    <row r="4007" spans="2:2">
      <c r="B4007" s="5"/>
    </row>
    <row r="4008" spans="2:2">
      <c r="B4008" s="5"/>
    </row>
    <row r="4009" spans="2:2">
      <c r="B4009" s="5"/>
    </row>
    <row r="4010" spans="2:2">
      <c r="B4010" s="5"/>
    </row>
    <row r="4011" spans="2:2">
      <c r="B4011" s="5"/>
    </row>
    <row r="4012" spans="2:2">
      <c r="B4012" s="5"/>
    </row>
    <row r="4013" spans="2:2">
      <c r="B4013" s="5"/>
    </row>
    <row r="4014" spans="2:2">
      <c r="B4014" s="5"/>
    </row>
    <row r="4015" spans="2:2">
      <c r="B4015" s="5"/>
    </row>
    <row r="4016" spans="2:2">
      <c r="B4016" s="5"/>
    </row>
    <row r="4017" spans="2:2">
      <c r="B4017" s="5"/>
    </row>
    <row r="4018" spans="2:2">
      <c r="B4018" s="5"/>
    </row>
    <row r="4019" spans="2:2">
      <c r="B4019" s="5"/>
    </row>
    <row r="4020" spans="2:2">
      <c r="B4020" s="5"/>
    </row>
    <row r="4021" spans="2:2">
      <c r="B4021" s="5"/>
    </row>
    <row r="4022" spans="2:2">
      <c r="B4022" s="5"/>
    </row>
    <row r="4023" spans="2:2">
      <c r="B4023" s="5"/>
    </row>
    <row r="4024" spans="2:2">
      <c r="B4024" s="5"/>
    </row>
    <row r="4025" spans="2:2">
      <c r="B4025" s="5"/>
    </row>
    <row r="4026" spans="2:2">
      <c r="B4026" s="5"/>
    </row>
    <row r="4027" spans="2:2">
      <c r="B4027" s="5"/>
    </row>
    <row r="4028" spans="2:2">
      <c r="B4028" s="5"/>
    </row>
    <row r="4029" spans="2:2">
      <c r="B4029" s="5"/>
    </row>
    <row r="4030" spans="2:2">
      <c r="B4030" s="5"/>
    </row>
    <row r="4031" spans="2:2">
      <c r="B4031" s="5"/>
    </row>
    <row r="4032" spans="2:2">
      <c r="B4032" s="5"/>
    </row>
    <row r="4033" spans="2:2">
      <c r="B4033" s="5"/>
    </row>
    <row r="4034" spans="2:2">
      <c r="B4034" s="5"/>
    </row>
    <row r="4035" spans="2:2">
      <c r="B4035" s="5"/>
    </row>
    <row r="4036" spans="2:2">
      <c r="B4036" s="5"/>
    </row>
    <row r="4037" spans="2:2">
      <c r="B4037" s="5"/>
    </row>
    <row r="4038" spans="2:2">
      <c r="B4038" s="5"/>
    </row>
    <row r="4039" spans="2:2">
      <c r="B4039" s="5"/>
    </row>
    <row r="4040" spans="2:2">
      <c r="B4040" s="5"/>
    </row>
    <row r="4041" spans="2:2">
      <c r="B4041" s="5"/>
    </row>
    <row r="4042" spans="2:2">
      <c r="B4042" s="5"/>
    </row>
    <row r="4043" spans="2:2">
      <c r="B4043" s="5"/>
    </row>
    <row r="4044" spans="2:2">
      <c r="B4044" s="5"/>
    </row>
    <row r="4045" spans="2:2">
      <c r="B4045" s="5"/>
    </row>
    <row r="4046" spans="2:2">
      <c r="B4046" s="5"/>
    </row>
    <row r="4047" spans="2:2">
      <c r="B4047" s="5"/>
    </row>
    <row r="4048" spans="2:2">
      <c r="B4048" s="5"/>
    </row>
    <row r="4049" spans="2:2">
      <c r="B4049" s="5"/>
    </row>
    <row r="4050" spans="2:2">
      <c r="B4050" s="5"/>
    </row>
    <row r="4051" spans="2:2">
      <c r="B4051" s="5"/>
    </row>
    <row r="4052" spans="2:2">
      <c r="B4052" s="5"/>
    </row>
    <row r="4053" spans="2:2">
      <c r="B4053" s="5"/>
    </row>
    <row r="4054" spans="2:2">
      <c r="B4054" s="5"/>
    </row>
    <row r="4055" spans="2:2">
      <c r="B4055" s="5"/>
    </row>
    <row r="4056" spans="2:2">
      <c r="B4056" s="5"/>
    </row>
    <row r="4057" spans="2:2">
      <c r="B4057" s="5"/>
    </row>
    <row r="4058" spans="2:2">
      <c r="B4058" s="5"/>
    </row>
    <row r="4059" spans="2:2">
      <c r="B4059" s="5"/>
    </row>
    <row r="4060" spans="2:2">
      <c r="B4060" s="5"/>
    </row>
    <row r="4061" spans="2:2">
      <c r="B4061" s="5"/>
    </row>
    <row r="4062" spans="2:2">
      <c r="B4062" s="5"/>
    </row>
    <row r="4063" spans="2:2">
      <c r="B4063" s="5"/>
    </row>
    <row r="4064" spans="2:2">
      <c r="B4064" s="5"/>
    </row>
    <row r="4065" spans="2:2">
      <c r="B4065" s="5"/>
    </row>
    <row r="4066" spans="2:2">
      <c r="B4066" s="5"/>
    </row>
    <row r="4067" spans="2:2">
      <c r="B4067" s="5"/>
    </row>
    <row r="4068" spans="2:2">
      <c r="B4068" s="5"/>
    </row>
    <row r="4069" spans="2:2">
      <c r="B4069" s="5"/>
    </row>
    <row r="4070" spans="2:2">
      <c r="B4070" s="5"/>
    </row>
    <row r="4071" spans="2:2">
      <c r="B4071" s="5"/>
    </row>
    <row r="4072" spans="2:2">
      <c r="B4072" s="5"/>
    </row>
    <row r="4073" spans="2:2">
      <c r="B4073" s="5"/>
    </row>
    <row r="4074" spans="2:2">
      <c r="B4074" s="5"/>
    </row>
    <row r="4075" spans="2:2">
      <c r="B4075" s="5"/>
    </row>
    <row r="4076" spans="2:2">
      <c r="B4076" s="5"/>
    </row>
    <row r="4077" spans="2:2">
      <c r="B4077" s="5"/>
    </row>
    <row r="4078" spans="2:2">
      <c r="B4078" s="5"/>
    </row>
    <row r="4079" spans="2:2">
      <c r="B4079" s="5"/>
    </row>
    <row r="4080" spans="2:2">
      <c r="B4080" s="5"/>
    </row>
    <row r="4081" spans="2:2">
      <c r="B4081" s="5"/>
    </row>
    <row r="4082" spans="2:2">
      <c r="B4082" s="5"/>
    </row>
    <row r="4083" spans="2:2">
      <c r="B4083" s="5"/>
    </row>
    <row r="4084" spans="2:2">
      <c r="B4084" s="5"/>
    </row>
    <row r="4085" spans="2:2">
      <c r="B4085" s="5"/>
    </row>
    <row r="4086" spans="2:2">
      <c r="B4086" s="5"/>
    </row>
    <row r="4087" spans="2:2">
      <c r="B4087" s="5"/>
    </row>
    <row r="4088" spans="2:2">
      <c r="B4088" s="5"/>
    </row>
    <row r="4089" spans="2:2">
      <c r="B4089" s="5"/>
    </row>
    <row r="4090" spans="2:2">
      <c r="B4090" s="5"/>
    </row>
    <row r="4091" spans="2:2">
      <c r="B4091" s="5"/>
    </row>
    <row r="4092" spans="2:2">
      <c r="B4092" s="5"/>
    </row>
    <row r="4093" spans="2:2">
      <c r="B4093" s="5"/>
    </row>
    <row r="4094" spans="2:2">
      <c r="B4094" s="5"/>
    </row>
    <row r="4095" spans="2:2">
      <c r="B4095" s="5"/>
    </row>
    <row r="4096" spans="2:2">
      <c r="B4096" s="5"/>
    </row>
    <row r="4097" spans="2:2">
      <c r="B4097" s="5"/>
    </row>
    <row r="4098" spans="2:2">
      <c r="B4098" s="5"/>
    </row>
    <row r="4099" spans="2:2">
      <c r="B4099" s="5"/>
    </row>
    <row r="4100" spans="2:2">
      <c r="B4100" s="5"/>
    </row>
    <row r="4101" spans="2:2">
      <c r="B4101" s="5"/>
    </row>
    <row r="4102" spans="2:2">
      <c r="B4102" s="5"/>
    </row>
    <row r="4103" spans="2:2">
      <c r="B4103" s="5"/>
    </row>
    <row r="4104" spans="2:2">
      <c r="B4104" s="5"/>
    </row>
    <row r="4105" spans="2:2">
      <c r="B4105" s="5"/>
    </row>
    <row r="4106" spans="2:2">
      <c r="B4106" s="5"/>
    </row>
    <row r="4107" spans="2:2">
      <c r="B4107" s="5"/>
    </row>
    <row r="4108" spans="2:2">
      <c r="B4108" s="5"/>
    </row>
    <row r="4109" spans="2:2">
      <c r="B4109" s="5"/>
    </row>
    <row r="4110" spans="2:2">
      <c r="B4110" s="5"/>
    </row>
    <row r="4111" spans="2:2">
      <c r="B4111" s="5"/>
    </row>
    <row r="4112" spans="2:2">
      <c r="B4112" s="5"/>
    </row>
    <row r="4113" spans="2:2">
      <c r="B4113" s="5"/>
    </row>
    <row r="4114" spans="2:2">
      <c r="B4114" s="5"/>
    </row>
    <row r="4115" spans="2:2">
      <c r="B4115" s="5"/>
    </row>
    <row r="4116" spans="2:2">
      <c r="B4116" s="5"/>
    </row>
    <row r="4117" spans="2:2">
      <c r="B4117" s="5"/>
    </row>
    <row r="4118" spans="2:2">
      <c r="B4118" s="5"/>
    </row>
    <row r="4119" spans="2:2">
      <c r="B4119" s="5"/>
    </row>
    <row r="4120" spans="2:2">
      <c r="B4120" s="5"/>
    </row>
    <row r="4121" spans="2:2">
      <c r="B4121" s="5"/>
    </row>
    <row r="4122" spans="2:2">
      <c r="B4122" s="5"/>
    </row>
    <row r="4123" spans="2:2">
      <c r="B4123" s="5"/>
    </row>
    <row r="4124" spans="2:2">
      <c r="B4124" s="5"/>
    </row>
    <row r="4125" spans="2:2">
      <c r="B4125" s="5"/>
    </row>
    <row r="4126" spans="2:2">
      <c r="B4126" s="5"/>
    </row>
    <row r="4127" spans="2:2">
      <c r="B4127" s="5"/>
    </row>
    <row r="4128" spans="2:2">
      <c r="B4128" s="5"/>
    </row>
    <row r="4129" spans="2:2">
      <c r="B4129" s="5"/>
    </row>
    <row r="4130" spans="2:2">
      <c r="B4130" s="5"/>
    </row>
    <row r="4131" spans="2:2">
      <c r="B4131" s="5"/>
    </row>
    <row r="4132" spans="2:2">
      <c r="B4132" s="5"/>
    </row>
    <row r="4133" spans="2:2">
      <c r="B4133" s="5"/>
    </row>
    <row r="4134" spans="2:2">
      <c r="B4134" s="5"/>
    </row>
    <row r="4135" spans="2:2">
      <c r="B4135" s="5"/>
    </row>
    <row r="4136" spans="2:2">
      <c r="B4136" s="5"/>
    </row>
    <row r="4137" spans="2:2">
      <c r="B4137" s="5"/>
    </row>
    <row r="4138" spans="2:2">
      <c r="B4138" s="5"/>
    </row>
    <row r="4139" spans="2:2">
      <c r="B4139" s="5"/>
    </row>
    <row r="4140" spans="2:2">
      <c r="B4140" s="5"/>
    </row>
    <row r="4141" spans="2:2">
      <c r="B4141" s="5"/>
    </row>
    <row r="4142" spans="2:2">
      <c r="B4142" s="5"/>
    </row>
    <row r="4143" spans="2:2">
      <c r="B4143" s="5"/>
    </row>
    <row r="4144" spans="2:2">
      <c r="B4144" s="5"/>
    </row>
    <row r="4145" spans="2:2">
      <c r="B4145" s="5"/>
    </row>
    <row r="4146" spans="2:2">
      <c r="B4146" s="5"/>
    </row>
    <row r="4147" spans="2:2">
      <c r="B4147" s="5"/>
    </row>
    <row r="4148" spans="2:2">
      <c r="B4148" s="5"/>
    </row>
    <row r="4149" spans="2:2">
      <c r="B4149" s="5"/>
    </row>
    <row r="4150" spans="2:2">
      <c r="B4150" s="5"/>
    </row>
    <row r="4151" spans="2:2">
      <c r="B4151" s="5"/>
    </row>
    <row r="4152" spans="2:2">
      <c r="B4152" s="5"/>
    </row>
    <row r="4153" spans="2:2">
      <c r="B4153" s="5"/>
    </row>
    <row r="4154" spans="2:2">
      <c r="B4154" s="5"/>
    </row>
    <row r="4155" spans="2:2">
      <c r="B4155" s="5"/>
    </row>
    <row r="4156" spans="2:2">
      <c r="B4156" s="5"/>
    </row>
    <row r="4157" spans="2:2">
      <c r="B4157" s="5"/>
    </row>
    <row r="4158" spans="2:2">
      <c r="B4158" s="5"/>
    </row>
    <row r="4159" spans="2:2">
      <c r="B4159" s="5"/>
    </row>
    <row r="4160" spans="2:2">
      <c r="B4160" s="5"/>
    </row>
    <row r="4161" spans="2:2">
      <c r="B4161" s="5"/>
    </row>
    <row r="4162" spans="2:2">
      <c r="B4162" s="5"/>
    </row>
    <row r="4163" spans="2:2">
      <c r="B4163" s="5"/>
    </row>
    <row r="4164" spans="2:2">
      <c r="B4164" s="5"/>
    </row>
    <row r="4165" spans="2:2">
      <c r="B4165" s="5"/>
    </row>
    <row r="4166" spans="2:2">
      <c r="B4166" s="5"/>
    </row>
    <row r="4167" spans="2:2">
      <c r="B4167" s="5"/>
    </row>
    <row r="4168" spans="2:2">
      <c r="B4168" s="5"/>
    </row>
    <row r="4169" spans="2:2">
      <c r="B4169" s="5"/>
    </row>
    <row r="4170" spans="2:2">
      <c r="B4170" s="5"/>
    </row>
    <row r="4171" spans="2:2">
      <c r="B4171" s="5"/>
    </row>
    <row r="4172" spans="2:2">
      <c r="B4172" s="5"/>
    </row>
    <row r="4173" spans="2:2">
      <c r="B4173" s="5"/>
    </row>
    <row r="4174" spans="2:2">
      <c r="B4174" s="5"/>
    </row>
    <row r="4175" spans="2:2">
      <c r="B4175" s="5"/>
    </row>
    <row r="4176" spans="2:2">
      <c r="B4176" s="5"/>
    </row>
    <row r="4177" spans="2:2">
      <c r="B4177" s="5"/>
    </row>
    <row r="4178" spans="2:2">
      <c r="B4178" s="5"/>
    </row>
    <row r="4179" spans="2:2">
      <c r="B4179" s="5"/>
    </row>
    <row r="4180" spans="2:2">
      <c r="B4180" s="5"/>
    </row>
    <row r="4181" spans="2:2">
      <c r="B4181" s="5"/>
    </row>
    <row r="4182" spans="2:2">
      <c r="B4182" s="5"/>
    </row>
    <row r="4183" spans="2:2">
      <c r="B4183" s="5"/>
    </row>
    <row r="4184" spans="2:2">
      <c r="B4184" s="5"/>
    </row>
    <row r="4185" spans="2:2">
      <c r="B4185" s="5"/>
    </row>
    <row r="4186" spans="2:2">
      <c r="B4186" s="5"/>
    </row>
    <row r="4187" spans="2:2">
      <c r="B4187" s="5"/>
    </row>
    <row r="4188" spans="2:2">
      <c r="B4188" s="5"/>
    </row>
    <row r="4189" spans="2:2">
      <c r="B4189" s="5"/>
    </row>
    <row r="4190" spans="2:2">
      <c r="B4190" s="5"/>
    </row>
    <row r="4191" spans="2:2">
      <c r="B4191" s="5"/>
    </row>
    <row r="4192" spans="2:2">
      <c r="B4192" s="5"/>
    </row>
    <row r="4193" spans="2:2">
      <c r="B4193" s="5"/>
    </row>
    <row r="4194" spans="2:2">
      <c r="B4194" s="5"/>
    </row>
    <row r="4195" spans="2:2">
      <c r="B4195" s="5"/>
    </row>
    <row r="4196" spans="2:2">
      <c r="B4196" s="5"/>
    </row>
    <row r="4197" spans="2:2">
      <c r="B4197" s="5"/>
    </row>
    <row r="4198" spans="2:2">
      <c r="B4198" s="5"/>
    </row>
    <row r="4199" spans="2:2">
      <c r="B4199" s="5"/>
    </row>
    <row r="4200" spans="2:2">
      <c r="B4200" s="5"/>
    </row>
    <row r="4201" spans="2:2">
      <c r="B4201" s="5"/>
    </row>
    <row r="4202" spans="2:2">
      <c r="B4202" s="5"/>
    </row>
    <row r="4203" spans="2:2">
      <c r="B4203" s="5"/>
    </row>
    <row r="4204" spans="2:2">
      <c r="B4204" s="5"/>
    </row>
    <row r="4205" spans="2:2">
      <c r="B4205" s="5"/>
    </row>
    <row r="4206" spans="2:2">
      <c r="B4206" s="5"/>
    </row>
    <row r="4207" spans="2:2">
      <c r="B4207" s="5"/>
    </row>
    <row r="4208" spans="2:2">
      <c r="B4208" s="5"/>
    </row>
    <row r="4209" spans="2:2">
      <c r="B4209" s="5"/>
    </row>
    <row r="4210" spans="2:2">
      <c r="B4210" s="5"/>
    </row>
    <row r="4211" spans="2:2">
      <c r="B4211" s="5"/>
    </row>
    <row r="4212" spans="2:2">
      <c r="B4212" s="5"/>
    </row>
    <row r="4213" spans="2:2">
      <c r="B4213" s="5"/>
    </row>
    <row r="4214" spans="2:2">
      <c r="B4214" s="5"/>
    </row>
    <row r="4215" spans="2:2">
      <c r="B4215" s="5"/>
    </row>
    <row r="4216" spans="2:2">
      <c r="B4216" s="5"/>
    </row>
    <row r="4217" spans="2:2">
      <c r="B4217" s="5"/>
    </row>
    <row r="4218" spans="2:2">
      <c r="B4218" s="5"/>
    </row>
    <row r="4219" spans="2:2">
      <c r="B4219" s="5"/>
    </row>
    <row r="4220" spans="2:2">
      <c r="B4220" s="5"/>
    </row>
    <row r="4221" spans="2:2">
      <c r="B4221" s="5"/>
    </row>
    <row r="4222" spans="2:2">
      <c r="B4222" s="5"/>
    </row>
    <row r="4223" spans="2:2">
      <c r="B4223" s="5"/>
    </row>
    <row r="4224" spans="2:2">
      <c r="B4224" s="5"/>
    </row>
    <row r="4225" spans="2:2">
      <c r="B4225" s="5"/>
    </row>
    <row r="4226" spans="2:2">
      <c r="B4226" s="5"/>
    </row>
    <row r="4227" spans="2:2">
      <c r="B4227" s="5"/>
    </row>
    <row r="4228" spans="2:2">
      <c r="B4228" s="5"/>
    </row>
    <row r="4229" spans="2:2">
      <c r="B4229" s="5"/>
    </row>
    <row r="4230" spans="2:2">
      <c r="B4230" s="5"/>
    </row>
    <row r="4231" spans="2:2">
      <c r="B4231" s="5"/>
    </row>
    <row r="4232" spans="2:2">
      <c r="B4232" s="5"/>
    </row>
    <row r="4233" spans="2:2">
      <c r="B4233" s="5"/>
    </row>
    <row r="4234" spans="2:2">
      <c r="B4234" s="5"/>
    </row>
    <row r="4235" spans="2:2">
      <c r="B4235" s="5"/>
    </row>
    <row r="4236" spans="2:2">
      <c r="B4236" s="5"/>
    </row>
    <row r="4237" spans="2:2">
      <c r="B4237" s="5"/>
    </row>
    <row r="4238" spans="2:2">
      <c r="B4238" s="5"/>
    </row>
    <row r="4239" spans="2:2">
      <c r="B4239" s="5"/>
    </row>
    <row r="4240" spans="2:2">
      <c r="B4240" s="5"/>
    </row>
    <row r="4241" spans="2:2">
      <c r="B4241" s="5"/>
    </row>
    <row r="4242" spans="2:2">
      <c r="B4242" s="5"/>
    </row>
    <row r="4243" spans="2:2">
      <c r="B4243" s="5"/>
    </row>
    <row r="4244" spans="2:2">
      <c r="B4244" s="5"/>
    </row>
    <row r="4245" spans="2:2">
      <c r="B4245" s="5"/>
    </row>
    <row r="4246" spans="2:2">
      <c r="B4246" s="5"/>
    </row>
    <row r="4247" spans="2:2">
      <c r="B4247" s="5"/>
    </row>
    <row r="4248" spans="2:2">
      <c r="B4248" s="5"/>
    </row>
    <row r="4249" spans="2:2">
      <c r="B4249" s="5"/>
    </row>
    <row r="4250" spans="2:2">
      <c r="B4250" s="5"/>
    </row>
    <row r="4251" spans="2:2">
      <c r="B4251" s="5"/>
    </row>
    <row r="4252" spans="2:2">
      <c r="B4252" s="5"/>
    </row>
    <row r="4253" spans="2:2">
      <c r="B4253" s="5"/>
    </row>
    <row r="4254" spans="2:2">
      <c r="B4254" s="5"/>
    </row>
    <row r="4255" spans="2:2">
      <c r="B4255" s="5"/>
    </row>
    <row r="4256" spans="2:2">
      <c r="B4256" s="5"/>
    </row>
    <row r="4257" spans="2:2">
      <c r="B4257" s="5"/>
    </row>
    <row r="4258" spans="2:2">
      <c r="B4258" s="5"/>
    </row>
    <row r="4259" spans="2:2">
      <c r="B4259" s="5"/>
    </row>
    <row r="4260" spans="2:2">
      <c r="B4260" s="5"/>
    </row>
    <row r="4261" spans="2:2">
      <c r="B4261" s="5"/>
    </row>
    <row r="4262" spans="2:2">
      <c r="B4262" s="5"/>
    </row>
    <row r="4263" spans="2:2">
      <c r="B4263" s="5"/>
    </row>
    <row r="4264" spans="2:2">
      <c r="B4264" s="5"/>
    </row>
    <row r="4265" spans="2:2">
      <c r="B4265" s="5"/>
    </row>
    <row r="4266" spans="2:2">
      <c r="B4266" s="5"/>
    </row>
    <row r="4267" spans="2:2">
      <c r="B4267" s="5"/>
    </row>
  </sheetData>
  <autoFilter ref="A1:D1624"/>
  <sortState ref="F11:F26">
    <sortCondition ref="F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7"/>
  <sheetViews>
    <sheetView topLeftCell="E1" workbookViewId="0">
      <selection activeCell="H2" sqref="H2"/>
    </sheetView>
  </sheetViews>
  <sheetFormatPr defaultRowHeight="15.6"/>
  <cols>
    <col min="1" max="1" width="10.19921875" customWidth="1"/>
    <col min="2" max="2" width="15.69921875" customWidth="1"/>
    <col min="4" max="4" width="39.5" customWidth="1"/>
    <col min="5" max="5" width="34.8984375" customWidth="1"/>
    <col min="7" max="7" width="34.59765625" customWidth="1"/>
    <col min="8" max="8" width="16.09765625" customWidth="1"/>
    <col min="9" max="9" width="19.59765625" customWidth="1"/>
  </cols>
  <sheetData>
    <row r="1" spans="1:10" ht="19.95" customHeight="1">
      <c r="A1" s="3" t="s">
        <v>0</v>
      </c>
      <c r="B1" s="51" t="s">
        <v>1</v>
      </c>
      <c r="C1" s="51" t="s">
        <v>3</v>
      </c>
      <c r="D1" s="51" t="s">
        <v>5</v>
      </c>
      <c r="E1" s="51" t="s">
        <v>6</v>
      </c>
      <c r="F1" s="50" t="s">
        <v>110</v>
      </c>
    </row>
    <row r="2" spans="1:10" ht="24.75" customHeight="1">
      <c r="A2" t="s">
        <v>14</v>
      </c>
      <c r="B2" s="7">
        <v>0.58402777777777748</v>
      </c>
      <c r="C2">
        <v>14</v>
      </c>
      <c r="D2">
        <v>3</v>
      </c>
      <c r="E2">
        <v>3</v>
      </c>
      <c r="F2" s="68">
        <v>1</v>
      </c>
      <c r="G2" s="12" t="s">
        <v>113</v>
      </c>
      <c r="H2">
        <f xml:space="preserve"> COUNT('Q-2-(2 to 4)'!C:C)</f>
        <v>373</v>
      </c>
      <c r="J2" s="2"/>
    </row>
    <row r="3" spans="1:10">
      <c r="A3" t="s">
        <v>14</v>
      </c>
      <c r="B3" s="7">
        <v>0.58402777777777748</v>
      </c>
      <c r="C3">
        <v>6</v>
      </c>
      <c r="D3">
        <v>14</v>
      </c>
      <c r="E3">
        <v>18</v>
      </c>
      <c r="F3" s="68">
        <v>2</v>
      </c>
      <c r="G3" s="12" t="s">
        <v>115</v>
      </c>
      <c r="H3">
        <f>AVERAGE(D:D)</f>
        <v>10.801608579088471</v>
      </c>
    </row>
    <row r="4" spans="1:10">
      <c r="A4" t="s">
        <v>16</v>
      </c>
      <c r="B4" s="7">
        <v>0.58402777777777759</v>
      </c>
      <c r="C4">
        <v>2</v>
      </c>
      <c r="D4">
        <v>16</v>
      </c>
      <c r="E4">
        <v>19</v>
      </c>
      <c r="F4" s="68">
        <v>3</v>
      </c>
      <c r="G4" s="12" t="s">
        <v>116</v>
      </c>
      <c r="H4">
        <f>AVERAGE(E:E)</f>
        <v>13.778820375335121</v>
      </c>
    </row>
    <row r="5" spans="1:10">
      <c r="A5" t="s">
        <v>16</v>
      </c>
      <c r="B5" s="7">
        <v>0.58402777777777759</v>
      </c>
      <c r="C5">
        <v>14</v>
      </c>
      <c r="D5">
        <v>3</v>
      </c>
      <c r="E5">
        <v>3</v>
      </c>
      <c r="F5" s="68">
        <v>4</v>
      </c>
    </row>
    <row r="6" spans="1:10">
      <c r="A6" t="s">
        <v>10</v>
      </c>
      <c r="B6" s="7">
        <v>0.58472222222222192</v>
      </c>
      <c r="C6">
        <v>12</v>
      </c>
      <c r="D6">
        <v>4</v>
      </c>
      <c r="E6">
        <v>6</v>
      </c>
      <c r="F6" s="68">
        <v>5</v>
      </c>
    </row>
    <row r="7" spans="1:10">
      <c r="A7" t="s">
        <v>10</v>
      </c>
      <c r="B7" s="7">
        <v>0.58472222222222192</v>
      </c>
      <c r="C7">
        <v>11</v>
      </c>
      <c r="D7">
        <v>10</v>
      </c>
      <c r="E7">
        <v>14</v>
      </c>
      <c r="F7" s="68">
        <v>6</v>
      </c>
    </row>
    <row r="8" spans="1:10" ht="16.2" thickBot="1">
      <c r="A8" t="s">
        <v>10</v>
      </c>
      <c r="B8" s="7">
        <v>0.58472222222222192</v>
      </c>
      <c r="C8">
        <v>10</v>
      </c>
      <c r="D8">
        <v>14</v>
      </c>
      <c r="E8">
        <v>19.5</v>
      </c>
      <c r="F8" s="68">
        <v>7</v>
      </c>
    </row>
    <row r="9" spans="1:10">
      <c r="A9" t="s">
        <v>17</v>
      </c>
      <c r="B9" s="7">
        <v>0.58472222222222192</v>
      </c>
      <c r="C9">
        <v>12</v>
      </c>
      <c r="D9">
        <v>4</v>
      </c>
      <c r="E9">
        <v>6</v>
      </c>
      <c r="F9" s="68">
        <v>8</v>
      </c>
      <c r="G9" s="50" t="s">
        <v>110</v>
      </c>
      <c r="H9" s="50" t="s">
        <v>112</v>
      </c>
      <c r="I9" s="63" t="s">
        <v>4</v>
      </c>
      <c r="J9" s="63" t="s">
        <v>6</v>
      </c>
    </row>
    <row r="10" spans="1:10">
      <c r="A10" t="s">
        <v>12</v>
      </c>
      <c r="B10" s="7">
        <v>0.58472222222222203</v>
      </c>
      <c r="C10">
        <v>4</v>
      </c>
      <c r="D10">
        <v>14</v>
      </c>
      <c r="E10">
        <v>16</v>
      </c>
      <c r="F10" s="68">
        <v>9</v>
      </c>
      <c r="G10">
        <v>1</v>
      </c>
      <c r="H10">
        <v>23</v>
      </c>
      <c r="I10" s="64" t="s">
        <v>21</v>
      </c>
      <c r="J10" s="65">
        <v>23</v>
      </c>
    </row>
    <row r="11" spans="1:10">
      <c r="A11" t="s">
        <v>13</v>
      </c>
      <c r="B11" s="7">
        <v>0.5854166666666667</v>
      </c>
      <c r="C11">
        <v>7</v>
      </c>
      <c r="D11">
        <v>16</v>
      </c>
      <c r="E11">
        <v>20</v>
      </c>
      <c r="F11" s="68">
        <v>10</v>
      </c>
      <c r="G11">
        <v>2</v>
      </c>
      <c r="H11">
        <v>27</v>
      </c>
      <c r="I11" s="64" t="s">
        <v>22</v>
      </c>
      <c r="J11" s="65">
        <v>19</v>
      </c>
    </row>
    <row r="12" spans="1:10">
      <c r="A12" t="s">
        <v>11</v>
      </c>
      <c r="B12" s="7">
        <v>0.58749999999999958</v>
      </c>
      <c r="C12">
        <v>15</v>
      </c>
      <c r="D12">
        <v>1</v>
      </c>
      <c r="E12">
        <v>1</v>
      </c>
      <c r="F12" s="68">
        <v>11</v>
      </c>
      <c r="G12">
        <v>3</v>
      </c>
      <c r="H12">
        <v>23</v>
      </c>
      <c r="I12" s="64" t="s">
        <v>23</v>
      </c>
      <c r="J12" s="65">
        <v>8.5</v>
      </c>
    </row>
    <row r="13" spans="1:10">
      <c r="A13" t="s">
        <v>7</v>
      </c>
      <c r="B13" s="7">
        <v>0.58819444444444424</v>
      </c>
      <c r="C13">
        <v>5</v>
      </c>
      <c r="D13">
        <v>15</v>
      </c>
      <c r="E13">
        <v>20</v>
      </c>
      <c r="F13" s="68">
        <v>12</v>
      </c>
      <c r="G13">
        <v>4</v>
      </c>
      <c r="H13">
        <v>24</v>
      </c>
      <c r="I13" s="64" t="s">
        <v>24</v>
      </c>
      <c r="J13" s="65">
        <v>16</v>
      </c>
    </row>
    <row r="14" spans="1:10">
      <c r="A14" t="s">
        <v>7</v>
      </c>
      <c r="B14" s="7">
        <v>0.58819444444444424</v>
      </c>
      <c r="C14">
        <v>3</v>
      </c>
      <c r="D14">
        <v>7</v>
      </c>
      <c r="E14">
        <v>8.5</v>
      </c>
      <c r="F14" s="68">
        <v>13</v>
      </c>
      <c r="G14">
        <v>5</v>
      </c>
      <c r="H14">
        <v>30</v>
      </c>
      <c r="I14" s="64" t="s">
        <v>25</v>
      </c>
      <c r="J14" s="65">
        <v>20</v>
      </c>
    </row>
    <row r="15" spans="1:10">
      <c r="A15" t="s">
        <v>13</v>
      </c>
      <c r="B15" s="7">
        <v>0.58819444444444446</v>
      </c>
      <c r="C15">
        <v>14</v>
      </c>
      <c r="D15">
        <v>3</v>
      </c>
      <c r="E15">
        <v>3</v>
      </c>
      <c r="F15" s="68">
        <v>14</v>
      </c>
      <c r="G15">
        <v>6</v>
      </c>
      <c r="H15">
        <v>29</v>
      </c>
      <c r="I15" s="64" t="s">
        <v>26</v>
      </c>
      <c r="J15" s="65">
        <v>18</v>
      </c>
    </row>
    <row r="16" spans="1:10">
      <c r="A16" t="s">
        <v>13</v>
      </c>
      <c r="B16" s="7">
        <v>0.58819444444444446</v>
      </c>
      <c r="C16">
        <v>5</v>
      </c>
      <c r="D16">
        <v>15</v>
      </c>
      <c r="E16">
        <v>20</v>
      </c>
      <c r="F16" s="68">
        <v>15</v>
      </c>
      <c r="G16">
        <v>7</v>
      </c>
      <c r="H16">
        <v>28</v>
      </c>
      <c r="I16" s="64" t="s">
        <v>27</v>
      </c>
      <c r="J16" s="65">
        <v>20</v>
      </c>
    </row>
    <row r="17" spans="1:10">
      <c r="A17" t="s">
        <v>13</v>
      </c>
      <c r="B17" s="7">
        <v>0.58819444444444446</v>
      </c>
      <c r="C17">
        <v>13</v>
      </c>
      <c r="D17">
        <v>2</v>
      </c>
      <c r="E17">
        <v>2</v>
      </c>
      <c r="F17" s="68">
        <v>16</v>
      </c>
      <c r="G17">
        <v>8</v>
      </c>
      <c r="H17">
        <v>19</v>
      </c>
      <c r="I17" s="64" t="s">
        <v>28</v>
      </c>
      <c r="J17" s="65">
        <v>19</v>
      </c>
    </row>
    <row r="18" spans="1:10">
      <c r="A18" t="s">
        <v>13</v>
      </c>
      <c r="B18" s="7">
        <v>0.58819444444444446</v>
      </c>
      <c r="C18">
        <v>12</v>
      </c>
      <c r="D18">
        <v>4</v>
      </c>
      <c r="E18">
        <v>6</v>
      </c>
      <c r="G18">
        <v>9</v>
      </c>
      <c r="H18">
        <v>18</v>
      </c>
      <c r="I18" s="64" t="s">
        <v>29</v>
      </c>
      <c r="J18" s="65">
        <v>17</v>
      </c>
    </row>
    <row r="19" spans="1:10">
      <c r="A19" s="6" t="s">
        <v>20</v>
      </c>
      <c r="B19" s="7">
        <v>0.59027777777777746</v>
      </c>
      <c r="C19">
        <v>15</v>
      </c>
      <c r="D19">
        <v>1</v>
      </c>
      <c r="E19">
        <v>1</v>
      </c>
      <c r="G19">
        <v>10</v>
      </c>
      <c r="H19">
        <v>26</v>
      </c>
      <c r="I19" s="64" t="s">
        <v>30</v>
      </c>
      <c r="J19" s="65">
        <v>19.5</v>
      </c>
    </row>
    <row r="20" spans="1:10">
      <c r="A20" s="6" t="s">
        <v>20</v>
      </c>
      <c r="B20" s="7">
        <v>0.59027777777777746</v>
      </c>
      <c r="C20">
        <v>8</v>
      </c>
      <c r="D20">
        <v>15</v>
      </c>
      <c r="E20">
        <v>19</v>
      </c>
      <c r="G20">
        <v>11</v>
      </c>
      <c r="H20">
        <v>18</v>
      </c>
      <c r="I20" s="64" t="s">
        <v>31</v>
      </c>
      <c r="J20" s="65">
        <v>14</v>
      </c>
    </row>
    <row r="21" spans="1:10">
      <c r="A21" t="s">
        <v>9</v>
      </c>
      <c r="B21" s="7">
        <v>0.59027777777777757</v>
      </c>
      <c r="C21">
        <v>1</v>
      </c>
      <c r="D21">
        <v>17</v>
      </c>
      <c r="E21">
        <v>23</v>
      </c>
      <c r="G21">
        <v>12</v>
      </c>
      <c r="H21">
        <v>20</v>
      </c>
      <c r="I21" s="64" t="s">
        <v>32</v>
      </c>
      <c r="J21" s="65">
        <v>6</v>
      </c>
    </row>
    <row r="22" spans="1:10">
      <c r="A22" t="s">
        <v>11</v>
      </c>
      <c r="B22" s="7">
        <v>0.59097222222222179</v>
      </c>
      <c r="C22">
        <v>16</v>
      </c>
      <c r="D22">
        <v>5</v>
      </c>
      <c r="E22">
        <v>7</v>
      </c>
      <c r="G22">
        <v>13</v>
      </c>
      <c r="H22">
        <v>22</v>
      </c>
      <c r="I22" s="64" t="s">
        <v>33</v>
      </c>
      <c r="J22" s="65">
        <v>2</v>
      </c>
    </row>
    <row r="23" spans="1:10">
      <c r="A23" t="s">
        <v>8</v>
      </c>
      <c r="B23" s="7">
        <v>0.5909722222222219</v>
      </c>
      <c r="C23">
        <v>2</v>
      </c>
      <c r="D23">
        <v>16</v>
      </c>
      <c r="E23">
        <v>19</v>
      </c>
      <c r="G23">
        <v>14</v>
      </c>
      <c r="H23">
        <v>21</v>
      </c>
      <c r="I23" s="64" t="s">
        <v>34</v>
      </c>
      <c r="J23" s="65">
        <v>3</v>
      </c>
    </row>
    <row r="24" spans="1:10">
      <c r="A24" t="s">
        <v>11</v>
      </c>
      <c r="B24" s="7">
        <v>0.59166666666666623</v>
      </c>
      <c r="C24">
        <v>5</v>
      </c>
      <c r="D24">
        <v>15</v>
      </c>
      <c r="E24">
        <v>20</v>
      </c>
      <c r="G24">
        <v>15</v>
      </c>
      <c r="H24">
        <v>22</v>
      </c>
      <c r="I24" s="64" t="s">
        <v>35</v>
      </c>
      <c r="J24" s="65">
        <v>1</v>
      </c>
    </row>
    <row r="25" spans="1:10">
      <c r="A25" t="s">
        <v>9</v>
      </c>
      <c r="B25" s="7">
        <v>0.59166666666666645</v>
      </c>
      <c r="C25">
        <v>2</v>
      </c>
      <c r="D25">
        <v>16</v>
      </c>
      <c r="E25">
        <v>19</v>
      </c>
      <c r="G25">
        <v>16</v>
      </c>
      <c r="H25">
        <v>23</v>
      </c>
      <c r="I25" s="64" t="s">
        <v>36</v>
      </c>
      <c r="J25" s="65">
        <v>7</v>
      </c>
    </row>
    <row r="26" spans="1:10" ht="16.2" thickBot="1">
      <c r="A26" t="s">
        <v>9</v>
      </c>
      <c r="B26" s="7">
        <v>0.59166666666666645</v>
      </c>
      <c r="C26">
        <v>15</v>
      </c>
      <c r="D26">
        <v>1</v>
      </c>
      <c r="E26">
        <v>1</v>
      </c>
      <c r="G26" s="49" t="s">
        <v>111</v>
      </c>
      <c r="H26" s="49">
        <v>0</v>
      </c>
    </row>
    <row r="27" spans="1:10">
      <c r="A27" t="s">
        <v>16</v>
      </c>
      <c r="B27" s="7">
        <v>0.59166666666666645</v>
      </c>
      <c r="C27">
        <v>9</v>
      </c>
      <c r="D27">
        <v>14</v>
      </c>
      <c r="E27">
        <v>17</v>
      </c>
    </row>
    <row r="28" spans="1:10">
      <c r="A28" t="s">
        <v>16</v>
      </c>
      <c r="B28" s="7">
        <v>0.59166666666666645</v>
      </c>
      <c r="C28">
        <v>5</v>
      </c>
      <c r="D28">
        <v>15</v>
      </c>
      <c r="E28">
        <v>20</v>
      </c>
    </row>
    <row r="29" spans="1:10">
      <c r="A29" t="s">
        <v>15</v>
      </c>
      <c r="B29" s="7">
        <v>0.59305555555555556</v>
      </c>
      <c r="C29">
        <v>5</v>
      </c>
      <c r="D29">
        <v>15</v>
      </c>
      <c r="E29">
        <v>20</v>
      </c>
    </row>
    <row r="30" spans="1:10">
      <c r="A30" t="s">
        <v>15</v>
      </c>
      <c r="B30" s="7">
        <v>0.59305555555555556</v>
      </c>
      <c r="C30">
        <v>3</v>
      </c>
      <c r="D30">
        <v>7</v>
      </c>
      <c r="E30">
        <v>8.5</v>
      </c>
    </row>
    <row r="31" spans="1:10">
      <c r="A31" t="s">
        <v>15</v>
      </c>
      <c r="B31" s="7">
        <v>0.59305555555555556</v>
      </c>
      <c r="C31">
        <v>4</v>
      </c>
      <c r="D31">
        <v>14</v>
      </c>
      <c r="E31">
        <v>16</v>
      </c>
    </row>
    <row r="32" spans="1:10">
      <c r="A32" t="s">
        <v>15</v>
      </c>
      <c r="B32" s="7">
        <v>0.59305555555555556</v>
      </c>
      <c r="C32">
        <v>6</v>
      </c>
      <c r="D32">
        <v>14</v>
      </c>
      <c r="E32">
        <v>18</v>
      </c>
    </row>
    <row r="33" spans="1:5">
      <c r="A33" t="s">
        <v>15</v>
      </c>
      <c r="B33" s="7">
        <v>0.59305555555555556</v>
      </c>
      <c r="C33">
        <v>7</v>
      </c>
      <c r="D33">
        <v>16</v>
      </c>
      <c r="E33">
        <v>20</v>
      </c>
    </row>
    <row r="34" spans="1:5">
      <c r="A34" t="s">
        <v>10</v>
      </c>
      <c r="B34" s="7">
        <v>0.59444444444444411</v>
      </c>
      <c r="C34">
        <v>3</v>
      </c>
      <c r="D34">
        <v>7</v>
      </c>
      <c r="E34">
        <v>8.5</v>
      </c>
    </row>
    <row r="35" spans="1:5">
      <c r="A35" t="s">
        <v>10</v>
      </c>
      <c r="B35" s="7">
        <v>0.59444444444444411</v>
      </c>
      <c r="C35">
        <v>12</v>
      </c>
      <c r="D35">
        <v>4</v>
      </c>
      <c r="E35">
        <v>6</v>
      </c>
    </row>
    <row r="36" spans="1:5">
      <c r="A36" t="s">
        <v>18</v>
      </c>
      <c r="B36" s="7">
        <v>0.59444444444444433</v>
      </c>
      <c r="C36">
        <v>10</v>
      </c>
      <c r="D36">
        <v>14</v>
      </c>
      <c r="E36">
        <v>19.5</v>
      </c>
    </row>
    <row r="37" spans="1:5">
      <c r="A37" t="s">
        <v>13</v>
      </c>
      <c r="B37" s="7">
        <v>0.59444444444444444</v>
      </c>
      <c r="C37">
        <v>12</v>
      </c>
      <c r="D37">
        <v>4</v>
      </c>
      <c r="E37">
        <v>6</v>
      </c>
    </row>
    <row r="38" spans="1:5">
      <c r="A38" t="s">
        <v>13</v>
      </c>
      <c r="B38" s="7">
        <v>0.59444444444444444</v>
      </c>
      <c r="C38">
        <v>15</v>
      </c>
      <c r="D38">
        <v>1</v>
      </c>
      <c r="E38">
        <v>1</v>
      </c>
    </row>
    <row r="39" spans="1:5">
      <c r="A39" t="s">
        <v>12</v>
      </c>
      <c r="B39" s="7">
        <v>0.59513888888888866</v>
      </c>
      <c r="C39">
        <v>14</v>
      </c>
      <c r="D39">
        <v>3</v>
      </c>
      <c r="E39">
        <v>3</v>
      </c>
    </row>
    <row r="40" spans="1:5">
      <c r="A40" t="s">
        <v>13</v>
      </c>
      <c r="B40" s="7">
        <v>0.59583333333333333</v>
      </c>
      <c r="C40">
        <v>15</v>
      </c>
      <c r="D40">
        <v>1</v>
      </c>
      <c r="E40">
        <v>1</v>
      </c>
    </row>
    <row r="41" spans="1:5">
      <c r="A41" t="s">
        <v>13</v>
      </c>
      <c r="B41" s="7">
        <v>0.59583333333333333</v>
      </c>
      <c r="C41">
        <v>6</v>
      </c>
      <c r="D41">
        <v>14</v>
      </c>
      <c r="E41">
        <v>18</v>
      </c>
    </row>
    <row r="42" spans="1:5">
      <c r="A42" s="6" t="s">
        <v>20</v>
      </c>
      <c r="B42" s="7">
        <v>0.59652777777777743</v>
      </c>
      <c r="C42">
        <v>9</v>
      </c>
      <c r="D42">
        <v>14</v>
      </c>
      <c r="E42">
        <v>17</v>
      </c>
    </row>
    <row r="43" spans="1:5">
      <c r="A43" t="s">
        <v>11</v>
      </c>
      <c r="B43" s="7">
        <v>0.59722222222222177</v>
      </c>
      <c r="C43">
        <v>2</v>
      </c>
      <c r="D43">
        <v>16</v>
      </c>
      <c r="E43">
        <v>19</v>
      </c>
    </row>
    <row r="44" spans="1:5">
      <c r="A44" t="s">
        <v>11</v>
      </c>
      <c r="B44" s="7">
        <v>0.59722222222222177</v>
      </c>
      <c r="C44">
        <v>11</v>
      </c>
      <c r="D44">
        <v>10</v>
      </c>
      <c r="E44">
        <v>14</v>
      </c>
    </row>
    <row r="45" spans="1:5">
      <c r="A45" t="s">
        <v>11</v>
      </c>
      <c r="B45" s="7">
        <v>0.59722222222222177</v>
      </c>
      <c r="C45">
        <v>14</v>
      </c>
      <c r="D45">
        <v>3</v>
      </c>
      <c r="E45">
        <v>3</v>
      </c>
    </row>
    <row r="46" spans="1:5">
      <c r="A46" t="s">
        <v>11</v>
      </c>
      <c r="B46" s="7">
        <v>0.59722222222222177</v>
      </c>
      <c r="C46">
        <v>12</v>
      </c>
      <c r="D46">
        <v>4</v>
      </c>
      <c r="E46">
        <v>6</v>
      </c>
    </row>
    <row r="47" spans="1:5">
      <c r="A47" t="s">
        <v>11</v>
      </c>
      <c r="B47" s="7">
        <v>0.59722222222222177</v>
      </c>
      <c r="C47">
        <v>6</v>
      </c>
      <c r="D47">
        <v>14</v>
      </c>
      <c r="E47">
        <v>18</v>
      </c>
    </row>
    <row r="48" spans="1:5">
      <c r="A48" t="s">
        <v>11</v>
      </c>
      <c r="B48" s="7">
        <v>0.59722222222222177</v>
      </c>
      <c r="C48">
        <v>1</v>
      </c>
      <c r="D48">
        <v>17</v>
      </c>
      <c r="E48">
        <v>23</v>
      </c>
    </row>
    <row r="49" spans="1:5">
      <c r="A49" t="s">
        <v>11</v>
      </c>
      <c r="B49" s="7">
        <v>0.59722222222222177</v>
      </c>
      <c r="C49">
        <v>4</v>
      </c>
      <c r="D49">
        <v>14</v>
      </c>
      <c r="E49">
        <v>16</v>
      </c>
    </row>
    <row r="50" spans="1:5">
      <c r="A50" t="s">
        <v>11</v>
      </c>
      <c r="B50" s="7">
        <v>0.59722222222222177</v>
      </c>
      <c r="C50">
        <v>5</v>
      </c>
      <c r="D50">
        <v>15</v>
      </c>
      <c r="E50">
        <v>20</v>
      </c>
    </row>
    <row r="51" spans="1:5">
      <c r="A51" t="s">
        <v>11</v>
      </c>
      <c r="B51" s="7">
        <v>0.59722222222222177</v>
      </c>
      <c r="C51">
        <v>4</v>
      </c>
      <c r="D51">
        <v>14</v>
      </c>
      <c r="E51">
        <v>16</v>
      </c>
    </row>
    <row r="52" spans="1:5">
      <c r="A52" t="s">
        <v>11</v>
      </c>
      <c r="B52" s="7">
        <v>0.59722222222222177</v>
      </c>
      <c r="C52">
        <v>6</v>
      </c>
      <c r="D52">
        <v>14</v>
      </c>
      <c r="E52">
        <v>18</v>
      </c>
    </row>
    <row r="53" spans="1:5">
      <c r="A53" t="s">
        <v>11</v>
      </c>
      <c r="B53" s="7">
        <v>0.59722222222222177</v>
      </c>
      <c r="C53">
        <v>15</v>
      </c>
      <c r="D53">
        <v>1</v>
      </c>
      <c r="E53">
        <v>1</v>
      </c>
    </row>
    <row r="54" spans="1:5">
      <c r="A54" t="s">
        <v>11</v>
      </c>
      <c r="B54" s="7">
        <v>0.59722222222222177</v>
      </c>
      <c r="C54">
        <v>16</v>
      </c>
      <c r="D54">
        <v>5</v>
      </c>
      <c r="E54">
        <v>7</v>
      </c>
    </row>
    <row r="55" spans="1:5">
      <c r="A55" t="s">
        <v>14</v>
      </c>
      <c r="B55" s="7">
        <v>0.59791666666666632</v>
      </c>
      <c r="C55">
        <v>3</v>
      </c>
      <c r="D55">
        <v>7</v>
      </c>
      <c r="E55">
        <v>8.5</v>
      </c>
    </row>
    <row r="56" spans="1:5">
      <c r="A56" t="s">
        <v>7</v>
      </c>
      <c r="B56" s="7">
        <v>0.59791666666666643</v>
      </c>
      <c r="C56">
        <v>6</v>
      </c>
      <c r="D56">
        <v>14</v>
      </c>
      <c r="E56">
        <v>18</v>
      </c>
    </row>
    <row r="57" spans="1:5">
      <c r="A57" t="s">
        <v>7</v>
      </c>
      <c r="B57" s="7">
        <v>0.59791666666666643</v>
      </c>
      <c r="C57">
        <v>10</v>
      </c>
      <c r="D57">
        <v>14</v>
      </c>
      <c r="E57">
        <v>19.5</v>
      </c>
    </row>
    <row r="58" spans="1:5">
      <c r="A58" t="s">
        <v>7</v>
      </c>
      <c r="B58" s="7">
        <v>0.59791666666666643</v>
      </c>
      <c r="C58">
        <v>3</v>
      </c>
      <c r="D58">
        <v>7</v>
      </c>
      <c r="E58">
        <v>8.5</v>
      </c>
    </row>
    <row r="59" spans="1:5">
      <c r="A59" t="s">
        <v>7</v>
      </c>
      <c r="B59" s="7">
        <v>0.59791666666666643</v>
      </c>
      <c r="C59">
        <v>9</v>
      </c>
      <c r="D59">
        <v>14</v>
      </c>
      <c r="E59">
        <v>17</v>
      </c>
    </row>
    <row r="60" spans="1:5">
      <c r="A60" t="s">
        <v>7</v>
      </c>
      <c r="B60" s="7">
        <v>0.59791666666666643</v>
      </c>
      <c r="C60">
        <v>5</v>
      </c>
      <c r="D60">
        <v>15</v>
      </c>
      <c r="E60">
        <v>20</v>
      </c>
    </row>
    <row r="61" spans="1:5">
      <c r="A61" t="s">
        <v>7</v>
      </c>
      <c r="B61" s="7">
        <v>0.59791666666666643</v>
      </c>
      <c r="C61">
        <v>9</v>
      </c>
      <c r="D61">
        <v>14</v>
      </c>
      <c r="E61">
        <v>17</v>
      </c>
    </row>
    <row r="62" spans="1:5">
      <c r="A62" t="s">
        <v>9</v>
      </c>
      <c r="B62" s="7">
        <v>0.59791666666666643</v>
      </c>
      <c r="C62">
        <v>16</v>
      </c>
      <c r="D62">
        <v>5</v>
      </c>
      <c r="E62">
        <v>7</v>
      </c>
    </row>
    <row r="63" spans="1:5">
      <c r="A63" t="s">
        <v>9</v>
      </c>
      <c r="B63" s="7">
        <v>0.59791666666666643</v>
      </c>
      <c r="C63">
        <v>9</v>
      </c>
      <c r="D63">
        <v>14</v>
      </c>
      <c r="E63">
        <v>17</v>
      </c>
    </row>
    <row r="64" spans="1:5">
      <c r="A64" t="s">
        <v>9</v>
      </c>
      <c r="B64" s="7">
        <v>0.59791666666666643</v>
      </c>
      <c r="C64">
        <v>16</v>
      </c>
      <c r="D64">
        <v>5</v>
      </c>
      <c r="E64">
        <v>7</v>
      </c>
    </row>
    <row r="65" spans="1:5">
      <c r="A65" t="s">
        <v>19</v>
      </c>
      <c r="B65" s="7">
        <v>0.59999999999999987</v>
      </c>
      <c r="C65">
        <v>8</v>
      </c>
      <c r="D65">
        <v>15</v>
      </c>
      <c r="E65">
        <v>19</v>
      </c>
    </row>
    <row r="66" spans="1:5">
      <c r="A66" t="s">
        <v>19</v>
      </c>
      <c r="B66" s="7">
        <v>0.59999999999999987</v>
      </c>
      <c r="C66">
        <v>11</v>
      </c>
      <c r="D66">
        <v>10</v>
      </c>
      <c r="E66">
        <v>14</v>
      </c>
    </row>
    <row r="67" spans="1:5">
      <c r="A67" t="s">
        <v>8</v>
      </c>
      <c r="B67" s="7">
        <v>0.60069444444444409</v>
      </c>
      <c r="C67">
        <v>15</v>
      </c>
      <c r="D67">
        <v>1</v>
      </c>
      <c r="E67">
        <v>1</v>
      </c>
    </row>
    <row r="68" spans="1:5">
      <c r="A68" t="s">
        <v>8</v>
      </c>
      <c r="B68" s="7">
        <v>0.60069444444444409</v>
      </c>
      <c r="C68">
        <v>3</v>
      </c>
      <c r="D68">
        <v>7</v>
      </c>
      <c r="E68">
        <v>8.5</v>
      </c>
    </row>
    <row r="69" spans="1:5">
      <c r="A69" t="s">
        <v>8</v>
      </c>
      <c r="B69" s="7">
        <v>0.60069444444444409</v>
      </c>
      <c r="C69">
        <v>7</v>
      </c>
      <c r="D69">
        <v>16</v>
      </c>
      <c r="E69">
        <v>20</v>
      </c>
    </row>
    <row r="70" spans="1:5">
      <c r="A70" t="s">
        <v>11</v>
      </c>
      <c r="B70" s="7">
        <v>0.60138888888888842</v>
      </c>
      <c r="C70">
        <v>5</v>
      </c>
      <c r="D70">
        <v>15</v>
      </c>
      <c r="E70">
        <v>20</v>
      </c>
    </row>
    <row r="71" spans="1:5">
      <c r="A71" t="s">
        <v>9</v>
      </c>
      <c r="B71" s="7">
        <v>0.60138888888888864</v>
      </c>
      <c r="C71">
        <v>3</v>
      </c>
      <c r="D71">
        <v>7</v>
      </c>
      <c r="E71">
        <v>8.5</v>
      </c>
    </row>
    <row r="72" spans="1:5">
      <c r="A72" t="s">
        <v>9</v>
      </c>
      <c r="B72" s="7">
        <v>0.60138888888888864</v>
      </c>
      <c r="C72">
        <v>13</v>
      </c>
      <c r="D72">
        <v>2</v>
      </c>
      <c r="E72">
        <v>2</v>
      </c>
    </row>
    <row r="73" spans="1:5">
      <c r="A73" t="s">
        <v>9</v>
      </c>
      <c r="B73" s="7">
        <v>0.60138888888888864</v>
      </c>
      <c r="C73">
        <v>10</v>
      </c>
      <c r="D73">
        <v>14</v>
      </c>
      <c r="E73">
        <v>19.5</v>
      </c>
    </row>
    <row r="74" spans="1:5">
      <c r="A74" t="s">
        <v>7</v>
      </c>
      <c r="B74" s="7">
        <v>0.60208333333333308</v>
      </c>
      <c r="C74">
        <v>8</v>
      </c>
      <c r="D74">
        <v>15</v>
      </c>
      <c r="E74">
        <v>19</v>
      </c>
    </row>
    <row r="75" spans="1:5">
      <c r="A75" t="s">
        <v>7</v>
      </c>
      <c r="B75" s="7">
        <v>0.60208333333333308</v>
      </c>
      <c r="C75">
        <v>2</v>
      </c>
      <c r="D75">
        <v>16</v>
      </c>
      <c r="E75">
        <v>19</v>
      </c>
    </row>
    <row r="76" spans="1:5">
      <c r="A76" t="s">
        <v>17</v>
      </c>
      <c r="B76" s="7">
        <v>0.60208333333333308</v>
      </c>
      <c r="C76">
        <v>2</v>
      </c>
      <c r="D76">
        <v>16</v>
      </c>
      <c r="E76">
        <v>19</v>
      </c>
    </row>
    <row r="77" spans="1:5">
      <c r="A77" t="s">
        <v>17</v>
      </c>
      <c r="B77" s="7">
        <v>0.60208333333333308</v>
      </c>
      <c r="C77">
        <v>2</v>
      </c>
      <c r="D77">
        <v>16</v>
      </c>
      <c r="E77">
        <v>19</v>
      </c>
    </row>
    <row r="78" spans="1:5">
      <c r="A78" t="s">
        <v>17</v>
      </c>
      <c r="B78" s="7">
        <v>0.60208333333333308</v>
      </c>
      <c r="C78">
        <v>16</v>
      </c>
      <c r="D78">
        <v>5</v>
      </c>
      <c r="E78">
        <v>7</v>
      </c>
    </row>
    <row r="79" spans="1:5">
      <c r="A79" t="s">
        <v>17</v>
      </c>
      <c r="B79" s="7">
        <v>0.60208333333333308</v>
      </c>
      <c r="C79">
        <v>4</v>
      </c>
      <c r="D79">
        <v>14</v>
      </c>
      <c r="E79">
        <v>16</v>
      </c>
    </row>
    <row r="80" spans="1:5">
      <c r="A80" t="s">
        <v>17</v>
      </c>
      <c r="B80" s="7">
        <v>0.60208333333333308</v>
      </c>
      <c r="C80">
        <v>13</v>
      </c>
      <c r="D80">
        <v>2</v>
      </c>
      <c r="E80">
        <v>2</v>
      </c>
    </row>
    <row r="81" spans="1:5">
      <c r="A81" t="s">
        <v>17</v>
      </c>
      <c r="B81" s="7">
        <v>0.60208333333333308</v>
      </c>
      <c r="C81">
        <v>7</v>
      </c>
      <c r="D81">
        <v>16</v>
      </c>
      <c r="E81">
        <v>20</v>
      </c>
    </row>
    <row r="82" spans="1:5">
      <c r="A82" t="s">
        <v>17</v>
      </c>
      <c r="B82" s="7">
        <v>0.60208333333333308</v>
      </c>
      <c r="C82">
        <v>13</v>
      </c>
      <c r="D82">
        <v>2</v>
      </c>
      <c r="E82">
        <v>2</v>
      </c>
    </row>
    <row r="83" spans="1:5">
      <c r="A83" t="s">
        <v>17</v>
      </c>
      <c r="B83" s="7">
        <v>0.60208333333333308</v>
      </c>
      <c r="C83">
        <v>1</v>
      </c>
      <c r="D83">
        <v>17</v>
      </c>
      <c r="E83">
        <v>23</v>
      </c>
    </row>
    <row r="84" spans="1:5">
      <c r="A84" t="s">
        <v>17</v>
      </c>
      <c r="B84" s="7">
        <v>0.60208333333333308</v>
      </c>
      <c r="C84">
        <v>6</v>
      </c>
      <c r="D84">
        <v>14</v>
      </c>
      <c r="E84">
        <v>18</v>
      </c>
    </row>
    <row r="85" spans="1:5">
      <c r="A85" t="s">
        <v>17</v>
      </c>
      <c r="B85" s="7">
        <v>0.60208333333333308</v>
      </c>
      <c r="C85">
        <v>2</v>
      </c>
      <c r="D85">
        <v>16</v>
      </c>
      <c r="E85">
        <v>19</v>
      </c>
    </row>
    <row r="86" spans="1:5">
      <c r="A86" t="s">
        <v>17</v>
      </c>
      <c r="B86" s="7">
        <v>0.60208333333333308</v>
      </c>
      <c r="C86">
        <v>7</v>
      </c>
      <c r="D86">
        <v>16</v>
      </c>
      <c r="E86">
        <v>20</v>
      </c>
    </row>
    <row r="87" spans="1:5">
      <c r="A87" t="s">
        <v>17</v>
      </c>
      <c r="B87" s="7">
        <v>0.60208333333333308</v>
      </c>
      <c r="C87">
        <v>3</v>
      </c>
      <c r="D87">
        <v>7</v>
      </c>
      <c r="E87">
        <v>8.5</v>
      </c>
    </row>
    <row r="88" spans="1:5">
      <c r="A88" t="s">
        <v>17</v>
      </c>
      <c r="B88" s="7">
        <v>0.60208333333333308</v>
      </c>
      <c r="C88">
        <v>10</v>
      </c>
      <c r="D88">
        <v>14</v>
      </c>
      <c r="E88">
        <v>19.5</v>
      </c>
    </row>
    <row r="89" spans="1:5">
      <c r="A89" t="s">
        <v>10</v>
      </c>
      <c r="B89" s="7">
        <v>0.60486111111111074</v>
      </c>
      <c r="C89">
        <v>7</v>
      </c>
      <c r="D89">
        <v>16</v>
      </c>
      <c r="E89">
        <v>20</v>
      </c>
    </row>
    <row r="90" spans="1:5">
      <c r="A90" t="s">
        <v>10</v>
      </c>
      <c r="B90" s="7">
        <v>0.60486111111111074</v>
      </c>
      <c r="C90">
        <v>3</v>
      </c>
      <c r="D90">
        <v>7</v>
      </c>
      <c r="E90">
        <v>8.5</v>
      </c>
    </row>
    <row r="91" spans="1:5">
      <c r="A91" t="s">
        <v>19</v>
      </c>
      <c r="B91" s="7">
        <v>0.60624999999999984</v>
      </c>
      <c r="C91">
        <v>8</v>
      </c>
      <c r="D91">
        <v>15</v>
      </c>
      <c r="E91">
        <v>19</v>
      </c>
    </row>
    <row r="92" spans="1:5">
      <c r="A92" t="s">
        <v>19</v>
      </c>
      <c r="B92" s="7">
        <v>0.60624999999999984</v>
      </c>
      <c r="C92">
        <v>9</v>
      </c>
      <c r="D92">
        <v>14</v>
      </c>
      <c r="E92">
        <v>17</v>
      </c>
    </row>
    <row r="93" spans="1:5">
      <c r="A93" t="s">
        <v>19</v>
      </c>
      <c r="B93" s="7">
        <v>0.60624999999999984</v>
      </c>
      <c r="C93">
        <v>7</v>
      </c>
      <c r="D93">
        <v>16</v>
      </c>
      <c r="E93">
        <v>20</v>
      </c>
    </row>
    <row r="94" spans="1:5">
      <c r="A94" t="s">
        <v>8</v>
      </c>
      <c r="B94" s="7">
        <v>0.60694444444444406</v>
      </c>
      <c r="C94">
        <v>3</v>
      </c>
      <c r="D94">
        <v>7</v>
      </c>
      <c r="E94">
        <v>8.5</v>
      </c>
    </row>
    <row r="95" spans="1:5">
      <c r="A95" t="s">
        <v>8</v>
      </c>
      <c r="B95" s="7">
        <v>0.60694444444444406</v>
      </c>
      <c r="C95">
        <v>4</v>
      </c>
      <c r="D95">
        <v>14</v>
      </c>
      <c r="E95">
        <v>16</v>
      </c>
    </row>
    <row r="96" spans="1:5">
      <c r="A96" t="s">
        <v>8</v>
      </c>
      <c r="B96" s="7">
        <v>0.60694444444444406</v>
      </c>
      <c r="C96">
        <v>6</v>
      </c>
      <c r="D96">
        <v>14</v>
      </c>
      <c r="E96">
        <v>18</v>
      </c>
    </row>
    <row r="97" spans="1:5">
      <c r="A97" t="s">
        <v>8</v>
      </c>
      <c r="B97" s="7">
        <v>0.60694444444444406</v>
      </c>
      <c r="C97">
        <v>2</v>
      </c>
      <c r="D97">
        <v>16</v>
      </c>
      <c r="E97">
        <v>19</v>
      </c>
    </row>
    <row r="98" spans="1:5">
      <c r="A98" t="s">
        <v>8</v>
      </c>
      <c r="B98" s="7">
        <v>0.60694444444444406</v>
      </c>
      <c r="C98">
        <v>10</v>
      </c>
      <c r="D98">
        <v>14</v>
      </c>
      <c r="E98">
        <v>19.5</v>
      </c>
    </row>
    <row r="99" spans="1:5">
      <c r="A99" t="s">
        <v>8</v>
      </c>
      <c r="B99" s="7">
        <v>0.60694444444444406</v>
      </c>
      <c r="C99">
        <v>4</v>
      </c>
      <c r="D99">
        <v>14</v>
      </c>
      <c r="E99">
        <v>16</v>
      </c>
    </row>
    <row r="100" spans="1:5">
      <c r="A100" t="s">
        <v>7</v>
      </c>
      <c r="B100" s="7">
        <v>0.60694444444444418</v>
      </c>
      <c r="C100">
        <v>5</v>
      </c>
      <c r="D100">
        <v>15</v>
      </c>
      <c r="E100">
        <v>20</v>
      </c>
    </row>
    <row r="101" spans="1:5">
      <c r="A101" t="s">
        <v>7</v>
      </c>
      <c r="B101" s="7">
        <v>0.60694444444444418</v>
      </c>
      <c r="C101">
        <v>7</v>
      </c>
      <c r="D101">
        <v>16</v>
      </c>
      <c r="E101">
        <v>20</v>
      </c>
    </row>
    <row r="102" spans="1:5">
      <c r="A102" t="s">
        <v>9</v>
      </c>
      <c r="B102" s="7">
        <v>0.60763888888888862</v>
      </c>
      <c r="C102">
        <v>6</v>
      </c>
      <c r="D102">
        <v>14</v>
      </c>
      <c r="E102">
        <v>18</v>
      </c>
    </row>
    <row r="103" spans="1:5">
      <c r="A103" t="s">
        <v>11</v>
      </c>
      <c r="B103" s="7">
        <v>0.60833333333333284</v>
      </c>
      <c r="C103">
        <v>7</v>
      </c>
      <c r="D103">
        <v>16</v>
      </c>
      <c r="E103">
        <v>20</v>
      </c>
    </row>
    <row r="104" spans="1:5">
      <c r="A104" t="s">
        <v>11</v>
      </c>
      <c r="B104" s="7">
        <v>0.60833333333333284</v>
      </c>
      <c r="C104">
        <v>12</v>
      </c>
      <c r="D104">
        <v>4</v>
      </c>
      <c r="E104">
        <v>6</v>
      </c>
    </row>
    <row r="105" spans="1:5">
      <c r="A105" t="s">
        <v>15</v>
      </c>
      <c r="B105" s="7">
        <v>0.60902777777777772</v>
      </c>
      <c r="C105">
        <v>12</v>
      </c>
      <c r="D105">
        <v>4</v>
      </c>
      <c r="E105">
        <v>6</v>
      </c>
    </row>
    <row r="106" spans="1:5">
      <c r="A106" t="s">
        <v>16</v>
      </c>
      <c r="B106" s="7">
        <v>0.60972222222222205</v>
      </c>
      <c r="C106">
        <v>8</v>
      </c>
      <c r="D106">
        <v>15</v>
      </c>
      <c r="E106">
        <v>19</v>
      </c>
    </row>
    <row r="107" spans="1:5">
      <c r="A107" s="6" t="s">
        <v>20</v>
      </c>
      <c r="B107" s="7">
        <v>0.61041666666666627</v>
      </c>
      <c r="C107">
        <v>16</v>
      </c>
      <c r="D107">
        <v>5</v>
      </c>
      <c r="E107">
        <v>7</v>
      </c>
    </row>
    <row r="108" spans="1:5">
      <c r="A108" s="6" t="s">
        <v>20</v>
      </c>
      <c r="B108" s="7">
        <v>0.61041666666666627</v>
      </c>
      <c r="C108">
        <v>4</v>
      </c>
      <c r="D108">
        <v>14</v>
      </c>
      <c r="E108">
        <v>16</v>
      </c>
    </row>
    <row r="109" spans="1:5">
      <c r="A109" s="6" t="s">
        <v>20</v>
      </c>
      <c r="B109" s="7">
        <v>0.61041666666666627</v>
      </c>
      <c r="C109">
        <v>1</v>
      </c>
      <c r="D109">
        <v>17</v>
      </c>
      <c r="E109">
        <v>23</v>
      </c>
    </row>
    <row r="110" spans="1:5">
      <c r="A110" s="6" t="s">
        <v>20</v>
      </c>
      <c r="B110" s="7">
        <v>0.61041666666666627</v>
      </c>
      <c r="C110">
        <v>2</v>
      </c>
      <c r="D110">
        <v>16</v>
      </c>
      <c r="E110">
        <v>19</v>
      </c>
    </row>
    <row r="111" spans="1:5">
      <c r="A111" s="6" t="s">
        <v>20</v>
      </c>
      <c r="B111" s="7">
        <v>0.61041666666666627</v>
      </c>
      <c r="C111">
        <v>1</v>
      </c>
      <c r="D111">
        <v>17</v>
      </c>
      <c r="E111">
        <v>23</v>
      </c>
    </row>
    <row r="112" spans="1:5">
      <c r="A112" t="s">
        <v>12</v>
      </c>
      <c r="B112" s="7">
        <v>0.61111111111111094</v>
      </c>
      <c r="C112">
        <v>7</v>
      </c>
      <c r="D112">
        <v>16</v>
      </c>
      <c r="E112">
        <v>20</v>
      </c>
    </row>
    <row r="113" spans="1:5">
      <c r="A113" t="s">
        <v>12</v>
      </c>
      <c r="B113" s="7">
        <v>0.61111111111111094</v>
      </c>
      <c r="C113">
        <v>16</v>
      </c>
      <c r="D113">
        <v>5</v>
      </c>
      <c r="E113">
        <v>7</v>
      </c>
    </row>
    <row r="114" spans="1:5">
      <c r="A114" t="s">
        <v>12</v>
      </c>
      <c r="B114" s="7">
        <v>0.61111111111111094</v>
      </c>
      <c r="C114">
        <v>10</v>
      </c>
      <c r="D114">
        <v>14</v>
      </c>
      <c r="E114">
        <v>19.5</v>
      </c>
    </row>
    <row r="115" spans="1:5">
      <c r="A115" t="s">
        <v>14</v>
      </c>
      <c r="B115" s="7">
        <v>0.61180555555555516</v>
      </c>
      <c r="C115">
        <v>2</v>
      </c>
      <c r="D115">
        <v>16</v>
      </c>
      <c r="E115">
        <v>19</v>
      </c>
    </row>
    <row r="116" spans="1:5">
      <c r="A116" t="s">
        <v>8</v>
      </c>
      <c r="B116" s="7">
        <v>0.6124999999999996</v>
      </c>
      <c r="C116">
        <v>3</v>
      </c>
      <c r="D116">
        <v>7</v>
      </c>
      <c r="E116">
        <v>8.5</v>
      </c>
    </row>
    <row r="117" spans="1:5">
      <c r="A117" t="s">
        <v>9</v>
      </c>
      <c r="B117" s="7">
        <v>0.61319444444444415</v>
      </c>
      <c r="C117">
        <v>13</v>
      </c>
      <c r="D117">
        <v>2</v>
      </c>
      <c r="E117">
        <v>2</v>
      </c>
    </row>
    <row r="118" spans="1:5">
      <c r="A118" t="s">
        <v>15</v>
      </c>
      <c r="B118" s="7">
        <v>0.61388888888888882</v>
      </c>
      <c r="C118">
        <v>10</v>
      </c>
      <c r="D118">
        <v>14</v>
      </c>
      <c r="E118">
        <v>19.5</v>
      </c>
    </row>
    <row r="119" spans="1:5">
      <c r="A119" t="s">
        <v>15</v>
      </c>
      <c r="B119" s="7">
        <v>0.61388888888888882</v>
      </c>
      <c r="C119">
        <v>14</v>
      </c>
      <c r="D119">
        <v>3</v>
      </c>
      <c r="E119">
        <v>3</v>
      </c>
    </row>
    <row r="120" spans="1:5">
      <c r="A120" t="s">
        <v>18</v>
      </c>
      <c r="B120" s="7">
        <v>0.61388888888888882</v>
      </c>
      <c r="C120">
        <v>10</v>
      </c>
      <c r="D120">
        <v>14</v>
      </c>
      <c r="E120">
        <v>19.5</v>
      </c>
    </row>
    <row r="121" spans="1:5">
      <c r="A121" t="s">
        <v>13</v>
      </c>
      <c r="B121" s="7">
        <v>0.61388888888888893</v>
      </c>
      <c r="C121">
        <v>8</v>
      </c>
      <c r="D121">
        <v>15</v>
      </c>
      <c r="E121">
        <v>19</v>
      </c>
    </row>
    <row r="122" spans="1:5">
      <c r="A122" t="s">
        <v>11</v>
      </c>
      <c r="B122" s="7">
        <v>0.61458333333333282</v>
      </c>
      <c r="C122">
        <v>2</v>
      </c>
      <c r="D122">
        <v>16</v>
      </c>
      <c r="E122">
        <v>19</v>
      </c>
    </row>
    <row r="123" spans="1:5">
      <c r="A123" t="s">
        <v>10</v>
      </c>
      <c r="B123" s="7">
        <v>0.61458333333333293</v>
      </c>
      <c r="C123">
        <v>13</v>
      </c>
      <c r="D123">
        <v>2</v>
      </c>
      <c r="E123">
        <v>2</v>
      </c>
    </row>
    <row r="124" spans="1:5">
      <c r="A124" t="s">
        <v>10</v>
      </c>
      <c r="B124" s="7">
        <v>0.61458333333333293</v>
      </c>
      <c r="C124">
        <v>6</v>
      </c>
      <c r="D124">
        <v>14</v>
      </c>
      <c r="E124">
        <v>18</v>
      </c>
    </row>
    <row r="125" spans="1:5">
      <c r="A125" t="s">
        <v>10</v>
      </c>
      <c r="B125" s="7">
        <v>0.61458333333333293</v>
      </c>
      <c r="C125">
        <v>5</v>
      </c>
      <c r="D125">
        <v>15</v>
      </c>
      <c r="E125">
        <v>20</v>
      </c>
    </row>
    <row r="126" spans="1:5">
      <c r="A126" t="s">
        <v>7</v>
      </c>
      <c r="B126" s="7">
        <v>0.61458333333333304</v>
      </c>
      <c r="C126">
        <v>10</v>
      </c>
      <c r="D126">
        <v>14</v>
      </c>
      <c r="E126">
        <v>19.5</v>
      </c>
    </row>
    <row r="127" spans="1:5">
      <c r="A127" t="s">
        <v>9</v>
      </c>
      <c r="B127" s="7">
        <v>0.61597222222222192</v>
      </c>
      <c r="C127">
        <v>7</v>
      </c>
      <c r="D127">
        <v>16</v>
      </c>
      <c r="E127">
        <v>20</v>
      </c>
    </row>
    <row r="128" spans="1:5">
      <c r="A128" t="s">
        <v>9</v>
      </c>
      <c r="B128" s="7">
        <v>0.61597222222222192</v>
      </c>
      <c r="C128">
        <v>3</v>
      </c>
      <c r="D128">
        <v>7</v>
      </c>
      <c r="E128">
        <v>8.5</v>
      </c>
    </row>
    <row r="129" spans="1:5">
      <c r="A129" t="s">
        <v>9</v>
      </c>
      <c r="B129" s="7">
        <v>0.61597222222222192</v>
      </c>
      <c r="C129">
        <v>5</v>
      </c>
      <c r="D129">
        <v>15</v>
      </c>
      <c r="E129">
        <v>20</v>
      </c>
    </row>
    <row r="130" spans="1:5">
      <c r="A130" t="s">
        <v>9</v>
      </c>
      <c r="B130" s="7">
        <v>0.61597222222222192</v>
      </c>
      <c r="C130">
        <v>4</v>
      </c>
      <c r="D130">
        <v>14</v>
      </c>
      <c r="E130">
        <v>16</v>
      </c>
    </row>
    <row r="131" spans="1:5">
      <c r="A131" t="s">
        <v>9</v>
      </c>
      <c r="B131" s="7">
        <v>0.61597222222222192</v>
      </c>
      <c r="C131">
        <v>3</v>
      </c>
      <c r="D131">
        <v>7</v>
      </c>
      <c r="E131">
        <v>8.5</v>
      </c>
    </row>
    <row r="132" spans="1:5">
      <c r="A132" t="s">
        <v>9</v>
      </c>
      <c r="B132" s="7">
        <v>0.61597222222222192</v>
      </c>
      <c r="C132">
        <v>15</v>
      </c>
      <c r="D132">
        <v>1</v>
      </c>
      <c r="E132">
        <v>1</v>
      </c>
    </row>
    <row r="133" spans="1:5">
      <c r="A133" t="s">
        <v>9</v>
      </c>
      <c r="B133" s="7">
        <v>0.61597222222222192</v>
      </c>
      <c r="C133">
        <v>5</v>
      </c>
      <c r="D133">
        <v>15</v>
      </c>
      <c r="E133">
        <v>20</v>
      </c>
    </row>
    <row r="134" spans="1:5">
      <c r="A134" t="s">
        <v>7</v>
      </c>
      <c r="B134" s="7">
        <v>0.61666666666666636</v>
      </c>
      <c r="C134">
        <v>12</v>
      </c>
      <c r="D134">
        <v>4</v>
      </c>
      <c r="E134">
        <v>6</v>
      </c>
    </row>
    <row r="135" spans="1:5">
      <c r="A135" t="s">
        <v>7</v>
      </c>
      <c r="B135" s="7">
        <v>0.61666666666666636</v>
      </c>
      <c r="C135">
        <v>11</v>
      </c>
      <c r="D135">
        <v>10</v>
      </c>
      <c r="E135">
        <v>14</v>
      </c>
    </row>
    <row r="136" spans="1:5">
      <c r="A136" t="s">
        <v>7</v>
      </c>
      <c r="B136" s="7">
        <v>0.61666666666666636</v>
      </c>
      <c r="C136">
        <v>8</v>
      </c>
      <c r="D136">
        <v>15</v>
      </c>
      <c r="E136">
        <v>19</v>
      </c>
    </row>
    <row r="137" spans="1:5">
      <c r="A137" t="s">
        <v>8</v>
      </c>
      <c r="B137" s="7">
        <v>0.61874999999999958</v>
      </c>
      <c r="C137">
        <v>12</v>
      </c>
      <c r="D137">
        <v>4</v>
      </c>
      <c r="E137">
        <v>6</v>
      </c>
    </row>
    <row r="138" spans="1:5">
      <c r="A138" t="s">
        <v>17</v>
      </c>
      <c r="B138" s="7">
        <v>0.62013888888888868</v>
      </c>
      <c r="C138">
        <v>6</v>
      </c>
      <c r="D138">
        <v>14</v>
      </c>
      <c r="E138">
        <v>18</v>
      </c>
    </row>
    <row r="139" spans="1:5">
      <c r="A139" t="s">
        <v>17</v>
      </c>
      <c r="B139" s="7">
        <v>0.62013888888888868</v>
      </c>
      <c r="C139">
        <v>10</v>
      </c>
      <c r="D139">
        <v>14</v>
      </c>
      <c r="E139">
        <v>19.5</v>
      </c>
    </row>
    <row r="140" spans="1:5">
      <c r="A140" t="s">
        <v>17</v>
      </c>
      <c r="B140" s="7">
        <v>0.62013888888888868</v>
      </c>
      <c r="C140">
        <v>10</v>
      </c>
      <c r="D140">
        <v>14</v>
      </c>
      <c r="E140">
        <v>19.5</v>
      </c>
    </row>
    <row r="141" spans="1:5">
      <c r="A141" t="s">
        <v>17</v>
      </c>
      <c r="B141" s="7">
        <v>0.62013888888888868</v>
      </c>
      <c r="C141">
        <v>4</v>
      </c>
      <c r="D141">
        <v>14</v>
      </c>
      <c r="E141">
        <v>16</v>
      </c>
    </row>
    <row r="142" spans="1:5">
      <c r="A142" t="s">
        <v>11</v>
      </c>
      <c r="B142" s="7">
        <v>0.62083333333333279</v>
      </c>
      <c r="C142">
        <v>2</v>
      </c>
      <c r="D142">
        <v>16</v>
      </c>
      <c r="E142">
        <v>19</v>
      </c>
    </row>
    <row r="143" spans="1:5">
      <c r="A143" t="s">
        <v>12</v>
      </c>
      <c r="B143" s="7">
        <v>0.62083333333333313</v>
      </c>
      <c r="C143">
        <v>11</v>
      </c>
      <c r="D143">
        <v>10</v>
      </c>
      <c r="E143">
        <v>14</v>
      </c>
    </row>
    <row r="144" spans="1:5">
      <c r="A144" t="s">
        <v>12</v>
      </c>
      <c r="B144" s="7">
        <v>0.62083333333333313</v>
      </c>
      <c r="C144">
        <v>7</v>
      </c>
      <c r="D144">
        <v>16</v>
      </c>
      <c r="E144">
        <v>20</v>
      </c>
    </row>
    <row r="145" spans="1:5">
      <c r="A145" t="s">
        <v>17</v>
      </c>
      <c r="B145" s="7">
        <v>0.62083333333333313</v>
      </c>
      <c r="C145">
        <v>11</v>
      </c>
      <c r="D145">
        <v>10</v>
      </c>
      <c r="E145">
        <v>14</v>
      </c>
    </row>
    <row r="146" spans="1:5">
      <c r="A146" t="s">
        <v>17</v>
      </c>
      <c r="B146" s="7">
        <v>0.62083333333333313</v>
      </c>
      <c r="C146">
        <v>3</v>
      </c>
      <c r="D146">
        <v>7</v>
      </c>
      <c r="E146">
        <v>8.5</v>
      </c>
    </row>
    <row r="147" spans="1:5">
      <c r="A147" t="s">
        <v>17</v>
      </c>
      <c r="B147" s="7">
        <v>0.62083333333333313</v>
      </c>
      <c r="C147">
        <v>2</v>
      </c>
      <c r="D147">
        <v>16</v>
      </c>
      <c r="E147">
        <v>19</v>
      </c>
    </row>
    <row r="148" spans="1:5">
      <c r="A148" t="s">
        <v>15</v>
      </c>
      <c r="B148" s="7">
        <v>0.62083333333333324</v>
      </c>
      <c r="C148">
        <v>13</v>
      </c>
      <c r="D148">
        <v>2</v>
      </c>
      <c r="E148">
        <v>2</v>
      </c>
    </row>
    <row r="149" spans="1:5">
      <c r="A149" t="s">
        <v>15</v>
      </c>
      <c r="B149" s="7">
        <v>0.62083333333333324</v>
      </c>
      <c r="C149">
        <v>15</v>
      </c>
      <c r="D149">
        <v>1</v>
      </c>
      <c r="E149">
        <v>1</v>
      </c>
    </row>
    <row r="150" spans="1:5">
      <c r="A150" t="s">
        <v>19</v>
      </c>
      <c r="B150" s="7">
        <v>0.62222222222222201</v>
      </c>
      <c r="C150">
        <v>6</v>
      </c>
      <c r="D150">
        <v>14</v>
      </c>
      <c r="E150">
        <v>18</v>
      </c>
    </row>
    <row r="151" spans="1:5">
      <c r="A151" t="s">
        <v>13</v>
      </c>
      <c r="B151" s="7">
        <v>0.62222222222222223</v>
      </c>
      <c r="C151">
        <v>14</v>
      </c>
      <c r="D151">
        <v>3</v>
      </c>
      <c r="E151">
        <v>3</v>
      </c>
    </row>
    <row r="152" spans="1:5">
      <c r="A152" t="s">
        <v>14</v>
      </c>
      <c r="B152" s="7">
        <v>0.62291666666666623</v>
      </c>
      <c r="C152">
        <v>16</v>
      </c>
      <c r="D152">
        <v>5</v>
      </c>
      <c r="E152">
        <v>7</v>
      </c>
    </row>
    <row r="153" spans="1:5">
      <c r="A153" t="s">
        <v>14</v>
      </c>
      <c r="B153" s="7">
        <v>0.62291666666666623</v>
      </c>
      <c r="C153">
        <v>15</v>
      </c>
      <c r="D153">
        <v>1</v>
      </c>
      <c r="E153">
        <v>1</v>
      </c>
    </row>
    <row r="154" spans="1:5">
      <c r="A154" t="s">
        <v>11</v>
      </c>
      <c r="B154" s="7">
        <v>0.62361111111111056</v>
      </c>
      <c r="C154">
        <v>1</v>
      </c>
      <c r="D154">
        <v>17</v>
      </c>
      <c r="E154">
        <v>23</v>
      </c>
    </row>
    <row r="155" spans="1:5">
      <c r="A155" t="s">
        <v>10</v>
      </c>
      <c r="B155" s="7">
        <v>0.62361111111111067</v>
      </c>
      <c r="C155">
        <v>5</v>
      </c>
      <c r="D155">
        <v>15</v>
      </c>
      <c r="E155">
        <v>20</v>
      </c>
    </row>
    <row r="156" spans="1:5">
      <c r="A156" t="s">
        <v>10</v>
      </c>
      <c r="B156" s="7">
        <v>0.62361111111111067</v>
      </c>
      <c r="C156">
        <v>6</v>
      </c>
      <c r="D156">
        <v>14</v>
      </c>
      <c r="E156">
        <v>18</v>
      </c>
    </row>
    <row r="157" spans="1:5">
      <c r="A157" t="s">
        <v>10</v>
      </c>
      <c r="B157" s="7">
        <v>0.62361111111111067</v>
      </c>
      <c r="C157">
        <v>16</v>
      </c>
      <c r="D157">
        <v>5</v>
      </c>
      <c r="E157">
        <v>7</v>
      </c>
    </row>
    <row r="158" spans="1:5">
      <c r="A158" t="s">
        <v>10</v>
      </c>
      <c r="B158" s="7">
        <v>0.62361111111111067</v>
      </c>
      <c r="C158">
        <v>9</v>
      </c>
      <c r="D158">
        <v>14</v>
      </c>
      <c r="E158">
        <v>17</v>
      </c>
    </row>
    <row r="159" spans="1:5">
      <c r="A159" t="s">
        <v>10</v>
      </c>
      <c r="B159" s="7">
        <v>0.62361111111111067</v>
      </c>
      <c r="C159">
        <v>5</v>
      </c>
      <c r="D159">
        <v>15</v>
      </c>
      <c r="E159">
        <v>20</v>
      </c>
    </row>
    <row r="160" spans="1:5">
      <c r="A160" t="s">
        <v>10</v>
      </c>
      <c r="B160" s="7">
        <v>0.62361111111111067</v>
      </c>
      <c r="C160">
        <v>10</v>
      </c>
      <c r="D160">
        <v>14</v>
      </c>
      <c r="E160">
        <v>19.5</v>
      </c>
    </row>
    <row r="161" spans="1:5">
      <c r="A161" t="s">
        <v>10</v>
      </c>
      <c r="B161" s="7">
        <v>0.62430555555555511</v>
      </c>
      <c r="C161">
        <v>11</v>
      </c>
      <c r="D161">
        <v>10</v>
      </c>
      <c r="E161">
        <v>14</v>
      </c>
    </row>
    <row r="162" spans="1:5">
      <c r="A162" t="s">
        <v>10</v>
      </c>
      <c r="B162" s="7">
        <v>0.62430555555555511</v>
      </c>
      <c r="C162">
        <v>15</v>
      </c>
      <c r="D162">
        <v>1</v>
      </c>
      <c r="E162">
        <v>1</v>
      </c>
    </row>
    <row r="163" spans="1:5">
      <c r="A163" t="s">
        <v>10</v>
      </c>
      <c r="B163" s="7">
        <v>0.62430555555555511</v>
      </c>
      <c r="C163">
        <v>6</v>
      </c>
      <c r="D163">
        <v>14</v>
      </c>
      <c r="E163">
        <v>18</v>
      </c>
    </row>
    <row r="164" spans="1:5">
      <c r="A164" t="s">
        <v>10</v>
      </c>
      <c r="B164" s="7">
        <v>0.62430555555555511</v>
      </c>
      <c r="C164">
        <v>8</v>
      </c>
      <c r="D164">
        <v>15</v>
      </c>
      <c r="E164">
        <v>19</v>
      </c>
    </row>
    <row r="165" spans="1:5">
      <c r="A165" t="s">
        <v>10</v>
      </c>
      <c r="B165" s="7">
        <v>0.62430555555555511</v>
      </c>
      <c r="C165">
        <v>15</v>
      </c>
      <c r="D165">
        <v>1</v>
      </c>
      <c r="E165">
        <v>1</v>
      </c>
    </row>
    <row r="166" spans="1:5">
      <c r="A166" t="s">
        <v>7</v>
      </c>
      <c r="B166" s="7">
        <v>0.62430555555555522</v>
      </c>
      <c r="C166">
        <v>14</v>
      </c>
      <c r="D166">
        <v>3</v>
      </c>
      <c r="E166">
        <v>3</v>
      </c>
    </row>
    <row r="167" spans="1:5">
      <c r="A167" t="s">
        <v>7</v>
      </c>
      <c r="B167" s="7">
        <v>0.62430555555555522</v>
      </c>
      <c r="C167">
        <v>13</v>
      </c>
      <c r="D167">
        <v>2</v>
      </c>
      <c r="E167">
        <v>2</v>
      </c>
    </row>
    <row r="168" spans="1:5">
      <c r="A168" t="s">
        <v>7</v>
      </c>
      <c r="B168" s="7">
        <v>0.62430555555555522</v>
      </c>
      <c r="C168">
        <v>11</v>
      </c>
      <c r="D168">
        <v>10</v>
      </c>
      <c r="E168">
        <v>14</v>
      </c>
    </row>
    <row r="169" spans="1:5">
      <c r="A169" t="s">
        <v>7</v>
      </c>
      <c r="B169" s="7">
        <v>0.62430555555555522</v>
      </c>
      <c r="C169">
        <v>15</v>
      </c>
      <c r="D169">
        <v>1</v>
      </c>
      <c r="E169">
        <v>1</v>
      </c>
    </row>
    <row r="170" spans="1:5">
      <c r="A170" t="s">
        <v>7</v>
      </c>
      <c r="B170" s="7">
        <v>0.62430555555555522</v>
      </c>
      <c r="C170">
        <v>12</v>
      </c>
      <c r="D170">
        <v>4</v>
      </c>
      <c r="E170">
        <v>6</v>
      </c>
    </row>
    <row r="171" spans="1:5">
      <c r="A171" t="s">
        <v>7</v>
      </c>
      <c r="B171" s="7">
        <v>0.62430555555555522</v>
      </c>
      <c r="C171">
        <v>16</v>
      </c>
      <c r="D171">
        <v>5</v>
      </c>
      <c r="E171">
        <v>7</v>
      </c>
    </row>
    <row r="172" spans="1:5">
      <c r="A172" t="s">
        <v>10</v>
      </c>
      <c r="B172" s="7">
        <v>0.62499999999999956</v>
      </c>
      <c r="C172">
        <v>5</v>
      </c>
      <c r="D172">
        <v>15</v>
      </c>
      <c r="E172">
        <v>20</v>
      </c>
    </row>
    <row r="173" spans="1:5">
      <c r="A173" t="s">
        <v>10</v>
      </c>
      <c r="B173" s="7">
        <v>0.62499999999999956</v>
      </c>
      <c r="C173">
        <v>7</v>
      </c>
      <c r="D173">
        <v>16</v>
      </c>
      <c r="E173">
        <v>20</v>
      </c>
    </row>
    <row r="174" spans="1:5">
      <c r="A174" s="6" t="s">
        <v>20</v>
      </c>
      <c r="B174" s="7">
        <v>0.62499999999999956</v>
      </c>
      <c r="C174">
        <v>11</v>
      </c>
      <c r="D174">
        <v>10</v>
      </c>
      <c r="E174">
        <v>14</v>
      </c>
    </row>
    <row r="175" spans="1:5">
      <c r="A175" t="s">
        <v>9</v>
      </c>
      <c r="B175" s="7">
        <v>0.62499999999999967</v>
      </c>
      <c r="C175">
        <v>6</v>
      </c>
      <c r="D175">
        <v>14</v>
      </c>
      <c r="E175">
        <v>18</v>
      </c>
    </row>
    <row r="176" spans="1:5">
      <c r="A176" t="s">
        <v>9</v>
      </c>
      <c r="B176" s="7">
        <v>0.62499999999999967</v>
      </c>
      <c r="C176">
        <v>5</v>
      </c>
      <c r="D176">
        <v>15</v>
      </c>
      <c r="E176">
        <v>20</v>
      </c>
    </row>
    <row r="177" spans="1:5">
      <c r="A177" t="s">
        <v>9</v>
      </c>
      <c r="B177" s="7">
        <v>0.62499999999999967</v>
      </c>
      <c r="C177">
        <v>16</v>
      </c>
      <c r="D177">
        <v>5</v>
      </c>
      <c r="E177">
        <v>7</v>
      </c>
    </row>
    <row r="178" spans="1:5">
      <c r="A178" t="s">
        <v>11</v>
      </c>
      <c r="B178" s="7">
        <v>0.62569444444444389</v>
      </c>
      <c r="C178">
        <v>8</v>
      </c>
      <c r="D178">
        <v>15</v>
      </c>
      <c r="E178">
        <v>19</v>
      </c>
    </row>
    <row r="179" spans="1:5">
      <c r="A179" t="s">
        <v>11</v>
      </c>
      <c r="B179" s="7">
        <v>0.62569444444444389</v>
      </c>
      <c r="C179">
        <v>2</v>
      </c>
      <c r="D179">
        <v>16</v>
      </c>
      <c r="E179">
        <v>19</v>
      </c>
    </row>
    <row r="180" spans="1:5">
      <c r="A180" t="s">
        <v>7</v>
      </c>
      <c r="B180" s="7">
        <v>0.62569444444444411</v>
      </c>
      <c r="C180">
        <v>7</v>
      </c>
      <c r="D180">
        <v>16</v>
      </c>
      <c r="E180">
        <v>20</v>
      </c>
    </row>
    <row r="181" spans="1:5">
      <c r="A181" t="s">
        <v>7</v>
      </c>
      <c r="B181" s="7">
        <v>0.62569444444444411</v>
      </c>
      <c r="C181">
        <v>10</v>
      </c>
      <c r="D181">
        <v>14</v>
      </c>
      <c r="E181">
        <v>19.5</v>
      </c>
    </row>
    <row r="182" spans="1:5">
      <c r="A182" t="s">
        <v>7</v>
      </c>
      <c r="B182" s="7">
        <v>0.62569444444444411</v>
      </c>
      <c r="C182">
        <v>16</v>
      </c>
      <c r="D182">
        <v>5</v>
      </c>
      <c r="E182">
        <v>7</v>
      </c>
    </row>
    <row r="183" spans="1:5">
      <c r="A183" t="s">
        <v>7</v>
      </c>
      <c r="B183" s="7">
        <v>0.62569444444444411</v>
      </c>
      <c r="C183">
        <v>14</v>
      </c>
      <c r="D183">
        <v>3</v>
      </c>
      <c r="E183">
        <v>3</v>
      </c>
    </row>
    <row r="184" spans="1:5">
      <c r="A184" t="s">
        <v>11</v>
      </c>
      <c r="B184" s="7">
        <v>0.62638888888888833</v>
      </c>
      <c r="C184">
        <v>4</v>
      </c>
      <c r="D184">
        <v>14</v>
      </c>
      <c r="E184">
        <v>16</v>
      </c>
    </row>
    <row r="185" spans="1:5">
      <c r="A185" t="s">
        <v>11</v>
      </c>
      <c r="B185" s="7">
        <v>0.62638888888888833</v>
      </c>
      <c r="C185">
        <v>5</v>
      </c>
      <c r="D185">
        <v>15</v>
      </c>
      <c r="E185">
        <v>20</v>
      </c>
    </row>
    <row r="186" spans="1:5">
      <c r="A186" t="s">
        <v>8</v>
      </c>
      <c r="B186" s="7">
        <v>0.62638888888888844</v>
      </c>
      <c r="C186">
        <v>13</v>
      </c>
      <c r="D186">
        <v>2</v>
      </c>
      <c r="E186">
        <v>2</v>
      </c>
    </row>
    <row r="187" spans="1:5">
      <c r="A187" t="s">
        <v>12</v>
      </c>
      <c r="B187" s="7">
        <v>0.6270833333333331</v>
      </c>
      <c r="C187">
        <v>9</v>
      </c>
      <c r="D187">
        <v>14</v>
      </c>
      <c r="E187">
        <v>17</v>
      </c>
    </row>
    <row r="188" spans="1:5">
      <c r="A188" t="s">
        <v>12</v>
      </c>
      <c r="B188" s="7">
        <v>0.6270833333333331</v>
      </c>
      <c r="C188">
        <v>4</v>
      </c>
      <c r="D188">
        <v>14</v>
      </c>
      <c r="E188">
        <v>16</v>
      </c>
    </row>
    <row r="189" spans="1:5">
      <c r="A189" t="s">
        <v>12</v>
      </c>
      <c r="B189" s="7">
        <v>0.6270833333333331</v>
      </c>
      <c r="C189">
        <v>12</v>
      </c>
      <c r="D189">
        <v>4</v>
      </c>
      <c r="E189">
        <v>6</v>
      </c>
    </row>
    <row r="190" spans="1:5">
      <c r="A190" t="s">
        <v>12</v>
      </c>
      <c r="B190" s="7">
        <v>0.6270833333333331</v>
      </c>
      <c r="C190">
        <v>1</v>
      </c>
      <c r="D190">
        <v>17</v>
      </c>
      <c r="E190">
        <v>23</v>
      </c>
    </row>
    <row r="191" spans="1:5">
      <c r="A191" t="s">
        <v>12</v>
      </c>
      <c r="B191" s="7">
        <v>0.6270833333333331</v>
      </c>
      <c r="C191">
        <v>14</v>
      </c>
      <c r="D191">
        <v>3</v>
      </c>
      <c r="E191">
        <v>3</v>
      </c>
    </row>
    <row r="192" spans="1:5">
      <c r="A192" t="s">
        <v>12</v>
      </c>
      <c r="B192" s="7">
        <v>0.6270833333333331</v>
      </c>
      <c r="C192">
        <v>7</v>
      </c>
      <c r="D192">
        <v>16</v>
      </c>
      <c r="E192">
        <v>20</v>
      </c>
    </row>
    <row r="193" spans="1:5">
      <c r="A193" t="s">
        <v>12</v>
      </c>
      <c r="B193" s="7">
        <v>0.6270833333333331</v>
      </c>
      <c r="C193">
        <v>12</v>
      </c>
      <c r="D193">
        <v>4</v>
      </c>
      <c r="E193">
        <v>6</v>
      </c>
    </row>
    <row r="194" spans="1:5">
      <c r="A194" t="s">
        <v>10</v>
      </c>
      <c r="B194" s="7">
        <v>0.62777777777777732</v>
      </c>
      <c r="C194">
        <v>2</v>
      </c>
      <c r="D194">
        <v>16</v>
      </c>
      <c r="E194">
        <v>19</v>
      </c>
    </row>
    <row r="195" spans="1:5">
      <c r="A195" t="s">
        <v>10</v>
      </c>
      <c r="B195" s="7">
        <v>0.62777777777777732</v>
      </c>
      <c r="C195">
        <v>5</v>
      </c>
      <c r="D195">
        <v>15</v>
      </c>
      <c r="E195">
        <v>20</v>
      </c>
    </row>
    <row r="196" spans="1:5">
      <c r="A196" t="s">
        <v>10</v>
      </c>
      <c r="B196" s="7">
        <v>0.62777777777777732</v>
      </c>
      <c r="C196">
        <v>7</v>
      </c>
      <c r="D196">
        <v>16</v>
      </c>
      <c r="E196">
        <v>20</v>
      </c>
    </row>
    <row r="197" spans="1:5">
      <c r="A197" t="s">
        <v>10</v>
      </c>
      <c r="B197" s="7">
        <v>0.62777777777777732</v>
      </c>
      <c r="C197">
        <v>12</v>
      </c>
      <c r="D197">
        <v>4</v>
      </c>
      <c r="E197">
        <v>6</v>
      </c>
    </row>
    <row r="198" spans="1:5">
      <c r="A198" t="s">
        <v>10</v>
      </c>
      <c r="B198" s="7">
        <v>0.62777777777777732</v>
      </c>
      <c r="C198">
        <v>4</v>
      </c>
      <c r="D198">
        <v>14</v>
      </c>
      <c r="E198">
        <v>16</v>
      </c>
    </row>
    <row r="199" spans="1:5">
      <c r="A199" t="s">
        <v>10</v>
      </c>
      <c r="B199" s="7">
        <v>0.62777777777777732</v>
      </c>
      <c r="C199">
        <v>2</v>
      </c>
      <c r="D199">
        <v>16</v>
      </c>
      <c r="E199">
        <v>19</v>
      </c>
    </row>
    <row r="200" spans="1:5">
      <c r="A200" t="s">
        <v>10</v>
      </c>
      <c r="B200" s="7">
        <v>0.62777777777777732</v>
      </c>
      <c r="C200">
        <v>14</v>
      </c>
      <c r="D200">
        <v>3</v>
      </c>
      <c r="E200">
        <v>3</v>
      </c>
    </row>
    <row r="201" spans="1:5">
      <c r="A201" t="s">
        <v>14</v>
      </c>
      <c r="B201" s="7">
        <v>0.62777777777777732</v>
      </c>
      <c r="C201">
        <v>12</v>
      </c>
      <c r="D201">
        <v>4</v>
      </c>
      <c r="E201">
        <v>6</v>
      </c>
    </row>
    <row r="202" spans="1:5">
      <c r="A202" t="s">
        <v>13</v>
      </c>
      <c r="B202" s="7">
        <v>0.62847222222222221</v>
      </c>
      <c r="C202">
        <v>16</v>
      </c>
      <c r="D202">
        <v>5</v>
      </c>
      <c r="E202">
        <v>7</v>
      </c>
    </row>
    <row r="203" spans="1:5">
      <c r="A203" t="s">
        <v>9</v>
      </c>
      <c r="B203" s="7">
        <v>0.62916666666666632</v>
      </c>
      <c r="C203">
        <v>12</v>
      </c>
      <c r="D203">
        <v>4</v>
      </c>
      <c r="E203">
        <v>6</v>
      </c>
    </row>
    <row r="204" spans="1:5">
      <c r="A204" t="s">
        <v>9</v>
      </c>
      <c r="B204" s="7">
        <v>0.62916666666666632</v>
      </c>
      <c r="C204">
        <v>10</v>
      </c>
      <c r="D204">
        <v>14</v>
      </c>
      <c r="E204">
        <v>19.5</v>
      </c>
    </row>
    <row r="205" spans="1:5">
      <c r="A205" t="s">
        <v>9</v>
      </c>
      <c r="B205" s="7">
        <v>0.62916666666666632</v>
      </c>
      <c r="C205">
        <v>1</v>
      </c>
      <c r="D205">
        <v>17</v>
      </c>
      <c r="E205">
        <v>23</v>
      </c>
    </row>
    <row r="206" spans="1:5">
      <c r="A206" t="s">
        <v>12</v>
      </c>
      <c r="B206" s="7">
        <v>0.62916666666666643</v>
      </c>
      <c r="C206">
        <v>11</v>
      </c>
      <c r="D206">
        <v>10</v>
      </c>
      <c r="E206">
        <v>14</v>
      </c>
    </row>
    <row r="207" spans="1:5">
      <c r="A207" t="s">
        <v>19</v>
      </c>
      <c r="B207" s="7">
        <v>0.62986111111111087</v>
      </c>
      <c r="C207">
        <v>8</v>
      </c>
      <c r="D207">
        <v>15</v>
      </c>
      <c r="E207">
        <v>19</v>
      </c>
    </row>
    <row r="208" spans="1:5">
      <c r="A208" t="s">
        <v>19</v>
      </c>
      <c r="B208" s="7">
        <v>0.62986111111111087</v>
      </c>
      <c r="C208">
        <v>9</v>
      </c>
      <c r="D208">
        <v>14</v>
      </c>
      <c r="E208">
        <v>17</v>
      </c>
    </row>
    <row r="209" spans="1:5">
      <c r="A209" t="s">
        <v>16</v>
      </c>
      <c r="B209" s="7">
        <v>0.63055555555555542</v>
      </c>
      <c r="C209">
        <v>1</v>
      </c>
      <c r="D209">
        <v>17</v>
      </c>
      <c r="E209">
        <v>23</v>
      </c>
    </row>
    <row r="210" spans="1:5">
      <c r="A210" t="s">
        <v>11</v>
      </c>
      <c r="B210" s="7">
        <v>0.63124999999999942</v>
      </c>
      <c r="C210">
        <v>15</v>
      </c>
      <c r="D210">
        <v>1</v>
      </c>
      <c r="E210">
        <v>1</v>
      </c>
    </row>
    <row r="211" spans="1:5">
      <c r="A211" t="s">
        <v>11</v>
      </c>
      <c r="B211" s="7">
        <v>0.63124999999999942</v>
      </c>
      <c r="C211">
        <v>14</v>
      </c>
      <c r="D211">
        <v>3</v>
      </c>
      <c r="E211">
        <v>3</v>
      </c>
    </row>
    <row r="212" spans="1:5">
      <c r="A212" t="s">
        <v>9</v>
      </c>
      <c r="B212" s="7">
        <v>0.63124999999999964</v>
      </c>
      <c r="C212">
        <v>11</v>
      </c>
      <c r="D212">
        <v>10</v>
      </c>
      <c r="E212">
        <v>14</v>
      </c>
    </row>
    <row r="213" spans="1:5">
      <c r="A213" t="s">
        <v>9</v>
      </c>
      <c r="B213" s="7">
        <v>0.63124999999999964</v>
      </c>
      <c r="C213">
        <v>5</v>
      </c>
      <c r="D213">
        <v>15</v>
      </c>
      <c r="E213">
        <v>20</v>
      </c>
    </row>
    <row r="214" spans="1:5">
      <c r="A214" t="s">
        <v>9</v>
      </c>
      <c r="B214" s="7">
        <v>0.63124999999999964</v>
      </c>
      <c r="C214">
        <v>13</v>
      </c>
      <c r="D214">
        <v>2</v>
      </c>
      <c r="E214">
        <v>2</v>
      </c>
    </row>
    <row r="215" spans="1:5">
      <c r="A215" t="s">
        <v>18</v>
      </c>
      <c r="B215" s="7">
        <v>0.63124999999999998</v>
      </c>
      <c r="C215">
        <v>5</v>
      </c>
      <c r="D215">
        <v>15</v>
      </c>
      <c r="E215">
        <v>20</v>
      </c>
    </row>
    <row r="216" spans="1:5">
      <c r="A216" t="s">
        <v>18</v>
      </c>
      <c r="B216" s="7">
        <v>0.63124999999999998</v>
      </c>
      <c r="C216">
        <v>16</v>
      </c>
      <c r="D216">
        <v>5</v>
      </c>
      <c r="E216">
        <v>7</v>
      </c>
    </row>
    <row r="217" spans="1:5">
      <c r="A217" t="s">
        <v>18</v>
      </c>
      <c r="B217" s="7">
        <v>0.63124999999999998</v>
      </c>
      <c r="C217">
        <v>1</v>
      </c>
      <c r="D217">
        <v>17</v>
      </c>
      <c r="E217">
        <v>23</v>
      </c>
    </row>
    <row r="218" spans="1:5">
      <c r="A218" t="s">
        <v>18</v>
      </c>
      <c r="B218" s="7">
        <v>0.63124999999999998</v>
      </c>
      <c r="C218">
        <v>12</v>
      </c>
      <c r="D218">
        <v>4</v>
      </c>
      <c r="E218">
        <v>6</v>
      </c>
    </row>
    <row r="219" spans="1:5">
      <c r="A219" t="s">
        <v>18</v>
      </c>
      <c r="B219" s="7">
        <v>0.63124999999999998</v>
      </c>
      <c r="C219">
        <v>14</v>
      </c>
      <c r="D219">
        <v>3</v>
      </c>
      <c r="E219">
        <v>3</v>
      </c>
    </row>
    <row r="220" spans="1:5">
      <c r="A220" t="s">
        <v>18</v>
      </c>
      <c r="B220" s="7">
        <v>0.63124999999999998</v>
      </c>
      <c r="C220">
        <v>6</v>
      </c>
      <c r="D220">
        <v>14</v>
      </c>
      <c r="E220">
        <v>18</v>
      </c>
    </row>
    <row r="221" spans="1:5">
      <c r="A221" t="s">
        <v>10</v>
      </c>
      <c r="B221" s="7">
        <v>0.63194444444444398</v>
      </c>
      <c r="C221">
        <v>5</v>
      </c>
      <c r="D221">
        <v>15</v>
      </c>
      <c r="E221">
        <v>20</v>
      </c>
    </row>
    <row r="222" spans="1:5">
      <c r="A222" t="s">
        <v>10</v>
      </c>
      <c r="B222" s="7">
        <v>0.63194444444444398</v>
      </c>
      <c r="C222">
        <v>6</v>
      </c>
      <c r="D222">
        <v>14</v>
      </c>
      <c r="E222">
        <v>18</v>
      </c>
    </row>
    <row r="223" spans="1:5">
      <c r="A223" t="s">
        <v>7</v>
      </c>
      <c r="B223" s="7">
        <v>0.63194444444444409</v>
      </c>
      <c r="C223">
        <v>10</v>
      </c>
      <c r="D223">
        <v>14</v>
      </c>
      <c r="E223">
        <v>19.5</v>
      </c>
    </row>
    <row r="224" spans="1:5">
      <c r="A224" t="s">
        <v>17</v>
      </c>
      <c r="B224" s="7">
        <v>0.63402777777777752</v>
      </c>
      <c r="C224">
        <v>4</v>
      </c>
      <c r="D224">
        <v>14</v>
      </c>
      <c r="E224">
        <v>16</v>
      </c>
    </row>
    <row r="225" spans="1:5">
      <c r="A225" t="s">
        <v>17</v>
      </c>
      <c r="B225" s="7">
        <v>0.63402777777777752</v>
      </c>
      <c r="C225">
        <v>15</v>
      </c>
      <c r="D225">
        <v>1</v>
      </c>
      <c r="E225">
        <v>1</v>
      </c>
    </row>
    <row r="226" spans="1:5">
      <c r="A226" t="s">
        <v>17</v>
      </c>
      <c r="B226" s="7">
        <v>0.63402777777777752</v>
      </c>
      <c r="C226">
        <v>6</v>
      </c>
      <c r="D226">
        <v>14</v>
      </c>
      <c r="E226">
        <v>18</v>
      </c>
    </row>
    <row r="227" spans="1:5">
      <c r="A227" t="s">
        <v>17</v>
      </c>
      <c r="B227" s="7">
        <v>0.63402777777777752</v>
      </c>
      <c r="C227">
        <v>5</v>
      </c>
      <c r="D227">
        <v>15</v>
      </c>
      <c r="E227">
        <v>20</v>
      </c>
    </row>
    <row r="228" spans="1:5">
      <c r="A228" t="s">
        <v>15</v>
      </c>
      <c r="B228" s="7">
        <v>0.63541666666666652</v>
      </c>
      <c r="C228">
        <v>14</v>
      </c>
      <c r="D228">
        <v>3</v>
      </c>
      <c r="E228">
        <v>3</v>
      </c>
    </row>
    <row r="229" spans="1:5">
      <c r="A229" t="s">
        <v>15</v>
      </c>
      <c r="B229" s="7">
        <v>0.63541666666666652</v>
      </c>
      <c r="C229">
        <v>1</v>
      </c>
      <c r="D229">
        <v>17</v>
      </c>
      <c r="E229">
        <v>23</v>
      </c>
    </row>
    <row r="230" spans="1:5">
      <c r="A230" t="s">
        <v>15</v>
      </c>
      <c r="B230" s="7">
        <v>0.63541666666666652</v>
      </c>
      <c r="C230">
        <v>8</v>
      </c>
      <c r="D230">
        <v>15</v>
      </c>
      <c r="E230">
        <v>19</v>
      </c>
    </row>
    <row r="231" spans="1:5">
      <c r="A231" t="s">
        <v>8</v>
      </c>
      <c r="B231" s="7">
        <v>0.63680555555555507</v>
      </c>
      <c r="C231">
        <v>16</v>
      </c>
      <c r="D231">
        <v>5</v>
      </c>
      <c r="E231">
        <v>7</v>
      </c>
    </row>
    <row r="232" spans="1:5">
      <c r="A232" t="s">
        <v>8</v>
      </c>
      <c r="B232" s="7">
        <v>0.63680555555555507</v>
      </c>
      <c r="C232">
        <v>6</v>
      </c>
      <c r="D232">
        <v>14</v>
      </c>
      <c r="E232">
        <v>18</v>
      </c>
    </row>
    <row r="233" spans="1:5">
      <c r="A233" t="s">
        <v>8</v>
      </c>
      <c r="B233" s="7">
        <v>0.63680555555555507</v>
      </c>
      <c r="C233">
        <v>11</v>
      </c>
      <c r="D233">
        <v>10</v>
      </c>
      <c r="E233">
        <v>14</v>
      </c>
    </row>
    <row r="234" spans="1:5">
      <c r="A234" t="s">
        <v>8</v>
      </c>
      <c r="B234" s="7">
        <v>0.63680555555555507</v>
      </c>
      <c r="C234">
        <v>9</v>
      </c>
      <c r="D234">
        <v>14</v>
      </c>
      <c r="E234">
        <v>17</v>
      </c>
    </row>
    <row r="235" spans="1:5">
      <c r="A235" t="s">
        <v>9</v>
      </c>
      <c r="B235" s="7">
        <v>0.63680555555555518</v>
      </c>
      <c r="C235">
        <v>9</v>
      </c>
      <c r="D235">
        <v>14</v>
      </c>
      <c r="E235">
        <v>17</v>
      </c>
    </row>
    <row r="236" spans="1:5">
      <c r="A236" t="s">
        <v>9</v>
      </c>
      <c r="B236" s="7">
        <v>0.63680555555555518</v>
      </c>
      <c r="C236">
        <v>12</v>
      </c>
      <c r="D236">
        <v>4</v>
      </c>
      <c r="E236">
        <v>6</v>
      </c>
    </row>
    <row r="237" spans="1:5">
      <c r="A237" t="s">
        <v>16</v>
      </c>
      <c r="B237" s="7">
        <v>0.6368055555555554</v>
      </c>
      <c r="C237">
        <v>10</v>
      </c>
      <c r="D237">
        <v>14</v>
      </c>
      <c r="E237">
        <v>19.5</v>
      </c>
    </row>
    <row r="238" spans="1:5">
      <c r="A238" t="s">
        <v>7</v>
      </c>
      <c r="B238" s="7">
        <v>0.63819444444444406</v>
      </c>
      <c r="C238">
        <v>5</v>
      </c>
      <c r="D238">
        <v>15</v>
      </c>
      <c r="E238">
        <v>20</v>
      </c>
    </row>
    <row r="239" spans="1:5">
      <c r="A239" t="s">
        <v>7</v>
      </c>
      <c r="B239" s="7">
        <v>0.63819444444444406</v>
      </c>
      <c r="C239">
        <v>2</v>
      </c>
      <c r="D239">
        <v>16</v>
      </c>
      <c r="E239">
        <v>19</v>
      </c>
    </row>
    <row r="240" spans="1:5">
      <c r="A240" t="s">
        <v>7</v>
      </c>
      <c r="B240" s="7">
        <v>0.63819444444444406</v>
      </c>
      <c r="C240">
        <v>16</v>
      </c>
      <c r="D240">
        <v>5</v>
      </c>
      <c r="E240">
        <v>7</v>
      </c>
    </row>
    <row r="241" spans="1:5">
      <c r="A241" t="s">
        <v>7</v>
      </c>
      <c r="B241" s="7">
        <v>0.63819444444444406</v>
      </c>
      <c r="C241">
        <v>4</v>
      </c>
      <c r="D241">
        <v>14</v>
      </c>
      <c r="E241">
        <v>16</v>
      </c>
    </row>
    <row r="242" spans="1:5">
      <c r="A242" t="s">
        <v>7</v>
      </c>
      <c r="B242" s="7">
        <v>0.63819444444444406</v>
      </c>
      <c r="C242">
        <v>2</v>
      </c>
      <c r="D242">
        <v>16</v>
      </c>
      <c r="E242">
        <v>19</v>
      </c>
    </row>
    <row r="243" spans="1:5">
      <c r="A243" t="s">
        <v>7</v>
      </c>
      <c r="B243" s="7">
        <v>0.63819444444444406</v>
      </c>
      <c r="C243">
        <v>10</v>
      </c>
      <c r="D243">
        <v>14</v>
      </c>
      <c r="E243">
        <v>19.5</v>
      </c>
    </row>
    <row r="244" spans="1:5">
      <c r="A244" t="s">
        <v>7</v>
      </c>
      <c r="B244" s="7">
        <v>0.63819444444444406</v>
      </c>
      <c r="C244">
        <v>1</v>
      </c>
      <c r="D244">
        <v>17</v>
      </c>
      <c r="E244">
        <v>23</v>
      </c>
    </row>
    <row r="245" spans="1:5">
      <c r="A245" t="s">
        <v>9</v>
      </c>
      <c r="B245" s="7">
        <v>0.63819444444444406</v>
      </c>
      <c r="C245">
        <v>4</v>
      </c>
      <c r="D245">
        <v>14</v>
      </c>
      <c r="E245">
        <v>16</v>
      </c>
    </row>
    <row r="246" spans="1:5">
      <c r="A246" t="s">
        <v>17</v>
      </c>
      <c r="B246" s="7">
        <v>0.63819444444444418</v>
      </c>
      <c r="C246">
        <v>6</v>
      </c>
      <c r="D246">
        <v>14</v>
      </c>
      <c r="E246">
        <v>18</v>
      </c>
    </row>
    <row r="247" spans="1:5">
      <c r="A247" t="s">
        <v>9</v>
      </c>
      <c r="B247" s="7">
        <v>0.63888888888888851</v>
      </c>
      <c r="C247">
        <v>8</v>
      </c>
      <c r="D247">
        <v>15</v>
      </c>
      <c r="E247">
        <v>19</v>
      </c>
    </row>
    <row r="248" spans="1:5">
      <c r="A248" t="s">
        <v>11</v>
      </c>
      <c r="B248" s="7">
        <v>0.63958333333333273</v>
      </c>
      <c r="C248">
        <v>7</v>
      </c>
      <c r="D248">
        <v>16</v>
      </c>
      <c r="E248">
        <v>20</v>
      </c>
    </row>
    <row r="249" spans="1:5">
      <c r="A249" t="s">
        <v>13</v>
      </c>
      <c r="B249" s="7">
        <v>0.63958333333333328</v>
      </c>
      <c r="C249">
        <v>14</v>
      </c>
      <c r="D249">
        <v>3</v>
      </c>
      <c r="E249">
        <v>3</v>
      </c>
    </row>
    <row r="250" spans="1:5">
      <c r="A250" t="s">
        <v>9</v>
      </c>
      <c r="B250" s="7">
        <v>0.64027777777777739</v>
      </c>
      <c r="C250">
        <v>12</v>
      </c>
      <c r="D250">
        <v>4</v>
      </c>
      <c r="E250">
        <v>6</v>
      </c>
    </row>
    <row r="251" spans="1:5">
      <c r="A251" t="s">
        <v>12</v>
      </c>
      <c r="B251" s="7">
        <v>0.6402777777777775</v>
      </c>
      <c r="C251">
        <v>11</v>
      </c>
      <c r="D251">
        <v>10</v>
      </c>
      <c r="E251">
        <v>14</v>
      </c>
    </row>
    <row r="252" spans="1:5">
      <c r="A252" t="s">
        <v>10</v>
      </c>
      <c r="B252" s="7">
        <v>0.64097222222222172</v>
      </c>
      <c r="C252">
        <v>14</v>
      </c>
      <c r="D252">
        <v>3</v>
      </c>
      <c r="E252">
        <v>3</v>
      </c>
    </row>
    <row r="253" spans="1:5">
      <c r="A253" t="s">
        <v>10</v>
      </c>
      <c r="B253" s="7">
        <v>0.64097222222222172</v>
      </c>
      <c r="C253">
        <v>7</v>
      </c>
      <c r="D253">
        <v>16</v>
      </c>
      <c r="E253">
        <v>20</v>
      </c>
    </row>
    <row r="254" spans="1:5">
      <c r="A254" t="s">
        <v>10</v>
      </c>
      <c r="B254" s="7">
        <v>0.64097222222222172</v>
      </c>
      <c r="C254">
        <v>3</v>
      </c>
      <c r="D254">
        <v>7</v>
      </c>
      <c r="E254">
        <v>8.5</v>
      </c>
    </row>
    <row r="255" spans="1:5">
      <c r="A255" t="s">
        <v>10</v>
      </c>
      <c r="B255" s="7">
        <v>0.64097222222222172</v>
      </c>
      <c r="C255">
        <v>6</v>
      </c>
      <c r="D255">
        <v>14</v>
      </c>
      <c r="E255">
        <v>18</v>
      </c>
    </row>
    <row r="256" spans="1:5">
      <c r="A256" t="s">
        <v>10</v>
      </c>
      <c r="B256" s="7">
        <v>0.64097222222222172</v>
      </c>
      <c r="C256">
        <v>7</v>
      </c>
      <c r="D256">
        <v>16</v>
      </c>
      <c r="E256">
        <v>20</v>
      </c>
    </row>
    <row r="257" spans="1:5">
      <c r="A257" t="s">
        <v>10</v>
      </c>
      <c r="B257" s="7">
        <v>0.64097222222222172</v>
      </c>
      <c r="C257">
        <v>11</v>
      </c>
      <c r="D257">
        <v>10</v>
      </c>
      <c r="E257">
        <v>14</v>
      </c>
    </row>
    <row r="258" spans="1:5">
      <c r="A258" t="s">
        <v>16</v>
      </c>
      <c r="B258" s="7">
        <v>0.64097222222222205</v>
      </c>
      <c r="C258">
        <v>4</v>
      </c>
      <c r="D258">
        <v>14</v>
      </c>
      <c r="E258">
        <v>16</v>
      </c>
    </row>
    <row r="259" spans="1:5">
      <c r="A259" t="s">
        <v>10</v>
      </c>
      <c r="B259" s="7">
        <v>0.64236111111111061</v>
      </c>
      <c r="C259">
        <v>10</v>
      </c>
      <c r="D259">
        <v>14</v>
      </c>
      <c r="E259">
        <v>19.5</v>
      </c>
    </row>
    <row r="260" spans="1:5">
      <c r="A260" t="s">
        <v>10</v>
      </c>
      <c r="B260" s="7">
        <v>0.64305555555555505</v>
      </c>
      <c r="C260">
        <v>8</v>
      </c>
      <c r="D260">
        <v>15</v>
      </c>
      <c r="E260">
        <v>19</v>
      </c>
    </row>
    <row r="261" spans="1:5">
      <c r="A261" t="s">
        <v>10</v>
      </c>
      <c r="B261" s="7">
        <v>0.64305555555555505</v>
      </c>
      <c r="C261">
        <v>13</v>
      </c>
      <c r="D261">
        <v>2</v>
      </c>
      <c r="E261">
        <v>2</v>
      </c>
    </row>
    <row r="262" spans="1:5">
      <c r="A262" t="s">
        <v>10</v>
      </c>
      <c r="B262" s="7">
        <v>0.64374999999999949</v>
      </c>
      <c r="C262">
        <v>10</v>
      </c>
      <c r="D262">
        <v>14</v>
      </c>
      <c r="E262">
        <v>19.5</v>
      </c>
    </row>
    <row r="263" spans="1:5">
      <c r="A263" s="6" t="s">
        <v>20</v>
      </c>
      <c r="B263" s="7">
        <v>0.64444444444444404</v>
      </c>
      <c r="C263">
        <v>3</v>
      </c>
      <c r="D263">
        <v>7</v>
      </c>
      <c r="E263">
        <v>8.5</v>
      </c>
    </row>
    <row r="264" spans="1:5">
      <c r="A264" t="s">
        <v>19</v>
      </c>
      <c r="B264" s="7">
        <v>0.64444444444444415</v>
      </c>
      <c r="C264">
        <v>1</v>
      </c>
      <c r="D264">
        <v>17</v>
      </c>
      <c r="E264">
        <v>23</v>
      </c>
    </row>
    <row r="265" spans="1:5">
      <c r="A265" t="s">
        <v>15</v>
      </c>
      <c r="B265" s="7">
        <v>0.64444444444444426</v>
      </c>
      <c r="C265">
        <v>14</v>
      </c>
      <c r="D265">
        <v>3</v>
      </c>
      <c r="E265">
        <v>3</v>
      </c>
    </row>
    <row r="266" spans="1:5">
      <c r="A266" t="s">
        <v>15</v>
      </c>
      <c r="B266" s="7">
        <v>0.64444444444444426</v>
      </c>
      <c r="C266">
        <v>13</v>
      </c>
      <c r="D266">
        <v>2</v>
      </c>
      <c r="E266">
        <v>2</v>
      </c>
    </row>
    <row r="267" spans="1:5">
      <c r="A267" t="s">
        <v>8</v>
      </c>
      <c r="B267" s="7">
        <v>0.64513888888888837</v>
      </c>
      <c r="C267">
        <v>13</v>
      </c>
      <c r="D267">
        <v>2</v>
      </c>
      <c r="E267">
        <v>2</v>
      </c>
    </row>
    <row r="268" spans="1:5">
      <c r="A268" t="s">
        <v>8</v>
      </c>
      <c r="B268" s="7">
        <v>0.64513888888888837</v>
      </c>
      <c r="C268">
        <v>4</v>
      </c>
      <c r="D268">
        <v>14</v>
      </c>
      <c r="E268">
        <v>16</v>
      </c>
    </row>
    <row r="269" spans="1:5">
      <c r="A269" t="s">
        <v>8</v>
      </c>
      <c r="B269" s="7">
        <v>0.64513888888888837</v>
      </c>
      <c r="C269">
        <v>15</v>
      </c>
      <c r="D269">
        <v>1</v>
      </c>
      <c r="E269">
        <v>1</v>
      </c>
    </row>
    <row r="270" spans="1:5">
      <c r="A270" t="s">
        <v>8</v>
      </c>
      <c r="B270" s="7">
        <v>0.64513888888888837</v>
      </c>
      <c r="C270">
        <v>4</v>
      </c>
      <c r="D270">
        <v>14</v>
      </c>
      <c r="E270">
        <v>16</v>
      </c>
    </row>
    <row r="271" spans="1:5">
      <c r="A271" t="s">
        <v>8</v>
      </c>
      <c r="B271" s="7">
        <v>0.64513888888888837</v>
      </c>
      <c r="C271">
        <v>5</v>
      </c>
      <c r="D271">
        <v>15</v>
      </c>
      <c r="E271">
        <v>20</v>
      </c>
    </row>
    <row r="272" spans="1:5">
      <c r="A272" t="s">
        <v>8</v>
      </c>
      <c r="B272" s="7">
        <v>0.64513888888888837</v>
      </c>
      <c r="C272">
        <v>3</v>
      </c>
      <c r="D272">
        <v>7</v>
      </c>
      <c r="E272">
        <v>8.5</v>
      </c>
    </row>
    <row r="273" spans="1:5">
      <c r="A273" t="s">
        <v>8</v>
      </c>
      <c r="B273" s="7">
        <v>0.64513888888888837</v>
      </c>
      <c r="C273">
        <v>8</v>
      </c>
      <c r="D273">
        <v>15</v>
      </c>
      <c r="E273">
        <v>19</v>
      </c>
    </row>
    <row r="274" spans="1:5">
      <c r="A274" t="s">
        <v>8</v>
      </c>
      <c r="B274" s="7">
        <v>0.64513888888888837</v>
      </c>
      <c r="C274">
        <v>13</v>
      </c>
      <c r="D274">
        <v>2</v>
      </c>
      <c r="E274">
        <v>2</v>
      </c>
    </row>
    <row r="275" spans="1:5">
      <c r="A275" t="s">
        <v>8</v>
      </c>
      <c r="B275" s="7">
        <v>0.64513888888888837</v>
      </c>
      <c r="C275">
        <v>1</v>
      </c>
      <c r="D275">
        <v>17</v>
      </c>
      <c r="E275">
        <v>23</v>
      </c>
    </row>
    <row r="276" spans="1:5">
      <c r="A276" t="s">
        <v>8</v>
      </c>
      <c r="B276" s="7">
        <v>0.64513888888888837</v>
      </c>
      <c r="C276">
        <v>10</v>
      </c>
      <c r="D276">
        <v>14</v>
      </c>
      <c r="E276">
        <v>19.5</v>
      </c>
    </row>
    <row r="277" spans="1:5">
      <c r="A277" t="s">
        <v>8</v>
      </c>
      <c r="B277" s="7">
        <v>0.64513888888888837</v>
      </c>
      <c r="C277">
        <v>3</v>
      </c>
      <c r="D277">
        <v>7</v>
      </c>
      <c r="E277">
        <v>8.5</v>
      </c>
    </row>
    <row r="278" spans="1:5">
      <c r="A278" t="s">
        <v>8</v>
      </c>
      <c r="B278" s="7">
        <v>0.64513888888888837</v>
      </c>
      <c r="C278">
        <v>11</v>
      </c>
      <c r="D278">
        <v>10</v>
      </c>
      <c r="E278">
        <v>14</v>
      </c>
    </row>
    <row r="279" spans="1:5">
      <c r="A279" t="s">
        <v>8</v>
      </c>
      <c r="B279" s="7">
        <v>0.64513888888888837</v>
      </c>
      <c r="C279">
        <v>11</v>
      </c>
      <c r="D279">
        <v>10</v>
      </c>
      <c r="E279">
        <v>14</v>
      </c>
    </row>
    <row r="280" spans="1:5">
      <c r="A280" t="s">
        <v>7</v>
      </c>
      <c r="B280" s="7">
        <v>0.64513888888888848</v>
      </c>
      <c r="C280">
        <v>2</v>
      </c>
      <c r="D280">
        <v>16</v>
      </c>
      <c r="E280">
        <v>19</v>
      </c>
    </row>
    <row r="281" spans="1:5">
      <c r="A281" t="s">
        <v>18</v>
      </c>
      <c r="B281" s="7">
        <v>0.64513888888888882</v>
      </c>
      <c r="C281">
        <v>12</v>
      </c>
      <c r="D281">
        <v>4</v>
      </c>
      <c r="E281">
        <v>6</v>
      </c>
    </row>
    <row r="282" spans="1:5">
      <c r="A282" t="s">
        <v>18</v>
      </c>
      <c r="B282" s="7">
        <v>0.64513888888888882</v>
      </c>
      <c r="C282">
        <v>15</v>
      </c>
      <c r="D282">
        <v>1</v>
      </c>
      <c r="E282">
        <v>1</v>
      </c>
    </row>
    <row r="283" spans="1:5">
      <c r="A283" t="s">
        <v>18</v>
      </c>
      <c r="B283" s="7">
        <v>0.64513888888888882</v>
      </c>
      <c r="C283">
        <v>1</v>
      </c>
      <c r="D283">
        <v>17</v>
      </c>
      <c r="E283">
        <v>23</v>
      </c>
    </row>
    <row r="284" spans="1:5">
      <c r="A284" t="s">
        <v>8</v>
      </c>
      <c r="B284" s="7">
        <v>0.64583333333333282</v>
      </c>
      <c r="C284">
        <v>5</v>
      </c>
      <c r="D284">
        <v>15</v>
      </c>
      <c r="E284">
        <v>20</v>
      </c>
    </row>
    <row r="285" spans="1:5">
      <c r="A285" t="s">
        <v>11</v>
      </c>
      <c r="B285" s="7">
        <v>0.64722222222222159</v>
      </c>
      <c r="C285">
        <v>13</v>
      </c>
      <c r="D285">
        <v>2</v>
      </c>
      <c r="E285">
        <v>2</v>
      </c>
    </row>
    <row r="286" spans="1:5">
      <c r="A286" t="s">
        <v>14</v>
      </c>
      <c r="B286" s="7">
        <v>0.64791666666666625</v>
      </c>
      <c r="C286">
        <v>7</v>
      </c>
      <c r="D286">
        <v>16</v>
      </c>
      <c r="E286">
        <v>20</v>
      </c>
    </row>
    <row r="287" spans="1:5">
      <c r="A287" t="s">
        <v>14</v>
      </c>
      <c r="B287" s="7">
        <v>0.64791666666666625</v>
      </c>
      <c r="C287">
        <v>15</v>
      </c>
      <c r="D287">
        <v>1</v>
      </c>
      <c r="E287">
        <v>1</v>
      </c>
    </row>
    <row r="288" spans="1:5">
      <c r="A288" t="s">
        <v>9</v>
      </c>
      <c r="B288" s="7">
        <v>0.64999999999999958</v>
      </c>
      <c r="C288">
        <v>2</v>
      </c>
      <c r="D288">
        <v>16</v>
      </c>
      <c r="E288">
        <v>19</v>
      </c>
    </row>
    <row r="289" spans="1:5">
      <c r="A289" t="s">
        <v>9</v>
      </c>
      <c r="B289" s="7">
        <v>0.64999999999999958</v>
      </c>
      <c r="C289">
        <v>8</v>
      </c>
      <c r="D289">
        <v>15</v>
      </c>
      <c r="E289">
        <v>19</v>
      </c>
    </row>
    <row r="290" spans="1:5">
      <c r="A290" s="6" t="s">
        <v>20</v>
      </c>
      <c r="B290" s="7">
        <v>0.64999999999999958</v>
      </c>
      <c r="C290">
        <v>9</v>
      </c>
      <c r="D290">
        <v>14</v>
      </c>
      <c r="E290">
        <v>17</v>
      </c>
    </row>
    <row r="291" spans="1:5">
      <c r="A291" t="s">
        <v>10</v>
      </c>
      <c r="B291" s="7">
        <v>0.65069444444444391</v>
      </c>
      <c r="C291">
        <v>3</v>
      </c>
      <c r="D291">
        <v>7</v>
      </c>
      <c r="E291">
        <v>8.5</v>
      </c>
    </row>
    <row r="292" spans="1:5">
      <c r="A292" t="s">
        <v>10</v>
      </c>
      <c r="B292" s="7">
        <v>0.65069444444444391</v>
      </c>
      <c r="C292">
        <v>1</v>
      </c>
      <c r="D292">
        <v>17</v>
      </c>
      <c r="E292">
        <v>23</v>
      </c>
    </row>
    <row r="293" spans="1:5">
      <c r="A293" t="s">
        <v>10</v>
      </c>
      <c r="B293" s="7">
        <v>0.65069444444444391</v>
      </c>
      <c r="C293">
        <v>5</v>
      </c>
      <c r="D293">
        <v>15</v>
      </c>
      <c r="E293">
        <v>20</v>
      </c>
    </row>
    <row r="294" spans="1:5">
      <c r="A294" t="s">
        <v>10</v>
      </c>
      <c r="B294" s="7">
        <v>0.65069444444444391</v>
      </c>
      <c r="C294">
        <v>7</v>
      </c>
      <c r="D294">
        <v>16</v>
      </c>
      <c r="E294">
        <v>20</v>
      </c>
    </row>
    <row r="295" spans="1:5">
      <c r="A295" t="s">
        <v>10</v>
      </c>
      <c r="B295" s="7">
        <v>0.65069444444444391</v>
      </c>
      <c r="C295">
        <v>16</v>
      </c>
      <c r="D295">
        <v>5</v>
      </c>
      <c r="E295">
        <v>7</v>
      </c>
    </row>
    <row r="296" spans="1:5">
      <c r="A296" t="s">
        <v>10</v>
      </c>
      <c r="B296" s="7">
        <v>0.65069444444444391</v>
      </c>
      <c r="C296">
        <v>15</v>
      </c>
      <c r="D296">
        <v>1</v>
      </c>
      <c r="E296">
        <v>1</v>
      </c>
    </row>
    <row r="297" spans="1:5">
      <c r="A297" t="s">
        <v>7</v>
      </c>
      <c r="B297" s="7">
        <v>0.65069444444444402</v>
      </c>
      <c r="C297">
        <v>2</v>
      </c>
      <c r="D297">
        <v>16</v>
      </c>
      <c r="E297">
        <v>19</v>
      </c>
    </row>
    <row r="298" spans="1:5">
      <c r="A298" t="s">
        <v>7</v>
      </c>
      <c r="B298" s="7">
        <v>0.65069444444444402</v>
      </c>
      <c r="C298">
        <v>7</v>
      </c>
      <c r="D298">
        <v>16</v>
      </c>
      <c r="E298">
        <v>20</v>
      </c>
    </row>
    <row r="299" spans="1:5">
      <c r="A299" t="s">
        <v>7</v>
      </c>
      <c r="B299" s="7">
        <v>0.65069444444444402</v>
      </c>
      <c r="C299">
        <v>7</v>
      </c>
      <c r="D299">
        <v>16</v>
      </c>
      <c r="E299">
        <v>20</v>
      </c>
    </row>
    <row r="300" spans="1:5">
      <c r="A300" t="s">
        <v>7</v>
      </c>
      <c r="B300" s="7">
        <v>0.65069444444444402</v>
      </c>
      <c r="C300">
        <v>13</v>
      </c>
      <c r="D300">
        <v>2</v>
      </c>
      <c r="E300">
        <v>2</v>
      </c>
    </row>
    <row r="301" spans="1:5">
      <c r="A301" t="s">
        <v>7</v>
      </c>
      <c r="B301" s="7">
        <v>0.65069444444444402</v>
      </c>
      <c r="C301">
        <v>9</v>
      </c>
      <c r="D301">
        <v>14</v>
      </c>
      <c r="E301">
        <v>17</v>
      </c>
    </row>
    <row r="302" spans="1:5">
      <c r="A302" t="s">
        <v>7</v>
      </c>
      <c r="B302" s="7">
        <v>0.65069444444444402</v>
      </c>
      <c r="C302">
        <v>13</v>
      </c>
      <c r="D302">
        <v>2</v>
      </c>
      <c r="E302">
        <v>2</v>
      </c>
    </row>
    <row r="303" spans="1:5">
      <c r="A303" t="s">
        <v>18</v>
      </c>
      <c r="B303" s="7">
        <v>0.65069444444444435</v>
      </c>
      <c r="C303">
        <v>1</v>
      </c>
      <c r="D303">
        <v>17</v>
      </c>
      <c r="E303">
        <v>23</v>
      </c>
    </row>
    <row r="304" spans="1:5">
      <c r="A304" t="s">
        <v>12</v>
      </c>
      <c r="B304" s="7">
        <v>0.65138888888888857</v>
      </c>
      <c r="C304">
        <v>3</v>
      </c>
      <c r="D304">
        <v>7</v>
      </c>
      <c r="E304">
        <v>8.5</v>
      </c>
    </row>
    <row r="305" spans="1:5">
      <c r="A305" t="s">
        <v>12</v>
      </c>
      <c r="B305" s="7">
        <v>0.65138888888888857</v>
      </c>
      <c r="C305">
        <v>13</v>
      </c>
      <c r="D305">
        <v>2</v>
      </c>
      <c r="E305">
        <v>2</v>
      </c>
    </row>
    <row r="306" spans="1:5">
      <c r="A306" t="s">
        <v>12</v>
      </c>
      <c r="B306" s="7">
        <v>0.65138888888888857</v>
      </c>
      <c r="C306">
        <v>7</v>
      </c>
      <c r="D306">
        <v>16</v>
      </c>
      <c r="E306">
        <v>20</v>
      </c>
    </row>
    <row r="307" spans="1:5">
      <c r="A307" t="s">
        <v>19</v>
      </c>
      <c r="B307" s="7">
        <v>0.6534722222222219</v>
      </c>
      <c r="C307">
        <v>2</v>
      </c>
      <c r="D307">
        <v>16</v>
      </c>
      <c r="E307">
        <v>19</v>
      </c>
    </row>
    <row r="308" spans="1:5">
      <c r="A308" t="s">
        <v>19</v>
      </c>
      <c r="B308" s="7">
        <v>0.6534722222222219</v>
      </c>
      <c r="C308">
        <v>9</v>
      </c>
      <c r="D308">
        <v>14</v>
      </c>
      <c r="E308">
        <v>17</v>
      </c>
    </row>
    <row r="309" spans="1:5">
      <c r="A309" t="s">
        <v>19</v>
      </c>
      <c r="B309" s="7">
        <v>0.6534722222222219</v>
      </c>
      <c r="C309">
        <v>9</v>
      </c>
      <c r="D309">
        <v>14</v>
      </c>
      <c r="E309">
        <v>17</v>
      </c>
    </row>
    <row r="310" spans="1:5">
      <c r="A310" t="s">
        <v>19</v>
      </c>
      <c r="B310" s="7">
        <v>0.6534722222222219</v>
      </c>
      <c r="C310">
        <v>1</v>
      </c>
      <c r="D310">
        <v>17</v>
      </c>
      <c r="E310">
        <v>23</v>
      </c>
    </row>
    <row r="311" spans="1:5">
      <c r="A311" t="s">
        <v>16</v>
      </c>
      <c r="B311" s="7">
        <v>0.65347222222222201</v>
      </c>
      <c r="C311">
        <v>6</v>
      </c>
      <c r="D311">
        <v>14</v>
      </c>
      <c r="E311">
        <v>18</v>
      </c>
    </row>
    <row r="312" spans="1:5">
      <c r="A312" t="s">
        <v>9</v>
      </c>
      <c r="B312" s="7">
        <v>0.65416666666666623</v>
      </c>
      <c r="C312">
        <v>8</v>
      </c>
      <c r="D312">
        <v>15</v>
      </c>
      <c r="E312">
        <v>19</v>
      </c>
    </row>
    <row r="313" spans="1:5">
      <c r="A313" t="s">
        <v>9</v>
      </c>
      <c r="B313" s="7">
        <v>0.65416666666666623</v>
      </c>
      <c r="C313">
        <v>16</v>
      </c>
      <c r="D313">
        <v>5</v>
      </c>
      <c r="E313">
        <v>7</v>
      </c>
    </row>
    <row r="314" spans="1:5">
      <c r="A314" t="s">
        <v>9</v>
      </c>
      <c r="B314" s="7">
        <v>0.65416666666666623</v>
      </c>
      <c r="C314">
        <v>7</v>
      </c>
      <c r="D314">
        <v>16</v>
      </c>
      <c r="E314">
        <v>20</v>
      </c>
    </row>
    <row r="315" spans="1:5">
      <c r="A315" t="s">
        <v>8</v>
      </c>
      <c r="B315" s="7">
        <v>0.65486111111111056</v>
      </c>
      <c r="C315">
        <v>10</v>
      </c>
      <c r="D315">
        <v>14</v>
      </c>
      <c r="E315">
        <v>19.5</v>
      </c>
    </row>
    <row r="316" spans="1:5">
      <c r="A316" t="s">
        <v>9</v>
      </c>
      <c r="B316" s="7">
        <v>0.65486111111111067</v>
      </c>
      <c r="C316">
        <v>1</v>
      </c>
      <c r="D316">
        <v>17</v>
      </c>
      <c r="E316">
        <v>23</v>
      </c>
    </row>
    <row r="317" spans="1:5">
      <c r="A317" t="s">
        <v>9</v>
      </c>
      <c r="B317" s="7">
        <v>0.65486111111111067</v>
      </c>
      <c r="C317">
        <v>13</v>
      </c>
      <c r="D317">
        <v>2</v>
      </c>
      <c r="E317">
        <v>2</v>
      </c>
    </row>
    <row r="318" spans="1:5">
      <c r="A318" t="s">
        <v>9</v>
      </c>
      <c r="B318" s="7">
        <v>0.65486111111111067</v>
      </c>
      <c r="C318">
        <v>14</v>
      </c>
      <c r="D318">
        <v>3</v>
      </c>
      <c r="E318">
        <v>3</v>
      </c>
    </row>
    <row r="319" spans="1:5">
      <c r="A319" t="s">
        <v>9</v>
      </c>
      <c r="B319" s="7">
        <v>0.65486111111111067</v>
      </c>
      <c r="C319">
        <v>14</v>
      </c>
      <c r="D319">
        <v>3</v>
      </c>
      <c r="E319">
        <v>3</v>
      </c>
    </row>
    <row r="320" spans="1:5">
      <c r="A320" t="s">
        <v>19</v>
      </c>
      <c r="B320" s="7">
        <v>0.65486111111111078</v>
      </c>
      <c r="C320">
        <v>7</v>
      </c>
      <c r="D320">
        <v>16</v>
      </c>
      <c r="E320">
        <v>20</v>
      </c>
    </row>
    <row r="321" spans="1:5">
      <c r="A321" t="s">
        <v>11</v>
      </c>
      <c r="B321" s="7">
        <v>0.65555555555555489</v>
      </c>
      <c r="C321">
        <v>14</v>
      </c>
      <c r="D321">
        <v>3</v>
      </c>
      <c r="E321">
        <v>3</v>
      </c>
    </row>
    <row r="322" spans="1:5">
      <c r="A322" t="s">
        <v>17</v>
      </c>
      <c r="B322" s="7">
        <v>0.65694444444444422</v>
      </c>
      <c r="C322">
        <v>15</v>
      </c>
      <c r="D322">
        <v>1</v>
      </c>
      <c r="E322">
        <v>1</v>
      </c>
    </row>
    <row r="323" spans="1:5">
      <c r="A323" t="s">
        <v>18</v>
      </c>
      <c r="B323" s="7">
        <v>0.65694444444444433</v>
      </c>
      <c r="C323">
        <v>3</v>
      </c>
      <c r="D323">
        <v>7</v>
      </c>
      <c r="E323">
        <v>8.5</v>
      </c>
    </row>
    <row r="324" spans="1:5">
      <c r="A324" t="s">
        <v>18</v>
      </c>
      <c r="B324" s="7">
        <v>0.65694444444444433</v>
      </c>
      <c r="C324">
        <v>9</v>
      </c>
      <c r="D324">
        <v>14</v>
      </c>
      <c r="E324">
        <v>17</v>
      </c>
    </row>
    <row r="325" spans="1:5">
      <c r="A325" t="s">
        <v>13</v>
      </c>
      <c r="B325" s="7">
        <v>0.65694444444444444</v>
      </c>
      <c r="C325">
        <v>2</v>
      </c>
      <c r="D325">
        <v>16</v>
      </c>
      <c r="E325">
        <v>19</v>
      </c>
    </row>
    <row r="326" spans="1:5">
      <c r="A326" t="s">
        <v>10</v>
      </c>
      <c r="B326" s="7">
        <v>0.65763888888888833</v>
      </c>
      <c r="C326">
        <v>16</v>
      </c>
      <c r="D326">
        <v>5</v>
      </c>
      <c r="E326">
        <v>7</v>
      </c>
    </row>
    <row r="327" spans="1:5">
      <c r="A327" t="s">
        <v>10</v>
      </c>
      <c r="B327" s="7">
        <v>0.65763888888888833</v>
      </c>
      <c r="C327">
        <v>6</v>
      </c>
      <c r="D327">
        <v>14</v>
      </c>
      <c r="E327">
        <v>18</v>
      </c>
    </row>
    <row r="328" spans="1:5">
      <c r="A328" t="s">
        <v>9</v>
      </c>
      <c r="B328" s="7">
        <v>0.65833333333333288</v>
      </c>
      <c r="C328">
        <v>9</v>
      </c>
      <c r="D328">
        <v>14</v>
      </c>
      <c r="E328">
        <v>17</v>
      </c>
    </row>
    <row r="329" spans="1:5">
      <c r="A329" t="s">
        <v>9</v>
      </c>
      <c r="B329" s="7">
        <v>0.65833333333333288</v>
      </c>
      <c r="C329">
        <v>8</v>
      </c>
      <c r="D329">
        <v>15</v>
      </c>
      <c r="E329">
        <v>19</v>
      </c>
    </row>
    <row r="330" spans="1:5">
      <c r="A330" t="s">
        <v>14</v>
      </c>
      <c r="B330" s="7">
        <v>0.65833333333333288</v>
      </c>
      <c r="C330">
        <v>1</v>
      </c>
      <c r="D330">
        <v>17</v>
      </c>
      <c r="E330">
        <v>23</v>
      </c>
    </row>
    <row r="331" spans="1:5">
      <c r="A331" t="s">
        <v>14</v>
      </c>
      <c r="B331" s="7">
        <v>0.65833333333333288</v>
      </c>
      <c r="C331">
        <v>15</v>
      </c>
      <c r="D331">
        <v>1</v>
      </c>
      <c r="E331">
        <v>1</v>
      </c>
    </row>
    <row r="332" spans="1:5">
      <c r="A332" t="s">
        <v>14</v>
      </c>
      <c r="B332" s="7">
        <v>0.65833333333333288</v>
      </c>
      <c r="C332">
        <v>10</v>
      </c>
      <c r="D332">
        <v>14</v>
      </c>
      <c r="E332">
        <v>19.5</v>
      </c>
    </row>
    <row r="333" spans="1:5">
      <c r="A333" t="s">
        <v>7</v>
      </c>
      <c r="B333" s="7">
        <v>0.65902777777777732</v>
      </c>
      <c r="C333">
        <v>6</v>
      </c>
      <c r="D333">
        <v>14</v>
      </c>
      <c r="E333">
        <v>18</v>
      </c>
    </row>
    <row r="334" spans="1:5">
      <c r="A334" t="s">
        <v>7</v>
      </c>
      <c r="B334" s="7">
        <v>0.65902777777777732</v>
      </c>
      <c r="C334">
        <v>4</v>
      </c>
      <c r="D334">
        <v>14</v>
      </c>
      <c r="E334">
        <v>16</v>
      </c>
    </row>
    <row r="335" spans="1:5">
      <c r="A335" s="6" t="s">
        <v>20</v>
      </c>
      <c r="B335" s="7">
        <v>0.65902777777777732</v>
      </c>
      <c r="C335">
        <v>13</v>
      </c>
      <c r="D335">
        <v>2</v>
      </c>
      <c r="E335">
        <v>2</v>
      </c>
    </row>
    <row r="336" spans="1:5">
      <c r="A336" s="6" t="s">
        <v>20</v>
      </c>
      <c r="B336" s="7">
        <v>0.65902777777777732</v>
      </c>
      <c r="C336">
        <v>11</v>
      </c>
      <c r="D336">
        <v>10</v>
      </c>
      <c r="E336">
        <v>14</v>
      </c>
    </row>
    <row r="337" spans="1:5">
      <c r="A337" s="6" t="s">
        <v>20</v>
      </c>
      <c r="B337" s="7">
        <v>0.65902777777777732</v>
      </c>
      <c r="C337">
        <v>8</v>
      </c>
      <c r="D337">
        <v>15</v>
      </c>
      <c r="E337">
        <v>19</v>
      </c>
    </row>
    <row r="338" spans="1:5">
      <c r="A338" s="6" t="s">
        <v>20</v>
      </c>
      <c r="B338" s="7">
        <v>0.65902777777777732</v>
      </c>
      <c r="C338">
        <v>6</v>
      </c>
      <c r="D338">
        <v>14</v>
      </c>
      <c r="E338">
        <v>18</v>
      </c>
    </row>
    <row r="339" spans="1:5">
      <c r="A339" s="6" t="s">
        <v>20</v>
      </c>
      <c r="B339" s="7">
        <v>0.65902777777777732</v>
      </c>
      <c r="C339">
        <v>2</v>
      </c>
      <c r="D339">
        <v>16</v>
      </c>
      <c r="E339">
        <v>19</v>
      </c>
    </row>
    <row r="340" spans="1:5">
      <c r="A340" s="6" t="s">
        <v>20</v>
      </c>
      <c r="B340" s="7">
        <v>0.65902777777777732</v>
      </c>
      <c r="C340">
        <v>7</v>
      </c>
      <c r="D340">
        <v>16</v>
      </c>
      <c r="E340">
        <v>20</v>
      </c>
    </row>
    <row r="341" spans="1:5">
      <c r="A341" s="6" t="s">
        <v>20</v>
      </c>
      <c r="B341" s="7">
        <v>0.65902777777777732</v>
      </c>
      <c r="C341">
        <v>6</v>
      </c>
      <c r="D341">
        <v>14</v>
      </c>
      <c r="E341">
        <v>18</v>
      </c>
    </row>
    <row r="342" spans="1:5">
      <c r="A342" s="6" t="s">
        <v>20</v>
      </c>
      <c r="B342" s="7">
        <v>0.65902777777777732</v>
      </c>
      <c r="C342">
        <v>10</v>
      </c>
      <c r="D342">
        <v>14</v>
      </c>
      <c r="E342">
        <v>19.5</v>
      </c>
    </row>
    <row r="343" spans="1:5">
      <c r="A343" t="s">
        <v>17</v>
      </c>
      <c r="B343" s="7">
        <v>0.65972222222222199</v>
      </c>
      <c r="C343">
        <v>3</v>
      </c>
      <c r="D343">
        <v>7</v>
      </c>
      <c r="E343">
        <v>8.5</v>
      </c>
    </row>
    <row r="344" spans="1:5">
      <c r="A344" t="s">
        <v>17</v>
      </c>
      <c r="B344" s="7">
        <v>0.65972222222222199</v>
      </c>
      <c r="C344">
        <v>11</v>
      </c>
      <c r="D344">
        <v>10</v>
      </c>
      <c r="E344">
        <v>14</v>
      </c>
    </row>
    <row r="345" spans="1:5">
      <c r="A345" t="s">
        <v>17</v>
      </c>
      <c r="B345" s="7">
        <v>0.65972222222222199</v>
      </c>
      <c r="C345">
        <v>15</v>
      </c>
      <c r="D345">
        <v>1</v>
      </c>
      <c r="E345">
        <v>1</v>
      </c>
    </row>
    <row r="346" spans="1:5">
      <c r="A346" t="s">
        <v>17</v>
      </c>
      <c r="B346" s="7">
        <v>0.65972222222222199</v>
      </c>
      <c r="C346">
        <v>6</v>
      </c>
      <c r="D346">
        <v>14</v>
      </c>
      <c r="E346">
        <v>18</v>
      </c>
    </row>
    <row r="347" spans="1:5">
      <c r="A347" t="s">
        <v>14</v>
      </c>
      <c r="B347" s="7">
        <v>0.66041666666666621</v>
      </c>
      <c r="C347">
        <v>2</v>
      </c>
      <c r="D347">
        <v>16</v>
      </c>
      <c r="E347">
        <v>19</v>
      </c>
    </row>
    <row r="348" spans="1:5">
      <c r="A348" t="s">
        <v>17</v>
      </c>
      <c r="B348" s="7">
        <v>0.66041666666666643</v>
      </c>
      <c r="C348">
        <v>16</v>
      </c>
      <c r="D348">
        <v>5</v>
      </c>
      <c r="E348">
        <v>7</v>
      </c>
    </row>
    <row r="349" spans="1:5">
      <c r="A349" t="s">
        <v>17</v>
      </c>
      <c r="B349" s="7">
        <v>0.66041666666666643</v>
      </c>
      <c r="C349">
        <v>1</v>
      </c>
      <c r="D349">
        <v>17</v>
      </c>
      <c r="E349">
        <v>23</v>
      </c>
    </row>
    <row r="350" spans="1:5">
      <c r="A350" t="s">
        <v>17</v>
      </c>
      <c r="B350" s="7">
        <v>0.66041666666666643</v>
      </c>
      <c r="C350">
        <v>16</v>
      </c>
      <c r="D350">
        <v>5</v>
      </c>
      <c r="E350">
        <v>7</v>
      </c>
    </row>
    <row r="351" spans="1:5">
      <c r="A351" t="s">
        <v>17</v>
      </c>
      <c r="B351" s="7">
        <v>0.66041666666666643</v>
      </c>
      <c r="C351">
        <v>14</v>
      </c>
      <c r="D351">
        <v>3</v>
      </c>
      <c r="E351">
        <v>3</v>
      </c>
    </row>
    <row r="352" spans="1:5">
      <c r="A352" t="s">
        <v>13</v>
      </c>
      <c r="B352" s="7">
        <v>0.66041666666666665</v>
      </c>
      <c r="C352">
        <v>16</v>
      </c>
      <c r="D352">
        <v>5</v>
      </c>
      <c r="E352">
        <v>7</v>
      </c>
    </row>
    <row r="353" spans="1:5">
      <c r="A353" t="s">
        <v>12</v>
      </c>
      <c r="B353" s="7">
        <v>0.66249999999999964</v>
      </c>
      <c r="C353">
        <v>2</v>
      </c>
      <c r="D353">
        <v>16</v>
      </c>
      <c r="E353">
        <v>19</v>
      </c>
    </row>
    <row r="354" spans="1:5">
      <c r="A354" t="s">
        <v>15</v>
      </c>
      <c r="B354" s="7">
        <v>0.66249999999999987</v>
      </c>
      <c r="C354">
        <v>3</v>
      </c>
      <c r="D354">
        <v>7</v>
      </c>
      <c r="E354">
        <v>8.5</v>
      </c>
    </row>
    <row r="355" spans="1:5">
      <c r="A355" t="s">
        <v>15</v>
      </c>
      <c r="B355" s="7">
        <v>0.66249999999999987</v>
      </c>
      <c r="C355">
        <v>10</v>
      </c>
      <c r="D355">
        <v>14</v>
      </c>
      <c r="E355">
        <v>19.5</v>
      </c>
    </row>
    <row r="356" spans="1:5">
      <c r="A356" t="s">
        <v>11</v>
      </c>
      <c r="B356" s="7">
        <v>0.6638888888888882</v>
      </c>
      <c r="C356">
        <v>4</v>
      </c>
      <c r="D356">
        <v>14</v>
      </c>
      <c r="E356">
        <v>16</v>
      </c>
    </row>
    <row r="357" spans="1:5">
      <c r="A357" t="s">
        <v>16</v>
      </c>
      <c r="B357" s="7">
        <v>0.66388888888888864</v>
      </c>
      <c r="C357">
        <v>6</v>
      </c>
      <c r="D357">
        <v>14</v>
      </c>
      <c r="E357">
        <v>18</v>
      </c>
    </row>
    <row r="358" spans="1:5">
      <c r="A358" t="s">
        <v>8</v>
      </c>
      <c r="B358" s="7">
        <v>0.66458333333333275</v>
      </c>
      <c r="C358">
        <v>16</v>
      </c>
      <c r="D358">
        <v>5</v>
      </c>
      <c r="E358">
        <v>7</v>
      </c>
    </row>
    <row r="359" spans="1:5">
      <c r="A359" t="s">
        <v>8</v>
      </c>
      <c r="B359" s="7">
        <v>0.66458333333333275</v>
      </c>
      <c r="C359">
        <v>5</v>
      </c>
      <c r="D359">
        <v>15</v>
      </c>
      <c r="E359">
        <v>20</v>
      </c>
    </row>
    <row r="360" spans="1:5">
      <c r="A360" t="s">
        <v>12</v>
      </c>
      <c r="B360" s="7">
        <v>0.66527777777777741</v>
      </c>
      <c r="C360">
        <v>1</v>
      </c>
      <c r="D360">
        <v>17</v>
      </c>
      <c r="E360">
        <v>23</v>
      </c>
    </row>
    <row r="361" spans="1:5">
      <c r="A361" t="s">
        <v>12</v>
      </c>
      <c r="B361" s="7">
        <v>0.66527777777777741</v>
      </c>
      <c r="C361">
        <v>5</v>
      </c>
      <c r="D361">
        <v>15</v>
      </c>
      <c r="E361">
        <v>20</v>
      </c>
    </row>
    <row r="362" spans="1:5">
      <c r="A362" t="s">
        <v>12</v>
      </c>
      <c r="B362" s="7">
        <v>0.66527777777777741</v>
      </c>
      <c r="C362">
        <v>13</v>
      </c>
      <c r="D362">
        <v>2</v>
      </c>
      <c r="E362">
        <v>2</v>
      </c>
    </row>
    <row r="363" spans="1:5">
      <c r="A363" t="s">
        <v>8</v>
      </c>
      <c r="B363" s="7">
        <v>0.66597222222222163</v>
      </c>
      <c r="C363">
        <v>13</v>
      </c>
      <c r="D363">
        <v>2</v>
      </c>
      <c r="E363">
        <v>2</v>
      </c>
    </row>
    <row r="364" spans="1:5">
      <c r="A364" t="s">
        <v>10</v>
      </c>
      <c r="B364" s="7">
        <v>0.66597222222222163</v>
      </c>
      <c r="C364">
        <v>6</v>
      </c>
      <c r="D364">
        <v>14</v>
      </c>
      <c r="E364">
        <v>18</v>
      </c>
    </row>
    <row r="365" spans="1:5">
      <c r="A365" t="s">
        <v>10</v>
      </c>
      <c r="B365" s="7">
        <v>0.66597222222222163</v>
      </c>
      <c r="C365">
        <v>9</v>
      </c>
      <c r="D365">
        <v>14</v>
      </c>
      <c r="E365">
        <v>17</v>
      </c>
    </row>
    <row r="366" spans="1:5">
      <c r="A366" t="s">
        <v>10</v>
      </c>
      <c r="B366" s="7">
        <v>0.66597222222222163</v>
      </c>
      <c r="C366">
        <v>4</v>
      </c>
      <c r="D366">
        <v>14</v>
      </c>
      <c r="E366">
        <v>16</v>
      </c>
    </row>
    <row r="367" spans="1:5">
      <c r="A367" t="s">
        <v>10</v>
      </c>
      <c r="B367" s="7">
        <v>0.66597222222222163</v>
      </c>
      <c r="C367">
        <v>1</v>
      </c>
      <c r="D367">
        <v>17</v>
      </c>
      <c r="E367">
        <v>23</v>
      </c>
    </row>
    <row r="368" spans="1:5">
      <c r="A368" t="s">
        <v>10</v>
      </c>
      <c r="B368" s="7">
        <v>0.66597222222222163</v>
      </c>
      <c r="C368">
        <v>7</v>
      </c>
      <c r="D368">
        <v>16</v>
      </c>
      <c r="E368">
        <v>20</v>
      </c>
    </row>
    <row r="369" spans="1:5">
      <c r="A369" t="s">
        <v>10</v>
      </c>
      <c r="B369" s="7">
        <v>0.66597222222222163</v>
      </c>
      <c r="C369">
        <v>4</v>
      </c>
      <c r="D369">
        <v>14</v>
      </c>
      <c r="E369">
        <v>16</v>
      </c>
    </row>
    <row r="370" spans="1:5">
      <c r="A370" t="s">
        <v>10</v>
      </c>
      <c r="B370" s="7">
        <v>0.66597222222222163</v>
      </c>
      <c r="C370">
        <v>5</v>
      </c>
      <c r="D370">
        <v>15</v>
      </c>
      <c r="E370">
        <v>20</v>
      </c>
    </row>
    <row r="371" spans="1:5">
      <c r="A371" t="s">
        <v>10</v>
      </c>
      <c r="B371" s="7">
        <v>0.66597222222222163</v>
      </c>
      <c r="C371">
        <v>4</v>
      </c>
      <c r="D371">
        <v>14</v>
      </c>
      <c r="E371">
        <v>16</v>
      </c>
    </row>
    <row r="372" spans="1:5">
      <c r="A372" t="s">
        <v>10</v>
      </c>
      <c r="B372" s="7">
        <v>0.66597222222222163</v>
      </c>
      <c r="C372">
        <v>10</v>
      </c>
      <c r="D372">
        <v>14</v>
      </c>
      <c r="E372">
        <v>19.5</v>
      </c>
    </row>
    <row r="373" spans="1:5">
      <c r="A373" t="s">
        <v>10</v>
      </c>
      <c r="B373" s="7">
        <v>0.66597222222222163</v>
      </c>
      <c r="C373">
        <v>5</v>
      </c>
      <c r="D373">
        <v>15</v>
      </c>
      <c r="E373">
        <v>20</v>
      </c>
    </row>
    <row r="374" spans="1:5">
      <c r="A374" t="s">
        <v>10</v>
      </c>
      <c r="B374" s="7">
        <v>0.66597222222222163</v>
      </c>
      <c r="C374">
        <v>8</v>
      </c>
      <c r="D374">
        <v>15</v>
      </c>
      <c r="E374">
        <v>19</v>
      </c>
    </row>
    <row r="375" spans="1:5">
      <c r="B375" s="5"/>
    </row>
    <row r="376" spans="1:5">
      <c r="B376" s="5"/>
    </row>
    <row r="377" spans="1:5">
      <c r="B377" s="5"/>
    </row>
    <row r="378" spans="1:5">
      <c r="B378" s="5"/>
    </row>
    <row r="379" spans="1:5">
      <c r="B379" s="5"/>
    </row>
    <row r="380" spans="1:5">
      <c r="B380" s="5"/>
    </row>
    <row r="381" spans="1:5">
      <c r="B381" s="5"/>
    </row>
    <row r="382" spans="1:5">
      <c r="B382" s="5"/>
    </row>
    <row r="383" spans="1:5">
      <c r="B383" s="5"/>
    </row>
    <row r="384" spans="1:5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  <row r="1059" spans="2:2">
      <c r="B1059" s="5"/>
    </row>
    <row r="1060" spans="2:2">
      <c r="B1060" s="5"/>
    </row>
    <row r="1061" spans="2:2">
      <c r="B1061" s="5"/>
    </row>
    <row r="1062" spans="2:2">
      <c r="B1062" s="5"/>
    </row>
    <row r="1063" spans="2:2">
      <c r="B1063" s="5"/>
    </row>
    <row r="1064" spans="2:2">
      <c r="B1064" s="5"/>
    </row>
    <row r="1065" spans="2:2">
      <c r="B1065" s="5"/>
    </row>
    <row r="1066" spans="2:2">
      <c r="B1066" s="5"/>
    </row>
    <row r="1067" spans="2:2">
      <c r="B1067" s="5"/>
    </row>
    <row r="1068" spans="2:2">
      <c r="B1068" s="5"/>
    </row>
    <row r="1069" spans="2:2">
      <c r="B1069" s="5"/>
    </row>
    <row r="1070" spans="2:2">
      <c r="B1070" s="5"/>
    </row>
    <row r="1071" spans="2:2">
      <c r="B1071" s="5"/>
    </row>
    <row r="1072" spans="2:2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  <row r="1145" spans="2:2">
      <c r="B1145" s="5"/>
    </row>
    <row r="1146" spans="2:2">
      <c r="B1146" s="5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5"/>
    </row>
    <row r="1156" spans="2:2">
      <c r="B1156" s="5"/>
    </row>
    <row r="1157" spans="2:2">
      <c r="B1157" s="5"/>
    </row>
    <row r="1158" spans="2:2">
      <c r="B1158" s="5"/>
    </row>
    <row r="1159" spans="2:2">
      <c r="B1159" s="5"/>
    </row>
    <row r="1160" spans="2:2">
      <c r="B1160" s="5"/>
    </row>
    <row r="1161" spans="2:2">
      <c r="B1161" s="5"/>
    </row>
    <row r="1162" spans="2:2">
      <c r="B1162" s="5"/>
    </row>
    <row r="1163" spans="2:2">
      <c r="B1163" s="5"/>
    </row>
    <row r="1164" spans="2:2">
      <c r="B1164" s="5"/>
    </row>
    <row r="1165" spans="2:2">
      <c r="B1165" s="5"/>
    </row>
    <row r="1166" spans="2:2">
      <c r="B1166" s="5"/>
    </row>
    <row r="1167" spans="2:2">
      <c r="B1167" s="5"/>
    </row>
    <row r="1168" spans="2:2">
      <c r="B1168" s="5"/>
    </row>
    <row r="1169" spans="2:2">
      <c r="B1169" s="5"/>
    </row>
    <row r="1170" spans="2:2">
      <c r="B1170" s="5"/>
    </row>
    <row r="1171" spans="2:2">
      <c r="B1171" s="5"/>
    </row>
    <row r="1172" spans="2:2">
      <c r="B1172" s="5"/>
    </row>
    <row r="1173" spans="2:2">
      <c r="B1173" s="5"/>
    </row>
    <row r="1174" spans="2:2">
      <c r="B1174" s="5"/>
    </row>
    <row r="1175" spans="2:2">
      <c r="B1175" s="5"/>
    </row>
    <row r="1176" spans="2:2">
      <c r="B1176" s="5"/>
    </row>
    <row r="1177" spans="2:2">
      <c r="B1177" s="5"/>
    </row>
    <row r="1178" spans="2:2">
      <c r="B1178" s="5"/>
    </row>
    <row r="1179" spans="2:2">
      <c r="B1179" s="5"/>
    </row>
    <row r="1180" spans="2:2">
      <c r="B1180" s="5"/>
    </row>
    <row r="1181" spans="2:2">
      <c r="B1181" s="5"/>
    </row>
    <row r="1182" spans="2:2">
      <c r="B1182" s="5"/>
    </row>
    <row r="1183" spans="2:2">
      <c r="B1183" s="5"/>
    </row>
    <row r="1184" spans="2:2">
      <c r="B1184" s="5"/>
    </row>
    <row r="1185" spans="2:2">
      <c r="B1185" s="5"/>
    </row>
    <row r="1186" spans="2:2">
      <c r="B1186" s="5"/>
    </row>
    <row r="1187" spans="2:2">
      <c r="B1187" s="5"/>
    </row>
    <row r="1188" spans="2:2">
      <c r="B1188" s="5"/>
    </row>
    <row r="1189" spans="2:2">
      <c r="B1189" s="5"/>
    </row>
    <row r="1190" spans="2:2">
      <c r="B1190" s="5"/>
    </row>
    <row r="1191" spans="2:2">
      <c r="B1191" s="5"/>
    </row>
    <row r="1192" spans="2:2">
      <c r="B1192" s="5"/>
    </row>
    <row r="1193" spans="2:2">
      <c r="B1193" s="5"/>
    </row>
    <row r="1194" spans="2:2">
      <c r="B1194" s="5"/>
    </row>
    <row r="1195" spans="2:2">
      <c r="B1195" s="5"/>
    </row>
    <row r="1196" spans="2:2">
      <c r="B1196" s="5"/>
    </row>
    <row r="1197" spans="2:2">
      <c r="B1197" s="5"/>
    </row>
    <row r="1198" spans="2:2">
      <c r="B1198" s="5"/>
    </row>
    <row r="1199" spans="2:2">
      <c r="B1199" s="5"/>
    </row>
    <row r="1200" spans="2:2">
      <c r="B1200" s="5"/>
    </row>
    <row r="1201" spans="2:2">
      <c r="B1201" s="5"/>
    </row>
    <row r="1202" spans="2:2">
      <c r="B1202" s="5"/>
    </row>
    <row r="1203" spans="2:2">
      <c r="B1203" s="5"/>
    </row>
    <row r="1204" spans="2:2">
      <c r="B1204" s="5"/>
    </row>
    <row r="1205" spans="2:2">
      <c r="B1205" s="5"/>
    </row>
    <row r="1206" spans="2:2">
      <c r="B1206" s="5"/>
    </row>
    <row r="1207" spans="2:2">
      <c r="B1207" s="5"/>
    </row>
    <row r="1208" spans="2:2">
      <c r="B1208" s="5"/>
    </row>
    <row r="1209" spans="2:2">
      <c r="B1209" s="5"/>
    </row>
    <row r="1210" spans="2:2">
      <c r="B1210" s="5"/>
    </row>
    <row r="1211" spans="2:2">
      <c r="B1211" s="5"/>
    </row>
    <row r="1212" spans="2:2">
      <c r="B1212" s="5"/>
    </row>
    <row r="1213" spans="2:2">
      <c r="B1213" s="5"/>
    </row>
    <row r="1214" spans="2:2">
      <c r="B1214" s="5"/>
    </row>
    <row r="1215" spans="2:2">
      <c r="B1215" s="5"/>
    </row>
    <row r="1216" spans="2:2">
      <c r="B1216" s="5"/>
    </row>
    <row r="1217" spans="2:2">
      <c r="B1217" s="5"/>
    </row>
    <row r="1218" spans="2:2">
      <c r="B1218" s="5"/>
    </row>
    <row r="1219" spans="2:2">
      <c r="B1219" s="5"/>
    </row>
    <row r="1220" spans="2:2">
      <c r="B1220" s="5"/>
    </row>
    <row r="1221" spans="2:2">
      <c r="B1221" s="5"/>
    </row>
    <row r="1222" spans="2:2">
      <c r="B1222" s="5"/>
    </row>
    <row r="1223" spans="2:2">
      <c r="B1223" s="5"/>
    </row>
    <row r="1224" spans="2:2">
      <c r="B1224" s="5"/>
    </row>
    <row r="1225" spans="2:2">
      <c r="B1225" s="5"/>
    </row>
    <row r="1226" spans="2:2">
      <c r="B1226" s="5"/>
    </row>
    <row r="1227" spans="2:2">
      <c r="B1227" s="5"/>
    </row>
    <row r="1228" spans="2:2">
      <c r="B1228" s="5"/>
    </row>
    <row r="1229" spans="2:2">
      <c r="B1229" s="5"/>
    </row>
    <row r="1230" spans="2:2">
      <c r="B1230" s="5"/>
    </row>
    <row r="1231" spans="2:2">
      <c r="B1231" s="5"/>
    </row>
    <row r="1232" spans="2:2">
      <c r="B1232" s="5"/>
    </row>
    <row r="1233" spans="2:2">
      <c r="B1233" s="5"/>
    </row>
    <row r="1234" spans="2:2">
      <c r="B1234" s="5"/>
    </row>
    <row r="1235" spans="2:2">
      <c r="B1235" s="5"/>
    </row>
    <row r="1236" spans="2:2">
      <c r="B1236" s="5"/>
    </row>
    <row r="1237" spans="2:2">
      <c r="B1237" s="5"/>
    </row>
    <row r="1238" spans="2:2">
      <c r="B1238" s="5"/>
    </row>
    <row r="1239" spans="2:2">
      <c r="B1239" s="5"/>
    </row>
    <row r="1240" spans="2:2">
      <c r="B1240" s="5"/>
    </row>
    <row r="1241" spans="2:2">
      <c r="B1241" s="5"/>
    </row>
    <row r="1242" spans="2:2">
      <c r="B1242" s="5"/>
    </row>
    <row r="1243" spans="2:2">
      <c r="B1243" s="5"/>
    </row>
    <row r="1244" spans="2:2">
      <c r="B1244" s="5"/>
    </row>
    <row r="1245" spans="2:2">
      <c r="B1245" s="5"/>
    </row>
    <row r="1246" spans="2:2">
      <c r="B1246" s="5"/>
    </row>
    <row r="1247" spans="2:2">
      <c r="B1247" s="5"/>
    </row>
    <row r="1248" spans="2:2">
      <c r="B1248" s="5"/>
    </row>
    <row r="1249" spans="2:2">
      <c r="B1249" s="5"/>
    </row>
    <row r="1250" spans="2:2">
      <c r="B1250" s="5"/>
    </row>
    <row r="1251" spans="2:2">
      <c r="B1251" s="5"/>
    </row>
    <row r="1252" spans="2:2">
      <c r="B1252" s="5"/>
    </row>
    <row r="1253" spans="2:2">
      <c r="B1253" s="5"/>
    </row>
    <row r="1254" spans="2:2">
      <c r="B1254" s="5"/>
    </row>
    <row r="1255" spans="2:2">
      <c r="B1255" s="5"/>
    </row>
    <row r="1256" spans="2:2">
      <c r="B1256" s="5"/>
    </row>
    <row r="1257" spans="2:2">
      <c r="B1257" s="5"/>
    </row>
    <row r="1258" spans="2:2">
      <c r="B1258" s="5"/>
    </row>
    <row r="1259" spans="2:2">
      <c r="B1259" s="5"/>
    </row>
    <row r="1260" spans="2:2">
      <c r="B1260" s="5"/>
    </row>
    <row r="1261" spans="2:2">
      <c r="B1261" s="5"/>
    </row>
    <row r="1262" spans="2:2">
      <c r="B1262" s="5"/>
    </row>
    <row r="1263" spans="2:2">
      <c r="B1263" s="5"/>
    </row>
    <row r="1264" spans="2:2">
      <c r="B1264" s="5"/>
    </row>
    <row r="1265" spans="2:2">
      <c r="B1265" s="5"/>
    </row>
    <row r="1266" spans="2:2">
      <c r="B1266" s="5"/>
    </row>
    <row r="1267" spans="2:2">
      <c r="B1267" s="5"/>
    </row>
    <row r="1268" spans="2:2">
      <c r="B1268" s="5"/>
    </row>
    <row r="1269" spans="2:2">
      <c r="B1269" s="5"/>
    </row>
    <row r="1270" spans="2:2">
      <c r="B1270" s="5"/>
    </row>
    <row r="1271" spans="2:2">
      <c r="B1271" s="5"/>
    </row>
    <row r="1272" spans="2:2">
      <c r="B1272" s="5"/>
    </row>
    <row r="1273" spans="2:2">
      <c r="B1273" s="5"/>
    </row>
    <row r="1274" spans="2:2">
      <c r="B1274" s="5"/>
    </row>
    <row r="1275" spans="2:2">
      <c r="B1275" s="5"/>
    </row>
    <row r="1276" spans="2:2">
      <c r="B1276" s="5"/>
    </row>
    <row r="1277" spans="2:2">
      <c r="B1277" s="5"/>
    </row>
    <row r="1278" spans="2:2">
      <c r="B1278" s="5"/>
    </row>
    <row r="1279" spans="2:2">
      <c r="B1279" s="5"/>
    </row>
    <row r="1280" spans="2:2">
      <c r="B1280" s="5"/>
    </row>
    <row r="1281" spans="2:2">
      <c r="B1281" s="5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  <row r="1354" spans="2:2">
      <c r="B1354" s="5"/>
    </row>
    <row r="1355" spans="2:2">
      <c r="B1355" s="5"/>
    </row>
    <row r="1356" spans="2:2">
      <c r="B1356" s="5"/>
    </row>
    <row r="1357" spans="2:2">
      <c r="B1357" s="5"/>
    </row>
    <row r="1358" spans="2:2">
      <c r="B1358" s="5"/>
    </row>
    <row r="1359" spans="2:2">
      <c r="B1359" s="5"/>
    </row>
    <row r="1360" spans="2:2">
      <c r="B1360" s="5"/>
    </row>
    <row r="1361" spans="2:2">
      <c r="B1361" s="5"/>
    </row>
    <row r="1362" spans="2:2">
      <c r="B1362" s="5"/>
    </row>
    <row r="1363" spans="2:2">
      <c r="B1363" s="5"/>
    </row>
    <row r="1364" spans="2:2">
      <c r="B1364" s="5"/>
    </row>
    <row r="1365" spans="2:2">
      <c r="B1365" s="5"/>
    </row>
    <row r="1366" spans="2:2">
      <c r="B1366" s="5"/>
    </row>
    <row r="1367" spans="2:2">
      <c r="B1367" s="5"/>
    </row>
    <row r="1368" spans="2:2">
      <c r="B1368" s="5"/>
    </row>
    <row r="1369" spans="2:2">
      <c r="B1369" s="5"/>
    </row>
    <row r="1370" spans="2:2">
      <c r="B1370" s="5"/>
    </row>
    <row r="1371" spans="2:2">
      <c r="B1371" s="5"/>
    </row>
    <row r="1372" spans="2:2">
      <c r="B1372" s="5"/>
    </row>
    <row r="1373" spans="2:2">
      <c r="B1373" s="5"/>
    </row>
    <row r="1374" spans="2:2">
      <c r="B1374" s="5"/>
    </row>
    <row r="1375" spans="2:2">
      <c r="B1375" s="5"/>
    </row>
    <row r="1376" spans="2:2">
      <c r="B1376" s="5"/>
    </row>
    <row r="1377" spans="2:2">
      <c r="B1377" s="5"/>
    </row>
    <row r="1378" spans="2:2">
      <c r="B1378" s="5"/>
    </row>
    <row r="1379" spans="2:2">
      <c r="B1379" s="5"/>
    </row>
    <row r="1380" spans="2:2">
      <c r="B1380" s="5"/>
    </row>
    <row r="1381" spans="2:2">
      <c r="B1381" s="5"/>
    </row>
    <row r="1382" spans="2:2">
      <c r="B1382" s="5"/>
    </row>
    <row r="1383" spans="2:2">
      <c r="B1383" s="5"/>
    </row>
    <row r="1384" spans="2:2">
      <c r="B1384" s="5"/>
    </row>
    <row r="1385" spans="2:2">
      <c r="B1385" s="5"/>
    </row>
    <row r="1386" spans="2:2">
      <c r="B1386" s="5"/>
    </row>
    <row r="1387" spans="2:2">
      <c r="B1387" s="5"/>
    </row>
    <row r="1388" spans="2:2">
      <c r="B1388" s="5"/>
    </row>
    <row r="1389" spans="2:2">
      <c r="B1389" s="5"/>
    </row>
    <row r="1390" spans="2:2">
      <c r="B1390" s="5"/>
    </row>
    <row r="1391" spans="2:2">
      <c r="B1391" s="5"/>
    </row>
    <row r="1392" spans="2:2">
      <c r="B1392" s="5"/>
    </row>
    <row r="1393" spans="2:2">
      <c r="B1393" s="5"/>
    </row>
    <row r="1394" spans="2:2">
      <c r="B1394" s="5"/>
    </row>
    <row r="1395" spans="2:2">
      <c r="B1395" s="5"/>
    </row>
    <row r="1396" spans="2:2">
      <c r="B1396" s="5"/>
    </row>
    <row r="1397" spans="2:2">
      <c r="B1397" s="5"/>
    </row>
    <row r="1398" spans="2:2">
      <c r="B1398" s="5"/>
    </row>
    <row r="1399" spans="2:2">
      <c r="B1399" s="5"/>
    </row>
    <row r="1400" spans="2:2">
      <c r="B1400" s="5"/>
    </row>
    <row r="1401" spans="2:2">
      <c r="B1401" s="5"/>
    </row>
    <row r="1402" spans="2:2">
      <c r="B1402" s="5"/>
    </row>
    <row r="1403" spans="2:2">
      <c r="B1403" s="5"/>
    </row>
    <row r="1404" spans="2:2">
      <c r="B1404" s="5"/>
    </row>
    <row r="1405" spans="2:2">
      <c r="B1405" s="5"/>
    </row>
    <row r="1406" spans="2:2">
      <c r="B1406" s="5"/>
    </row>
    <row r="1407" spans="2:2">
      <c r="B1407" s="5"/>
    </row>
    <row r="1408" spans="2:2">
      <c r="B1408" s="5"/>
    </row>
    <row r="1409" spans="2:2">
      <c r="B1409" s="5"/>
    </row>
    <row r="1410" spans="2:2">
      <c r="B1410" s="5"/>
    </row>
    <row r="1411" spans="2:2">
      <c r="B1411" s="5"/>
    </row>
    <row r="1412" spans="2:2">
      <c r="B1412" s="5"/>
    </row>
    <row r="1413" spans="2:2">
      <c r="B1413" s="5"/>
    </row>
    <row r="1414" spans="2:2">
      <c r="B1414" s="5"/>
    </row>
    <row r="1415" spans="2:2">
      <c r="B1415" s="5"/>
    </row>
    <row r="1416" spans="2:2">
      <c r="B1416" s="5"/>
    </row>
    <row r="1417" spans="2:2">
      <c r="B1417" s="5"/>
    </row>
    <row r="1418" spans="2:2">
      <c r="B1418" s="5"/>
    </row>
    <row r="1419" spans="2:2">
      <c r="B1419" s="5"/>
    </row>
    <row r="1420" spans="2:2">
      <c r="B1420" s="5"/>
    </row>
    <row r="1421" spans="2:2">
      <c r="B1421" s="5"/>
    </row>
    <row r="1422" spans="2:2">
      <c r="B1422" s="5"/>
    </row>
    <row r="1423" spans="2:2">
      <c r="B1423" s="5"/>
    </row>
    <row r="1424" spans="2:2">
      <c r="B1424" s="5"/>
    </row>
    <row r="1425" spans="2:2">
      <c r="B1425" s="5"/>
    </row>
    <row r="1426" spans="2:2">
      <c r="B1426" s="5"/>
    </row>
    <row r="1427" spans="2:2">
      <c r="B1427" s="5"/>
    </row>
    <row r="1428" spans="2:2">
      <c r="B1428" s="5"/>
    </row>
    <row r="1429" spans="2:2">
      <c r="B1429" s="5"/>
    </row>
    <row r="1430" spans="2:2">
      <c r="B1430" s="5"/>
    </row>
    <row r="1431" spans="2:2">
      <c r="B1431" s="5"/>
    </row>
    <row r="1432" spans="2:2">
      <c r="B1432" s="5"/>
    </row>
    <row r="1433" spans="2:2">
      <c r="B1433" s="5"/>
    </row>
    <row r="1434" spans="2:2">
      <c r="B1434" s="5"/>
    </row>
    <row r="1435" spans="2:2">
      <c r="B1435" s="5"/>
    </row>
    <row r="1436" spans="2:2">
      <c r="B1436" s="5"/>
    </row>
    <row r="1437" spans="2:2">
      <c r="B1437" s="5"/>
    </row>
    <row r="1438" spans="2:2">
      <c r="B1438" s="5"/>
    </row>
    <row r="1439" spans="2:2">
      <c r="B1439" s="5"/>
    </row>
    <row r="1440" spans="2:2">
      <c r="B1440" s="5"/>
    </row>
    <row r="1441" spans="2:2">
      <c r="B1441" s="5"/>
    </row>
    <row r="1442" spans="2:2">
      <c r="B1442" s="5"/>
    </row>
    <row r="1443" spans="2:2">
      <c r="B1443" s="5"/>
    </row>
    <row r="1444" spans="2:2">
      <c r="B1444" s="5"/>
    </row>
    <row r="1445" spans="2:2">
      <c r="B1445" s="5"/>
    </row>
    <row r="1446" spans="2:2">
      <c r="B1446" s="5"/>
    </row>
    <row r="1447" spans="2:2">
      <c r="B1447" s="5"/>
    </row>
    <row r="1448" spans="2:2">
      <c r="B1448" s="5"/>
    </row>
    <row r="1449" spans="2:2">
      <c r="B1449" s="5"/>
    </row>
    <row r="1450" spans="2:2">
      <c r="B1450" s="5"/>
    </row>
    <row r="1451" spans="2:2">
      <c r="B1451" s="5"/>
    </row>
    <row r="1452" spans="2:2">
      <c r="B1452" s="5"/>
    </row>
    <row r="1453" spans="2:2">
      <c r="B1453" s="5"/>
    </row>
    <row r="1454" spans="2:2">
      <c r="B1454" s="5"/>
    </row>
    <row r="1455" spans="2:2">
      <c r="B1455" s="5"/>
    </row>
    <row r="1456" spans="2:2">
      <c r="B1456" s="5"/>
    </row>
    <row r="1457" spans="2:2">
      <c r="B1457" s="5"/>
    </row>
    <row r="1458" spans="2:2">
      <c r="B1458" s="5"/>
    </row>
    <row r="1459" spans="2:2">
      <c r="B1459" s="5"/>
    </row>
    <row r="1460" spans="2:2">
      <c r="B1460" s="5"/>
    </row>
    <row r="1461" spans="2:2">
      <c r="B1461" s="5"/>
    </row>
    <row r="1462" spans="2:2">
      <c r="B1462" s="5"/>
    </row>
    <row r="1463" spans="2:2">
      <c r="B1463" s="5"/>
    </row>
    <row r="1464" spans="2:2">
      <c r="B1464" s="5"/>
    </row>
    <row r="1465" spans="2:2">
      <c r="B1465" s="5"/>
    </row>
    <row r="1466" spans="2:2">
      <c r="B1466" s="5"/>
    </row>
    <row r="1467" spans="2:2">
      <c r="B1467" s="5"/>
    </row>
    <row r="1468" spans="2:2">
      <c r="B1468" s="5"/>
    </row>
    <row r="1469" spans="2:2">
      <c r="B1469" s="5"/>
    </row>
    <row r="1470" spans="2:2">
      <c r="B1470" s="5"/>
    </row>
    <row r="1471" spans="2:2">
      <c r="B1471" s="5"/>
    </row>
    <row r="1472" spans="2:2">
      <c r="B1472" s="5"/>
    </row>
    <row r="1473" spans="2:2">
      <c r="B1473" s="5"/>
    </row>
    <row r="1474" spans="2:2">
      <c r="B1474" s="5"/>
    </row>
    <row r="1475" spans="2:2">
      <c r="B1475" s="5"/>
    </row>
    <row r="1476" spans="2:2">
      <c r="B1476" s="5"/>
    </row>
    <row r="1477" spans="2:2">
      <c r="B1477" s="5"/>
    </row>
    <row r="1478" spans="2:2">
      <c r="B1478" s="5"/>
    </row>
    <row r="1479" spans="2:2">
      <c r="B1479" s="5"/>
    </row>
    <row r="1480" spans="2:2">
      <c r="B1480" s="5"/>
    </row>
    <row r="1481" spans="2:2">
      <c r="B1481" s="5"/>
    </row>
    <row r="1482" spans="2:2">
      <c r="B1482" s="5"/>
    </row>
    <row r="1483" spans="2:2">
      <c r="B1483" s="5"/>
    </row>
    <row r="1484" spans="2:2">
      <c r="B1484" s="5"/>
    </row>
    <row r="1485" spans="2:2">
      <c r="B1485" s="5"/>
    </row>
    <row r="1486" spans="2:2">
      <c r="B1486" s="5"/>
    </row>
    <row r="1487" spans="2:2">
      <c r="B1487" s="5"/>
    </row>
    <row r="1488" spans="2:2">
      <c r="B1488" s="5"/>
    </row>
    <row r="1489" spans="2:2">
      <c r="B1489" s="5"/>
    </row>
    <row r="1490" spans="2:2">
      <c r="B1490" s="5"/>
    </row>
    <row r="1491" spans="2:2">
      <c r="B1491" s="5"/>
    </row>
    <row r="1492" spans="2:2">
      <c r="B1492" s="5"/>
    </row>
    <row r="1493" spans="2:2">
      <c r="B1493" s="5"/>
    </row>
    <row r="1494" spans="2:2">
      <c r="B1494" s="5"/>
    </row>
    <row r="1495" spans="2:2">
      <c r="B1495" s="5"/>
    </row>
    <row r="1496" spans="2:2">
      <c r="B1496" s="5"/>
    </row>
    <row r="1497" spans="2:2">
      <c r="B1497" s="5"/>
    </row>
    <row r="1498" spans="2:2">
      <c r="B1498" s="5"/>
    </row>
    <row r="1499" spans="2:2">
      <c r="B1499" s="5"/>
    </row>
    <row r="1500" spans="2:2">
      <c r="B1500" s="5"/>
    </row>
    <row r="1501" spans="2:2">
      <c r="B1501" s="5"/>
    </row>
    <row r="1502" spans="2:2">
      <c r="B1502" s="5"/>
    </row>
    <row r="1503" spans="2:2">
      <c r="B1503" s="5"/>
    </row>
    <row r="1504" spans="2:2">
      <c r="B1504" s="5"/>
    </row>
    <row r="1505" spans="2:2">
      <c r="B1505" s="5"/>
    </row>
    <row r="1506" spans="2:2">
      <c r="B1506" s="5"/>
    </row>
    <row r="1507" spans="2:2">
      <c r="B1507" s="5"/>
    </row>
    <row r="1508" spans="2:2">
      <c r="B1508" s="5"/>
    </row>
    <row r="1509" spans="2:2">
      <c r="B1509" s="5"/>
    </row>
    <row r="1510" spans="2:2">
      <c r="B1510" s="5"/>
    </row>
    <row r="1511" spans="2:2">
      <c r="B1511" s="5"/>
    </row>
    <row r="1512" spans="2:2">
      <c r="B1512" s="5"/>
    </row>
    <row r="1513" spans="2:2">
      <c r="B1513" s="5"/>
    </row>
    <row r="1514" spans="2:2">
      <c r="B1514" s="5"/>
    </row>
    <row r="1515" spans="2:2">
      <c r="B1515" s="5"/>
    </row>
    <row r="1516" spans="2:2">
      <c r="B1516" s="5"/>
    </row>
    <row r="1517" spans="2:2">
      <c r="B1517" s="5"/>
    </row>
    <row r="1518" spans="2:2">
      <c r="B1518" s="5"/>
    </row>
    <row r="1519" spans="2:2">
      <c r="B1519" s="5"/>
    </row>
    <row r="1520" spans="2:2">
      <c r="B1520" s="5"/>
    </row>
    <row r="1521" spans="2:2">
      <c r="B1521" s="5"/>
    </row>
    <row r="1522" spans="2:2">
      <c r="B1522" s="5"/>
    </row>
    <row r="1523" spans="2:2">
      <c r="B1523" s="5"/>
    </row>
    <row r="1524" spans="2:2">
      <c r="B1524" s="5"/>
    </row>
    <row r="1525" spans="2:2">
      <c r="B1525" s="5"/>
    </row>
    <row r="1526" spans="2:2">
      <c r="B1526" s="5"/>
    </row>
    <row r="1527" spans="2:2">
      <c r="B1527" s="5"/>
    </row>
    <row r="1528" spans="2:2">
      <c r="B1528" s="5"/>
    </row>
    <row r="1529" spans="2:2">
      <c r="B1529" s="5"/>
    </row>
    <row r="1530" spans="2:2">
      <c r="B1530" s="5"/>
    </row>
    <row r="1531" spans="2:2">
      <c r="B1531" s="5"/>
    </row>
    <row r="1532" spans="2:2">
      <c r="B1532" s="5"/>
    </row>
    <row r="1533" spans="2:2">
      <c r="B1533" s="5"/>
    </row>
    <row r="1534" spans="2:2">
      <c r="B1534" s="5"/>
    </row>
    <row r="1535" spans="2:2">
      <c r="B1535" s="5"/>
    </row>
    <row r="1536" spans="2:2">
      <c r="B1536" s="5"/>
    </row>
    <row r="1537" spans="2:2">
      <c r="B1537" s="5"/>
    </row>
    <row r="1538" spans="2:2">
      <c r="B1538" s="5"/>
    </row>
    <row r="1539" spans="2:2">
      <c r="B1539" s="5"/>
    </row>
    <row r="1540" spans="2:2">
      <c r="B1540" s="5"/>
    </row>
    <row r="1541" spans="2:2">
      <c r="B1541" s="5"/>
    </row>
    <row r="1542" spans="2:2">
      <c r="B1542" s="5"/>
    </row>
    <row r="1543" spans="2:2">
      <c r="B1543" s="5"/>
    </row>
    <row r="1544" spans="2:2">
      <c r="B1544" s="5"/>
    </row>
    <row r="1545" spans="2:2">
      <c r="B1545" s="5"/>
    </row>
    <row r="1546" spans="2:2">
      <c r="B1546" s="5"/>
    </row>
    <row r="1547" spans="2:2">
      <c r="B1547" s="5"/>
    </row>
    <row r="1548" spans="2:2">
      <c r="B1548" s="5"/>
    </row>
    <row r="1549" spans="2:2">
      <c r="B1549" s="5"/>
    </row>
    <row r="1550" spans="2:2">
      <c r="B1550" s="5"/>
    </row>
    <row r="1551" spans="2:2">
      <c r="B1551" s="5"/>
    </row>
    <row r="1552" spans="2:2">
      <c r="B1552" s="5"/>
    </row>
    <row r="1553" spans="2:2">
      <c r="B1553" s="5"/>
    </row>
    <row r="1554" spans="2:2">
      <c r="B1554" s="5"/>
    </row>
    <row r="1555" spans="2:2">
      <c r="B1555" s="5"/>
    </row>
    <row r="1556" spans="2:2">
      <c r="B1556" s="5"/>
    </row>
    <row r="1557" spans="2:2">
      <c r="B1557" s="5"/>
    </row>
    <row r="1558" spans="2:2">
      <c r="B1558" s="5"/>
    </row>
    <row r="1559" spans="2:2">
      <c r="B1559" s="5"/>
    </row>
    <row r="1560" spans="2:2">
      <c r="B1560" s="5"/>
    </row>
    <row r="1561" spans="2:2">
      <c r="B1561" s="5"/>
    </row>
    <row r="1562" spans="2:2">
      <c r="B1562" s="5"/>
    </row>
    <row r="1563" spans="2:2">
      <c r="B1563" s="5"/>
    </row>
    <row r="1564" spans="2:2">
      <c r="B1564" s="5"/>
    </row>
    <row r="1565" spans="2:2">
      <c r="B1565" s="5"/>
    </row>
    <row r="1566" spans="2:2">
      <c r="B1566" s="5"/>
    </row>
    <row r="1567" spans="2:2">
      <c r="B1567" s="5"/>
    </row>
    <row r="1568" spans="2:2">
      <c r="B1568" s="5"/>
    </row>
    <row r="1569" spans="2:2">
      <c r="B1569" s="5"/>
    </row>
    <row r="1570" spans="2:2">
      <c r="B1570" s="5"/>
    </row>
    <row r="1571" spans="2:2">
      <c r="B1571" s="5"/>
    </row>
    <row r="1572" spans="2:2">
      <c r="B1572" s="5"/>
    </row>
    <row r="1573" spans="2:2">
      <c r="B1573" s="5"/>
    </row>
    <row r="1574" spans="2:2">
      <c r="B1574" s="5"/>
    </row>
    <row r="1575" spans="2:2">
      <c r="B1575" s="5"/>
    </row>
    <row r="1576" spans="2:2">
      <c r="B1576" s="5"/>
    </row>
    <row r="1577" spans="2:2">
      <c r="B1577" s="5"/>
    </row>
    <row r="1578" spans="2:2">
      <c r="B1578" s="5"/>
    </row>
    <row r="1579" spans="2:2">
      <c r="B1579" s="5"/>
    </row>
    <row r="1580" spans="2:2">
      <c r="B1580" s="5"/>
    </row>
    <row r="1581" spans="2:2">
      <c r="B1581" s="5"/>
    </row>
    <row r="1582" spans="2:2">
      <c r="B1582" s="5"/>
    </row>
    <row r="1583" spans="2:2">
      <c r="B1583" s="5"/>
    </row>
    <row r="1584" spans="2:2">
      <c r="B1584" s="5"/>
    </row>
    <row r="1585" spans="2:2">
      <c r="B1585" s="5"/>
    </row>
    <row r="1586" spans="2:2">
      <c r="B1586" s="5"/>
    </row>
    <row r="1587" spans="2:2">
      <c r="B1587" s="5"/>
    </row>
    <row r="1588" spans="2:2">
      <c r="B1588" s="5"/>
    </row>
    <row r="1589" spans="2:2">
      <c r="B1589" s="5"/>
    </row>
    <row r="1590" spans="2:2">
      <c r="B1590" s="5"/>
    </row>
    <row r="1591" spans="2:2">
      <c r="B1591" s="5"/>
    </row>
    <row r="1592" spans="2:2">
      <c r="B1592" s="5"/>
    </row>
    <row r="1593" spans="2:2">
      <c r="B1593" s="5"/>
    </row>
    <row r="1594" spans="2:2">
      <c r="B1594" s="5"/>
    </row>
    <row r="1595" spans="2:2">
      <c r="B1595" s="5"/>
    </row>
    <row r="1596" spans="2:2">
      <c r="B1596" s="5"/>
    </row>
    <row r="1597" spans="2:2">
      <c r="B1597" s="5"/>
    </row>
    <row r="1598" spans="2:2">
      <c r="B1598" s="5"/>
    </row>
    <row r="1599" spans="2:2">
      <c r="B1599" s="5"/>
    </row>
    <row r="1600" spans="2:2">
      <c r="B1600" s="5"/>
    </row>
    <row r="1601" spans="2:2">
      <c r="B1601" s="5"/>
    </row>
    <row r="1602" spans="2:2">
      <c r="B1602" s="5"/>
    </row>
    <row r="1603" spans="2:2">
      <c r="B1603" s="5"/>
    </row>
    <row r="1604" spans="2:2">
      <c r="B1604" s="5"/>
    </row>
    <row r="1605" spans="2:2">
      <c r="B1605" s="5"/>
    </row>
    <row r="1606" spans="2:2">
      <c r="B1606" s="5"/>
    </row>
    <row r="1607" spans="2:2">
      <c r="B1607" s="5"/>
    </row>
    <row r="1608" spans="2:2">
      <c r="B1608" s="5"/>
    </row>
    <row r="1609" spans="2:2">
      <c r="B1609" s="5"/>
    </row>
    <row r="1610" spans="2:2">
      <c r="B1610" s="5"/>
    </row>
    <row r="1611" spans="2:2">
      <c r="B1611" s="5"/>
    </row>
    <row r="1612" spans="2:2">
      <c r="B1612" s="5"/>
    </row>
    <row r="1613" spans="2:2">
      <c r="B1613" s="5"/>
    </row>
    <row r="1614" spans="2:2">
      <c r="B1614" s="5"/>
    </row>
    <row r="1615" spans="2:2">
      <c r="B1615" s="5"/>
    </row>
    <row r="1616" spans="2:2">
      <c r="B1616" s="5"/>
    </row>
    <row r="1617" spans="2:2">
      <c r="B1617" s="5"/>
    </row>
    <row r="1618" spans="2:2">
      <c r="B1618" s="5"/>
    </row>
    <row r="1619" spans="2:2">
      <c r="B1619" s="5"/>
    </row>
    <row r="1620" spans="2:2">
      <c r="B1620" s="5"/>
    </row>
    <row r="1621" spans="2:2">
      <c r="B1621" s="5"/>
    </row>
    <row r="1622" spans="2:2">
      <c r="B1622" s="5"/>
    </row>
    <row r="1623" spans="2:2">
      <c r="B1623" s="5"/>
    </row>
    <row r="1624" spans="2:2">
      <c r="B1624" s="5"/>
    </row>
    <row r="1625" spans="2:2">
      <c r="B1625" s="5"/>
    </row>
    <row r="1626" spans="2:2">
      <c r="B1626" s="5"/>
    </row>
    <row r="1627" spans="2:2">
      <c r="B1627" s="5"/>
    </row>
    <row r="1628" spans="2:2">
      <c r="B1628" s="5"/>
    </row>
    <row r="1629" spans="2:2">
      <c r="B1629" s="5"/>
    </row>
    <row r="1630" spans="2:2">
      <c r="B1630" s="5"/>
    </row>
    <row r="1631" spans="2:2">
      <c r="B1631" s="5"/>
    </row>
    <row r="1632" spans="2:2">
      <c r="B1632" s="5"/>
    </row>
    <row r="1633" spans="2:2">
      <c r="B1633" s="5"/>
    </row>
    <row r="1634" spans="2:2">
      <c r="B1634" s="5"/>
    </row>
    <row r="1635" spans="2:2">
      <c r="B1635" s="5"/>
    </row>
    <row r="1636" spans="2:2">
      <c r="B1636" s="5"/>
    </row>
    <row r="1637" spans="2:2">
      <c r="B1637" s="5"/>
    </row>
    <row r="1638" spans="2:2">
      <c r="B1638" s="5"/>
    </row>
    <row r="1639" spans="2:2">
      <c r="B1639" s="5"/>
    </row>
    <row r="1640" spans="2:2">
      <c r="B1640" s="5"/>
    </row>
    <row r="1641" spans="2:2">
      <c r="B1641" s="5"/>
    </row>
    <row r="1642" spans="2:2">
      <c r="B1642" s="5"/>
    </row>
    <row r="1643" spans="2:2">
      <c r="B1643" s="5"/>
    </row>
    <row r="1644" spans="2:2">
      <c r="B1644" s="5"/>
    </row>
    <row r="1645" spans="2:2">
      <c r="B1645" s="5"/>
    </row>
    <row r="1646" spans="2:2">
      <c r="B1646" s="5"/>
    </row>
    <row r="1647" spans="2:2">
      <c r="B1647" s="5"/>
    </row>
    <row r="1648" spans="2:2">
      <c r="B1648" s="5"/>
    </row>
    <row r="1649" spans="2:2">
      <c r="B1649" s="5"/>
    </row>
    <row r="1650" spans="2:2">
      <c r="B1650" s="5"/>
    </row>
    <row r="1651" spans="2:2">
      <c r="B1651" s="5"/>
    </row>
    <row r="1652" spans="2:2">
      <c r="B1652" s="5"/>
    </row>
    <row r="1653" spans="2:2">
      <c r="B1653" s="5"/>
    </row>
    <row r="1654" spans="2:2">
      <c r="B1654" s="5"/>
    </row>
    <row r="1655" spans="2:2">
      <c r="B1655" s="5"/>
    </row>
    <row r="1656" spans="2:2">
      <c r="B1656" s="5"/>
    </row>
    <row r="1657" spans="2:2">
      <c r="B1657" s="5"/>
    </row>
    <row r="1658" spans="2:2">
      <c r="B1658" s="5"/>
    </row>
    <row r="1659" spans="2:2">
      <c r="B1659" s="5"/>
    </row>
    <row r="1660" spans="2:2">
      <c r="B1660" s="5"/>
    </row>
    <row r="1661" spans="2:2">
      <c r="B1661" s="5"/>
    </row>
    <row r="1662" spans="2:2">
      <c r="B1662" s="5"/>
    </row>
    <row r="1663" spans="2:2">
      <c r="B1663" s="5"/>
    </row>
    <row r="1664" spans="2:2">
      <c r="B1664" s="5"/>
    </row>
    <row r="1665" spans="2:2">
      <c r="B1665" s="5"/>
    </row>
    <row r="1666" spans="2:2">
      <c r="B1666" s="5"/>
    </row>
    <row r="1667" spans="2:2">
      <c r="B1667" s="5"/>
    </row>
    <row r="1668" spans="2:2">
      <c r="B1668" s="5"/>
    </row>
    <row r="1669" spans="2:2">
      <c r="B1669" s="5"/>
    </row>
    <row r="1670" spans="2:2">
      <c r="B1670" s="5"/>
    </row>
    <row r="1671" spans="2:2">
      <c r="B1671" s="5"/>
    </row>
    <row r="1672" spans="2:2">
      <c r="B1672" s="5"/>
    </row>
    <row r="1673" spans="2:2">
      <c r="B1673" s="5"/>
    </row>
    <row r="1674" spans="2:2">
      <c r="B1674" s="5"/>
    </row>
    <row r="1675" spans="2:2">
      <c r="B1675" s="5"/>
    </row>
    <row r="1676" spans="2:2">
      <c r="B1676" s="5"/>
    </row>
    <row r="1677" spans="2:2">
      <c r="B1677" s="5"/>
    </row>
    <row r="1678" spans="2:2">
      <c r="B1678" s="5"/>
    </row>
    <row r="1679" spans="2:2">
      <c r="B1679" s="5"/>
    </row>
    <row r="1680" spans="2:2">
      <c r="B1680" s="5"/>
    </row>
    <row r="1681" spans="2:2">
      <c r="B1681" s="5"/>
    </row>
    <row r="1682" spans="2:2">
      <c r="B1682" s="5"/>
    </row>
    <row r="1683" spans="2:2">
      <c r="B1683" s="5"/>
    </row>
    <row r="1684" spans="2:2">
      <c r="B1684" s="5"/>
    </row>
    <row r="1685" spans="2:2">
      <c r="B1685" s="5"/>
    </row>
    <row r="1686" spans="2:2">
      <c r="B1686" s="5"/>
    </row>
    <row r="1687" spans="2:2">
      <c r="B1687" s="5"/>
    </row>
    <row r="1688" spans="2:2">
      <c r="B1688" s="5"/>
    </row>
    <row r="1689" spans="2:2">
      <c r="B1689" s="5"/>
    </row>
    <row r="1690" spans="2:2">
      <c r="B1690" s="5"/>
    </row>
    <row r="1691" spans="2:2">
      <c r="B1691" s="5"/>
    </row>
    <row r="1692" spans="2:2">
      <c r="B1692" s="5"/>
    </row>
    <row r="1693" spans="2:2">
      <c r="B1693" s="5"/>
    </row>
    <row r="1694" spans="2:2">
      <c r="B1694" s="5"/>
    </row>
    <row r="1695" spans="2:2">
      <c r="B1695" s="5"/>
    </row>
    <row r="1696" spans="2:2">
      <c r="B1696" s="5"/>
    </row>
    <row r="1697" spans="2:2">
      <c r="B1697" s="5"/>
    </row>
    <row r="1698" spans="2:2">
      <c r="B1698" s="5"/>
    </row>
    <row r="1699" spans="2:2">
      <c r="B1699" s="5"/>
    </row>
    <row r="1700" spans="2:2">
      <c r="B1700" s="5"/>
    </row>
    <row r="1701" spans="2:2">
      <c r="B1701" s="5"/>
    </row>
    <row r="1702" spans="2:2">
      <c r="B1702" s="5"/>
    </row>
    <row r="1703" spans="2:2">
      <c r="B1703" s="5"/>
    </row>
    <row r="1704" spans="2:2">
      <c r="B1704" s="5"/>
    </row>
    <row r="1705" spans="2:2">
      <c r="B1705" s="5"/>
    </row>
    <row r="1706" spans="2:2">
      <c r="B1706" s="5"/>
    </row>
    <row r="1707" spans="2:2">
      <c r="B1707" s="5"/>
    </row>
    <row r="1708" spans="2:2">
      <c r="B1708" s="5"/>
    </row>
    <row r="1709" spans="2:2">
      <c r="B1709" s="5"/>
    </row>
    <row r="1710" spans="2:2">
      <c r="B1710" s="5"/>
    </row>
    <row r="1711" spans="2:2">
      <c r="B1711" s="5"/>
    </row>
    <row r="1712" spans="2:2">
      <c r="B1712" s="5"/>
    </row>
    <row r="1713" spans="2:2">
      <c r="B1713" s="5"/>
    </row>
    <row r="1714" spans="2:2">
      <c r="B1714" s="5"/>
    </row>
    <row r="1715" spans="2:2">
      <c r="B1715" s="5"/>
    </row>
    <row r="1716" spans="2:2">
      <c r="B1716" s="5"/>
    </row>
    <row r="1717" spans="2:2">
      <c r="B1717" s="5"/>
    </row>
    <row r="1718" spans="2:2">
      <c r="B1718" s="5"/>
    </row>
    <row r="1719" spans="2:2">
      <c r="B1719" s="5"/>
    </row>
    <row r="1720" spans="2:2">
      <c r="B1720" s="5"/>
    </row>
    <row r="1721" spans="2:2">
      <c r="B1721" s="5"/>
    </row>
    <row r="1722" spans="2:2">
      <c r="B1722" s="5"/>
    </row>
    <row r="1723" spans="2:2">
      <c r="B1723" s="5"/>
    </row>
    <row r="1724" spans="2:2">
      <c r="B1724" s="5"/>
    </row>
    <row r="1725" spans="2:2">
      <c r="B1725" s="5"/>
    </row>
    <row r="1726" spans="2:2">
      <c r="B1726" s="5"/>
    </row>
    <row r="1727" spans="2:2">
      <c r="B1727" s="5"/>
    </row>
    <row r="1728" spans="2:2">
      <c r="B1728" s="5"/>
    </row>
    <row r="1729" spans="2:2">
      <c r="B1729" s="5"/>
    </row>
    <row r="1730" spans="2:2">
      <c r="B1730" s="5"/>
    </row>
    <row r="1731" spans="2:2">
      <c r="B1731" s="5"/>
    </row>
    <row r="1732" spans="2:2">
      <c r="B1732" s="5"/>
    </row>
    <row r="1733" spans="2:2">
      <c r="B1733" s="5"/>
    </row>
    <row r="1734" spans="2:2">
      <c r="B1734" s="5"/>
    </row>
    <row r="1735" spans="2:2">
      <c r="B1735" s="5"/>
    </row>
    <row r="1736" spans="2:2">
      <c r="B1736" s="5"/>
    </row>
    <row r="1737" spans="2:2">
      <c r="B1737" s="5"/>
    </row>
    <row r="1738" spans="2:2">
      <c r="B1738" s="5"/>
    </row>
    <row r="1739" spans="2:2">
      <c r="B1739" s="5"/>
    </row>
    <row r="1740" spans="2:2">
      <c r="B1740" s="5"/>
    </row>
    <row r="1741" spans="2:2">
      <c r="B1741" s="5"/>
    </row>
    <row r="1742" spans="2:2">
      <c r="B1742" s="5"/>
    </row>
    <row r="1743" spans="2:2">
      <c r="B1743" s="5"/>
    </row>
    <row r="1744" spans="2:2">
      <c r="B1744" s="5"/>
    </row>
    <row r="1745" spans="2:2">
      <c r="B1745" s="5"/>
    </row>
    <row r="1746" spans="2:2">
      <c r="B1746" s="5"/>
    </row>
    <row r="1747" spans="2:2">
      <c r="B1747" s="5"/>
    </row>
    <row r="1748" spans="2:2">
      <c r="B1748" s="5"/>
    </row>
    <row r="1749" spans="2:2">
      <c r="B1749" s="5"/>
    </row>
    <row r="1750" spans="2:2">
      <c r="B1750" s="5"/>
    </row>
    <row r="1751" spans="2:2">
      <c r="B1751" s="5"/>
    </row>
    <row r="1752" spans="2:2">
      <c r="B1752" s="5"/>
    </row>
    <row r="1753" spans="2:2">
      <c r="B1753" s="5"/>
    </row>
    <row r="1754" spans="2:2">
      <c r="B1754" s="5"/>
    </row>
    <row r="1755" spans="2:2">
      <c r="B1755" s="5"/>
    </row>
    <row r="1756" spans="2:2">
      <c r="B1756" s="5"/>
    </row>
    <row r="1757" spans="2:2">
      <c r="B1757" s="5"/>
    </row>
    <row r="1758" spans="2:2">
      <c r="B1758" s="5"/>
    </row>
    <row r="1759" spans="2:2">
      <c r="B1759" s="5"/>
    </row>
    <row r="1760" spans="2:2">
      <c r="B1760" s="5"/>
    </row>
    <row r="1761" spans="2:2">
      <c r="B1761" s="5"/>
    </row>
    <row r="1762" spans="2:2">
      <c r="B1762" s="5"/>
    </row>
    <row r="1763" spans="2:2">
      <c r="B1763" s="5"/>
    </row>
    <row r="1764" spans="2:2">
      <c r="B1764" s="5"/>
    </row>
    <row r="1765" spans="2:2">
      <c r="B1765" s="5"/>
    </row>
    <row r="1766" spans="2:2">
      <c r="B1766" s="5"/>
    </row>
    <row r="1767" spans="2:2">
      <c r="B1767" s="5"/>
    </row>
    <row r="1768" spans="2:2">
      <c r="B1768" s="5"/>
    </row>
    <row r="1769" spans="2:2">
      <c r="B1769" s="5"/>
    </row>
    <row r="1770" spans="2:2">
      <c r="B1770" s="5"/>
    </row>
    <row r="1771" spans="2:2">
      <c r="B1771" s="5"/>
    </row>
    <row r="1772" spans="2:2">
      <c r="B1772" s="5"/>
    </row>
    <row r="1773" spans="2:2">
      <c r="B1773" s="5"/>
    </row>
    <row r="1774" spans="2:2">
      <c r="B1774" s="5"/>
    </row>
    <row r="1775" spans="2:2">
      <c r="B1775" s="5"/>
    </row>
    <row r="1776" spans="2:2">
      <c r="B1776" s="5"/>
    </row>
    <row r="1777" spans="2:2">
      <c r="B1777" s="5"/>
    </row>
    <row r="1778" spans="2:2">
      <c r="B1778" s="5"/>
    </row>
    <row r="1779" spans="2:2">
      <c r="B1779" s="5"/>
    </row>
    <row r="1780" spans="2:2">
      <c r="B1780" s="5"/>
    </row>
    <row r="1781" spans="2:2">
      <c r="B1781" s="5"/>
    </row>
    <row r="1782" spans="2:2">
      <c r="B1782" s="5"/>
    </row>
    <row r="1783" spans="2:2">
      <c r="B1783" s="5"/>
    </row>
    <row r="1784" spans="2:2">
      <c r="B1784" s="5"/>
    </row>
    <row r="1785" spans="2:2">
      <c r="B1785" s="5"/>
    </row>
    <row r="1786" spans="2:2">
      <c r="B1786" s="5"/>
    </row>
    <row r="1787" spans="2:2">
      <c r="B1787" s="5"/>
    </row>
    <row r="1788" spans="2:2">
      <c r="B1788" s="5"/>
    </row>
    <row r="1789" spans="2:2">
      <c r="B1789" s="5"/>
    </row>
    <row r="1790" spans="2:2">
      <c r="B1790" s="5"/>
    </row>
    <row r="1791" spans="2:2">
      <c r="B1791" s="5"/>
    </row>
    <row r="1792" spans="2:2">
      <c r="B1792" s="5"/>
    </row>
    <row r="1793" spans="2:2">
      <c r="B1793" s="5"/>
    </row>
    <row r="1794" spans="2:2">
      <c r="B1794" s="5"/>
    </row>
    <row r="1795" spans="2:2">
      <c r="B1795" s="5"/>
    </row>
    <row r="1796" spans="2:2">
      <c r="B1796" s="5"/>
    </row>
    <row r="1797" spans="2:2">
      <c r="B1797" s="5"/>
    </row>
    <row r="1798" spans="2:2">
      <c r="B1798" s="5"/>
    </row>
    <row r="1799" spans="2:2">
      <c r="B1799" s="5"/>
    </row>
    <row r="1800" spans="2:2">
      <c r="B1800" s="5"/>
    </row>
    <row r="1801" spans="2:2">
      <c r="B1801" s="5"/>
    </row>
    <row r="1802" spans="2:2">
      <c r="B1802" s="5"/>
    </row>
    <row r="1803" spans="2:2">
      <c r="B1803" s="5"/>
    </row>
    <row r="1804" spans="2:2">
      <c r="B1804" s="5"/>
    </row>
    <row r="1805" spans="2:2">
      <c r="B1805" s="5"/>
    </row>
    <row r="1806" spans="2:2">
      <c r="B1806" s="5"/>
    </row>
    <row r="1807" spans="2:2">
      <c r="B1807" s="5"/>
    </row>
    <row r="1808" spans="2:2">
      <c r="B1808" s="5"/>
    </row>
    <row r="1809" spans="2:2">
      <c r="B1809" s="5"/>
    </row>
    <row r="1810" spans="2:2">
      <c r="B1810" s="5"/>
    </row>
    <row r="1811" spans="2:2">
      <c r="B1811" s="5"/>
    </row>
    <row r="1812" spans="2:2">
      <c r="B1812" s="5"/>
    </row>
    <row r="1813" spans="2:2">
      <c r="B1813" s="5"/>
    </row>
    <row r="1814" spans="2:2">
      <c r="B1814" s="5"/>
    </row>
    <row r="1815" spans="2:2">
      <c r="B1815" s="5"/>
    </row>
    <row r="1816" spans="2:2">
      <c r="B1816" s="5"/>
    </row>
    <row r="1817" spans="2:2">
      <c r="B1817" s="5"/>
    </row>
    <row r="1818" spans="2:2">
      <c r="B1818" s="5"/>
    </row>
    <row r="1819" spans="2:2">
      <c r="B1819" s="5"/>
    </row>
    <row r="1820" spans="2:2">
      <c r="B1820" s="5"/>
    </row>
    <row r="1821" spans="2:2">
      <c r="B1821" s="5"/>
    </row>
    <row r="1822" spans="2:2">
      <c r="B1822" s="5"/>
    </row>
    <row r="1823" spans="2:2">
      <c r="B1823" s="5"/>
    </row>
    <row r="1824" spans="2:2">
      <c r="B1824" s="5"/>
    </row>
    <row r="1825" spans="2:2">
      <c r="B1825" s="5"/>
    </row>
    <row r="1826" spans="2:2">
      <c r="B1826" s="5"/>
    </row>
    <row r="1827" spans="2:2">
      <c r="B1827" s="5"/>
    </row>
    <row r="1828" spans="2:2">
      <c r="B1828" s="5"/>
    </row>
    <row r="1829" spans="2:2">
      <c r="B1829" s="5"/>
    </row>
    <row r="1830" spans="2:2">
      <c r="B1830" s="5"/>
    </row>
    <row r="1831" spans="2:2">
      <c r="B1831" s="5"/>
    </row>
    <row r="1832" spans="2:2">
      <c r="B1832" s="5"/>
    </row>
    <row r="1833" spans="2:2">
      <c r="B1833" s="5"/>
    </row>
    <row r="1834" spans="2:2">
      <c r="B1834" s="5"/>
    </row>
    <row r="1835" spans="2:2">
      <c r="B1835" s="5"/>
    </row>
    <row r="1836" spans="2:2">
      <c r="B1836" s="5"/>
    </row>
    <row r="1837" spans="2:2">
      <c r="B1837" s="5"/>
    </row>
    <row r="1838" spans="2:2">
      <c r="B1838" s="5"/>
    </row>
    <row r="1839" spans="2:2">
      <c r="B1839" s="5"/>
    </row>
    <row r="1840" spans="2:2">
      <c r="B1840" s="5"/>
    </row>
    <row r="1841" spans="2:2">
      <c r="B1841" s="5"/>
    </row>
    <row r="1842" spans="2:2">
      <c r="B1842" s="5"/>
    </row>
    <row r="1843" spans="2:2">
      <c r="B1843" s="5"/>
    </row>
    <row r="1844" spans="2:2">
      <c r="B1844" s="5"/>
    </row>
    <row r="1845" spans="2:2">
      <c r="B1845" s="5"/>
    </row>
    <row r="1846" spans="2:2">
      <c r="B1846" s="5"/>
    </row>
    <row r="1847" spans="2:2">
      <c r="B1847" s="5"/>
    </row>
    <row r="1848" spans="2:2">
      <c r="B1848" s="5"/>
    </row>
    <row r="1849" spans="2:2">
      <c r="B1849" s="5"/>
    </row>
    <row r="1850" spans="2:2">
      <c r="B1850" s="5"/>
    </row>
    <row r="1851" spans="2:2">
      <c r="B1851" s="5"/>
    </row>
    <row r="1852" spans="2:2">
      <c r="B1852" s="5"/>
    </row>
    <row r="1853" spans="2:2">
      <c r="B1853" s="5"/>
    </row>
    <row r="1854" spans="2:2">
      <c r="B1854" s="5"/>
    </row>
    <row r="1855" spans="2:2">
      <c r="B1855" s="5"/>
    </row>
    <row r="1856" spans="2:2">
      <c r="B1856" s="5"/>
    </row>
    <row r="1857" spans="2:2">
      <c r="B1857" s="5"/>
    </row>
    <row r="1858" spans="2:2">
      <c r="B1858" s="5"/>
    </row>
    <row r="1859" spans="2:2">
      <c r="B1859" s="5"/>
    </row>
    <row r="1860" spans="2:2">
      <c r="B1860" s="5"/>
    </row>
    <row r="1861" spans="2:2">
      <c r="B1861" s="5"/>
    </row>
    <row r="1862" spans="2:2">
      <c r="B1862" s="5"/>
    </row>
    <row r="1863" spans="2:2">
      <c r="B1863" s="5"/>
    </row>
    <row r="1864" spans="2:2">
      <c r="B1864" s="5"/>
    </row>
    <row r="1865" spans="2:2">
      <c r="B1865" s="5"/>
    </row>
    <row r="1866" spans="2:2">
      <c r="B1866" s="5"/>
    </row>
    <row r="1867" spans="2:2">
      <c r="B1867" s="5"/>
    </row>
    <row r="1868" spans="2:2">
      <c r="B1868" s="5"/>
    </row>
    <row r="1869" spans="2:2">
      <c r="B1869" s="5"/>
    </row>
    <row r="1870" spans="2:2">
      <c r="B1870" s="5"/>
    </row>
    <row r="1871" spans="2:2">
      <c r="B1871" s="5"/>
    </row>
    <row r="1872" spans="2:2">
      <c r="B1872" s="5"/>
    </row>
    <row r="1873" spans="2:2">
      <c r="B1873" s="5"/>
    </row>
    <row r="1874" spans="2:2">
      <c r="B1874" s="5"/>
    </row>
    <row r="1875" spans="2:2">
      <c r="B1875" s="5"/>
    </row>
    <row r="1876" spans="2:2">
      <c r="B1876" s="5"/>
    </row>
    <row r="1877" spans="2:2">
      <c r="B1877" s="5"/>
    </row>
    <row r="1878" spans="2:2">
      <c r="B1878" s="5"/>
    </row>
    <row r="1879" spans="2:2">
      <c r="B1879" s="5"/>
    </row>
    <row r="1880" spans="2:2">
      <c r="B1880" s="5"/>
    </row>
    <row r="1881" spans="2:2">
      <c r="B1881" s="5"/>
    </row>
    <row r="1882" spans="2:2">
      <c r="B1882" s="5"/>
    </row>
    <row r="1883" spans="2:2">
      <c r="B1883" s="5"/>
    </row>
    <row r="1884" spans="2:2">
      <c r="B1884" s="5"/>
    </row>
    <row r="1885" spans="2:2">
      <c r="B1885" s="5"/>
    </row>
    <row r="1886" spans="2:2">
      <c r="B1886" s="5"/>
    </row>
    <row r="1887" spans="2:2">
      <c r="B1887" s="5"/>
    </row>
    <row r="1888" spans="2:2">
      <c r="B1888" s="5"/>
    </row>
    <row r="1889" spans="2:2">
      <c r="B1889" s="5"/>
    </row>
    <row r="1890" spans="2:2">
      <c r="B1890" s="5"/>
    </row>
    <row r="1891" spans="2:2">
      <c r="B1891" s="5"/>
    </row>
    <row r="1892" spans="2:2">
      <c r="B1892" s="5"/>
    </row>
    <row r="1893" spans="2:2">
      <c r="B1893" s="5"/>
    </row>
    <row r="1894" spans="2:2">
      <c r="B1894" s="5"/>
    </row>
    <row r="1895" spans="2:2">
      <c r="B1895" s="5"/>
    </row>
    <row r="1896" spans="2:2">
      <c r="B1896" s="5"/>
    </row>
    <row r="1897" spans="2:2">
      <c r="B1897" s="5"/>
    </row>
    <row r="1898" spans="2:2">
      <c r="B1898" s="5"/>
    </row>
    <row r="1899" spans="2:2">
      <c r="B1899" s="5"/>
    </row>
    <row r="1900" spans="2:2">
      <c r="B1900" s="5"/>
    </row>
    <row r="1901" spans="2:2">
      <c r="B1901" s="5"/>
    </row>
    <row r="1902" spans="2:2">
      <c r="B1902" s="5"/>
    </row>
    <row r="1903" spans="2:2">
      <c r="B1903" s="5"/>
    </row>
    <row r="1904" spans="2:2">
      <c r="B1904" s="5"/>
    </row>
    <row r="1905" spans="2:2">
      <c r="B1905" s="5"/>
    </row>
    <row r="1906" spans="2:2">
      <c r="B1906" s="5"/>
    </row>
    <row r="1907" spans="2:2">
      <c r="B1907" s="5"/>
    </row>
    <row r="1908" spans="2:2">
      <c r="B1908" s="5"/>
    </row>
    <row r="1909" spans="2:2">
      <c r="B1909" s="5"/>
    </row>
    <row r="1910" spans="2:2">
      <c r="B1910" s="5"/>
    </row>
    <row r="1911" spans="2:2">
      <c r="B1911" s="5"/>
    </row>
    <row r="1912" spans="2:2">
      <c r="B1912" s="5"/>
    </row>
    <row r="1913" spans="2:2">
      <c r="B1913" s="5"/>
    </row>
    <row r="1914" spans="2:2">
      <c r="B1914" s="5"/>
    </row>
    <row r="1915" spans="2:2">
      <c r="B1915" s="5"/>
    </row>
    <row r="1916" spans="2:2">
      <c r="B1916" s="5"/>
    </row>
    <row r="1917" spans="2:2">
      <c r="B1917" s="5"/>
    </row>
    <row r="1918" spans="2:2">
      <c r="B1918" s="5"/>
    </row>
    <row r="1919" spans="2:2">
      <c r="B1919" s="5"/>
    </row>
    <row r="1920" spans="2:2">
      <c r="B1920" s="5"/>
    </row>
    <row r="1921" spans="2:2">
      <c r="B1921" s="5"/>
    </row>
    <row r="1922" spans="2:2">
      <c r="B1922" s="5"/>
    </row>
    <row r="1923" spans="2:2">
      <c r="B1923" s="5"/>
    </row>
    <row r="1924" spans="2:2">
      <c r="B1924" s="5"/>
    </row>
    <row r="1925" spans="2:2">
      <c r="B1925" s="5"/>
    </row>
    <row r="1926" spans="2:2">
      <c r="B1926" s="5"/>
    </row>
    <row r="1927" spans="2:2">
      <c r="B1927" s="5"/>
    </row>
    <row r="1928" spans="2:2">
      <c r="B1928" s="5"/>
    </row>
    <row r="1929" spans="2:2">
      <c r="B1929" s="5"/>
    </row>
    <row r="1930" spans="2:2">
      <c r="B1930" s="5"/>
    </row>
    <row r="1931" spans="2:2">
      <c r="B1931" s="5"/>
    </row>
    <row r="1932" spans="2:2">
      <c r="B1932" s="5"/>
    </row>
    <row r="1933" spans="2:2">
      <c r="B1933" s="5"/>
    </row>
    <row r="1934" spans="2:2">
      <c r="B1934" s="5"/>
    </row>
    <row r="1935" spans="2:2">
      <c r="B1935" s="5"/>
    </row>
    <row r="1936" spans="2:2">
      <c r="B1936" s="5"/>
    </row>
    <row r="1937" spans="2:2">
      <c r="B1937" s="5"/>
    </row>
    <row r="1938" spans="2:2">
      <c r="B1938" s="5"/>
    </row>
    <row r="1939" spans="2:2">
      <c r="B1939" s="5"/>
    </row>
    <row r="1940" spans="2:2">
      <c r="B1940" s="5"/>
    </row>
    <row r="1941" spans="2:2">
      <c r="B1941" s="5"/>
    </row>
    <row r="1942" spans="2:2">
      <c r="B1942" s="5"/>
    </row>
    <row r="1943" spans="2:2">
      <c r="B1943" s="5"/>
    </row>
    <row r="1944" spans="2:2">
      <c r="B1944" s="5"/>
    </row>
    <row r="1945" spans="2:2">
      <c r="B1945" s="5"/>
    </row>
    <row r="1946" spans="2:2">
      <c r="B1946" s="5"/>
    </row>
    <row r="1947" spans="2:2">
      <c r="B1947" s="5"/>
    </row>
    <row r="1948" spans="2:2">
      <c r="B1948" s="5"/>
    </row>
    <row r="1949" spans="2:2">
      <c r="B1949" s="5"/>
    </row>
    <row r="1950" spans="2:2">
      <c r="B1950" s="5"/>
    </row>
    <row r="1951" spans="2:2">
      <c r="B1951" s="5"/>
    </row>
    <row r="1952" spans="2:2">
      <c r="B1952" s="5"/>
    </row>
    <row r="1953" spans="2:2">
      <c r="B1953" s="5"/>
    </row>
    <row r="1954" spans="2:2">
      <c r="B1954" s="5"/>
    </row>
    <row r="1955" spans="2:2">
      <c r="B1955" s="5"/>
    </row>
    <row r="1956" spans="2:2">
      <c r="B1956" s="5"/>
    </row>
    <row r="1957" spans="2:2">
      <c r="B1957" s="5"/>
    </row>
    <row r="1958" spans="2:2">
      <c r="B1958" s="5"/>
    </row>
    <row r="1959" spans="2:2">
      <c r="B1959" s="5"/>
    </row>
    <row r="1960" spans="2:2">
      <c r="B1960" s="5"/>
    </row>
    <row r="1961" spans="2:2">
      <c r="B1961" s="5"/>
    </row>
    <row r="1962" spans="2:2">
      <c r="B1962" s="5"/>
    </row>
    <row r="1963" spans="2:2">
      <c r="B1963" s="5"/>
    </row>
    <row r="1964" spans="2:2">
      <c r="B1964" s="5"/>
    </row>
    <row r="1965" spans="2:2">
      <c r="B1965" s="5"/>
    </row>
    <row r="1966" spans="2:2">
      <c r="B1966" s="5"/>
    </row>
    <row r="1967" spans="2:2">
      <c r="B1967" s="5"/>
    </row>
    <row r="1968" spans="2:2">
      <c r="B1968" s="5"/>
    </row>
    <row r="1969" spans="2:2">
      <c r="B1969" s="5"/>
    </row>
    <row r="1970" spans="2:2">
      <c r="B1970" s="5"/>
    </row>
    <row r="1971" spans="2:2">
      <c r="B1971" s="5"/>
    </row>
    <row r="1972" spans="2:2">
      <c r="B1972" s="5"/>
    </row>
    <row r="1973" spans="2:2">
      <c r="B1973" s="5"/>
    </row>
    <row r="1974" spans="2:2">
      <c r="B1974" s="5"/>
    </row>
    <row r="1975" spans="2:2">
      <c r="B1975" s="5"/>
    </row>
    <row r="1976" spans="2:2">
      <c r="B1976" s="5"/>
    </row>
    <row r="1977" spans="2:2">
      <c r="B1977" s="5"/>
    </row>
    <row r="1978" spans="2:2">
      <c r="B1978" s="5"/>
    </row>
    <row r="1979" spans="2:2">
      <c r="B1979" s="5"/>
    </row>
    <row r="1980" spans="2:2">
      <c r="B1980" s="5"/>
    </row>
    <row r="1981" spans="2:2">
      <c r="B1981" s="5"/>
    </row>
    <row r="1982" spans="2:2">
      <c r="B1982" s="5"/>
    </row>
    <row r="1983" spans="2:2">
      <c r="B1983" s="5"/>
    </row>
    <row r="1984" spans="2:2">
      <c r="B1984" s="5"/>
    </row>
    <row r="1985" spans="2:2">
      <c r="B1985" s="5"/>
    </row>
    <row r="1986" spans="2:2">
      <c r="B1986" s="5"/>
    </row>
    <row r="1987" spans="2:2">
      <c r="B1987" s="5"/>
    </row>
    <row r="1988" spans="2:2">
      <c r="B1988" s="5"/>
    </row>
    <row r="1989" spans="2:2">
      <c r="B1989" s="5"/>
    </row>
    <row r="1990" spans="2:2">
      <c r="B1990" s="5"/>
    </row>
    <row r="1991" spans="2:2">
      <c r="B1991" s="5"/>
    </row>
    <row r="1992" spans="2:2">
      <c r="B1992" s="5"/>
    </row>
    <row r="1993" spans="2:2">
      <c r="B1993" s="5"/>
    </row>
    <row r="1994" spans="2:2">
      <c r="B1994" s="5"/>
    </row>
    <row r="1995" spans="2:2">
      <c r="B1995" s="5"/>
    </row>
    <row r="1996" spans="2:2">
      <c r="B1996" s="5"/>
    </row>
    <row r="1997" spans="2:2">
      <c r="B1997" s="5"/>
    </row>
    <row r="1998" spans="2:2">
      <c r="B1998" s="5"/>
    </row>
    <row r="1999" spans="2:2">
      <c r="B1999" s="5"/>
    </row>
    <row r="2000" spans="2:2">
      <c r="B2000" s="5"/>
    </row>
    <row r="2001" spans="2:2">
      <c r="B2001" s="5"/>
    </row>
    <row r="2002" spans="2:2">
      <c r="B2002" s="5"/>
    </row>
    <row r="2003" spans="2:2">
      <c r="B2003" s="5"/>
    </row>
    <row r="2004" spans="2:2">
      <c r="B2004" s="5"/>
    </row>
    <row r="2005" spans="2:2">
      <c r="B2005" s="5"/>
    </row>
    <row r="2006" spans="2:2">
      <c r="B2006" s="5"/>
    </row>
    <row r="2007" spans="2:2">
      <c r="B2007" s="5"/>
    </row>
    <row r="2008" spans="2:2">
      <c r="B2008" s="5"/>
    </row>
    <row r="2009" spans="2:2">
      <c r="B2009" s="5"/>
    </row>
    <row r="2010" spans="2:2">
      <c r="B2010" s="5"/>
    </row>
    <row r="2011" spans="2:2">
      <c r="B2011" s="5"/>
    </row>
    <row r="2012" spans="2:2">
      <c r="B2012" s="5"/>
    </row>
    <row r="2013" spans="2:2">
      <c r="B2013" s="5"/>
    </row>
    <row r="2014" spans="2:2">
      <c r="B2014" s="5"/>
    </row>
    <row r="2015" spans="2:2">
      <c r="B2015" s="5"/>
    </row>
    <row r="2016" spans="2:2">
      <c r="B2016" s="5"/>
    </row>
    <row r="2017" spans="2:2">
      <c r="B2017" s="5"/>
    </row>
    <row r="2018" spans="2:2">
      <c r="B2018" s="5"/>
    </row>
    <row r="2019" spans="2:2">
      <c r="B2019" s="5"/>
    </row>
    <row r="2020" spans="2:2">
      <c r="B2020" s="5"/>
    </row>
    <row r="2021" spans="2:2">
      <c r="B2021" s="5"/>
    </row>
    <row r="2022" spans="2:2">
      <c r="B2022" s="5"/>
    </row>
    <row r="2023" spans="2:2">
      <c r="B2023" s="5"/>
    </row>
    <row r="2024" spans="2:2">
      <c r="B2024" s="5"/>
    </row>
    <row r="2025" spans="2:2">
      <c r="B2025" s="5"/>
    </row>
    <row r="2026" spans="2:2">
      <c r="B2026" s="5"/>
    </row>
    <row r="2027" spans="2:2">
      <c r="B2027" s="5"/>
    </row>
    <row r="2028" spans="2:2">
      <c r="B2028" s="5"/>
    </row>
    <row r="2029" spans="2:2">
      <c r="B2029" s="5"/>
    </row>
    <row r="2030" spans="2:2">
      <c r="B2030" s="5"/>
    </row>
    <row r="2031" spans="2:2">
      <c r="B2031" s="5"/>
    </row>
    <row r="2032" spans="2:2">
      <c r="B2032" s="5"/>
    </row>
    <row r="2033" spans="2:2">
      <c r="B2033" s="5"/>
    </row>
    <row r="2034" spans="2:2">
      <c r="B2034" s="5"/>
    </row>
    <row r="2035" spans="2:2">
      <c r="B2035" s="5"/>
    </row>
    <row r="2036" spans="2:2">
      <c r="B2036" s="5"/>
    </row>
    <row r="2037" spans="2:2">
      <c r="B2037" s="5"/>
    </row>
    <row r="2038" spans="2:2">
      <c r="B2038" s="5"/>
    </row>
    <row r="2039" spans="2:2">
      <c r="B2039" s="5"/>
    </row>
    <row r="2040" spans="2:2">
      <c r="B2040" s="5"/>
    </row>
    <row r="2041" spans="2:2">
      <c r="B2041" s="5"/>
    </row>
    <row r="2042" spans="2:2">
      <c r="B2042" s="5"/>
    </row>
    <row r="2043" spans="2:2">
      <c r="B2043" s="5"/>
    </row>
    <row r="2044" spans="2:2">
      <c r="B2044" s="5"/>
    </row>
    <row r="2045" spans="2:2">
      <c r="B2045" s="5"/>
    </row>
    <row r="2046" spans="2:2">
      <c r="B2046" s="5"/>
    </row>
    <row r="2047" spans="2:2">
      <c r="B2047" s="5"/>
    </row>
    <row r="2048" spans="2:2">
      <c r="B2048" s="5"/>
    </row>
    <row r="2049" spans="2:2">
      <c r="B2049" s="5"/>
    </row>
    <row r="2050" spans="2:2">
      <c r="B2050" s="5"/>
    </row>
    <row r="2051" spans="2:2">
      <c r="B2051" s="5"/>
    </row>
    <row r="2052" spans="2:2">
      <c r="B2052" s="5"/>
    </row>
    <row r="2053" spans="2:2">
      <c r="B2053" s="5"/>
    </row>
    <row r="2054" spans="2:2">
      <c r="B2054" s="5"/>
    </row>
    <row r="2055" spans="2:2">
      <c r="B2055" s="5"/>
    </row>
    <row r="2056" spans="2:2">
      <c r="B2056" s="5"/>
    </row>
    <row r="2057" spans="2:2">
      <c r="B2057" s="5"/>
    </row>
    <row r="2058" spans="2:2">
      <c r="B2058" s="5"/>
    </row>
    <row r="2059" spans="2:2">
      <c r="B2059" s="5"/>
    </row>
    <row r="2060" spans="2:2">
      <c r="B2060" s="5"/>
    </row>
    <row r="2061" spans="2:2">
      <c r="B2061" s="5"/>
    </row>
    <row r="2062" spans="2:2">
      <c r="B2062" s="5"/>
    </row>
    <row r="2063" spans="2:2">
      <c r="B2063" s="5"/>
    </row>
    <row r="2064" spans="2:2">
      <c r="B2064" s="5"/>
    </row>
    <row r="2065" spans="2:2">
      <c r="B2065" s="5"/>
    </row>
    <row r="2066" spans="2:2">
      <c r="B2066" s="5"/>
    </row>
    <row r="2067" spans="2:2">
      <c r="B2067" s="5"/>
    </row>
    <row r="2068" spans="2:2">
      <c r="B2068" s="5"/>
    </row>
    <row r="2069" spans="2:2">
      <c r="B2069" s="5"/>
    </row>
    <row r="2070" spans="2:2">
      <c r="B2070" s="5"/>
    </row>
    <row r="2071" spans="2:2">
      <c r="B2071" s="5"/>
    </row>
    <row r="2072" spans="2:2">
      <c r="B2072" s="5"/>
    </row>
    <row r="2073" spans="2:2">
      <c r="B2073" s="5"/>
    </row>
    <row r="2074" spans="2:2">
      <c r="B2074" s="5"/>
    </row>
    <row r="2075" spans="2:2">
      <c r="B2075" s="5"/>
    </row>
    <row r="2076" spans="2:2">
      <c r="B2076" s="5"/>
    </row>
    <row r="2077" spans="2:2">
      <c r="B2077" s="5"/>
    </row>
    <row r="2078" spans="2:2">
      <c r="B2078" s="5"/>
    </row>
    <row r="2079" spans="2:2">
      <c r="B2079" s="5"/>
    </row>
    <row r="2080" spans="2:2">
      <c r="B2080" s="5"/>
    </row>
    <row r="2081" spans="2:2">
      <c r="B2081" s="5"/>
    </row>
    <row r="2082" spans="2:2">
      <c r="B2082" s="5"/>
    </row>
    <row r="2083" spans="2:2">
      <c r="B2083" s="5"/>
    </row>
    <row r="2084" spans="2:2">
      <c r="B2084" s="5"/>
    </row>
    <row r="2085" spans="2:2">
      <c r="B2085" s="5"/>
    </row>
    <row r="2086" spans="2:2">
      <c r="B2086" s="5"/>
    </row>
    <row r="2087" spans="2:2">
      <c r="B2087" s="5"/>
    </row>
    <row r="2088" spans="2:2">
      <c r="B2088" s="5"/>
    </row>
    <row r="2089" spans="2:2">
      <c r="B2089" s="5"/>
    </row>
    <row r="2090" spans="2:2">
      <c r="B2090" s="5"/>
    </row>
    <row r="2091" spans="2:2">
      <c r="B2091" s="5"/>
    </row>
    <row r="2092" spans="2:2">
      <c r="B2092" s="5"/>
    </row>
    <row r="2093" spans="2:2">
      <c r="B2093" s="5"/>
    </row>
    <row r="2094" spans="2:2">
      <c r="B2094" s="5"/>
    </row>
    <row r="2095" spans="2:2">
      <c r="B2095" s="5"/>
    </row>
    <row r="2096" spans="2:2">
      <c r="B2096" s="5"/>
    </row>
    <row r="2097" spans="2:2">
      <c r="B2097" s="5"/>
    </row>
    <row r="2098" spans="2:2">
      <c r="B2098" s="5"/>
    </row>
    <row r="2099" spans="2:2">
      <c r="B2099" s="5"/>
    </row>
    <row r="2100" spans="2:2">
      <c r="B2100" s="5"/>
    </row>
    <row r="2101" spans="2:2">
      <c r="B2101" s="5"/>
    </row>
    <row r="2102" spans="2:2">
      <c r="B2102" s="5"/>
    </row>
    <row r="2103" spans="2:2">
      <c r="B2103" s="5"/>
    </row>
    <row r="2104" spans="2:2">
      <c r="B2104" s="5"/>
    </row>
    <row r="2105" spans="2:2">
      <c r="B2105" s="5"/>
    </row>
    <row r="2106" spans="2:2">
      <c r="B2106" s="5"/>
    </row>
    <row r="2107" spans="2:2">
      <c r="B2107" s="5"/>
    </row>
    <row r="2108" spans="2:2">
      <c r="B2108" s="5"/>
    </row>
    <row r="2109" spans="2:2">
      <c r="B2109" s="5"/>
    </row>
    <row r="2110" spans="2:2">
      <c r="B2110" s="5"/>
    </row>
    <row r="2111" spans="2:2">
      <c r="B2111" s="5"/>
    </row>
    <row r="2112" spans="2:2">
      <c r="B2112" s="5"/>
    </row>
    <row r="2113" spans="2:2">
      <c r="B2113" s="5"/>
    </row>
    <row r="2114" spans="2:2">
      <c r="B2114" s="5"/>
    </row>
    <row r="2115" spans="2:2">
      <c r="B2115" s="5"/>
    </row>
    <row r="2116" spans="2:2">
      <c r="B2116" s="5"/>
    </row>
    <row r="2117" spans="2:2">
      <c r="B2117" s="5"/>
    </row>
    <row r="2118" spans="2:2">
      <c r="B2118" s="5"/>
    </row>
    <row r="2119" spans="2:2">
      <c r="B2119" s="5"/>
    </row>
    <row r="2120" spans="2:2">
      <c r="B2120" s="5"/>
    </row>
    <row r="2121" spans="2:2">
      <c r="B2121" s="5"/>
    </row>
    <row r="2122" spans="2:2">
      <c r="B2122" s="5"/>
    </row>
    <row r="2123" spans="2:2">
      <c r="B2123" s="5"/>
    </row>
    <row r="2124" spans="2:2">
      <c r="B2124" s="5"/>
    </row>
    <row r="2125" spans="2:2">
      <c r="B2125" s="5"/>
    </row>
    <row r="2126" spans="2:2">
      <c r="B2126" s="5"/>
    </row>
    <row r="2127" spans="2:2">
      <c r="B2127" s="5"/>
    </row>
    <row r="2128" spans="2:2">
      <c r="B2128" s="5"/>
    </row>
    <row r="2129" spans="2:2">
      <c r="B2129" s="5"/>
    </row>
    <row r="2130" spans="2:2">
      <c r="B2130" s="5"/>
    </row>
    <row r="2131" spans="2:2">
      <c r="B2131" s="5"/>
    </row>
    <row r="2132" spans="2:2">
      <c r="B2132" s="5"/>
    </row>
    <row r="2133" spans="2:2">
      <c r="B2133" s="5"/>
    </row>
    <row r="2134" spans="2:2">
      <c r="B2134" s="5"/>
    </row>
    <row r="2135" spans="2:2">
      <c r="B2135" s="5"/>
    </row>
    <row r="2136" spans="2:2">
      <c r="B2136" s="5"/>
    </row>
    <row r="2137" spans="2:2">
      <c r="B2137" s="5"/>
    </row>
    <row r="2138" spans="2:2">
      <c r="B2138" s="5"/>
    </row>
    <row r="2139" spans="2:2">
      <c r="B2139" s="5"/>
    </row>
    <row r="2140" spans="2:2">
      <c r="B2140" s="5"/>
    </row>
    <row r="2141" spans="2:2">
      <c r="B2141" s="5"/>
    </row>
    <row r="2142" spans="2:2">
      <c r="B2142" s="5"/>
    </row>
    <row r="2143" spans="2:2">
      <c r="B2143" s="5"/>
    </row>
    <row r="2144" spans="2:2">
      <c r="B2144" s="5"/>
    </row>
    <row r="2145" spans="2:2">
      <c r="B2145" s="5"/>
    </row>
    <row r="2146" spans="2:2">
      <c r="B2146" s="5"/>
    </row>
    <row r="2147" spans="2:2">
      <c r="B2147" s="5"/>
    </row>
    <row r="2148" spans="2:2">
      <c r="B2148" s="5"/>
    </row>
    <row r="2149" spans="2:2">
      <c r="B2149" s="5"/>
    </row>
    <row r="2150" spans="2:2">
      <c r="B2150" s="5"/>
    </row>
    <row r="2151" spans="2:2">
      <c r="B2151" s="5"/>
    </row>
    <row r="2152" spans="2:2">
      <c r="B2152" s="5"/>
    </row>
    <row r="2153" spans="2:2">
      <c r="B2153" s="5"/>
    </row>
    <row r="2154" spans="2:2">
      <c r="B2154" s="5"/>
    </row>
    <row r="2155" spans="2:2">
      <c r="B2155" s="5"/>
    </row>
    <row r="2156" spans="2:2">
      <c r="B2156" s="5"/>
    </row>
    <row r="2157" spans="2:2">
      <c r="B2157" s="5"/>
    </row>
    <row r="2158" spans="2:2">
      <c r="B2158" s="5"/>
    </row>
    <row r="2159" spans="2:2">
      <c r="B2159" s="5"/>
    </row>
    <row r="2160" spans="2:2">
      <c r="B2160" s="5"/>
    </row>
    <row r="2161" spans="2:2">
      <c r="B2161" s="5"/>
    </row>
    <row r="2162" spans="2:2">
      <c r="B2162" s="5"/>
    </row>
    <row r="2163" spans="2:2">
      <c r="B2163" s="5"/>
    </row>
    <row r="2164" spans="2:2">
      <c r="B2164" s="5"/>
    </row>
    <row r="2165" spans="2:2">
      <c r="B2165" s="5"/>
    </row>
    <row r="2166" spans="2:2">
      <c r="B2166" s="5"/>
    </row>
    <row r="2167" spans="2:2">
      <c r="B2167" s="5"/>
    </row>
    <row r="2168" spans="2:2">
      <c r="B2168" s="5"/>
    </row>
    <row r="2169" spans="2:2">
      <c r="B2169" s="5"/>
    </row>
    <row r="2170" spans="2:2">
      <c r="B2170" s="5"/>
    </row>
    <row r="2171" spans="2:2">
      <c r="B2171" s="5"/>
    </row>
    <row r="2172" spans="2:2">
      <c r="B2172" s="5"/>
    </row>
    <row r="2173" spans="2:2">
      <c r="B2173" s="5"/>
    </row>
    <row r="2174" spans="2:2">
      <c r="B2174" s="5"/>
    </row>
    <row r="2175" spans="2:2">
      <c r="B2175" s="5"/>
    </row>
    <row r="2176" spans="2:2">
      <c r="B2176" s="5"/>
    </row>
    <row r="2177" spans="2:2">
      <c r="B2177" s="5"/>
    </row>
    <row r="2178" spans="2:2">
      <c r="B2178" s="5"/>
    </row>
    <row r="2179" spans="2:2">
      <c r="B2179" s="5"/>
    </row>
    <row r="2180" spans="2:2">
      <c r="B2180" s="5"/>
    </row>
    <row r="2181" spans="2:2">
      <c r="B2181" s="5"/>
    </row>
    <row r="2182" spans="2:2">
      <c r="B2182" s="5"/>
    </row>
    <row r="2183" spans="2:2">
      <c r="B2183" s="5"/>
    </row>
    <row r="2184" spans="2:2">
      <c r="B2184" s="5"/>
    </row>
    <row r="2185" spans="2:2">
      <c r="B2185" s="5"/>
    </row>
    <row r="2186" spans="2:2">
      <c r="B2186" s="5"/>
    </row>
    <row r="2187" spans="2:2">
      <c r="B2187" s="5"/>
    </row>
    <row r="2188" spans="2:2">
      <c r="B2188" s="5"/>
    </row>
    <row r="2189" spans="2:2">
      <c r="B2189" s="5"/>
    </row>
    <row r="2190" spans="2:2">
      <c r="B2190" s="5"/>
    </row>
    <row r="2191" spans="2:2">
      <c r="B2191" s="5"/>
    </row>
    <row r="2192" spans="2:2">
      <c r="B2192" s="5"/>
    </row>
    <row r="2193" spans="2:2">
      <c r="B2193" s="5"/>
    </row>
    <row r="2194" spans="2:2">
      <c r="B2194" s="5"/>
    </row>
    <row r="2195" spans="2:2">
      <c r="B2195" s="5"/>
    </row>
    <row r="2196" spans="2:2">
      <c r="B2196" s="5"/>
    </row>
    <row r="2197" spans="2:2">
      <c r="B2197" s="5"/>
    </row>
    <row r="2198" spans="2:2">
      <c r="B2198" s="5"/>
    </row>
    <row r="2199" spans="2:2">
      <c r="B2199" s="5"/>
    </row>
    <row r="2200" spans="2:2">
      <c r="B2200" s="5"/>
    </row>
    <row r="2201" spans="2:2">
      <c r="B2201" s="5"/>
    </row>
    <row r="2202" spans="2:2">
      <c r="B2202" s="5"/>
    </row>
    <row r="2203" spans="2:2">
      <c r="B2203" s="5"/>
    </row>
    <row r="2204" spans="2:2">
      <c r="B2204" s="5"/>
    </row>
    <row r="2205" spans="2:2">
      <c r="B2205" s="5"/>
    </row>
    <row r="2206" spans="2:2">
      <c r="B2206" s="5"/>
    </row>
    <row r="2207" spans="2:2">
      <c r="B2207" s="5"/>
    </row>
    <row r="2208" spans="2:2">
      <c r="B2208" s="5"/>
    </row>
    <row r="2209" spans="2:2">
      <c r="B2209" s="5"/>
    </row>
    <row r="2210" spans="2:2">
      <c r="B2210" s="5"/>
    </row>
    <row r="2211" spans="2:2">
      <c r="B2211" s="5"/>
    </row>
    <row r="2212" spans="2:2">
      <c r="B2212" s="5"/>
    </row>
    <row r="2213" spans="2:2">
      <c r="B2213" s="5"/>
    </row>
    <row r="2214" spans="2:2">
      <c r="B2214" s="5"/>
    </row>
    <row r="2215" spans="2:2">
      <c r="B2215" s="5"/>
    </row>
    <row r="2216" spans="2:2">
      <c r="B2216" s="5"/>
    </row>
    <row r="2217" spans="2:2">
      <c r="B2217" s="5"/>
    </row>
    <row r="2218" spans="2:2">
      <c r="B2218" s="5"/>
    </row>
    <row r="2219" spans="2:2">
      <c r="B2219" s="5"/>
    </row>
    <row r="2220" spans="2:2">
      <c r="B2220" s="5"/>
    </row>
    <row r="2221" spans="2:2">
      <c r="B2221" s="5"/>
    </row>
    <row r="2222" spans="2:2">
      <c r="B2222" s="5"/>
    </row>
    <row r="2223" spans="2:2">
      <c r="B2223" s="5"/>
    </row>
    <row r="2224" spans="2:2">
      <c r="B2224" s="5"/>
    </row>
    <row r="2225" spans="2:2">
      <c r="B2225" s="5"/>
    </row>
    <row r="2226" spans="2:2">
      <c r="B2226" s="5"/>
    </row>
    <row r="2227" spans="2:2">
      <c r="B2227" s="5"/>
    </row>
    <row r="2228" spans="2:2">
      <c r="B2228" s="5"/>
    </row>
    <row r="2229" spans="2:2">
      <c r="B2229" s="5"/>
    </row>
    <row r="2230" spans="2:2">
      <c r="B2230" s="5"/>
    </row>
    <row r="2231" spans="2:2">
      <c r="B2231" s="5"/>
    </row>
    <row r="2232" spans="2:2">
      <c r="B2232" s="5"/>
    </row>
    <row r="2233" spans="2:2">
      <c r="B2233" s="5"/>
    </row>
    <row r="2234" spans="2:2">
      <c r="B2234" s="5"/>
    </row>
    <row r="2235" spans="2:2">
      <c r="B2235" s="5"/>
    </row>
    <row r="2236" spans="2:2">
      <c r="B2236" s="5"/>
    </row>
    <row r="2237" spans="2:2">
      <c r="B2237" s="5"/>
    </row>
    <row r="2238" spans="2:2">
      <c r="B2238" s="5"/>
    </row>
    <row r="2239" spans="2:2">
      <c r="B2239" s="5"/>
    </row>
    <row r="2240" spans="2:2">
      <c r="B2240" s="5"/>
    </row>
    <row r="2241" spans="2:2">
      <c r="B2241" s="5"/>
    </row>
    <row r="2242" spans="2:2">
      <c r="B2242" s="5"/>
    </row>
    <row r="2243" spans="2:2">
      <c r="B2243" s="5"/>
    </row>
    <row r="2244" spans="2:2">
      <c r="B2244" s="5"/>
    </row>
    <row r="2245" spans="2:2">
      <c r="B2245" s="5"/>
    </row>
    <row r="2246" spans="2:2">
      <c r="B2246" s="5"/>
    </row>
    <row r="2247" spans="2:2">
      <c r="B2247" s="5"/>
    </row>
    <row r="2248" spans="2:2">
      <c r="B2248" s="5"/>
    </row>
    <row r="2249" spans="2:2">
      <c r="B2249" s="5"/>
    </row>
    <row r="2250" spans="2:2">
      <c r="B2250" s="5"/>
    </row>
    <row r="2251" spans="2:2">
      <c r="B2251" s="5"/>
    </row>
    <row r="2252" spans="2:2">
      <c r="B2252" s="5"/>
    </row>
    <row r="2253" spans="2:2">
      <c r="B2253" s="5"/>
    </row>
    <row r="2254" spans="2:2">
      <c r="B2254" s="5"/>
    </row>
    <row r="2255" spans="2:2">
      <c r="B2255" s="5"/>
    </row>
    <row r="2256" spans="2:2">
      <c r="B2256" s="5"/>
    </row>
    <row r="2257" spans="2:2">
      <c r="B2257" s="5"/>
    </row>
    <row r="2258" spans="2:2">
      <c r="B2258" s="5"/>
    </row>
    <row r="2259" spans="2:2">
      <c r="B2259" s="5"/>
    </row>
    <row r="2260" spans="2:2">
      <c r="B2260" s="5"/>
    </row>
    <row r="2261" spans="2:2">
      <c r="B2261" s="5"/>
    </row>
    <row r="2262" spans="2:2">
      <c r="B2262" s="5"/>
    </row>
    <row r="2263" spans="2:2">
      <c r="B2263" s="5"/>
    </row>
    <row r="2264" spans="2:2">
      <c r="B2264" s="5"/>
    </row>
    <row r="2265" spans="2:2">
      <c r="B2265" s="5"/>
    </row>
    <row r="2266" spans="2:2">
      <c r="B2266" s="5"/>
    </row>
    <row r="2267" spans="2:2">
      <c r="B2267" s="5"/>
    </row>
    <row r="2268" spans="2:2">
      <c r="B2268" s="5"/>
    </row>
    <row r="2269" spans="2:2">
      <c r="B2269" s="5"/>
    </row>
    <row r="2270" spans="2:2">
      <c r="B2270" s="5"/>
    </row>
    <row r="2271" spans="2:2">
      <c r="B2271" s="5"/>
    </row>
    <row r="2272" spans="2:2">
      <c r="B2272" s="5"/>
    </row>
    <row r="2273" spans="2:2">
      <c r="B2273" s="5"/>
    </row>
    <row r="2274" spans="2:2">
      <c r="B2274" s="5"/>
    </row>
    <row r="2275" spans="2:2">
      <c r="B2275" s="5"/>
    </row>
    <row r="2276" spans="2:2">
      <c r="B2276" s="5"/>
    </row>
    <row r="2277" spans="2:2">
      <c r="B2277" s="5"/>
    </row>
    <row r="2278" spans="2:2">
      <c r="B2278" s="5"/>
    </row>
    <row r="2279" spans="2:2">
      <c r="B2279" s="5"/>
    </row>
    <row r="2280" spans="2:2">
      <c r="B2280" s="5"/>
    </row>
    <row r="2281" spans="2:2">
      <c r="B2281" s="5"/>
    </row>
    <row r="2282" spans="2:2">
      <c r="B2282" s="5"/>
    </row>
    <row r="2283" spans="2:2">
      <c r="B2283" s="5"/>
    </row>
    <row r="2284" spans="2:2">
      <c r="B2284" s="5"/>
    </row>
    <row r="2285" spans="2:2">
      <c r="B2285" s="5"/>
    </row>
    <row r="2286" spans="2:2">
      <c r="B2286" s="5"/>
    </row>
    <row r="2287" spans="2:2">
      <c r="B2287" s="5"/>
    </row>
    <row r="2288" spans="2:2">
      <c r="B2288" s="5"/>
    </row>
    <row r="2289" spans="2:2">
      <c r="B2289" s="5"/>
    </row>
    <row r="2290" spans="2:2">
      <c r="B2290" s="5"/>
    </row>
    <row r="2291" spans="2:2">
      <c r="B2291" s="5"/>
    </row>
    <row r="2292" spans="2:2">
      <c r="B2292" s="5"/>
    </row>
    <row r="2293" spans="2:2">
      <c r="B2293" s="5"/>
    </row>
    <row r="2294" spans="2:2">
      <c r="B2294" s="5"/>
    </row>
    <row r="2295" spans="2:2">
      <c r="B2295" s="5"/>
    </row>
    <row r="2296" spans="2:2">
      <c r="B2296" s="5"/>
    </row>
    <row r="2297" spans="2:2">
      <c r="B2297" s="5"/>
    </row>
    <row r="2298" spans="2:2">
      <c r="B2298" s="5"/>
    </row>
    <row r="2299" spans="2:2">
      <c r="B2299" s="5"/>
    </row>
    <row r="2300" spans="2:2">
      <c r="B2300" s="5"/>
    </row>
    <row r="2301" spans="2:2">
      <c r="B2301" s="5"/>
    </row>
    <row r="2302" spans="2:2">
      <c r="B2302" s="5"/>
    </row>
    <row r="2303" spans="2:2">
      <c r="B2303" s="5"/>
    </row>
    <row r="2304" spans="2:2">
      <c r="B2304" s="5"/>
    </row>
    <row r="2305" spans="2:2">
      <c r="B2305" s="5"/>
    </row>
    <row r="2306" spans="2:2">
      <c r="B2306" s="5"/>
    </row>
    <row r="2307" spans="2:2">
      <c r="B2307" s="5"/>
    </row>
    <row r="2308" spans="2:2">
      <c r="B2308" s="5"/>
    </row>
    <row r="2309" spans="2:2">
      <c r="B2309" s="5"/>
    </row>
    <row r="2310" spans="2:2">
      <c r="B2310" s="5"/>
    </row>
    <row r="2311" spans="2:2">
      <c r="B2311" s="5"/>
    </row>
    <row r="2312" spans="2:2">
      <c r="B2312" s="5"/>
    </row>
    <row r="2313" spans="2:2">
      <c r="B2313" s="5"/>
    </row>
    <row r="2314" spans="2:2">
      <c r="B2314" s="5"/>
    </row>
    <row r="2315" spans="2:2">
      <c r="B2315" s="5"/>
    </row>
    <row r="2316" spans="2:2">
      <c r="B2316" s="5"/>
    </row>
    <row r="2317" spans="2:2">
      <c r="B2317" s="5"/>
    </row>
    <row r="2318" spans="2:2">
      <c r="B2318" s="5"/>
    </row>
    <row r="2319" spans="2:2">
      <c r="B2319" s="5"/>
    </row>
    <row r="2320" spans="2:2">
      <c r="B2320" s="5"/>
    </row>
    <row r="2321" spans="2:2">
      <c r="B2321" s="5"/>
    </row>
    <row r="2322" spans="2:2">
      <c r="B2322" s="5"/>
    </row>
    <row r="2323" spans="2:2">
      <c r="B2323" s="5"/>
    </row>
    <row r="2324" spans="2:2">
      <c r="B2324" s="5"/>
    </row>
    <row r="2325" spans="2:2">
      <c r="B2325" s="5"/>
    </row>
    <row r="2326" spans="2:2">
      <c r="B2326" s="5"/>
    </row>
    <row r="2327" spans="2:2">
      <c r="B2327" s="5"/>
    </row>
    <row r="2328" spans="2:2">
      <c r="B2328" s="5"/>
    </row>
    <row r="2329" spans="2:2">
      <c r="B2329" s="5"/>
    </row>
    <row r="2330" spans="2:2">
      <c r="B2330" s="5"/>
    </row>
    <row r="2331" spans="2:2">
      <c r="B2331" s="5"/>
    </row>
    <row r="2332" spans="2:2">
      <c r="B2332" s="5"/>
    </row>
    <row r="2333" spans="2:2">
      <c r="B2333" s="5"/>
    </row>
    <row r="2334" spans="2:2">
      <c r="B2334" s="5"/>
    </row>
    <row r="2335" spans="2:2">
      <c r="B2335" s="5"/>
    </row>
    <row r="2336" spans="2:2">
      <c r="B2336" s="5"/>
    </row>
    <row r="2337" spans="2:2">
      <c r="B2337" s="5"/>
    </row>
    <row r="2338" spans="2:2">
      <c r="B2338" s="5"/>
    </row>
    <row r="2339" spans="2:2">
      <c r="B2339" s="5"/>
    </row>
    <row r="2340" spans="2:2">
      <c r="B2340" s="5"/>
    </row>
    <row r="2341" spans="2:2">
      <c r="B2341" s="5"/>
    </row>
    <row r="2342" spans="2:2">
      <c r="B2342" s="5"/>
    </row>
    <row r="2343" spans="2:2">
      <c r="B2343" s="5"/>
    </row>
    <row r="2344" spans="2:2">
      <c r="B2344" s="5"/>
    </row>
    <row r="2345" spans="2:2">
      <c r="B2345" s="5"/>
    </row>
    <row r="2346" spans="2:2">
      <c r="B2346" s="5"/>
    </row>
    <row r="2347" spans="2:2">
      <c r="B2347" s="5"/>
    </row>
    <row r="2348" spans="2:2">
      <c r="B2348" s="5"/>
    </row>
    <row r="2349" spans="2:2">
      <c r="B2349" s="5"/>
    </row>
    <row r="2350" spans="2:2">
      <c r="B2350" s="5"/>
    </row>
    <row r="2351" spans="2:2">
      <c r="B2351" s="5"/>
    </row>
    <row r="2352" spans="2:2">
      <c r="B2352" s="5"/>
    </row>
    <row r="2353" spans="2:2">
      <c r="B2353" s="5"/>
    </row>
    <row r="2354" spans="2:2">
      <c r="B2354" s="5"/>
    </row>
    <row r="2355" spans="2:2">
      <c r="B2355" s="5"/>
    </row>
    <row r="2356" spans="2:2">
      <c r="B2356" s="5"/>
    </row>
    <row r="2357" spans="2:2">
      <c r="B2357" s="5"/>
    </row>
    <row r="2358" spans="2:2">
      <c r="B2358" s="5"/>
    </row>
    <row r="2359" spans="2:2">
      <c r="B2359" s="5"/>
    </row>
    <row r="2360" spans="2:2">
      <c r="B2360" s="5"/>
    </row>
    <row r="2361" spans="2:2">
      <c r="B2361" s="5"/>
    </row>
    <row r="2362" spans="2:2">
      <c r="B2362" s="5"/>
    </row>
    <row r="2363" spans="2:2">
      <c r="B2363" s="5"/>
    </row>
    <row r="2364" spans="2:2">
      <c r="B2364" s="5"/>
    </row>
    <row r="2365" spans="2:2">
      <c r="B2365" s="5"/>
    </row>
    <row r="2366" spans="2:2">
      <c r="B2366" s="5"/>
    </row>
    <row r="2367" spans="2:2">
      <c r="B2367" s="5"/>
    </row>
    <row r="2368" spans="2:2">
      <c r="B2368" s="5"/>
    </row>
    <row r="2369" spans="2:2">
      <c r="B2369" s="5"/>
    </row>
    <row r="2370" spans="2:2">
      <c r="B2370" s="5"/>
    </row>
    <row r="2371" spans="2:2">
      <c r="B2371" s="5"/>
    </row>
    <row r="2372" spans="2:2">
      <c r="B2372" s="5"/>
    </row>
    <row r="2373" spans="2:2">
      <c r="B2373" s="5"/>
    </row>
    <row r="2374" spans="2:2">
      <c r="B2374" s="5"/>
    </row>
    <row r="2375" spans="2:2">
      <c r="B2375" s="5"/>
    </row>
    <row r="2376" spans="2:2">
      <c r="B2376" s="5"/>
    </row>
    <row r="2377" spans="2:2">
      <c r="B2377" s="5"/>
    </row>
    <row r="2378" spans="2:2">
      <c r="B2378" s="5"/>
    </row>
    <row r="2379" spans="2:2">
      <c r="B2379" s="5"/>
    </row>
    <row r="2380" spans="2:2">
      <c r="B2380" s="5"/>
    </row>
    <row r="2381" spans="2:2">
      <c r="B2381" s="5"/>
    </row>
    <row r="2382" spans="2:2">
      <c r="B2382" s="5"/>
    </row>
    <row r="2383" spans="2:2">
      <c r="B2383" s="5"/>
    </row>
    <row r="2384" spans="2:2">
      <c r="B2384" s="5"/>
    </row>
    <row r="2385" spans="2:2">
      <c r="B2385" s="5"/>
    </row>
    <row r="2386" spans="2:2">
      <c r="B2386" s="5"/>
    </row>
    <row r="2387" spans="2:2">
      <c r="B2387" s="5"/>
    </row>
    <row r="2388" spans="2:2">
      <c r="B2388" s="5"/>
    </row>
    <row r="2389" spans="2:2">
      <c r="B2389" s="5"/>
    </row>
    <row r="2390" spans="2:2">
      <c r="B2390" s="5"/>
    </row>
    <row r="2391" spans="2:2">
      <c r="B2391" s="5"/>
    </row>
    <row r="2392" spans="2:2">
      <c r="B2392" s="5"/>
    </row>
    <row r="2393" spans="2:2">
      <c r="B2393" s="5"/>
    </row>
    <row r="2394" spans="2:2">
      <c r="B2394" s="5"/>
    </row>
    <row r="2395" spans="2:2">
      <c r="B2395" s="5"/>
    </row>
    <row r="2396" spans="2:2">
      <c r="B2396" s="5"/>
    </row>
    <row r="2397" spans="2:2">
      <c r="B2397" s="5"/>
    </row>
    <row r="2398" spans="2:2">
      <c r="B2398" s="5"/>
    </row>
    <row r="2399" spans="2:2">
      <c r="B2399" s="5"/>
    </row>
    <row r="2400" spans="2:2">
      <c r="B2400" s="5"/>
    </row>
    <row r="2401" spans="2:2">
      <c r="B2401" s="5"/>
    </row>
    <row r="2402" spans="2:2">
      <c r="B2402" s="5"/>
    </row>
    <row r="2403" spans="2:2">
      <c r="B2403" s="5"/>
    </row>
    <row r="2404" spans="2:2">
      <c r="B2404" s="5"/>
    </row>
    <row r="2405" spans="2:2">
      <c r="B2405" s="5"/>
    </row>
    <row r="2406" spans="2:2">
      <c r="B2406" s="5"/>
    </row>
    <row r="2407" spans="2:2">
      <c r="B2407" s="5"/>
    </row>
    <row r="2408" spans="2:2">
      <c r="B2408" s="5"/>
    </row>
    <row r="2409" spans="2:2">
      <c r="B2409" s="5"/>
    </row>
    <row r="2410" spans="2:2">
      <c r="B2410" s="5"/>
    </row>
    <row r="2411" spans="2:2">
      <c r="B2411" s="5"/>
    </row>
    <row r="2412" spans="2:2">
      <c r="B2412" s="5"/>
    </row>
    <row r="2413" spans="2:2">
      <c r="B2413" s="5"/>
    </row>
    <row r="2414" spans="2:2">
      <c r="B2414" s="5"/>
    </row>
    <row r="2415" spans="2:2">
      <c r="B2415" s="5"/>
    </row>
    <row r="2416" spans="2:2">
      <c r="B2416" s="5"/>
    </row>
    <row r="2417" spans="2:2">
      <c r="B2417" s="5"/>
    </row>
    <row r="2418" spans="2:2">
      <c r="B2418" s="5"/>
    </row>
    <row r="2419" spans="2:2">
      <c r="B2419" s="5"/>
    </row>
    <row r="2420" spans="2:2">
      <c r="B2420" s="5"/>
    </row>
    <row r="2421" spans="2:2">
      <c r="B2421" s="5"/>
    </row>
    <row r="2422" spans="2:2">
      <c r="B2422" s="5"/>
    </row>
    <row r="2423" spans="2:2">
      <c r="B2423" s="5"/>
    </row>
    <row r="2424" spans="2:2">
      <c r="B2424" s="5"/>
    </row>
    <row r="2425" spans="2:2">
      <c r="B2425" s="5"/>
    </row>
    <row r="2426" spans="2:2">
      <c r="B2426" s="5"/>
    </row>
    <row r="2427" spans="2:2">
      <c r="B2427" s="5"/>
    </row>
    <row r="2428" spans="2:2">
      <c r="B2428" s="5"/>
    </row>
    <row r="2429" spans="2:2">
      <c r="B2429" s="5"/>
    </row>
    <row r="2430" spans="2:2">
      <c r="B2430" s="5"/>
    </row>
    <row r="2431" spans="2:2">
      <c r="B2431" s="5"/>
    </row>
    <row r="2432" spans="2:2">
      <c r="B2432" s="5"/>
    </row>
    <row r="2433" spans="2:2">
      <c r="B2433" s="5"/>
    </row>
    <row r="2434" spans="2:2">
      <c r="B2434" s="5"/>
    </row>
    <row r="2435" spans="2:2">
      <c r="B2435" s="5"/>
    </row>
    <row r="2436" spans="2:2">
      <c r="B2436" s="5"/>
    </row>
    <row r="2437" spans="2:2">
      <c r="B2437" s="5"/>
    </row>
    <row r="2438" spans="2:2">
      <c r="B2438" s="5"/>
    </row>
    <row r="2439" spans="2:2">
      <c r="B2439" s="5"/>
    </row>
    <row r="2440" spans="2:2">
      <c r="B2440" s="5"/>
    </row>
    <row r="2441" spans="2:2">
      <c r="B2441" s="5"/>
    </row>
    <row r="2442" spans="2:2">
      <c r="B2442" s="5"/>
    </row>
    <row r="2443" spans="2:2">
      <c r="B2443" s="5"/>
    </row>
    <row r="2444" spans="2:2">
      <c r="B2444" s="5"/>
    </row>
    <row r="2445" spans="2:2">
      <c r="B2445" s="5"/>
    </row>
    <row r="2446" spans="2:2">
      <c r="B2446" s="5"/>
    </row>
    <row r="2447" spans="2:2">
      <c r="B2447" s="5"/>
    </row>
    <row r="2448" spans="2:2">
      <c r="B2448" s="5"/>
    </row>
    <row r="2449" spans="2:2">
      <c r="B2449" s="5"/>
    </row>
    <row r="2450" spans="2:2">
      <c r="B2450" s="5"/>
    </row>
    <row r="2451" spans="2:2">
      <c r="B2451" s="5"/>
    </row>
    <row r="2452" spans="2:2">
      <c r="B2452" s="5"/>
    </row>
    <row r="2453" spans="2:2">
      <c r="B2453" s="5"/>
    </row>
    <row r="2454" spans="2:2">
      <c r="B2454" s="5"/>
    </row>
    <row r="2455" spans="2:2">
      <c r="B2455" s="5"/>
    </row>
    <row r="2456" spans="2:2">
      <c r="B2456" s="5"/>
    </row>
    <row r="2457" spans="2:2">
      <c r="B2457" s="5"/>
    </row>
    <row r="2458" spans="2:2">
      <c r="B2458" s="5"/>
    </row>
    <row r="2459" spans="2:2">
      <c r="B2459" s="5"/>
    </row>
    <row r="2460" spans="2:2">
      <c r="B2460" s="5"/>
    </row>
    <row r="2461" spans="2:2">
      <c r="B2461" s="5"/>
    </row>
    <row r="2462" spans="2:2">
      <c r="B2462" s="5"/>
    </row>
    <row r="2463" spans="2:2">
      <c r="B2463" s="5"/>
    </row>
    <row r="2464" spans="2:2">
      <c r="B2464" s="5"/>
    </row>
    <row r="2465" spans="2:2">
      <c r="B2465" s="5"/>
    </row>
    <row r="2466" spans="2:2">
      <c r="B2466" s="5"/>
    </row>
    <row r="2467" spans="2:2">
      <c r="B2467" s="5"/>
    </row>
    <row r="2468" spans="2:2">
      <c r="B2468" s="5"/>
    </row>
    <row r="2469" spans="2:2">
      <c r="B2469" s="5"/>
    </row>
    <row r="2470" spans="2:2">
      <c r="B2470" s="5"/>
    </row>
    <row r="2471" spans="2:2">
      <c r="B2471" s="5"/>
    </row>
    <row r="2472" spans="2:2">
      <c r="B2472" s="5"/>
    </row>
    <row r="2473" spans="2:2">
      <c r="B2473" s="5"/>
    </row>
    <row r="2474" spans="2:2">
      <c r="B2474" s="5"/>
    </row>
    <row r="2475" spans="2:2">
      <c r="B2475" s="5"/>
    </row>
    <row r="2476" spans="2:2">
      <c r="B2476" s="5"/>
    </row>
    <row r="2477" spans="2:2">
      <c r="B2477" s="5"/>
    </row>
    <row r="2478" spans="2:2">
      <c r="B2478" s="5"/>
    </row>
    <row r="2479" spans="2:2">
      <c r="B2479" s="5"/>
    </row>
    <row r="2480" spans="2:2">
      <c r="B2480" s="5"/>
    </row>
    <row r="2481" spans="2:2">
      <c r="B2481" s="5"/>
    </row>
    <row r="2482" spans="2:2">
      <c r="B2482" s="5"/>
    </row>
    <row r="2483" spans="2:2">
      <c r="B2483" s="5"/>
    </row>
    <row r="2484" spans="2:2">
      <c r="B2484" s="5"/>
    </row>
    <row r="2485" spans="2:2">
      <c r="B2485" s="5"/>
    </row>
    <row r="2486" spans="2:2">
      <c r="B2486" s="5"/>
    </row>
    <row r="2487" spans="2:2">
      <c r="B2487" s="5"/>
    </row>
    <row r="2488" spans="2:2">
      <c r="B2488" s="5"/>
    </row>
    <row r="2489" spans="2:2">
      <c r="B2489" s="5"/>
    </row>
    <row r="2490" spans="2:2">
      <c r="B2490" s="5"/>
    </row>
    <row r="2491" spans="2:2">
      <c r="B2491" s="5"/>
    </row>
    <row r="2492" spans="2:2">
      <c r="B2492" s="5"/>
    </row>
    <row r="2493" spans="2:2">
      <c r="B2493" s="5"/>
    </row>
    <row r="2494" spans="2:2">
      <c r="B2494" s="5"/>
    </row>
    <row r="2495" spans="2:2">
      <c r="B2495" s="5"/>
    </row>
    <row r="2496" spans="2:2">
      <c r="B2496" s="5"/>
    </row>
    <row r="2497" spans="2:2">
      <c r="B2497" s="5"/>
    </row>
    <row r="2498" spans="2:2">
      <c r="B2498" s="5"/>
    </row>
    <row r="2499" spans="2:2">
      <c r="B2499" s="5"/>
    </row>
    <row r="2500" spans="2:2">
      <c r="B2500" s="5"/>
    </row>
    <row r="2501" spans="2:2">
      <c r="B2501" s="5"/>
    </row>
    <row r="2502" spans="2:2">
      <c r="B2502" s="5"/>
    </row>
    <row r="2503" spans="2:2">
      <c r="B2503" s="5"/>
    </row>
    <row r="2504" spans="2:2">
      <c r="B2504" s="5"/>
    </row>
    <row r="2505" spans="2:2">
      <c r="B2505" s="5"/>
    </row>
    <row r="2506" spans="2:2">
      <c r="B2506" s="5"/>
    </row>
    <row r="2507" spans="2:2">
      <c r="B2507" s="5"/>
    </row>
    <row r="2508" spans="2:2">
      <c r="B2508" s="5"/>
    </row>
    <row r="2509" spans="2:2">
      <c r="B2509" s="5"/>
    </row>
    <row r="2510" spans="2:2">
      <c r="B2510" s="5"/>
    </row>
    <row r="2511" spans="2:2">
      <c r="B2511" s="5"/>
    </row>
    <row r="2512" spans="2:2">
      <c r="B2512" s="5"/>
    </row>
    <row r="2513" spans="2:2">
      <c r="B2513" s="5"/>
    </row>
    <row r="2514" spans="2:2">
      <c r="B2514" s="5"/>
    </row>
    <row r="2515" spans="2:2">
      <c r="B2515" s="5"/>
    </row>
    <row r="2516" spans="2:2">
      <c r="B2516" s="5"/>
    </row>
    <row r="2517" spans="2:2">
      <c r="B2517" s="5"/>
    </row>
    <row r="2518" spans="2:2">
      <c r="B2518" s="5"/>
    </row>
    <row r="2519" spans="2:2">
      <c r="B2519" s="5"/>
    </row>
    <row r="2520" spans="2:2">
      <c r="B2520" s="5"/>
    </row>
    <row r="2521" spans="2:2">
      <c r="B2521" s="5"/>
    </row>
    <row r="2522" spans="2:2">
      <c r="B2522" s="5"/>
    </row>
    <row r="2523" spans="2:2">
      <c r="B2523" s="5"/>
    </row>
    <row r="2524" spans="2:2">
      <c r="B2524" s="5"/>
    </row>
    <row r="2525" spans="2:2">
      <c r="B2525" s="5"/>
    </row>
    <row r="2526" spans="2:2">
      <c r="B2526" s="5"/>
    </row>
    <row r="2527" spans="2:2">
      <c r="B2527" s="5"/>
    </row>
    <row r="2528" spans="2:2">
      <c r="B2528" s="5"/>
    </row>
    <row r="2529" spans="2:2">
      <c r="B2529" s="5"/>
    </row>
    <row r="2530" spans="2:2">
      <c r="B2530" s="5"/>
    </row>
    <row r="2531" spans="2:2">
      <c r="B2531" s="5"/>
    </row>
    <row r="2532" spans="2:2">
      <c r="B2532" s="5"/>
    </row>
    <row r="2533" spans="2:2">
      <c r="B2533" s="5"/>
    </row>
    <row r="2534" spans="2:2">
      <c r="B2534" s="5"/>
    </row>
    <row r="2535" spans="2:2">
      <c r="B2535" s="5"/>
    </row>
    <row r="2536" spans="2:2">
      <c r="B2536" s="5"/>
    </row>
    <row r="2537" spans="2:2">
      <c r="B2537" s="5"/>
    </row>
    <row r="2538" spans="2:2">
      <c r="B2538" s="5"/>
    </row>
    <row r="2539" spans="2:2">
      <c r="B2539" s="5"/>
    </row>
    <row r="2540" spans="2:2">
      <c r="B2540" s="5"/>
    </row>
    <row r="2541" spans="2:2">
      <c r="B2541" s="5"/>
    </row>
    <row r="2542" spans="2:2">
      <c r="B2542" s="5"/>
    </row>
    <row r="2543" spans="2:2">
      <c r="B2543" s="5"/>
    </row>
    <row r="2544" spans="2:2">
      <c r="B2544" s="5"/>
    </row>
    <row r="2545" spans="2:2">
      <c r="B2545" s="5"/>
    </row>
    <row r="2546" spans="2:2">
      <c r="B2546" s="5"/>
    </row>
    <row r="2547" spans="2:2">
      <c r="B2547" s="5"/>
    </row>
    <row r="2548" spans="2:2">
      <c r="B2548" s="5"/>
    </row>
    <row r="2549" spans="2:2">
      <c r="B2549" s="5"/>
    </row>
    <row r="2550" spans="2:2">
      <c r="B2550" s="5"/>
    </row>
    <row r="2551" spans="2:2">
      <c r="B2551" s="5"/>
    </row>
    <row r="2552" spans="2:2">
      <c r="B2552" s="5"/>
    </row>
    <row r="2553" spans="2:2">
      <c r="B2553" s="5"/>
    </row>
    <row r="2554" spans="2:2">
      <c r="B2554" s="5"/>
    </row>
    <row r="2555" spans="2:2">
      <c r="B2555" s="5"/>
    </row>
    <row r="2556" spans="2:2">
      <c r="B2556" s="5"/>
    </row>
    <row r="2557" spans="2:2">
      <c r="B2557" s="5"/>
    </row>
    <row r="2558" spans="2:2">
      <c r="B2558" s="5"/>
    </row>
    <row r="2559" spans="2:2">
      <c r="B2559" s="5"/>
    </row>
    <row r="2560" spans="2:2">
      <c r="B2560" s="5"/>
    </row>
    <row r="2561" spans="2:2">
      <c r="B2561" s="5"/>
    </row>
    <row r="2562" spans="2:2">
      <c r="B2562" s="5"/>
    </row>
    <row r="2563" spans="2:2">
      <c r="B2563" s="5"/>
    </row>
    <row r="2564" spans="2:2">
      <c r="B2564" s="5"/>
    </row>
    <row r="2565" spans="2:2">
      <c r="B2565" s="5"/>
    </row>
    <row r="2566" spans="2:2">
      <c r="B2566" s="5"/>
    </row>
    <row r="2567" spans="2:2">
      <c r="B2567" s="5"/>
    </row>
    <row r="2568" spans="2:2">
      <c r="B2568" s="5"/>
    </row>
    <row r="2569" spans="2:2">
      <c r="B2569" s="5"/>
    </row>
    <row r="2570" spans="2:2">
      <c r="B2570" s="5"/>
    </row>
    <row r="2571" spans="2:2">
      <c r="B2571" s="5"/>
    </row>
    <row r="2572" spans="2:2">
      <c r="B2572" s="5"/>
    </row>
    <row r="2573" spans="2:2">
      <c r="B2573" s="5"/>
    </row>
    <row r="2574" spans="2:2">
      <c r="B2574" s="5"/>
    </row>
    <row r="2575" spans="2:2">
      <c r="B2575" s="5"/>
    </row>
    <row r="2576" spans="2:2">
      <c r="B2576" s="5"/>
    </row>
    <row r="2577" spans="2:2">
      <c r="B2577" s="5"/>
    </row>
    <row r="2578" spans="2:2">
      <c r="B2578" s="5"/>
    </row>
    <row r="2579" spans="2:2">
      <c r="B2579" s="5"/>
    </row>
    <row r="2580" spans="2:2">
      <c r="B2580" s="5"/>
    </row>
    <row r="2581" spans="2:2">
      <c r="B2581" s="5"/>
    </row>
    <row r="2582" spans="2:2">
      <c r="B2582" s="5"/>
    </row>
    <row r="2583" spans="2:2">
      <c r="B2583" s="5"/>
    </row>
    <row r="2584" spans="2:2">
      <c r="B2584" s="5"/>
    </row>
    <row r="2585" spans="2:2">
      <c r="B2585" s="5"/>
    </row>
    <row r="2586" spans="2:2">
      <c r="B2586" s="5"/>
    </row>
    <row r="2587" spans="2:2">
      <c r="B2587" s="5"/>
    </row>
    <row r="2588" spans="2:2">
      <c r="B2588" s="5"/>
    </row>
    <row r="2589" spans="2:2">
      <c r="B2589" s="5"/>
    </row>
    <row r="2590" spans="2:2">
      <c r="B2590" s="5"/>
    </row>
    <row r="2591" spans="2:2">
      <c r="B2591" s="5"/>
    </row>
    <row r="2592" spans="2:2">
      <c r="B2592" s="5"/>
    </row>
    <row r="2593" spans="2:2">
      <c r="B2593" s="5"/>
    </row>
    <row r="2594" spans="2:2">
      <c r="B2594" s="5"/>
    </row>
    <row r="2595" spans="2:2">
      <c r="B2595" s="5"/>
    </row>
    <row r="2596" spans="2:2">
      <c r="B2596" s="5"/>
    </row>
    <row r="2597" spans="2:2">
      <c r="B2597" s="5"/>
    </row>
    <row r="2598" spans="2:2">
      <c r="B2598" s="5"/>
    </row>
    <row r="2599" spans="2:2">
      <c r="B2599" s="5"/>
    </row>
    <row r="2600" spans="2:2">
      <c r="B2600" s="5"/>
    </row>
    <row r="2601" spans="2:2">
      <c r="B2601" s="5"/>
    </row>
    <row r="2602" spans="2:2">
      <c r="B2602" s="5"/>
    </row>
    <row r="2603" spans="2:2">
      <c r="B2603" s="5"/>
    </row>
    <row r="2604" spans="2:2">
      <c r="B2604" s="5"/>
    </row>
    <row r="2605" spans="2:2">
      <c r="B2605" s="5"/>
    </row>
    <row r="2606" spans="2:2">
      <c r="B2606" s="5"/>
    </row>
    <row r="2607" spans="2:2">
      <c r="B2607" s="5"/>
    </row>
    <row r="2608" spans="2:2">
      <c r="B2608" s="5"/>
    </row>
    <row r="2609" spans="2:2">
      <c r="B2609" s="5"/>
    </row>
    <row r="2610" spans="2:2">
      <c r="B2610" s="5"/>
    </row>
    <row r="2611" spans="2:2">
      <c r="B2611" s="5"/>
    </row>
    <row r="2612" spans="2:2">
      <c r="B2612" s="5"/>
    </row>
    <row r="2613" spans="2:2">
      <c r="B2613" s="5"/>
    </row>
    <row r="2614" spans="2:2">
      <c r="B2614" s="5"/>
    </row>
    <row r="2615" spans="2:2">
      <c r="B2615" s="5"/>
    </row>
    <row r="2616" spans="2:2">
      <c r="B2616" s="5"/>
    </row>
    <row r="2617" spans="2:2">
      <c r="B2617" s="5"/>
    </row>
    <row r="2618" spans="2:2">
      <c r="B2618" s="5"/>
    </row>
    <row r="2619" spans="2:2">
      <c r="B2619" s="5"/>
    </row>
    <row r="2620" spans="2:2">
      <c r="B2620" s="5"/>
    </row>
    <row r="2621" spans="2:2">
      <c r="B2621" s="5"/>
    </row>
    <row r="2622" spans="2:2">
      <c r="B2622" s="5"/>
    </row>
    <row r="2623" spans="2:2">
      <c r="B2623" s="5"/>
    </row>
    <row r="2624" spans="2:2">
      <c r="B2624" s="5"/>
    </row>
    <row r="2625" spans="2:2">
      <c r="B2625" s="5"/>
    </row>
    <row r="2626" spans="2:2">
      <c r="B2626" s="5"/>
    </row>
    <row r="2627" spans="2:2">
      <c r="B2627" s="5"/>
    </row>
    <row r="2628" spans="2:2">
      <c r="B2628" s="5"/>
    </row>
    <row r="2629" spans="2:2">
      <c r="B2629" s="5"/>
    </row>
    <row r="2630" spans="2:2">
      <c r="B2630" s="5"/>
    </row>
    <row r="2631" spans="2:2">
      <c r="B2631" s="5"/>
    </row>
    <row r="2632" spans="2:2">
      <c r="B2632" s="5"/>
    </row>
    <row r="2633" spans="2:2">
      <c r="B2633" s="5"/>
    </row>
    <row r="2634" spans="2:2">
      <c r="B2634" s="5"/>
    </row>
    <row r="2635" spans="2:2">
      <c r="B2635" s="5"/>
    </row>
    <row r="2636" spans="2:2">
      <c r="B2636" s="5"/>
    </row>
    <row r="2637" spans="2:2">
      <c r="B2637" s="5"/>
    </row>
    <row r="2638" spans="2:2">
      <c r="B2638" s="5"/>
    </row>
    <row r="2639" spans="2:2">
      <c r="B2639" s="5"/>
    </row>
    <row r="2640" spans="2:2">
      <c r="B2640" s="5"/>
    </row>
    <row r="2641" spans="2:2">
      <c r="B2641" s="5"/>
    </row>
    <row r="2642" spans="2:2">
      <c r="B2642" s="5"/>
    </row>
    <row r="2643" spans="2:2">
      <c r="B2643" s="5"/>
    </row>
    <row r="2644" spans="2:2">
      <c r="B2644" s="5"/>
    </row>
    <row r="2645" spans="2:2">
      <c r="B2645" s="5"/>
    </row>
    <row r="2646" spans="2:2">
      <c r="B2646" s="5"/>
    </row>
    <row r="2647" spans="2:2">
      <c r="B2647" s="5"/>
    </row>
    <row r="2648" spans="2:2">
      <c r="B2648" s="5"/>
    </row>
    <row r="2649" spans="2:2">
      <c r="B2649" s="5"/>
    </row>
    <row r="2650" spans="2:2">
      <c r="B2650" s="5"/>
    </row>
    <row r="2651" spans="2:2">
      <c r="B2651" s="5"/>
    </row>
    <row r="2652" spans="2:2">
      <c r="B2652" s="5"/>
    </row>
    <row r="2653" spans="2:2">
      <c r="B2653" s="5"/>
    </row>
    <row r="2654" spans="2:2">
      <c r="B2654" s="5"/>
    </row>
    <row r="2655" spans="2:2">
      <c r="B2655" s="5"/>
    </row>
    <row r="2656" spans="2:2">
      <c r="B2656" s="5"/>
    </row>
    <row r="2657" spans="2:2">
      <c r="B2657" s="5"/>
    </row>
    <row r="2658" spans="2:2">
      <c r="B2658" s="5"/>
    </row>
    <row r="2659" spans="2:2">
      <c r="B2659" s="5"/>
    </row>
    <row r="2660" spans="2:2">
      <c r="B2660" s="5"/>
    </row>
    <row r="2661" spans="2:2">
      <c r="B2661" s="5"/>
    </row>
    <row r="2662" spans="2:2">
      <c r="B2662" s="5"/>
    </row>
    <row r="2663" spans="2:2">
      <c r="B2663" s="5"/>
    </row>
    <row r="2664" spans="2:2">
      <c r="B2664" s="5"/>
    </row>
    <row r="2665" spans="2:2">
      <c r="B2665" s="5"/>
    </row>
    <row r="2666" spans="2:2">
      <c r="B2666" s="5"/>
    </row>
    <row r="2667" spans="2:2">
      <c r="B2667" s="5"/>
    </row>
    <row r="2668" spans="2:2">
      <c r="B2668" s="5"/>
    </row>
    <row r="2669" spans="2:2">
      <c r="B2669" s="5"/>
    </row>
    <row r="2670" spans="2:2">
      <c r="B2670" s="5"/>
    </row>
    <row r="2671" spans="2:2">
      <c r="B2671" s="5"/>
    </row>
    <row r="2672" spans="2:2">
      <c r="B2672" s="5"/>
    </row>
    <row r="2673" spans="2:2">
      <c r="B2673" s="5"/>
    </row>
    <row r="2674" spans="2:2">
      <c r="B2674" s="5"/>
    </row>
    <row r="2675" spans="2:2">
      <c r="B2675" s="5"/>
    </row>
    <row r="2676" spans="2:2">
      <c r="B2676" s="5"/>
    </row>
    <row r="2677" spans="2:2">
      <c r="B2677" s="5"/>
    </row>
    <row r="2678" spans="2:2">
      <c r="B2678" s="5"/>
    </row>
    <row r="2679" spans="2:2">
      <c r="B2679" s="5"/>
    </row>
    <row r="2680" spans="2:2">
      <c r="B2680" s="5"/>
    </row>
    <row r="2681" spans="2:2">
      <c r="B2681" s="5"/>
    </row>
    <row r="2682" spans="2:2">
      <c r="B2682" s="5"/>
    </row>
    <row r="2683" spans="2:2">
      <c r="B2683" s="5"/>
    </row>
    <row r="2684" spans="2:2">
      <c r="B2684" s="5"/>
    </row>
    <row r="2685" spans="2:2">
      <c r="B2685" s="5"/>
    </row>
    <row r="2686" spans="2:2">
      <c r="B2686" s="5"/>
    </row>
    <row r="2687" spans="2:2">
      <c r="B2687" s="5"/>
    </row>
    <row r="2688" spans="2:2">
      <c r="B2688" s="5"/>
    </row>
    <row r="2689" spans="2:2">
      <c r="B2689" s="5"/>
    </row>
    <row r="2690" spans="2:2">
      <c r="B2690" s="5"/>
    </row>
    <row r="2691" spans="2:2">
      <c r="B2691" s="5"/>
    </row>
    <row r="2692" spans="2:2">
      <c r="B2692" s="5"/>
    </row>
    <row r="2693" spans="2:2">
      <c r="B2693" s="5"/>
    </row>
    <row r="2694" spans="2:2">
      <c r="B2694" s="5"/>
    </row>
    <row r="2695" spans="2:2">
      <c r="B2695" s="5"/>
    </row>
    <row r="2696" spans="2:2">
      <c r="B2696" s="5"/>
    </row>
    <row r="2697" spans="2:2">
      <c r="B2697" s="5"/>
    </row>
    <row r="2698" spans="2:2">
      <c r="B2698" s="5"/>
    </row>
    <row r="2699" spans="2:2">
      <c r="B2699" s="5"/>
    </row>
    <row r="2700" spans="2:2">
      <c r="B2700" s="5"/>
    </row>
    <row r="2701" spans="2:2">
      <c r="B2701" s="5"/>
    </row>
    <row r="2702" spans="2:2">
      <c r="B2702" s="5"/>
    </row>
    <row r="2703" spans="2:2">
      <c r="B2703" s="5"/>
    </row>
    <row r="2704" spans="2:2">
      <c r="B2704" s="5"/>
    </row>
    <row r="2705" spans="2:2">
      <c r="B2705" s="5"/>
    </row>
    <row r="2706" spans="2:2">
      <c r="B2706" s="5"/>
    </row>
    <row r="2707" spans="2:2">
      <c r="B2707" s="5"/>
    </row>
    <row r="2708" spans="2:2">
      <c r="B2708" s="5"/>
    </row>
    <row r="2709" spans="2:2">
      <c r="B2709" s="5"/>
    </row>
    <row r="2710" spans="2:2">
      <c r="B2710" s="5"/>
    </row>
    <row r="2711" spans="2:2">
      <c r="B2711" s="5"/>
    </row>
    <row r="2712" spans="2:2">
      <c r="B2712" s="5"/>
    </row>
    <row r="2713" spans="2:2">
      <c r="B2713" s="5"/>
    </row>
    <row r="2714" spans="2:2">
      <c r="B2714" s="5"/>
    </row>
    <row r="2715" spans="2:2">
      <c r="B2715" s="5"/>
    </row>
    <row r="2716" spans="2:2">
      <c r="B2716" s="5"/>
    </row>
    <row r="2717" spans="2:2">
      <c r="B2717" s="5"/>
    </row>
    <row r="2718" spans="2:2">
      <c r="B2718" s="5"/>
    </row>
    <row r="2719" spans="2:2">
      <c r="B2719" s="5"/>
    </row>
    <row r="2720" spans="2:2">
      <c r="B2720" s="5"/>
    </row>
    <row r="2721" spans="2:2">
      <c r="B2721" s="5"/>
    </row>
    <row r="2722" spans="2:2">
      <c r="B2722" s="5"/>
    </row>
    <row r="2723" spans="2:2">
      <c r="B2723" s="5"/>
    </row>
    <row r="2724" spans="2:2">
      <c r="B2724" s="5"/>
    </row>
    <row r="2725" spans="2:2">
      <c r="B2725" s="5"/>
    </row>
    <row r="2726" spans="2:2">
      <c r="B2726" s="5"/>
    </row>
    <row r="2727" spans="2:2">
      <c r="B2727" s="5"/>
    </row>
    <row r="2728" spans="2:2">
      <c r="B2728" s="5"/>
    </row>
    <row r="2729" spans="2:2">
      <c r="B2729" s="5"/>
    </row>
    <row r="2730" spans="2:2">
      <c r="B2730" s="5"/>
    </row>
    <row r="2731" spans="2:2">
      <c r="B2731" s="5"/>
    </row>
    <row r="2732" spans="2:2">
      <c r="B2732" s="5"/>
    </row>
    <row r="2733" spans="2:2">
      <c r="B2733" s="5"/>
    </row>
    <row r="2734" spans="2:2">
      <c r="B2734" s="5"/>
    </row>
    <row r="2735" spans="2:2">
      <c r="B2735" s="5"/>
    </row>
    <row r="2736" spans="2:2">
      <c r="B2736" s="5"/>
    </row>
    <row r="2737" spans="2:2">
      <c r="B2737" s="5"/>
    </row>
    <row r="2738" spans="2:2">
      <c r="B2738" s="5"/>
    </row>
    <row r="2739" spans="2:2">
      <c r="B2739" s="5"/>
    </row>
    <row r="2740" spans="2:2">
      <c r="B2740" s="5"/>
    </row>
    <row r="2741" spans="2:2">
      <c r="B2741" s="5"/>
    </row>
    <row r="2742" spans="2:2">
      <c r="B2742" s="5"/>
    </row>
    <row r="2743" spans="2:2">
      <c r="B2743" s="5"/>
    </row>
    <row r="2744" spans="2:2">
      <c r="B2744" s="5"/>
    </row>
    <row r="2745" spans="2:2">
      <c r="B2745" s="5"/>
    </row>
    <row r="2746" spans="2:2">
      <c r="B2746" s="5"/>
    </row>
    <row r="2747" spans="2:2">
      <c r="B2747" s="5"/>
    </row>
    <row r="2748" spans="2:2">
      <c r="B2748" s="5"/>
    </row>
    <row r="2749" spans="2:2">
      <c r="B2749" s="5"/>
    </row>
    <row r="2750" spans="2:2">
      <c r="B2750" s="5"/>
    </row>
    <row r="2751" spans="2:2">
      <c r="B2751" s="5"/>
    </row>
    <row r="2752" spans="2:2">
      <c r="B2752" s="5"/>
    </row>
    <row r="2753" spans="2:2">
      <c r="B2753" s="5"/>
    </row>
    <row r="2754" spans="2:2">
      <c r="B2754" s="5"/>
    </row>
    <row r="2755" spans="2:2">
      <c r="B2755" s="5"/>
    </row>
    <row r="2756" spans="2:2">
      <c r="B2756" s="5"/>
    </row>
    <row r="2757" spans="2:2">
      <c r="B2757" s="5"/>
    </row>
    <row r="2758" spans="2:2">
      <c r="B2758" s="5"/>
    </row>
    <row r="2759" spans="2:2">
      <c r="B2759" s="5"/>
    </row>
    <row r="2760" spans="2:2">
      <c r="B2760" s="5"/>
    </row>
    <row r="2761" spans="2:2">
      <c r="B2761" s="5"/>
    </row>
    <row r="2762" spans="2:2">
      <c r="B2762" s="5"/>
    </row>
    <row r="2763" spans="2:2">
      <c r="B2763" s="5"/>
    </row>
    <row r="2764" spans="2:2">
      <c r="B2764" s="5"/>
    </row>
    <row r="2765" spans="2:2">
      <c r="B2765" s="5"/>
    </row>
    <row r="2766" spans="2:2">
      <c r="B2766" s="5"/>
    </row>
    <row r="2767" spans="2:2">
      <c r="B2767" s="5"/>
    </row>
    <row r="2768" spans="2:2">
      <c r="B2768" s="5"/>
    </row>
    <row r="2769" spans="2:2">
      <c r="B2769" s="5"/>
    </row>
    <row r="2770" spans="2:2">
      <c r="B2770" s="5"/>
    </row>
    <row r="2771" spans="2:2">
      <c r="B2771" s="5"/>
    </row>
    <row r="2772" spans="2:2">
      <c r="B2772" s="5"/>
    </row>
    <row r="2773" spans="2:2">
      <c r="B2773" s="5"/>
    </row>
    <row r="2774" spans="2:2">
      <c r="B2774" s="5"/>
    </row>
    <row r="2775" spans="2:2">
      <c r="B2775" s="5"/>
    </row>
    <row r="2776" spans="2:2">
      <c r="B2776" s="5"/>
    </row>
    <row r="2777" spans="2:2">
      <c r="B2777" s="5"/>
    </row>
    <row r="2778" spans="2:2">
      <c r="B2778" s="5"/>
    </row>
    <row r="2779" spans="2:2">
      <c r="B2779" s="5"/>
    </row>
    <row r="2780" spans="2:2">
      <c r="B2780" s="5"/>
    </row>
    <row r="2781" spans="2:2">
      <c r="B2781" s="5"/>
    </row>
    <row r="2782" spans="2:2">
      <c r="B2782" s="5"/>
    </row>
    <row r="2783" spans="2:2">
      <c r="B2783" s="5"/>
    </row>
    <row r="2784" spans="2:2">
      <c r="B2784" s="5"/>
    </row>
    <row r="2785" spans="2:2">
      <c r="B2785" s="5"/>
    </row>
    <row r="2786" spans="2:2">
      <c r="B2786" s="5"/>
    </row>
    <row r="2787" spans="2:2">
      <c r="B2787" s="5"/>
    </row>
    <row r="2788" spans="2:2">
      <c r="B2788" s="5"/>
    </row>
    <row r="2789" spans="2:2">
      <c r="B2789" s="5"/>
    </row>
    <row r="2790" spans="2:2">
      <c r="B2790" s="5"/>
    </row>
    <row r="2791" spans="2:2">
      <c r="B2791" s="5"/>
    </row>
    <row r="2792" spans="2:2">
      <c r="B2792" s="5"/>
    </row>
    <row r="2793" spans="2:2">
      <c r="B2793" s="5"/>
    </row>
    <row r="2794" spans="2:2">
      <c r="B2794" s="5"/>
    </row>
    <row r="2795" spans="2:2">
      <c r="B2795" s="5"/>
    </row>
    <row r="2796" spans="2:2">
      <c r="B2796" s="5"/>
    </row>
    <row r="2797" spans="2:2">
      <c r="B2797" s="5"/>
    </row>
    <row r="2798" spans="2:2">
      <c r="B2798" s="5"/>
    </row>
    <row r="2799" spans="2:2">
      <c r="B2799" s="5"/>
    </row>
    <row r="2800" spans="2:2">
      <c r="B2800" s="5"/>
    </row>
    <row r="2801" spans="2:2">
      <c r="B2801" s="5"/>
    </row>
    <row r="2802" spans="2:2">
      <c r="B2802" s="5"/>
    </row>
    <row r="2803" spans="2:2">
      <c r="B2803" s="5"/>
    </row>
    <row r="2804" spans="2:2">
      <c r="B2804" s="5"/>
    </row>
    <row r="2805" spans="2:2">
      <c r="B2805" s="5"/>
    </row>
    <row r="2806" spans="2:2">
      <c r="B2806" s="5"/>
    </row>
    <row r="2807" spans="2:2">
      <c r="B2807" s="5"/>
    </row>
    <row r="2808" spans="2:2">
      <c r="B2808" s="5"/>
    </row>
    <row r="2809" spans="2:2">
      <c r="B2809" s="5"/>
    </row>
    <row r="2810" spans="2:2">
      <c r="B2810" s="5"/>
    </row>
    <row r="2811" spans="2:2">
      <c r="B2811" s="5"/>
    </row>
    <row r="2812" spans="2:2">
      <c r="B2812" s="5"/>
    </row>
    <row r="2813" spans="2:2">
      <c r="B2813" s="5"/>
    </row>
    <row r="2814" spans="2:2">
      <c r="B2814" s="5"/>
    </row>
    <row r="2815" spans="2:2">
      <c r="B2815" s="5"/>
    </row>
    <row r="2816" spans="2:2">
      <c r="B2816" s="5"/>
    </row>
    <row r="2817" spans="2:2">
      <c r="B2817" s="5"/>
    </row>
    <row r="2818" spans="2:2">
      <c r="B2818" s="5"/>
    </row>
    <row r="2819" spans="2:2">
      <c r="B2819" s="5"/>
    </row>
    <row r="2820" spans="2:2">
      <c r="B2820" s="5"/>
    </row>
    <row r="2821" spans="2:2">
      <c r="B2821" s="5"/>
    </row>
    <row r="2822" spans="2:2">
      <c r="B2822" s="5"/>
    </row>
    <row r="2823" spans="2:2">
      <c r="B2823" s="5"/>
    </row>
    <row r="2824" spans="2:2">
      <c r="B2824" s="5"/>
    </row>
    <row r="2825" spans="2:2">
      <c r="B2825" s="5"/>
    </row>
    <row r="2826" spans="2:2">
      <c r="B2826" s="5"/>
    </row>
    <row r="2827" spans="2:2">
      <c r="B2827" s="5"/>
    </row>
    <row r="2828" spans="2:2">
      <c r="B2828" s="5"/>
    </row>
    <row r="2829" spans="2:2">
      <c r="B2829" s="5"/>
    </row>
    <row r="2830" spans="2:2">
      <c r="B2830" s="5"/>
    </row>
    <row r="2831" spans="2:2">
      <c r="B2831" s="5"/>
    </row>
    <row r="2832" spans="2:2">
      <c r="B2832" s="5"/>
    </row>
    <row r="2833" spans="2:2">
      <c r="B2833" s="5"/>
    </row>
    <row r="2834" spans="2:2">
      <c r="B2834" s="5"/>
    </row>
    <row r="2835" spans="2:2">
      <c r="B2835" s="5"/>
    </row>
    <row r="2836" spans="2:2">
      <c r="B2836" s="5"/>
    </row>
    <row r="2837" spans="2:2">
      <c r="B2837" s="5"/>
    </row>
    <row r="2838" spans="2:2">
      <c r="B2838" s="5"/>
    </row>
    <row r="2839" spans="2:2">
      <c r="B2839" s="5"/>
    </row>
    <row r="2840" spans="2:2">
      <c r="B2840" s="5"/>
    </row>
    <row r="2841" spans="2:2">
      <c r="B2841" s="5"/>
    </row>
    <row r="2842" spans="2:2">
      <c r="B2842" s="5"/>
    </row>
    <row r="2843" spans="2:2">
      <c r="B2843" s="5"/>
    </row>
    <row r="2844" spans="2:2">
      <c r="B2844" s="5"/>
    </row>
    <row r="2845" spans="2:2">
      <c r="B2845" s="5"/>
    </row>
    <row r="2846" spans="2:2">
      <c r="B2846" s="5"/>
    </row>
    <row r="2847" spans="2:2">
      <c r="B2847" s="5"/>
    </row>
    <row r="2848" spans="2:2">
      <c r="B2848" s="5"/>
    </row>
    <row r="2849" spans="2:2">
      <c r="B2849" s="5"/>
    </row>
    <row r="2850" spans="2:2">
      <c r="B2850" s="5"/>
    </row>
    <row r="2851" spans="2:2">
      <c r="B2851" s="5"/>
    </row>
    <row r="2852" spans="2:2">
      <c r="B2852" s="5"/>
    </row>
    <row r="2853" spans="2:2">
      <c r="B2853" s="5"/>
    </row>
    <row r="2854" spans="2:2">
      <c r="B2854" s="5"/>
    </row>
    <row r="2855" spans="2:2">
      <c r="B2855" s="5"/>
    </row>
    <row r="2856" spans="2:2">
      <c r="B2856" s="5"/>
    </row>
    <row r="2857" spans="2:2">
      <c r="B2857" s="5"/>
    </row>
    <row r="2858" spans="2:2">
      <c r="B2858" s="5"/>
    </row>
    <row r="2859" spans="2:2">
      <c r="B2859" s="5"/>
    </row>
    <row r="2860" spans="2:2">
      <c r="B2860" s="5"/>
    </row>
    <row r="2861" spans="2:2">
      <c r="B2861" s="5"/>
    </row>
    <row r="2862" spans="2:2">
      <c r="B2862" s="5"/>
    </row>
    <row r="2863" spans="2:2">
      <c r="B2863" s="5"/>
    </row>
    <row r="2864" spans="2:2">
      <c r="B2864" s="5"/>
    </row>
    <row r="2865" spans="2:2">
      <c r="B2865" s="5"/>
    </row>
    <row r="2866" spans="2:2">
      <c r="B2866" s="5"/>
    </row>
    <row r="2867" spans="2:2">
      <c r="B2867" s="5"/>
    </row>
    <row r="2868" spans="2:2">
      <c r="B2868" s="5"/>
    </row>
    <row r="2869" spans="2:2">
      <c r="B2869" s="5"/>
    </row>
    <row r="2870" spans="2:2">
      <c r="B2870" s="5"/>
    </row>
    <row r="2871" spans="2:2">
      <c r="B2871" s="5"/>
    </row>
    <row r="2872" spans="2:2">
      <c r="B2872" s="5"/>
    </row>
    <row r="2873" spans="2:2">
      <c r="B2873" s="5"/>
    </row>
    <row r="2874" spans="2:2">
      <c r="B2874" s="5"/>
    </row>
    <row r="2875" spans="2:2">
      <c r="B2875" s="5"/>
    </row>
    <row r="2876" spans="2:2">
      <c r="B2876" s="5"/>
    </row>
    <row r="2877" spans="2:2">
      <c r="B2877" s="5"/>
    </row>
    <row r="2878" spans="2:2">
      <c r="B2878" s="5"/>
    </row>
    <row r="2879" spans="2:2">
      <c r="B2879" s="5"/>
    </row>
    <row r="2880" spans="2:2">
      <c r="B2880" s="5"/>
    </row>
    <row r="2881" spans="2:2">
      <c r="B2881" s="5"/>
    </row>
    <row r="2882" spans="2:2">
      <c r="B2882" s="5"/>
    </row>
    <row r="2883" spans="2:2">
      <c r="B2883" s="5"/>
    </row>
    <row r="2884" spans="2:2">
      <c r="B2884" s="5"/>
    </row>
    <row r="2885" spans="2:2">
      <c r="B2885" s="5"/>
    </row>
    <row r="2886" spans="2:2">
      <c r="B2886" s="5"/>
    </row>
    <row r="2887" spans="2:2">
      <c r="B2887" s="5"/>
    </row>
    <row r="2888" spans="2:2">
      <c r="B2888" s="5"/>
    </row>
    <row r="2889" spans="2:2">
      <c r="B2889" s="5"/>
    </row>
    <row r="2890" spans="2:2">
      <c r="B2890" s="5"/>
    </row>
    <row r="2891" spans="2:2">
      <c r="B2891" s="5"/>
    </row>
    <row r="2892" spans="2:2">
      <c r="B2892" s="5"/>
    </row>
    <row r="2893" spans="2:2">
      <c r="B2893" s="5"/>
    </row>
    <row r="2894" spans="2:2">
      <c r="B2894" s="5"/>
    </row>
    <row r="2895" spans="2:2">
      <c r="B2895" s="5"/>
    </row>
    <row r="2896" spans="2:2">
      <c r="B2896" s="5"/>
    </row>
    <row r="2897" spans="2:2">
      <c r="B2897" s="5"/>
    </row>
    <row r="2898" spans="2:2">
      <c r="B2898" s="5"/>
    </row>
    <row r="2899" spans="2:2">
      <c r="B2899" s="5"/>
    </row>
    <row r="2900" spans="2:2">
      <c r="B2900" s="5"/>
    </row>
    <row r="2901" spans="2:2">
      <c r="B2901" s="5"/>
    </row>
    <row r="2902" spans="2:2">
      <c r="B2902" s="5"/>
    </row>
    <row r="2903" spans="2:2">
      <c r="B2903" s="5"/>
    </row>
    <row r="2904" spans="2:2">
      <c r="B2904" s="5"/>
    </row>
    <row r="2905" spans="2:2">
      <c r="B2905" s="5"/>
    </row>
    <row r="2906" spans="2:2">
      <c r="B2906" s="5"/>
    </row>
    <row r="2907" spans="2:2">
      <c r="B2907" s="5"/>
    </row>
    <row r="2908" spans="2:2">
      <c r="B2908" s="5"/>
    </row>
    <row r="2909" spans="2:2">
      <c r="B2909" s="5"/>
    </row>
    <row r="2910" spans="2:2">
      <c r="B2910" s="5"/>
    </row>
    <row r="2911" spans="2:2">
      <c r="B2911" s="5"/>
    </row>
    <row r="2912" spans="2:2">
      <c r="B2912" s="5"/>
    </row>
    <row r="2913" spans="2:2">
      <c r="B2913" s="5"/>
    </row>
    <row r="2914" spans="2:2">
      <c r="B2914" s="5"/>
    </row>
    <row r="2915" spans="2:2">
      <c r="B2915" s="5"/>
    </row>
    <row r="2916" spans="2:2">
      <c r="B2916" s="5"/>
    </row>
    <row r="2917" spans="2:2">
      <c r="B2917" s="5"/>
    </row>
    <row r="2918" spans="2:2">
      <c r="B2918" s="5"/>
    </row>
    <row r="2919" spans="2:2">
      <c r="B2919" s="5"/>
    </row>
    <row r="2920" spans="2:2">
      <c r="B2920" s="5"/>
    </row>
    <row r="2921" spans="2:2">
      <c r="B2921" s="5"/>
    </row>
    <row r="2922" spans="2:2">
      <c r="B2922" s="5"/>
    </row>
    <row r="2923" spans="2:2">
      <c r="B2923" s="5"/>
    </row>
    <row r="2924" spans="2:2">
      <c r="B2924" s="5"/>
    </row>
    <row r="2925" spans="2:2">
      <c r="B2925" s="5"/>
    </row>
    <row r="2926" spans="2:2">
      <c r="B2926" s="5"/>
    </row>
    <row r="2927" spans="2:2">
      <c r="B2927" s="5"/>
    </row>
    <row r="2928" spans="2:2">
      <c r="B2928" s="5"/>
    </row>
    <row r="2929" spans="2:2">
      <c r="B2929" s="5"/>
    </row>
    <row r="2930" spans="2:2">
      <c r="B2930" s="5"/>
    </row>
    <row r="2931" spans="2:2">
      <c r="B2931" s="5"/>
    </row>
    <row r="2932" spans="2:2">
      <c r="B2932" s="5"/>
    </row>
    <row r="2933" spans="2:2">
      <c r="B2933" s="5"/>
    </row>
    <row r="2934" spans="2:2">
      <c r="B2934" s="5"/>
    </row>
    <row r="2935" spans="2:2">
      <c r="B2935" s="5"/>
    </row>
    <row r="2936" spans="2:2">
      <c r="B2936" s="5"/>
    </row>
    <row r="2937" spans="2:2">
      <c r="B2937" s="5"/>
    </row>
    <row r="2938" spans="2:2">
      <c r="B2938" s="5"/>
    </row>
    <row r="2939" spans="2:2">
      <c r="B2939" s="5"/>
    </row>
    <row r="2940" spans="2:2">
      <c r="B2940" s="5"/>
    </row>
    <row r="2941" spans="2:2">
      <c r="B2941" s="5"/>
    </row>
    <row r="2942" spans="2:2">
      <c r="B2942" s="5"/>
    </row>
    <row r="2943" spans="2:2">
      <c r="B2943" s="5"/>
    </row>
    <row r="2944" spans="2:2">
      <c r="B2944" s="5"/>
    </row>
    <row r="2945" spans="2:2">
      <c r="B2945" s="5"/>
    </row>
    <row r="2946" spans="2:2">
      <c r="B2946" s="5"/>
    </row>
    <row r="2947" spans="2:2">
      <c r="B2947" s="5"/>
    </row>
    <row r="2948" spans="2:2">
      <c r="B2948" s="5"/>
    </row>
    <row r="2949" spans="2:2">
      <c r="B2949" s="5"/>
    </row>
    <row r="2950" spans="2:2">
      <c r="B2950" s="5"/>
    </row>
    <row r="2951" spans="2:2">
      <c r="B2951" s="5"/>
    </row>
    <row r="2952" spans="2:2">
      <c r="B2952" s="5"/>
    </row>
    <row r="2953" spans="2:2">
      <c r="B2953" s="5"/>
    </row>
    <row r="2954" spans="2:2">
      <c r="B2954" s="5"/>
    </row>
    <row r="2955" spans="2:2">
      <c r="B2955" s="5"/>
    </row>
    <row r="2956" spans="2:2">
      <c r="B2956" s="5"/>
    </row>
    <row r="2957" spans="2:2">
      <c r="B2957" s="5"/>
    </row>
    <row r="2958" spans="2:2">
      <c r="B2958" s="5"/>
    </row>
    <row r="2959" spans="2:2">
      <c r="B2959" s="5"/>
    </row>
    <row r="2960" spans="2:2">
      <c r="B2960" s="5"/>
    </row>
    <row r="2961" spans="2:2">
      <c r="B2961" s="5"/>
    </row>
    <row r="2962" spans="2:2">
      <c r="B2962" s="5"/>
    </row>
    <row r="2963" spans="2:2">
      <c r="B2963" s="5"/>
    </row>
    <row r="2964" spans="2:2">
      <c r="B2964" s="5"/>
    </row>
    <row r="2965" spans="2:2">
      <c r="B2965" s="5"/>
    </row>
    <row r="2966" spans="2:2">
      <c r="B2966" s="5"/>
    </row>
    <row r="2967" spans="2:2">
      <c r="B2967" s="5"/>
    </row>
    <row r="2968" spans="2:2">
      <c r="B2968" s="5"/>
    </row>
    <row r="2969" spans="2:2">
      <c r="B2969" s="5"/>
    </row>
    <row r="2970" spans="2:2">
      <c r="B2970" s="5"/>
    </row>
    <row r="2971" spans="2:2">
      <c r="B2971" s="5"/>
    </row>
    <row r="2972" spans="2:2">
      <c r="B2972" s="5"/>
    </row>
    <row r="2973" spans="2:2">
      <c r="B2973" s="5"/>
    </row>
    <row r="2974" spans="2:2">
      <c r="B2974" s="5"/>
    </row>
    <row r="2975" spans="2:2">
      <c r="B2975" s="5"/>
    </row>
    <row r="2976" spans="2:2">
      <c r="B2976" s="5"/>
    </row>
    <row r="2977" spans="2:2">
      <c r="B2977" s="5"/>
    </row>
    <row r="2978" spans="2:2">
      <c r="B2978" s="5"/>
    </row>
    <row r="2979" spans="2:2">
      <c r="B2979" s="5"/>
    </row>
    <row r="2980" spans="2:2">
      <c r="B2980" s="5"/>
    </row>
    <row r="2981" spans="2:2">
      <c r="B2981" s="5"/>
    </row>
    <row r="2982" spans="2:2">
      <c r="B2982" s="5"/>
    </row>
    <row r="2983" spans="2:2">
      <c r="B2983" s="5"/>
    </row>
    <row r="2984" spans="2:2">
      <c r="B2984" s="5"/>
    </row>
    <row r="2985" spans="2:2">
      <c r="B2985" s="5"/>
    </row>
    <row r="2986" spans="2:2">
      <c r="B2986" s="5"/>
    </row>
    <row r="2987" spans="2:2">
      <c r="B2987" s="5"/>
    </row>
    <row r="2988" spans="2:2">
      <c r="B2988" s="5"/>
    </row>
    <row r="2989" spans="2:2">
      <c r="B2989" s="5"/>
    </row>
    <row r="2990" spans="2:2">
      <c r="B2990" s="5"/>
    </row>
    <row r="2991" spans="2:2">
      <c r="B2991" s="5"/>
    </row>
    <row r="2992" spans="2:2">
      <c r="B2992" s="5"/>
    </row>
    <row r="2993" spans="2:2">
      <c r="B2993" s="5"/>
    </row>
    <row r="2994" spans="2:2">
      <c r="B2994" s="5"/>
    </row>
    <row r="2995" spans="2:2">
      <c r="B2995" s="5"/>
    </row>
    <row r="2996" spans="2:2">
      <c r="B2996" s="5"/>
    </row>
    <row r="2997" spans="2:2">
      <c r="B2997" s="5"/>
    </row>
    <row r="2998" spans="2:2">
      <c r="B2998" s="5"/>
    </row>
    <row r="2999" spans="2:2">
      <c r="B2999" s="5"/>
    </row>
    <row r="3000" spans="2:2">
      <c r="B3000" s="5"/>
    </row>
    <row r="3001" spans="2:2">
      <c r="B3001" s="5"/>
    </row>
    <row r="3002" spans="2:2">
      <c r="B3002" s="5"/>
    </row>
    <row r="3003" spans="2:2">
      <c r="B3003" s="5"/>
    </row>
    <row r="3004" spans="2:2">
      <c r="B3004" s="5"/>
    </row>
    <row r="3005" spans="2:2">
      <c r="B3005" s="5"/>
    </row>
    <row r="3006" spans="2:2">
      <c r="B3006" s="5"/>
    </row>
    <row r="3007" spans="2:2">
      <c r="B3007" s="5"/>
    </row>
    <row r="3008" spans="2:2">
      <c r="B3008" s="5"/>
    </row>
    <row r="3009" spans="2:2">
      <c r="B3009" s="5"/>
    </row>
    <row r="3010" spans="2:2">
      <c r="B3010" s="5"/>
    </row>
    <row r="3011" spans="2:2">
      <c r="B3011" s="5"/>
    </row>
    <row r="3012" spans="2:2">
      <c r="B3012" s="5"/>
    </row>
    <row r="3013" spans="2:2">
      <c r="B3013" s="5"/>
    </row>
    <row r="3014" spans="2:2">
      <c r="B3014" s="5"/>
    </row>
    <row r="3015" spans="2:2">
      <c r="B3015" s="5"/>
    </row>
    <row r="3016" spans="2:2">
      <c r="B3016" s="5"/>
    </row>
    <row r="3017" spans="2:2">
      <c r="B3017" s="5"/>
    </row>
  </sheetData>
  <autoFilter ref="A1:E374"/>
  <sortState ref="G10:G25">
    <sortCondition ref="G1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4"/>
  <sheetViews>
    <sheetView workbookViewId="0">
      <selection activeCell="I24" sqref="I24"/>
    </sheetView>
  </sheetViews>
  <sheetFormatPr defaultRowHeight="15.6"/>
  <cols>
    <col min="2" max="2" width="32.8984375" customWidth="1"/>
    <col min="4" max="4" width="18.3984375" customWidth="1"/>
    <col min="5" max="5" width="40.5" customWidth="1"/>
    <col min="6" max="15" width="3.69921875" bestFit="1" customWidth="1"/>
    <col min="16" max="19" width="2.69921875" bestFit="1" customWidth="1"/>
    <col min="20" max="20" width="3.69921875" bestFit="1" customWidth="1"/>
    <col min="21" max="22" width="10.3984375" bestFit="1" customWidth="1"/>
  </cols>
  <sheetData>
    <row r="1" spans="1:21">
      <c r="A1" s="51" t="s">
        <v>3</v>
      </c>
      <c r="B1" s="51" t="s">
        <v>165</v>
      </c>
    </row>
    <row r="2" spans="1:21">
      <c r="A2">
        <v>14</v>
      </c>
      <c r="B2">
        <v>3</v>
      </c>
      <c r="E2" s="84" t="s">
        <v>147</v>
      </c>
    </row>
    <row r="3" spans="1:21">
      <c r="A3">
        <v>6</v>
      </c>
      <c r="B3">
        <v>14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 t="s">
        <v>148</v>
      </c>
    </row>
    <row r="4" spans="1:21">
      <c r="A4">
        <v>2</v>
      </c>
      <c r="B4">
        <v>16</v>
      </c>
      <c r="D4" t="s">
        <v>160</v>
      </c>
      <c r="E4">
        <v>391</v>
      </c>
      <c r="F4">
        <v>432</v>
      </c>
      <c r="G4">
        <v>161</v>
      </c>
      <c r="H4">
        <v>336</v>
      </c>
      <c r="I4">
        <v>450</v>
      </c>
      <c r="J4">
        <v>406</v>
      </c>
      <c r="K4">
        <v>448</v>
      </c>
      <c r="L4">
        <v>285</v>
      </c>
      <c r="M4">
        <v>252</v>
      </c>
      <c r="N4">
        <v>364</v>
      </c>
      <c r="O4">
        <v>180</v>
      </c>
      <c r="P4">
        <v>80</v>
      </c>
      <c r="Q4">
        <v>44</v>
      </c>
      <c r="R4">
        <v>63</v>
      </c>
      <c r="S4">
        <v>22</v>
      </c>
      <c r="T4">
        <v>115</v>
      </c>
      <c r="U4">
        <v>4029</v>
      </c>
    </row>
    <row r="5" spans="1:21">
      <c r="A5">
        <v>14</v>
      </c>
      <c r="B5">
        <v>3</v>
      </c>
    </row>
    <row r="6" spans="1:21">
      <c r="A6">
        <v>12</v>
      </c>
      <c r="B6">
        <v>4</v>
      </c>
    </row>
    <row r="7" spans="1:21">
      <c r="A7">
        <v>11</v>
      </c>
      <c r="B7">
        <v>10</v>
      </c>
    </row>
    <row r="8" spans="1:21">
      <c r="A8">
        <v>10</v>
      </c>
      <c r="B8">
        <v>14</v>
      </c>
    </row>
    <row r="9" spans="1:21">
      <c r="A9">
        <v>12</v>
      </c>
      <c r="B9">
        <v>4</v>
      </c>
    </row>
    <row r="10" spans="1:21">
      <c r="A10">
        <v>4</v>
      </c>
      <c r="B10">
        <v>14</v>
      </c>
      <c r="D10" s="95" t="s">
        <v>162</v>
      </c>
      <c r="E10" s="85" t="s">
        <v>166</v>
      </c>
    </row>
    <row r="11" spans="1:21">
      <c r="A11">
        <v>7</v>
      </c>
      <c r="B11">
        <v>16</v>
      </c>
      <c r="D11" s="95">
        <v>1</v>
      </c>
      <c r="E11" s="85">
        <v>391</v>
      </c>
    </row>
    <row r="12" spans="1:21">
      <c r="A12">
        <v>15</v>
      </c>
      <c r="B12">
        <v>1</v>
      </c>
      <c r="D12" s="95">
        <v>2</v>
      </c>
      <c r="E12" s="85">
        <v>432</v>
      </c>
    </row>
    <row r="13" spans="1:21">
      <c r="A13">
        <v>5</v>
      </c>
      <c r="B13">
        <v>15</v>
      </c>
      <c r="D13" s="95">
        <v>3</v>
      </c>
      <c r="E13" s="85">
        <v>161</v>
      </c>
    </row>
    <row r="14" spans="1:21">
      <c r="A14">
        <v>3</v>
      </c>
      <c r="B14">
        <v>7</v>
      </c>
      <c r="D14" s="95">
        <v>4</v>
      </c>
      <c r="E14" s="85">
        <v>336</v>
      </c>
    </row>
    <row r="15" spans="1:21">
      <c r="A15">
        <v>14</v>
      </c>
      <c r="B15">
        <v>3</v>
      </c>
      <c r="D15" s="95">
        <v>5</v>
      </c>
      <c r="E15" s="85">
        <v>450</v>
      </c>
    </row>
    <row r="16" spans="1:21">
      <c r="A16">
        <v>5</v>
      </c>
      <c r="B16">
        <v>15</v>
      </c>
      <c r="D16" s="95">
        <v>6</v>
      </c>
      <c r="E16" s="85">
        <v>406</v>
      </c>
    </row>
    <row r="17" spans="1:5">
      <c r="A17">
        <v>13</v>
      </c>
      <c r="B17">
        <v>2</v>
      </c>
      <c r="D17" s="95">
        <v>7</v>
      </c>
      <c r="E17" s="85">
        <v>448</v>
      </c>
    </row>
    <row r="18" spans="1:5">
      <c r="A18">
        <v>12</v>
      </c>
      <c r="B18">
        <v>4</v>
      </c>
      <c r="D18" s="95">
        <v>8</v>
      </c>
      <c r="E18" s="85">
        <v>285</v>
      </c>
    </row>
    <row r="19" spans="1:5">
      <c r="A19">
        <v>15</v>
      </c>
      <c r="B19">
        <v>1</v>
      </c>
      <c r="D19" s="95">
        <v>9</v>
      </c>
      <c r="E19" s="85">
        <v>252</v>
      </c>
    </row>
    <row r="20" spans="1:5">
      <c r="A20">
        <v>8</v>
      </c>
      <c r="B20">
        <v>15</v>
      </c>
      <c r="D20" s="95">
        <v>10</v>
      </c>
      <c r="E20" s="85">
        <v>364</v>
      </c>
    </row>
    <row r="21" spans="1:5">
      <c r="A21">
        <v>1</v>
      </c>
      <c r="B21">
        <v>17</v>
      </c>
      <c r="D21" s="95">
        <v>11</v>
      </c>
      <c r="E21" s="85">
        <v>180</v>
      </c>
    </row>
    <row r="22" spans="1:5">
      <c r="A22">
        <v>16</v>
      </c>
      <c r="B22">
        <v>5</v>
      </c>
      <c r="D22" s="95">
        <v>12</v>
      </c>
      <c r="E22" s="85">
        <v>80</v>
      </c>
    </row>
    <row r="23" spans="1:5">
      <c r="A23">
        <v>2</v>
      </c>
      <c r="B23">
        <v>16</v>
      </c>
      <c r="D23" s="95">
        <v>13</v>
      </c>
      <c r="E23" s="85">
        <v>44</v>
      </c>
    </row>
    <row r="24" spans="1:5">
      <c r="A24">
        <v>5</v>
      </c>
      <c r="B24">
        <v>15</v>
      </c>
      <c r="D24" s="95">
        <v>14</v>
      </c>
      <c r="E24" s="85">
        <v>63</v>
      </c>
    </row>
    <row r="25" spans="1:5">
      <c r="A25">
        <v>2</v>
      </c>
      <c r="B25">
        <v>16</v>
      </c>
      <c r="D25" s="95">
        <v>15</v>
      </c>
      <c r="E25" s="85">
        <v>22</v>
      </c>
    </row>
    <row r="26" spans="1:5">
      <c r="A26">
        <v>15</v>
      </c>
      <c r="B26">
        <v>1</v>
      </c>
      <c r="D26" s="95">
        <v>16</v>
      </c>
      <c r="E26" s="85">
        <v>115</v>
      </c>
    </row>
    <row r="27" spans="1:5">
      <c r="A27">
        <v>9</v>
      </c>
      <c r="B27">
        <v>14</v>
      </c>
      <c r="D27" s="95" t="s">
        <v>148</v>
      </c>
      <c r="E27" s="85">
        <v>4029</v>
      </c>
    </row>
    <row r="28" spans="1:5">
      <c r="A28">
        <v>5</v>
      </c>
      <c r="B28">
        <v>15</v>
      </c>
    </row>
    <row r="29" spans="1:5">
      <c r="A29">
        <v>5</v>
      </c>
      <c r="B29">
        <v>15</v>
      </c>
    </row>
    <row r="30" spans="1:5">
      <c r="A30">
        <v>3</v>
      </c>
      <c r="B30">
        <v>7</v>
      </c>
    </row>
    <row r="31" spans="1:5">
      <c r="A31">
        <v>4</v>
      </c>
      <c r="B31">
        <v>14</v>
      </c>
    </row>
    <row r="32" spans="1:5">
      <c r="A32">
        <v>6</v>
      </c>
      <c r="B32">
        <v>14</v>
      </c>
    </row>
    <row r="33" spans="1:2">
      <c r="A33">
        <v>7</v>
      </c>
      <c r="B33">
        <v>16</v>
      </c>
    </row>
    <row r="34" spans="1:2">
      <c r="A34">
        <v>3</v>
      </c>
      <c r="B34">
        <v>7</v>
      </c>
    </row>
    <row r="35" spans="1:2">
      <c r="A35">
        <v>12</v>
      </c>
      <c r="B35">
        <v>4</v>
      </c>
    </row>
    <row r="36" spans="1:2">
      <c r="A36">
        <v>10</v>
      </c>
      <c r="B36">
        <v>14</v>
      </c>
    </row>
    <row r="37" spans="1:2">
      <c r="A37">
        <v>12</v>
      </c>
      <c r="B37">
        <v>4</v>
      </c>
    </row>
    <row r="38" spans="1:2">
      <c r="A38">
        <v>15</v>
      </c>
      <c r="B38">
        <v>1</v>
      </c>
    </row>
    <row r="39" spans="1:2">
      <c r="A39">
        <v>14</v>
      </c>
      <c r="B39">
        <v>3</v>
      </c>
    </row>
    <row r="40" spans="1:2">
      <c r="A40">
        <v>15</v>
      </c>
      <c r="B40">
        <v>1</v>
      </c>
    </row>
    <row r="41" spans="1:2">
      <c r="A41">
        <v>6</v>
      </c>
      <c r="B41">
        <v>14</v>
      </c>
    </row>
    <row r="42" spans="1:2">
      <c r="A42">
        <v>9</v>
      </c>
      <c r="B42">
        <v>14</v>
      </c>
    </row>
    <row r="43" spans="1:2">
      <c r="A43">
        <v>2</v>
      </c>
      <c r="B43">
        <v>16</v>
      </c>
    </row>
    <row r="44" spans="1:2">
      <c r="A44">
        <v>11</v>
      </c>
      <c r="B44">
        <v>10</v>
      </c>
    </row>
    <row r="45" spans="1:2">
      <c r="A45">
        <v>14</v>
      </c>
      <c r="B45">
        <v>3</v>
      </c>
    </row>
    <row r="46" spans="1:2">
      <c r="A46">
        <v>12</v>
      </c>
      <c r="B46">
        <v>4</v>
      </c>
    </row>
    <row r="47" spans="1:2">
      <c r="A47">
        <v>6</v>
      </c>
      <c r="B47">
        <v>14</v>
      </c>
    </row>
    <row r="48" spans="1:2">
      <c r="A48">
        <v>1</v>
      </c>
      <c r="B48">
        <v>17</v>
      </c>
    </row>
    <row r="49" spans="1:2">
      <c r="A49">
        <v>4</v>
      </c>
      <c r="B49">
        <v>14</v>
      </c>
    </row>
    <row r="50" spans="1:2">
      <c r="A50">
        <v>5</v>
      </c>
      <c r="B50">
        <v>15</v>
      </c>
    </row>
    <row r="51" spans="1:2">
      <c r="A51">
        <v>4</v>
      </c>
      <c r="B51">
        <v>14</v>
      </c>
    </row>
    <row r="52" spans="1:2">
      <c r="A52">
        <v>6</v>
      </c>
      <c r="B52">
        <v>14</v>
      </c>
    </row>
    <row r="53" spans="1:2">
      <c r="A53">
        <v>15</v>
      </c>
      <c r="B53">
        <v>1</v>
      </c>
    </row>
    <row r="54" spans="1:2">
      <c r="A54">
        <v>16</v>
      </c>
      <c r="B54">
        <v>5</v>
      </c>
    </row>
    <row r="55" spans="1:2">
      <c r="A55">
        <v>3</v>
      </c>
      <c r="B55">
        <v>7</v>
      </c>
    </row>
    <row r="56" spans="1:2">
      <c r="A56">
        <v>6</v>
      </c>
      <c r="B56">
        <v>14</v>
      </c>
    </row>
    <row r="57" spans="1:2">
      <c r="A57">
        <v>10</v>
      </c>
      <c r="B57">
        <v>14</v>
      </c>
    </row>
    <row r="58" spans="1:2">
      <c r="A58">
        <v>3</v>
      </c>
      <c r="B58">
        <v>7</v>
      </c>
    </row>
    <row r="59" spans="1:2">
      <c r="A59">
        <v>9</v>
      </c>
      <c r="B59">
        <v>14</v>
      </c>
    </row>
    <row r="60" spans="1:2">
      <c r="A60">
        <v>5</v>
      </c>
      <c r="B60">
        <v>15</v>
      </c>
    </row>
    <row r="61" spans="1:2">
      <c r="A61">
        <v>9</v>
      </c>
      <c r="B61">
        <v>14</v>
      </c>
    </row>
    <row r="62" spans="1:2">
      <c r="A62">
        <v>16</v>
      </c>
      <c r="B62">
        <v>5</v>
      </c>
    </row>
    <row r="63" spans="1:2">
      <c r="A63">
        <v>9</v>
      </c>
      <c r="B63">
        <v>14</v>
      </c>
    </row>
    <row r="64" spans="1:2">
      <c r="A64">
        <v>16</v>
      </c>
      <c r="B64">
        <v>5</v>
      </c>
    </row>
    <row r="65" spans="1:2">
      <c r="A65">
        <v>8</v>
      </c>
      <c r="B65">
        <v>15</v>
      </c>
    </row>
    <row r="66" spans="1:2">
      <c r="A66">
        <v>11</v>
      </c>
      <c r="B66">
        <v>10</v>
      </c>
    </row>
    <row r="67" spans="1:2">
      <c r="A67">
        <v>15</v>
      </c>
      <c r="B67">
        <v>1</v>
      </c>
    </row>
    <row r="68" spans="1:2">
      <c r="A68">
        <v>3</v>
      </c>
      <c r="B68">
        <v>7</v>
      </c>
    </row>
    <row r="69" spans="1:2">
      <c r="A69">
        <v>7</v>
      </c>
      <c r="B69">
        <v>16</v>
      </c>
    </row>
    <row r="70" spans="1:2">
      <c r="A70">
        <v>5</v>
      </c>
      <c r="B70">
        <v>15</v>
      </c>
    </row>
    <row r="71" spans="1:2">
      <c r="A71">
        <v>3</v>
      </c>
      <c r="B71">
        <v>7</v>
      </c>
    </row>
    <row r="72" spans="1:2">
      <c r="A72">
        <v>13</v>
      </c>
      <c r="B72">
        <v>2</v>
      </c>
    </row>
    <row r="73" spans="1:2">
      <c r="A73">
        <v>10</v>
      </c>
      <c r="B73">
        <v>14</v>
      </c>
    </row>
    <row r="74" spans="1:2">
      <c r="A74">
        <v>8</v>
      </c>
      <c r="B74">
        <v>15</v>
      </c>
    </row>
    <row r="75" spans="1:2">
      <c r="A75">
        <v>2</v>
      </c>
      <c r="B75">
        <v>16</v>
      </c>
    </row>
    <row r="76" spans="1:2">
      <c r="A76">
        <v>2</v>
      </c>
      <c r="B76">
        <v>16</v>
      </c>
    </row>
    <row r="77" spans="1:2">
      <c r="A77">
        <v>2</v>
      </c>
      <c r="B77">
        <v>16</v>
      </c>
    </row>
    <row r="78" spans="1:2">
      <c r="A78">
        <v>16</v>
      </c>
      <c r="B78">
        <v>5</v>
      </c>
    </row>
    <row r="79" spans="1:2">
      <c r="A79">
        <v>4</v>
      </c>
      <c r="B79">
        <v>14</v>
      </c>
    </row>
    <row r="80" spans="1:2">
      <c r="A80">
        <v>13</v>
      </c>
      <c r="B80">
        <v>2</v>
      </c>
    </row>
    <row r="81" spans="1:2">
      <c r="A81">
        <v>7</v>
      </c>
      <c r="B81">
        <v>16</v>
      </c>
    </row>
    <row r="82" spans="1:2">
      <c r="A82">
        <v>13</v>
      </c>
      <c r="B82">
        <v>2</v>
      </c>
    </row>
    <row r="83" spans="1:2">
      <c r="A83">
        <v>1</v>
      </c>
      <c r="B83">
        <v>17</v>
      </c>
    </row>
    <row r="84" spans="1:2">
      <c r="A84">
        <v>6</v>
      </c>
      <c r="B84">
        <v>14</v>
      </c>
    </row>
    <row r="85" spans="1:2">
      <c r="A85">
        <v>2</v>
      </c>
      <c r="B85">
        <v>16</v>
      </c>
    </row>
    <row r="86" spans="1:2">
      <c r="A86">
        <v>7</v>
      </c>
      <c r="B86">
        <v>16</v>
      </c>
    </row>
    <row r="87" spans="1:2">
      <c r="A87">
        <v>3</v>
      </c>
      <c r="B87">
        <v>7</v>
      </c>
    </row>
    <row r="88" spans="1:2">
      <c r="A88">
        <v>10</v>
      </c>
      <c r="B88">
        <v>14</v>
      </c>
    </row>
    <row r="89" spans="1:2">
      <c r="A89">
        <v>7</v>
      </c>
      <c r="B89">
        <v>16</v>
      </c>
    </row>
    <row r="90" spans="1:2">
      <c r="A90">
        <v>3</v>
      </c>
      <c r="B90">
        <v>7</v>
      </c>
    </row>
    <row r="91" spans="1:2">
      <c r="A91">
        <v>8</v>
      </c>
      <c r="B91">
        <v>15</v>
      </c>
    </row>
    <row r="92" spans="1:2">
      <c r="A92">
        <v>9</v>
      </c>
      <c r="B92">
        <v>14</v>
      </c>
    </row>
    <row r="93" spans="1:2">
      <c r="A93">
        <v>7</v>
      </c>
      <c r="B93">
        <v>16</v>
      </c>
    </row>
    <row r="94" spans="1:2">
      <c r="A94">
        <v>3</v>
      </c>
      <c r="B94">
        <v>7</v>
      </c>
    </row>
    <row r="95" spans="1:2">
      <c r="A95">
        <v>4</v>
      </c>
      <c r="B95">
        <v>14</v>
      </c>
    </row>
    <row r="96" spans="1:2">
      <c r="A96">
        <v>6</v>
      </c>
      <c r="B96">
        <v>14</v>
      </c>
    </row>
    <row r="97" spans="1:2">
      <c r="A97">
        <v>2</v>
      </c>
      <c r="B97">
        <v>16</v>
      </c>
    </row>
    <row r="98" spans="1:2">
      <c r="A98">
        <v>10</v>
      </c>
      <c r="B98">
        <v>14</v>
      </c>
    </row>
    <row r="99" spans="1:2">
      <c r="A99">
        <v>4</v>
      </c>
      <c r="B99">
        <v>14</v>
      </c>
    </row>
    <row r="100" spans="1:2">
      <c r="A100">
        <v>5</v>
      </c>
      <c r="B100">
        <v>15</v>
      </c>
    </row>
    <row r="101" spans="1:2">
      <c r="A101">
        <v>7</v>
      </c>
      <c r="B101">
        <v>16</v>
      </c>
    </row>
    <row r="102" spans="1:2">
      <c r="A102">
        <v>6</v>
      </c>
      <c r="B102">
        <v>14</v>
      </c>
    </row>
    <row r="103" spans="1:2">
      <c r="A103">
        <v>7</v>
      </c>
      <c r="B103">
        <v>16</v>
      </c>
    </row>
    <row r="104" spans="1:2">
      <c r="A104">
        <v>12</v>
      </c>
      <c r="B104">
        <v>4</v>
      </c>
    </row>
    <row r="105" spans="1:2">
      <c r="A105">
        <v>12</v>
      </c>
      <c r="B105">
        <v>4</v>
      </c>
    </row>
    <row r="106" spans="1:2">
      <c r="A106">
        <v>8</v>
      </c>
      <c r="B106">
        <v>15</v>
      </c>
    </row>
    <row r="107" spans="1:2">
      <c r="A107">
        <v>16</v>
      </c>
      <c r="B107">
        <v>5</v>
      </c>
    </row>
    <row r="108" spans="1:2">
      <c r="A108">
        <v>4</v>
      </c>
      <c r="B108">
        <v>14</v>
      </c>
    </row>
    <row r="109" spans="1:2">
      <c r="A109">
        <v>1</v>
      </c>
      <c r="B109">
        <v>17</v>
      </c>
    </row>
    <row r="110" spans="1:2">
      <c r="A110">
        <v>2</v>
      </c>
      <c r="B110">
        <v>16</v>
      </c>
    </row>
    <row r="111" spans="1:2">
      <c r="A111">
        <v>1</v>
      </c>
      <c r="B111">
        <v>17</v>
      </c>
    </row>
    <row r="112" spans="1:2">
      <c r="A112">
        <v>7</v>
      </c>
      <c r="B112">
        <v>16</v>
      </c>
    </row>
    <row r="113" spans="1:2">
      <c r="A113">
        <v>16</v>
      </c>
      <c r="B113">
        <v>5</v>
      </c>
    </row>
    <row r="114" spans="1:2">
      <c r="A114">
        <v>10</v>
      </c>
      <c r="B114">
        <v>14</v>
      </c>
    </row>
    <row r="115" spans="1:2">
      <c r="A115">
        <v>2</v>
      </c>
      <c r="B115">
        <v>16</v>
      </c>
    </row>
    <row r="116" spans="1:2">
      <c r="A116">
        <v>3</v>
      </c>
      <c r="B116">
        <v>7</v>
      </c>
    </row>
    <row r="117" spans="1:2">
      <c r="A117">
        <v>13</v>
      </c>
      <c r="B117">
        <v>2</v>
      </c>
    </row>
    <row r="118" spans="1:2">
      <c r="A118">
        <v>10</v>
      </c>
      <c r="B118">
        <v>14</v>
      </c>
    </row>
    <row r="119" spans="1:2">
      <c r="A119">
        <v>14</v>
      </c>
      <c r="B119">
        <v>3</v>
      </c>
    </row>
    <row r="120" spans="1:2">
      <c r="A120">
        <v>10</v>
      </c>
      <c r="B120">
        <v>14</v>
      </c>
    </row>
    <row r="121" spans="1:2">
      <c r="A121">
        <v>8</v>
      </c>
      <c r="B121">
        <v>15</v>
      </c>
    </row>
    <row r="122" spans="1:2">
      <c r="A122">
        <v>2</v>
      </c>
      <c r="B122">
        <v>16</v>
      </c>
    </row>
    <row r="123" spans="1:2">
      <c r="A123">
        <v>13</v>
      </c>
      <c r="B123">
        <v>2</v>
      </c>
    </row>
    <row r="124" spans="1:2">
      <c r="A124">
        <v>6</v>
      </c>
      <c r="B124">
        <v>14</v>
      </c>
    </row>
    <row r="125" spans="1:2">
      <c r="A125">
        <v>5</v>
      </c>
      <c r="B125">
        <v>15</v>
      </c>
    </row>
    <row r="126" spans="1:2">
      <c r="A126">
        <v>10</v>
      </c>
      <c r="B126">
        <v>14</v>
      </c>
    </row>
    <row r="127" spans="1:2">
      <c r="A127">
        <v>7</v>
      </c>
      <c r="B127">
        <v>16</v>
      </c>
    </row>
    <row r="128" spans="1:2">
      <c r="A128">
        <v>3</v>
      </c>
      <c r="B128">
        <v>7</v>
      </c>
    </row>
    <row r="129" spans="1:2">
      <c r="A129">
        <v>5</v>
      </c>
      <c r="B129">
        <v>15</v>
      </c>
    </row>
    <row r="130" spans="1:2">
      <c r="A130">
        <v>4</v>
      </c>
      <c r="B130">
        <v>14</v>
      </c>
    </row>
    <row r="131" spans="1:2">
      <c r="A131">
        <v>3</v>
      </c>
      <c r="B131">
        <v>7</v>
      </c>
    </row>
    <row r="132" spans="1:2">
      <c r="A132">
        <v>15</v>
      </c>
      <c r="B132">
        <v>1</v>
      </c>
    </row>
    <row r="133" spans="1:2">
      <c r="A133">
        <v>5</v>
      </c>
      <c r="B133">
        <v>15</v>
      </c>
    </row>
    <row r="134" spans="1:2">
      <c r="A134">
        <v>12</v>
      </c>
      <c r="B134">
        <v>4</v>
      </c>
    </row>
    <row r="135" spans="1:2">
      <c r="A135">
        <v>11</v>
      </c>
      <c r="B135">
        <v>10</v>
      </c>
    </row>
    <row r="136" spans="1:2">
      <c r="A136">
        <v>8</v>
      </c>
      <c r="B136">
        <v>15</v>
      </c>
    </row>
    <row r="137" spans="1:2">
      <c r="A137">
        <v>12</v>
      </c>
      <c r="B137">
        <v>4</v>
      </c>
    </row>
    <row r="138" spans="1:2">
      <c r="A138">
        <v>6</v>
      </c>
      <c r="B138">
        <v>14</v>
      </c>
    </row>
    <row r="139" spans="1:2">
      <c r="A139">
        <v>10</v>
      </c>
      <c r="B139">
        <v>14</v>
      </c>
    </row>
    <row r="140" spans="1:2">
      <c r="A140">
        <v>10</v>
      </c>
      <c r="B140">
        <v>14</v>
      </c>
    </row>
    <row r="141" spans="1:2">
      <c r="A141">
        <v>4</v>
      </c>
      <c r="B141">
        <v>14</v>
      </c>
    </row>
    <row r="142" spans="1:2">
      <c r="A142">
        <v>2</v>
      </c>
      <c r="B142">
        <v>16</v>
      </c>
    </row>
    <row r="143" spans="1:2">
      <c r="A143">
        <v>11</v>
      </c>
      <c r="B143">
        <v>10</v>
      </c>
    </row>
    <row r="144" spans="1:2">
      <c r="A144">
        <v>7</v>
      </c>
      <c r="B144">
        <v>16</v>
      </c>
    </row>
    <row r="145" spans="1:2">
      <c r="A145">
        <v>11</v>
      </c>
      <c r="B145">
        <v>10</v>
      </c>
    </row>
    <row r="146" spans="1:2">
      <c r="A146">
        <v>3</v>
      </c>
      <c r="B146">
        <v>7</v>
      </c>
    </row>
    <row r="147" spans="1:2">
      <c r="A147">
        <v>2</v>
      </c>
      <c r="B147">
        <v>16</v>
      </c>
    </row>
    <row r="148" spans="1:2">
      <c r="A148">
        <v>13</v>
      </c>
      <c r="B148">
        <v>2</v>
      </c>
    </row>
    <row r="149" spans="1:2">
      <c r="A149">
        <v>15</v>
      </c>
      <c r="B149">
        <v>1</v>
      </c>
    </row>
    <row r="150" spans="1:2">
      <c r="A150">
        <v>6</v>
      </c>
      <c r="B150">
        <v>14</v>
      </c>
    </row>
    <row r="151" spans="1:2">
      <c r="A151">
        <v>14</v>
      </c>
      <c r="B151">
        <v>3</v>
      </c>
    </row>
    <row r="152" spans="1:2">
      <c r="A152">
        <v>16</v>
      </c>
      <c r="B152">
        <v>5</v>
      </c>
    </row>
    <row r="153" spans="1:2">
      <c r="A153">
        <v>15</v>
      </c>
      <c r="B153">
        <v>1</v>
      </c>
    </row>
    <row r="154" spans="1:2">
      <c r="A154">
        <v>1</v>
      </c>
      <c r="B154">
        <v>17</v>
      </c>
    </row>
    <row r="155" spans="1:2">
      <c r="A155">
        <v>5</v>
      </c>
      <c r="B155">
        <v>15</v>
      </c>
    </row>
    <row r="156" spans="1:2">
      <c r="A156">
        <v>6</v>
      </c>
      <c r="B156">
        <v>14</v>
      </c>
    </row>
    <row r="157" spans="1:2">
      <c r="A157">
        <v>16</v>
      </c>
      <c r="B157">
        <v>5</v>
      </c>
    </row>
    <row r="158" spans="1:2">
      <c r="A158">
        <v>9</v>
      </c>
      <c r="B158">
        <v>14</v>
      </c>
    </row>
    <row r="159" spans="1:2">
      <c r="A159">
        <v>5</v>
      </c>
      <c r="B159">
        <v>15</v>
      </c>
    </row>
    <row r="160" spans="1:2">
      <c r="A160">
        <v>10</v>
      </c>
      <c r="B160">
        <v>14</v>
      </c>
    </row>
    <row r="161" spans="1:2">
      <c r="A161">
        <v>11</v>
      </c>
      <c r="B161">
        <v>10</v>
      </c>
    </row>
    <row r="162" spans="1:2">
      <c r="A162">
        <v>15</v>
      </c>
      <c r="B162">
        <v>1</v>
      </c>
    </row>
    <row r="163" spans="1:2">
      <c r="A163">
        <v>6</v>
      </c>
      <c r="B163">
        <v>14</v>
      </c>
    </row>
    <row r="164" spans="1:2">
      <c r="A164">
        <v>8</v>
      </c>
      <c r="B164">
        <v>15</v>
      </c>
    </row>
    <row r="165" spans="1:2">
      <c r="A165">
        <v>15</v>
      </c>
      <c r="B165">
        <v>1</v>
      </c>
    </row>
    <row r="166" spans="1:2">
      <c r="A166">
        <v>14</v>
      </c>
      <c r="B166">
        <v>3</v>
      </c>
    </row>
    <row r="167" spans="1:2">
      <c r="A167">
        <v>13</v>
      </c>
      <c r="B167">
        <v>2</v>
      </c>
    </row>
    <row r="168" spans="1:2">
      <c r="A168">
        <v>11</v>
      </c>
      <c r="B168">
        <v>10</v>
      </c>
    </row>
    <row r="169" spans="1:2">
      <c r="A169">
        <v>15</v>
      </c>
      <c r="B169">
        <v>1</v>
      </c>
    </row>
    <row r="170" spans="1:2">
      <c r="A170">
        <v>12</v>
      </c>
      <c r="B170">
        <v>4</v>
      </c>
    </row>
    <row r="171" spans="1:2">
      <c r="A171">
        <v>16</v>
      </c>
      <c r="B171">
        <v>5</v>
      </c>
    </row>
    <row r="172" spans="1:2">
      <c r="A172">
        <v>5</v>
      </c>
      <c r="B172">
        <v>15</v>
      </c>
    </row>
    <row r="173" spans="1:2">
      <c r="A173">
        <v>7</v>
      </c>
      <c r="B173">
        <v>16</v>
      </c>
    </row>
    <row r="174" spans="1:2">
      <c r="A174">
        <v>11</v>
      </c>
      <c r="B174">
        <v>10</v>
      </c>
    </row>
    <row r="175" spans="1:2">
      <c r="A175">
        <v>6</v>
      </c>
      <c r="B175">
        <v>14</v>
      </c>
    </row>
    <row r="176" spans="1:2">
      <c r="A176">
        <v>5</v>
      </c>
      <c r="B176">
        <v>15</v>
      </c>
    </row>
    <row r="177" spans="1:2">
      <c r="A177">
        <v>16</v>
      </c>
      <c r="B177">
        <v>5</v>
      </c>
    </row>
    <row r="178" spans="1:2">
      <c r="A178">
        <v>8</v>
      </c>
      <c r="B178">
        <v>15</v>
      </c>
    </row>
    <row r="179" spans="1:2">
      <c r="A179">
        <v>2</v>
      </c>
      <c r="B179">
        <v>16</v>
      </c>
    </row>
    <row r="180" spans="1:2">
      <c r="A180">
        <v>7</v>
      </c>
      <c r="B180">
        <v>16</v>
      </c>
    </row>
    <row r="181" spans="1:2">
      <c r="A181">
        <v>10</v>
      </c>
      <c r="B181">
        <v>14</v>
      </c>
    </row>
    <row r="182" spans="1:2">
      <c r="A182">
        <v>16</v>
      </c>
      <c r="B182">
        <v>5</v>
      </c>
    </row>
    <row r="183" spans="1:2">
      <c r="A183">
        <v>14</v>
      </c>
      <c r="B183">
        <v>3</v>
      </c>
    </row>
    <row r="184" spans="1:2">
      <c r="A184">
        <v>4</v>
      </c>
      <c r="B184">
        <v>14</v>
      </c>
    </row>
    <row r="185" spans="1:2">
      <c r="A185">
        <v>5</v>
      </c>
      <c r="B185">
        <v>15</v>
      </c>
    </row>
    <row r="186" spans="1:2">
      <c r="A186">
        <v>13</v>
      </c>
      <c r="B186">
        <v>2</v>
      </c>
    </row>
    <row r="187" spans="1:2">
      <c r="A187">
        <v>9</v>
      </c>
      <c r="B187">
        <v>14</v>
      </c>
    </row>
    <row r="188" spans="1:2">
      <c r="A188">
        <v>4</v>
      </c>
      <c r="B188">
        <v>14</v>
      </c>
    </row>
    <row r="189" spans="1:2">
      <c r="A189">
        <v>12</v>
      </c>
      <c r="B189">
        <v>4</v>
      </c>
    </row>
    <row r="190" spans="1:2">
      <c r="A190">
        <v>1</v>
      </c>
      <c r="B190">
        <v>17</v>
      </c>
    </row>
    <row r="191" spans="1:2">
      <c r="A191">
        <v>14</v>
      </c>
      <c r="B191">
        <v>3</v>
      </c>
    </row>
    <row r="192" spans="1:2">
      <c r="A192">
        <v>7</v>
      </c>
      <c r="B192">
        <v>16</v>
      </c>
    </row>
    <row r="193" spans="1:2">
      <c r="A193">
        <v>12</v>
      </c>
      <c r="B193">
        <v>4</v>
      </c>
    </row>
    <row r="194" spans="1:2">
      <c r="A194">
        <v>2</v>
      </c>
      <c r="B194">
        <v>16</v>
      </c>
    </row>
    <row r="195" spans="1:2">
      <c r="A195">
        <v>5</v>
      </c>
      <c r="B195">
        <v>15</v>
      </c>
    </row>
    <row r="196" spans="1:2">
      <c r="A196">
        <v>7</v>
      </c>
      <c r="B196">
        <v>16</v>
      </c>
    </row>
    <row r="197" spans="1:2">
      <c r="A197">
        <v>12</v>
      </c>
      <c r="B197">
        <v>4</v>
      </c>
    </row>
    <row r="198" spans="1:2">
      <c r="A198">
        <v>4</v>
      </c>
      <c r="B198">
        <v>14</v>
      </c>
    </row>
    <row r="199" spans="1:2">
      <c r="A199">
        <v>2</v>
      </c>
      <c r="B199">
        <v>16</v>
      </c>
    </row>
    <row r="200" spans="1:2">
      <c r="A200">
        <v>14</v>
      </c>
      <c r="B200">
        <v>3</v>
      </c>
    </row>
    <row r="201" spans="1:2">
      <c r="A201">
        <v>12</v>
      </c>
      <c r="B201">
        <v>4</v>
      </c>
    </row>
    <row r="202" spans="1:2">
      <c r="A202">
        <v>16</v>
      </c>
      <c r="B202">
        <v>5</v>
      </c>
    </row>
    <row r="203" spans="1:2">
      <c r="A203">
        <v>12</v>
      </c>
      <c r="B203">
        <v>4</v>
      </c>
    </row>
    <row r="204" spans="1:2">
      <c r="A204">
        <v>10</v>
      </c>
      <c r="B204">
        <v>14</v>
      </c>
    </row>
    <row r="205" spans="1:2">
      <c r="A205">
        <v>1</v>
      </c>
      <c r="B205">
        <v>17</v>
      </c>
    </row>
    <row r="206" spans="1:2">
      <c r="A206">
        <v>11</v>
      </c>
      <c r="B206">
        <v>10</v>
      </c>
    </row>
    <row r="207" spans="1:2">
      <c r="A207">
        <v>8</v>
      </c>
      <c r="B207">
        <v>15</v>
      </c>
    </row>
    <row r="208" spans="1:2">
      <c r="A208">
        <v>9</v>
      </c>
      <c r="B208">
        <v>14</v>
      </c>
    </row>
    <row r="209" spans="1:2">
      <c r="A209">
        <v>1</v>
      </c>
      <c r="B209">
        <v>17</v>
      </c>
    </row>
    <row r="210" spans="1:2">
      <c r="A210">
        <v>15</v>
      </c>
      <c r="B210">
        <v>1</v>
      </c>
    </row>
    <row r="211" spans="1:2">
      <c r="A211">
        <v>14</v>
      </c>
      <c r="B211">
        <v>3</v>
      </c>
    </row>
    <row r="212" spans="1:2">
      <c r="A212">
        <v>11</v>
      </c>
      <c r="B212">
        <v>10</v>
      </c>
    </row>
    <row r="213" spans="1:2">
      <c r="A213">
        <v>5</v>
      </c>
      <c r="B213">
        <v>15</v>
      </c>
    </row>
    <row r="214" spans="1:2">
      <c r="A214">
        <v>13</v>
      </c>
      <c r="B214">
        <v>2</v>
      </c>
    </row>
    <row r="215" spans="1:2">
      <c r="A215">
        <v>5</v>
      </c>
      <c r="B215">
        <v>15</v>
      </c>
    </row>
    <row r="216" spans="1:2">
      <c r="A216">
        <v>16</v>
      </c>
      <c r="B216">
        <v>5</v>
      </c>
    </row>
    <row r="217" spans="1:2">
      <c r="A217">
        <v>1</v>
      </c>
      <c r="B217">
        <v>17</v>
      </c>
    </row>
    <row r="218" spans="1:2">
      <c r="A218">
        <v>12</v>
      </c>
      <c r="B218">
        <v>4</v>
      </c>
    </row>
    <row r="219" spans="1:2">
      <c r="A219">
        <v>14</v>
      </c>
      <c r="B219">
        <v>3</v>
      </c>
    </row>
    <row r="220" spans="1:2">
      <c r="A220">
        <v>6</v>
      </c>
      <c r="B220">
        <v>14</v>
      </c>
    </row>
    <row r="221" spans="1:2">
      <c r="A221">
        <v>5</v>
      </c>
      <c r="B221">
        <v>15</v>
      </c>
    </row>
    <row r="222" spans="1:2">
      <c r="A222">
        <v>6</v>
      </c>
      <c r="B222">
        <v>14</v>
      </c>
    </row>
    <row r="223" spans="1:2">
      <c r="A223">
        <v>10</v>
      </c>
      <c r="B223">
        <v>14</v>
      </c>
    </row>
    <row r="224" spans="1:2">
      <c r="A224">
        <v>4</v>
      </c>
      <c r="B224">
        <v>14</v>
      </c>
    </row>
    <row r="225" spans="1:2">
      <c r="A225">
        <v>15</v>
      </c>
      <c r="B225">
        <v>1</v>
      </c>
    </row>
    <row r="226" spans="1:2">
      <c r="A226">
        <v>6</v>
      </c>
      <c r="B226">
        <v>14</v>
      </c>
    </row>
    <row r="227" spans="1:2">
      <c r="A227">
        <v>5</v>
      </c>
      <c r="B227">
        <v>15</v>
      </c>
    </row>
    <row r="228" spans="1:2">
      <c r="A228">
        <v>14</v>
      </c>
      <c r="B228">
        <v>3</v>
      </c>
    </row>
    <row r="229" spans="1:2">
      <c r="A229">
        <v>1</v>
      </c>
      <c r="B229">
        <v>17</v>
      </c>
    </row>
    <row r="230" spans="1:2">
      <c r="A230">
        <v>8</v>
      </c>
      <c r="B230">
        <v>15</v>
      </c>
    </row>
    <row r="231" spans="1:2">
      <c r="A231">
        <v>16</v>
      </c>
      <c r="B231">
        <v>5</v>
      </c>
    </row>
    <row r="232" spans="1:2">
      <c r="A232">
        <v>6</v>
      </c>
      <c r="B232">
        <v>14</v>
      </c>
    </row>
    <row r="233" spans="1:2">
      <c r="A233">
        <v>11</v>
      </c>
      <c r="B233">
        <v>10</v>
      </c>
    </row>
    <row r="234" spans="1:2">
      <c r="A234">
        <v>9</v>
      </c>
      <c r="B234">
        <v>14</v>
      </c>
    </row>
    <row r="235" spans="1:2">
      <c r="A235">
        <v>9</v>
      </c>
      <c r="B235">
        <v>14</v>
      </c>
    </row>
    <row r="236" spans="1:2">
      <c r="A236">
        <v>12</v>
      </c>
      <c r="B236">
        <v>4</v>
      </c>
    </row>
    <row r="237" spans="1:2">
      <c r="A237">
        <v>10</v>
      </c>
      <c r="B237">
        <v>14</v>
      </c>
    </row>
    <row r="238" spans="1:2">
      <c r="A238">
        <v>5</v>
      </c>
      <c r="B238">
        <v>15</v>
      </c>
    </row>
    <row r="239" spans="1:2">
      <c r="A239">
        <v>2</v>
      </c>
      <c r="B239">
        <v>16</v>
      </c>
    </row>
    <row r="240" spans="1:2">
      <c r="A240">
        <v>16</v>
      </c>
      <c r="B240">
        <v>5</v>
      </c>
    </row>
    <row r="241" spans="1:2">
      <c r="A241">
        <v>4</v>
      </c>
      <c r="B241">
        <v>14</v>
      </c>
    </row>
    <row r="242" spans="1:2">
      <c r="A242">
        <v>2</v>
      </c>
      <c r="B242">
        <v>16</v>
      </c>
    </row>
    <row r="243" spans="1:2">
      <c r="A243">
        <v>10</v>
      </c>
      <c r="B243">
        <v>14</v>
      </c>
    </row>
    <row r="244" spans="1:2">
      <c r="A244">
        <v>1</v>
      </c>
      <c r="B244">
        <v>17</v>
      </c>
    </row>
    <row r="245" spans="1:2">
      <c r="A245">
        <v>4</v>
      </c>
      <c r="B245">
        <v>14</v>
      </c>
    </row>
    <row r="246" spans="1:2">
      <c r="A246">
        <v>6</v>
      </c>
      <c r="B246">
        <v>14</v>
      </c>
    </row>
    <row r="247" spans="1:2">
      <c r="A247">
        <v>8</v>
      </c>
      <c r="B247">
        <v>15</v>
      </c>
    </row>
    <row r="248" spans="1:2">
      <c r="A248">
        <v>7</v>
      </c>
      <c r="B248">
        <v>16</v>
      </c>
    </row>
    <row r="249" spans="1:2">
      <c r="A249">
        <v>14</v>
      </c>
      <c r="B249">
        <v>3</v>
      </c>
    </row>
    <row r="250" spans="1:2">
      <c r="A250">
        <v>12</v>
      </c>
      <c r="B250">
        <v>4</v>
      </c>
    </row>
    <row r="251" spans="1:2">
      <c r="A251">
        <v>11</v>
      </c>
      <c r="B251">
        <v>10</v>
      </c>
    </row>
    <row r="252" spans="1:2">
      <c r="A252">
        <v>14</v>
      </c>
      <c r="B252">
        <v>3</v>
      </c>
    </row>
    <row r="253" spans="1:2">
      <c r="A253">
        <v>7</v>
      </c>
      <c r="B253">
        <v>16</v>
      </c>
    </row>
    <row r="254" spans="1:2">
      <c r="A254">
        <v>3</v>
      </c>
      <c r="B254">
        <v>7</v>
      </c>
    </row>
    <row r="255" spans="1:2">
      <c r="A255">
        <v>6</v>
      </c>
      <c r="B255">
        <v>14</v>
      </c>
    </row>
    <row r="256" spans="1:2">
      <c r="A256">
        <v>7</v>
      </c>
      <c r="B256">
        <v>16</v>
      </c>
    </row>
    <row r="257" spans="1:2">
      <c r="A257">
        <v>11</v>
      </c>
      <c r="B257">
        <v>10</v>
      </c>
    </row>
    <row r="258" spans="1:2">
      <c r="A258">
        <v>4</v>
      </c>
      <c r="B258">
        <v>14</v>
      </c>
    </row>
    <row r="259" spans="1:2">
      <c r="A259">
        <v>10</v>
      </c>
      <c r="B259">
        <v>14</v>
      </c>
    </row>
    <row r="260" spans="1:2">
      <c r="A260">
        <v>8</v>
      </c>
      <c r="B260">
        <v>15</v>
      </c>
    </row>
    <row r="261" spans="1:2">
      <c r="A261">
        <v>13</v>
      </c>
      <c r="B261">
        <v>2</v>
      </c>
    </row>
    <row r="262" spans="1:2">
      <c r="A262">
        <v>10</v>
      </c>
      <c r="B262">
        <v>14</v>
      </c>
    </row>
    <row r="263" spans="1:2">
      <c r="A263">
        <v>3</v>
      </c>
      <c r="B263">
        <v>7</v>
      </c>
    </row>
    <row r="264" spans="1:2">
      <c r="A264">
        <v>1</v>
      </c>
      <c r="B264">
        <v>17</v>
      </c>
    </row>
    <row r="265" spans="1:2">
      <c r="A265">
        <v>14</v>
      </c>
      <c r="B265">
        <v>3</v>
      </c>
    </row>
    <row r="266" spans="1:2">
      <c r="A266">
        <v>13</v>
      </c>
      <c r="B266">
        <v>2</v>
      </c>
    </row>
    <row r="267" spans="1:2">
      <c r="A267">
        <v>13</v>
      </c>
      <c r="B267">
        <v>2</v>
      </c>
    </row>
    <row r="268" spans="1:2">
      <c r="A268">
        <v>4</v>
      </c>
      <c r="B268">
        <v>14</v>
      </c>
    </row>
    <row r="269" spans="1:2">
      <c r="A269">
        <v>15</v>
      </c>
      <c r="B269">
        <v>1</v>
      </c>
    </row>
    <row r="270" spans="1:2">
      <c r="A270">
        <v>4</v>
      </c>
      <c r="B270">
        <v>14</v>
      </c>
    </row>
    <row r="271" spans="1:2">
      <c r="A271">
        <v>5</v>
      </c>
      <c r="B271">
        <v>15</v>
      </c>
    </row>
    <row r="272" spans="1:2">
      <c r="A272">
        <v>3</v>
      </c>
      <c r="B272">
        <v>7</v>
      </c>
    </row>
    <row r="273" spans="1:2">
      <c r="A273">
        <v>8</v>
      </c>
      <c r="B273">
        <v>15</v>
      </c>
    </row>
    <row r="274" spans="1:2">
      <c r="A274">
        <v>13</v>
      </c>
      <c r="B274">
        <v>2</v>
      </c>
    </row>
    <row r="275" spans="1:2">
      <c r="A275">
        <v>1</v>
      </c>
      <c r="B275">
        <v>17</v>
      </c>
    </row>
    <row r="276" spans="1:2">
      <c r="A276">
        <v>10</v>
      </c>
      <c r="B276">
        <v>14</v>
      </c>
    </row>
    <row r="277" spans="1:2">
      <c r="A277">
        <v>3</v>
      </c>
      <c r="B277">
        <v>7</v>
      </c>
    </row>
    <row r="278" spans="1:2">
      <c r="A278">
        <v>11</v>
      </c>
      <c r="B278">
        <v>10</v>
      </c>
    </row>
    <row r="279" spans="1:2">
      <c r="A279">
        <v>11</v>
      </c>
      <c r="B279">
        <v>10</v>
      </c>
    </row>
    <row r="280" spans="1:2">
      <c r="A280">
        <v>2</v>
      </c>
      <c r="B280">
        <v>16</v>
      </c>
    </row>
    <row r="281" spans="1:2">
      <c r="A281">
        <v>12</v>
      </c>
      <c r="B281">
        <v>4</v>
      </c>
    </row>
    <row r="282" spans="1:2">
      <c r="A282">
        <v>15</v>
      </c>
      <c r="B282">
        <v>1</v>
      </c>
    </row>
    <row r="283" spans="1:2">
      <c r="A283">
        <v>1</v>
      </c>
      <c r="B283">
        <v>17</v>
      </c>
    </row>
    <row r="284" spans="1:2">
      <c r="A284">
        <v>5</v>
      </c>
      <c r="B284">
        <v>15</v>
      </c>
    </row>
    <row r="285" spans="1:2">
      <c r="A285">
        <v>13</v>
      </c>
      <c r="B285">
        <v>2</v>
      </c>
    </row>
    <row r="286" spans="1:2">
      <c r="A286">
        <v>7</v>
      </c>
      <c r="B286">
        <v>16</v>
      </c>
    </row>
    <row r="287" spans="1:2">
      <c r="A287">
        <v>15</v>
      </c>
      <c r="B287">
        <v>1</v>
      </c>
    </row>
    <row r="288" spans="1:2">
      <c r="A288">
        <v>2</v>
      </c>
      <c r="B288">
        <v>16</v>
      </c>
    </row>
    <row r="289" spans="1:2">
      <c r="A289">
        <v>8</v>
      </c>
      <c r="B289">
        <v>15</v>
      </c>
    </row>
    <row r="290" spans="1:2">
      <c r="A290">
        <v>9</v>
      </c>
      <c r="B290">
        <v>14</v>
      </c>
    </row>
    <row r="291" spans="1:2">
      <c r="A291">
        <v>3</v>
      </c>
      <c r="B291">
        <v>7</v>
      </c>
    </row>
    <row r="292" spans="1:2">
      <c r="A292">
        <v>1</v>
      </c>
      <c r="B292">
        <v>17</v>
      </c>
    </row>
    <row r="293" spans="1:2">
      <c r="A293">
        <v>5</v>
      </c>
      <c r="B293">
        <v>15</v>
      </c>
    </row>
    <row r="294" spans="1:2">
      <c r="A294">
        <v>7</v>
      </c>
      <c r="B294">
        <v>16</v>
      </c>
    </row>
    <row r="295" spans="1:2">
      <c r="A295">
        <v>16</v>
      </c>
      <c r="B295">
        <v>5</v>
      </c>
    </row>
    <row r="296" spans="1:2">
      <c r="A296">
        <v>15</v>
      </c>
      <c r="B296">
        <v>1</v>
      </c>
    </row>
    <row r="297" spans="1:2">
      <c r="A297">
        <v>2</v>
      </c>
      <c r="B297">
        <v>16</v>
      </c>
    </row>
    <row r="298" spans="1:2">
      <c r="A298">
        <v>7</v>
      </c>
      <c r="B298">
        <v>16</v>
      </c>
    </row>
    <row r="299" spans="1:2">
      <c r="A299">
        <v>7</v>
      </c>
      <c r="B299">
        <v>16</v>
      </c>
    </row>
    <row r="300" spans="1:2">
      <c r="A300">
        <v>13</v>
      </c>
      <c r="B300">
        <v>2</v>
      </c>
    </row>
    <row r="301" spans="1:2">
      <c r="A301">
        <v>9</v>
      </c>
      <c r="B301">
        <v>14</v>
      </c>
    </row>
    <row r="302" spans="1:2">
      <c r="A302">
        <v>13</v>
      </c>
      <c r="B302">
        <v>2</v>
      </c>
    </row>
    <row r="303" spans="1:2">
      <c r="A303">
        <v>1</v>
      </c>
      <c r="B303">
        <v>17</v>
      </c>
    </row>
    <row r="304" spans="1:2">
      <c r="A304">
        <v>3</v>
      </c>
      <c r="B304">
        <v>7</v>
      </c>
    </row>
    <row r="305" spans="1:2">
      <c r="A305">
        <v>13</v>
      </c>
      <c r="B305">
        <v>2</v>
      </c>
    </row>
    <row r="306" spans="1:2">
      <c r="A306">
        <v>7</v>
      </c>
      <c r="B306">
        <v>16</v>
      </c>
    </row>
    <row r="307" spans="1:2">
      <c r="A307">
        <v>2</v>
      </c>
      <c r="B307">
        <v>16</v>
      </c>
    </row>
    <row r="308" spans="1:2">
      <c r="A308">
        <v>9</v>
      </c>
      <c r="B308">
        <v>14</v>
      </c>
    </row>
    <row r="309" spans="1:2">
      <c r="A309">
        <v>9</v>
      </c>
      <c r="B309">
        <v>14</v>
      </c>
    </row>
    <row r="310" spans="1:2">
      <c r="A310">
        <v>1</v>
      </c>
      <c r="B310">
        <v>17</v>
      </c>
    </row>
    <row r="311" spans="1:2">
      <c r="A311">
        <v>6</v>
      </c>
      <c r="B311">
        <v>14</v>
      </c>
    </row>
    <row r="312" spans="1:2">
      <c r="A312">
        <v>8</v>
      </c>
      <c r="B312">
        <v>15</v>
      </c>
    </row>
    <row r="313" spans="1:2">
      <c r="A313">
        <v>16</v>
      </c>
      <c r="B313">
        <v>5</v>
      </c>
    </row>
    <row r="314" spans="1:2">
      <c r="A314">
        <v>7</v>
      </c>
      <c r="B314">
        <v>16</v>
      </c>
    </row>
    <row r="315" spans="1:2">
      <c r="A315">
        <v>10</v>
      </c>
      <c r="B315">
        <v>14</v>
      </c>
    </row>
    <row r="316" spans="1:2">
      <c r="A316">
        <v>1</v>
      </c>
      <c r="B316">
        <v>17</v>
      </c>
    </row>
    <row r="317" spans="1:2">
      <c r="A317">
        <v>13</v>
      </c>
      <c r="B317">
        <v>2</v>
      </c>
    </row>
    <row r="318" spans="1:2">
      <c r="A318">
        <v>14</v>
      </c>
      <c r="B318">
        <v>3</v>
      </c>
    </row>
    <row r="319" spans="1:2">
      <c r="A319">
        <v>14</v>
      </c>
      <c r="B319">
        <v>3</v>
      </c>
    </row>
    <row r="320" spans="1:2">
      <c r="A320">
        <v>7</v>
      </c>
      <c r="B320">
        <v>16</v>
      </c>
    </row>
    <row r="321" spans="1:2">
      <c r="A321">
        <v>14</v>
      </c>
      <c r="B321">
        <v>3</v>
      </c>
    </row>
    <row r="322" spans="1:2">
      <c r="A322">
        <v>15</v>
      </c>
      <c r="B322">
        <v>1</v>
      </c>
    </row>
    <row r="323" spans="1:2">
      <c r="A323">
        <v>3</v>
      </c>
      <c r="B323">
        <v>7</v>
      </c>
    </row>
    <row r="324" spans="1:2">
      <c r="A324">
        <v>9</v>
      </c>
      <c r="B324">
        <v>14</v>
      </c>
    </row>
    <row r="325" spans="1:2">
      <c r="A325">
        <v>2</v>
      </c>
      <c r="B325">
        <v>16</v>
      </c>
    </row>
    <row r="326" spans="1:2">
      <c r="A326">
        <v>16</v>
      </c>
      <c r="B326">
        <v>5</v>
      </c>
    </row>
    <row r="327" spans="1:2">
      <c r="A327">
        <v>6</v>
      </c>
      <c r="B327">
        <v>14</v>
      </c>
    </row>
    <row r="328" spans="1:2">
      <c r="A328">
        <v>9</v>
      </c>
      <c r="B328">
        <v>14</v>
      </c>
    </row>
    <row r="329" spans="1:2">
      <c r="A329">
        <v>8</v>
      </c>
      <c r="B329">
        <v>15</v>
      </c>
    </row>
    <row r="330" spans="1:2">
      <c r="A330">
        <v>1</v>
      </c>
      <c r="B330">
        <v>17</v>
      </c>
    </row>
    <row r="331" spans="1:2">
      <c r="A331">
        <v>15</v>
      </c>
      <c r="B331">
        <v>1</v>
      </c>
    </row>
    <row r="332" spans="1:2">
      <c r="A332">
        <v>10</v>
      </c>
      <c r="B332">
        <v>14</v>
      </c>
    </row>
    <row r="333" spans="1:2">
      <c r="A333">
        <v>6</v>
      </c>
      <c r="B333">
        <v>14</v>
      </c>
    </row>
    <row r="334" spans="1:2">
      <c r="A334">
        <v>4</v>
      </c>
      <c r="B334">
        <v>14</v>
      </c>
    </row>
    <row r="335" spans="1:2">
      <c r="A335">
        <v>13</v>
      </c>
      <c r="B335">
        <v>2</v>
      </c>
    </row>
    <row r="336" spans="1:2">
      <c r="A336">
        <v>11</v>
      </c>
      <c r="B336">
        <v>10</v>
      </c>
    </row>
    <row r="337" spans="1:2">
      <c r="A337">
        <v>8</v>
      </c>
      <c r="B337">
        <v>15</v>
      </c>
    </row>
    <row r="338" spans="1:2">
      <c r="A338">
        <v>6</v>
      </c>
      <c r="B338">
        <v>14</v>
      </c>
    </row>
    <row r="339" spans="1:2">
      <c r="A339">
        <v>2</v>
      </c>
      <c r="B339">
        <v>16</v>
      </c>
    </row>
    <row r="340" spans="1:2">
      <c r="A340">
        <v>7</v>
      </c>
      <c r="B340">
        <v>16</v>
      </c>
    </row>
    <row r="341" spans="1:2">
      <c r="A341">
        <v>6</v>
      </c>
      <c r="B341">
        <v>14</v>
      </c>
    </row>
    <row r="342" spans="1:2">
      <c r="A342">
        <v>10</v>
      </c>
      <c r="B342">
        <v>14</v>
      </c>
    </row>
    <row r="343" spans="1:2">
      <c r="A343">
        <v>3</v>
      </c>
      <c r="B343">
        <v>7</v>
      </c>
    </row>
    <row r="344" spans="1:2">
      <c r="A344">
        <v>11</v>
      </c>
      <c r="B344">
        <v>10</v>
      </c>
    </row>
    <row r="345" spans="1:2">
      <c r="A345">
        <v>15</v>
      </c>
      <c r="B345">
        <v>1</v>
      </c>
    </row>
    <row r="346" spans="1:2">
      <c r="A346">
        <v>6</v>
      </c>
      <c r="B346">
        <v>14</v>
      </c>
    </row>
    <row r="347" spans="1:2">
      <c r="A347">
        <v>2</v>
      </c>
      <c r="B347">
        <v>16</v>
      </c>
    </row>
    <row r="348" spans="1:2">
      <c r="A348">
        <v>16</v>
      </c>
      <c r="B348">
        <v>5</v>
      </c>
    </row>
    <row r="349" spans="1:2">
      <c r="A349">
        <v>1</v>
      </c>
      <c r="B349">
        <v>17</v>
      </c>
    </row>
    <row r="350" spans="1:2">
      <c r="A350">
        <v>16</v>
      </c>
      <c r="B350">
        <v>5</v>
      </c>
    </row>
    <row r="351" spans="1:2">
      <c r="A351">
        <v>14</v>
      </c>
      <c r="B351">
        <v>3</v>
      </c>
    </row>
    <row r="352" spans="1:2">
      <c r="A352">
        <v>16</v>
      </c>
      <c r="B352">
        <v>5</v>
      </c>
    </row>
    <row r="353" spans="1:2">
      <c r="A353">
        <v>2</v>
      </c>
      <c r="B353">
        <v>16</v>
      </c>
    </row>
    <row r="354" spans="1:2">
      <c r="A354">
        <v>3</v>
      </c>
      <c r="B354">
        <v>7</v>
      </c>
    </row>
    <row r="355" spans="1:2">
      <c r="A355">
        <v>10</v>
      </c>
      <c r="B355">
        <v>14</v>
      </c>
    </row>
    <row r="356" spans="1:2">
      <c r="A356">
        <v>4</v>
      </c>
      <c r="B356">
        <v>14</v>
      </c>
    </row>
    <row r="357" spans="1:2">
      <c r="A357">
        <v>6</v>
      </c>
      <c r="B357">
        <v>14</v>
      </c>
    </row>
    <row r="358" spans="1:2">
      <c r="A358">
        <v>16</v>
      </c>
      <c r="B358">
        <v>5</v>
      </c>
    </row>
    <row r="359" spans="1:2">
      <c r="A359">
        <v>5</v>
      </c>
      <c r="B359">
        <v>15</v>
      </c>
    </row>
    <row r="360" spans="1:2">
      <c r="A360">
        <v>1</v>
      </c>
      <c r="B360">
        <v>17</v>
      </c>
    </row>
    <row r="361" spans="1:2">
      <c r="A361">
        <v>5</v>
      </c>
      <c r="B361">
        <v>15</v>
      </c>
    </row>
    <row r="362" spans="1:2">
      <c r="A362">
        <v>13</v>
      </c>
      <c r="B362">
        <v>2</v>
      </c>
    </row>
    <row r="363" spans="1:2">
      <c r="A363">
        <v>13</v>
      </c>
      <c r="B363">
        <v>2</v>
      </c>
    </row>
    <row r="364" spans="1:2">
      <c r="A364">
        <v>6</v>
      </c>
      <c r="B364">
        <v>14</v>
      </c>
    </row>
    <row r="365" spans="1:2">
      <c r="A365">
        <v>9</v>
      </c>
      <c r="B365">
        <v>14</v>
      </c>
    </row>
    <row r="366" spans="1:2">
      <c r="A366">
        <v>4</v>
      </c>
      <c r="B366">
        <v>14</v>
      </c>
    </row>
    <row r="367" spans="1:2">
      <c r="A367">
        <v>1</v>
      </c>
      <c r="B367">
        <v>17</v>
      </c>
    </row>
    <row r="368" spans="1:2">
      <c r="A368">
        <v>7</v>
      </c>
      <c r="B368">
        <v>16</v>
      </c>
    </row>
    <row r="369" spans="1:2">
      <c r="A369">
        <v>4</v>
      </c>
      <c r="B369">
        <v>14</v>
      </c>
    </row>
    <row r="370" spans="1:2">
      <c r="A370">
        <v>5</v>
      </c>
      <c r="B370">
        <v>15</v>
      </c>
    </row>
    <row r="371" spans="1:2">
      <c r="A371">
        <v>4</v>
      </c>
      <c r="B371">
        <v>14</v>
      </c>
    </row>
    <row r="372" spans="1:2">
      <c r="A372">
        <v>10</v>
      </c>
      <c r="B372">
        <v>14</v>
      </c>
    </row>
    <row r="373" spans="1:2">
      <c r="A373">
        <v>5</v>
      </c>
      <c r="B373">
        <v>15</v>
      </c>
    </row>
    <row r="374" spans="1:2">
      <c r="A374">
        <v>8</v>
      </c>
      <c r="B374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Menu</vt:lpstr>
      <vt:lpstr>Fruit_Vegetable</vt:lpstr>
      <vt:lpstr>Meat and Drink prices</vt:lpstr>
      <vt:lpstr>TOP SECRET RECIPES</vt:lpstr>
      <vt:lpstr>Sample orders</vt:lpstr>
      <vt:lpstr>Q-1 -Lunch</vt:lpstr>
      <vt:lpstr>Q-1- Dinner</vt:lpstr>
      <vt:lpstr>Q-2-(2 to 4)</vt:lpstr>
      <vt:lpstr>Sheet2</vt:lpstr>
      <vt:lpstr>Sheet3</vt:lpstr>
      <vt:lpstr>Q-3 Week 1</vt:lpstr>
      <vt:lpstr>without drinks week 1</vt:lpstr>
      <vt:lpstr>Q- 3 Week 2</vt:lpstr>
      <vt:lpstr>without drinks week 2</vt:lpstr>
      <vt:lpstr>Q-4-Complete orders</vt:lpstr>
      <vt:lpstr>Profit inWeek 1</vt:lpstr>
      <vt:lpstr>Sheet1</vt:lpstr>
      <vt:lpstr>Sheet6</vt:lpstr>
      <vt:lpstr>Profit inWeek 2</vt:lpstr>
      <vt:lpstr>Sheet5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Verbal</dc:creator>
  <cp:keywords/>
  <dc:description/>
  <cp:lastModifiedBy>Vikas Palaparthi</cp:lastModifiedBy>
  <cp:revision/>
  <dcterms:created xsi:type="dcterms:W3CDTF">2019-09-17T01:03:03Z</dcterms:created>
  <dcterms:modified xsi:type="dcterms:W3CDTF">2025-06-06T22:36:03Z</dcterms:modified>
  <cp:category/>
  <cp:contentStatus/>
</cp:coreProperties>
</file>