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sheet" sheetId="1" r:id="rId4"/>
    <sheet state="visible" name="Summary Report" sheetId="2" r:id="rId5"/>
  </sheets>
  <definedNames>
    <definedName localSheetId="0" name="GD">'Summary Report'!$G$6:$I$16</definedName>
    <definedName localSheetId="0" name="Grade">'Summary Report'!$I$6:$I$16</definedName>
    <definedName localSheetId="0" name="Marks">'Summary Report'!$G$6:$H$16</definedName>
    <definedName localSheetId="0" name="Grade_Point">'Summary Report'!$J$6:$K$16</definedName>
  </definedNames>
  <calcPr/>
  <extLst>
    <ext uri="GoogleSheetsCustomDataVersion2">
      <go:sheetsCustomData xmlns:go="http://customooxmlschemas.google.com/" r:id="rId6" roundtripDataChecksum="NBiPkukBmo2Kxsx0SAWPymuHLZuyUXkVafEDJ9PahtM="/>
    </ext>
  </extLst>
</workbook>
</file>

<file path=xl/sharedStrings.xml><?xml version="1.0" encoding="utf-8"?>
<sst xmlns="http://schemas.openxmlformats.org/spreadsheetml/2006/main" count="99" uniqueCount="77">
  <si>
    <t>Eastern University</t>
  </si>
  <si>
    <t>Grade Sheet</t>
  </si>
  <si>
    <t>Faculty</t>
  </si>
  <si>
    <t>Department</t>
  </si>
  <si>
    <t>Semester</t>
  </si>
  <si>
    <t>8th</t>
  </si>
  <si>
    <t>Date</t>
  </si>
  <si>
    <t>LAW</t>
  </si>
  <si>
    <t>Law</t>
  </si>
  <si>
    <t>E&amp;T</t>
  </si>
  <si>
    <t>EEE</t>
  </si>
  <si>
    <t>CSE</t>
  </si>
  <si>
    <t>Course Code</t>
  </si>
  <si>
    <t>LAW 335</t>
  </si>
  <si>
    <t>Credits</t>
  </si>
  <si>
    <t>CIVIL</t>
  </si>
  <si>
    <t>Course Title</t>
  </si>
  <si>
    <t>Criminal Law-2</t>
  </si>
  <si>
    <t>ARTS</t>
  </si>
  <si>
    <t>ENGLISH</t>
  </si>
  <si>
    <t>Tanzim Mahmud</t>
  </si>
  <si>
    <t>Section</t>
  </si>
  <si>
    <t>PHARMACY</t>
  </si>
  <si>
    <t>Sl.</t>
  </si>
  <si>
    <t>ID</t>
  </si>
  <si>
    <t>Name</t>
  </si>
  <si>
    <t>Att. (05)</t>
  </si>
  <si>
    <t>Per. (05)</t>
  </si>
  <si>
    <t>Quiz (20)</t>
  </si>
  <si>
    <t>Midterm (30)</t>
  </si>
  <si>
    <t>Final (40)</t>
  </si>
  <si>
    <t>Total (100)</t>
  </si>
  <si>
    <t>Letter Grade</t>
  </si>
  <si>
    <t>Grade Point</t>
  </si>
  <si>
    <t>Sumayya Salim</t>
  </si>
  <si>
    <t>Mofazzal Hossain</t>
  </si>
  <si>
    <t>Aysha Akhter</t>
  </si>
  <si>
    <t>Jannatul Ferdaus</t>
  </si>
  <si>
    <t>Labib Hossain</t>
  </si>
  <si>
    <t>Zonayed Akter</t>
  </si>
  <si>
    <t>Manik Mia</t>
  </si>
  <si>
    <t>Rifat Al Mamun</t>
  </si>
  <si>
    <t>Arafatul Islam</t>
  </si>
  <si>
    <t>Abir Mahmud</t>
  </si>
  <si>
    <t>Saidur Rahman</t>
  </si>
  <si>
    <t>Nisha Banu</t>
  </si>
  <si>
    <t>Parvej Mia</t>
  </si>
  <si>
    <t>Rasel Hossain</t>
  </si>
  <si>
    <t xml:space="preserve">MD. Monir </t>
  </si>
  <si>
    <t>Hassan Mahmud</t>
  </si>
  <si>
    <t>Name of the Course Teacher</t>
  </si>
  <si>
    <t xml:space="preserve">Name of the Chairperson </t>
  </si>
  <si>
    <t>Name of the Dean</t>
  </si>
  <si>
    <t>Mohammad Mamunur Rashid</t>
  </si>
  <si>
    <t xml:space="preserve">ABM Imdadul Haque </t>
  </si>
  <si>
    <t>Lecturer</t>
  </si>
  <si>
    <t>Department of LAW</t>
  </si>
  <si>
    <t>Assistant Professor</t>
  </si>
  <si>
    <t>Faculty of LAW</t>
  </si>
  <si>
    <t>Summary of Grades</t>
  </si>
  <si>
    <t>Grade</t>
  </si>
  <si>
    <t>Total</t>
  </si>
  <si>
    <t>Percentage</t>
  </si>
  <si>
    <t>Grading System (UGC)</t>
  </si>
  <si>
    <t>A+</t>
  </si>
  <si>
    <t>Marks</t>
  </si>
  <si>
    <t>Point</t>
  </si>
  <si>
    <t>A</t>
  </si>
  <si>
    <t>F</t>
  </si>
  <si>
    <t>A-</t>
  </si>
  <si>
    <t>D</t>
  </si>
  <si>
    <t>B+</t>
  </si>
  <si>
    <t>C</t>
  </si>
  <si>
    <t>B</t>
  </si>
  <si>
    <t>C+</t>
  </si>
  <si>
    <t>B-</t>
  </si>
  <si>
    <t>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</si>
</sst>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yy"/>
  </numFmts>
  <fonts count="11">
    <font>
      <sz val="11.0"/>
      <color theme="1"/>
      <name val="Century Gothic"/>
      <scheme val="minor"/>
    </font>
    <font>
      <sz val="12.0"/>
      <color theme="1"/>
      <name val="Times New Roman"/>
    </font>
    <font>
      <b/>
      <sz val="16.0"/>
      <color theme="1"/>
      <name val="Times New Roman"/>
    </font>
    <font/>
    <font>
      <b/>
      <sz val="14.0"/>
      <color theme="1"/>
      <name val="Times New Roman"/>
    </font>
    <font>
      <b/>
      <sz val="12.0"/>
      <color theme="1"/>
      <name val="Times New Roman"/>
    </font>
    <font>
      <b/>
      <sz val="11.0"/>
      <color theme="1"/>
      <name val="Times New Roman"/>
    </font>
    <font>
      <sz val="11.0"/>
      <color theme="1"/>
      <name val="Century Gothic"/>
    </font>
    <font>
      <sz val="12.0"/>
      <color theme="1"/>
      <name val="Andalus"/>
    </font>
    <font>
      <b/>
      <sz val="11.0"/>
      <color theme="1"/>
      <name val="Calibri"/>
    </font>
    <font>
      <sz val="9.0"/>
      <color theme="1"/>
      <name val="Century Gothic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D1E7A8"/>
        <bgColor rgb="FFD1E7A8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AEC4B8"/>
        <bgColor rgb="FFAEC4B8"/>
      </patternFill>
    </fill>
    <fill>
      <patternFill patternType="solid">
        <fgColor rgb="FFFFC000"/>
        <bgColor rgb="FFFFC000"/>
      </patternFill>
    </fill>
    <fill>
      <patternFill patternType="solid">
        <fgColor rgb="FF92D2DB"/>
        <bgColor rgb="FF92D2DB"/>
      </patternFill>
    </fill>
  </fills>
  <borders count="15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1" fillId="3" fontId="4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4" fillId="4" fontId="5" numFmtId="0" xfId="0" applyAlignment="1" applyBorder="1" applyFill="1" applyFont="1">
      <alignment horizontal="center" vertical="center"/>
    </xf>
    <xf borderId="5" fillId="0" fontId="5" numFmtId="0" xfId="0" applyAlignment="1" applyBorder="1" applyFont="1">
      <alignment horizontal="right" vertical="center"/>
    </xf>
    <xf borderId="6" fillId="0" fontId="3" numFmtId="0" xfId="0" applyBorder="1" applyFont="1"/>
    <xf borderId="5" fillId="0" fontId="1" numFmtId="0" xfId="0" applyAlignment="1" applyBorder="1" applyFont="1">
      <alignment horizontal="center" vertical="center"/>
    </xf>
    <xf borderId="7" fillId="0" fontId="3" numFmtId="0" xfId="0" applyBorder="1" applyFont="1"/>
    <xf borderId="0" fillId="0" fontId="1" numFmtId="0" xfId="0" applyAlignment="1" applyFont="1">
      <alignment horizontal="right" vertical="center"/>
    </xf>
    <xf borderId="4" fillId="0" fontId="5" numFmtId="0" xfId="0" applyAlignment="1" applyBorder="1" applyFont="1">
      <alignment horizontal="right" vertical="center"/>
    </xf>
    <xf borderId="5" fillId="0" fontId="5" numFmtId="164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center" vertical="center"/>
    </xf>
    <xf borderId="0" fillId="0" fontId="5" numFmtId="0" xfId="0" applyAlignment="1" applyFont="1">
      <alignment horizontal="left" vertical="center"/>
    </xf>
    <xf borderId="8" fillId="0" fontId="1" numFmtId="0" xfId="0" applyAlignment="1" applyBorder="1" applyFont="1">
      <alignment horizontal="center" vertical="center"/>
    </xf>
    <xf borderId="9" fillId="0" fontId="3" numFmtId="0" xfId="0" applyBorder="1" applyFont="1"/>
    <xf borderId="0" fillId="0" fontId="5" numFmtId="0" xfId="0" applyAlignment="1" applyFont="1">
      <alignment vertical="center"/>
    </xf>
    <xf borderId="4" fillId="0" fontId="6" numFmtId="0" xfId="0" applyAlignment="1" applyBorder="1" applyFont="1">
      <alignment horizontal="right" vertical="center"/>
    </xf>
    <xf borderId="5" fillId="0" fontId="5" numFmtId="2" xfId="0" applyAlignment="1" applyBorder="1" applyFont="1" applyNumberFormat="1">
      <alignment horizontal="center" vertical="center"/>
    </xf>
    <xf borderId="10" fillId="0" fontId="3" numFmtId="0" xfId="0" applyBorder="1" applyFont="1"/>
    <xf borderId="5" fillId="0" fontId="5" numFmtId="1" xfId="0" applyAlignment="1" applyBorder="1" applyFont="1" applyNumberFormat="1">
      <alignment horizontal="center" vertical="center"/>
    </xf>
    <xf borderId="0" fillId="0" fontId="5" numFmtId="0" xfId="0" applyAlignment="1" applyFont="1">
      <alignment horizontal="right" vertical="center"/>
    </xf>
    <xf borderId="0" fillId="0" fontId="7" numFmtId="0" xfId="0" applyAlignment="1" applyFont="1">
      <alignment horizontal="right" vertical="center"/>
    </xf>
    <xf borderId="0" fillId="0" fontId="6" numFmtId="0" xfId="0" applyAlignment="1" applyFont="1">
      <alignment horizontal="right" vertical="center"/>
    </xf>
    <xf borderId="0" fillId="0" fontId="5" numFmtId="1" xfId="0" applyAlignment="1" applyFont="1" applyNumberFormat="1">
      <alignment horizontal="center" vertical="center"/>
    </xf>
    <xf borderId="4" fillId="5" fontId="5" numFmtId="0" xfId="0" applyAlignment="1" applyBorder="1" applyFill="1" applyFont="1">
      <alignment horizontal="center" shrinkToFit="0" vertical="center" wrapText="1"/>
    </xf>
    <xf borderId="4" fillId="0" fontId="1" numFmtId="0" xfId="0" applyAlignment="1" applyBorder="1" applyFont="1">
      <alignment horizontal="left" vertical="center"/>
    </xf>
    <xf borderId="4" fillId="0" fontId="1" numFmtId="49" xfId="0" applyAlignment="1" applyBorder="1" applyFont="1" applyNumberFormat="1">
      <alignment horizontal="center" vertical="center"/>
    </xf>
    <xf borderId="4" fillId="0" fontId="1" numFmtId="2" xfId="0" applyAlignment="1" applyBorder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10" xfId="0" applyAlignment="1" applyFont="1" applyNumberFormat="1">
      <alignment horizontal="left" vertical="center"/>
    </xf>
    <xf borderId="11" fillId="6" fontId="9" numFmtId="0" xfId="0" applyBorder="1" applyFill="1" applyFont="1"/>
    <xf borderId="11" fillId="6" fontId="7" numFmtId="0" xfId="0" applyBorder="1" applyFont="1"/>
    <xf borderId="11" fillId="6" fontId="7" numFmtId="2" xfId="0" applyBorder="1" applyFont="1" applyNumberFormat="1"/>
    <xf borderId="0" fillId="0" fontId="10" numFmtId="2" xfId="0" applyFont="1" applyNumberFormat="1"/>
    <xf borderId="0" fillId="0" fontId="10" numFmtId="0" xfId="0" applyFont="1"/>
    <xf borderId="0" fillId="0" fontId="7" numFmtId="2" xfId="0" applyFont="1" applyNumberFormat="1"/>
    <xf borderId="0" fillId="0" fontId="7" numFmtId="0" xfId="0" applyFont="1"/>
    <xf borderId="11" fillId="2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11" fillId="2" fontId="4" numFmtId="0" xfId="0" applyAlignment="1" applyBorder="1" applyFont="1">
      <alignment vertical="center"/>
    </xf>
    <xf borderId="1" fillId="7" fontId="4" numFmtId="0" xfId="0" applyAlignment="1" applyBorder="1" applyFill="1" applyFont="1">
      <alignment horizontal="center" vertical="center"/>
    </xf>
    <xf borderId="0" fillId="0" fontId="4" numFmtId="0" xfId="0" applyAlignment="1" applyFont="1">
      <alignment vertical="center"/>
    </xf>
    <xf borderId="11" fillId="2" fontId="1" numFmtId="0" xfId="0" applyAlignment="1" applyBorder="1" applyFont="1">
      <alignment horizontal="left" vertical="center"/>
    </xf>
    <xf borderId="12" fillId="3" fontId="5" numFmtId="0" xfId="0" applyAlignment="1" applyBorder="1" applyFont="1">
      <alignment horizontal="center" vertical="center"/>
    </xf>
    <xf borderId="13" fillId="0" fontId="3" numFmtId="0" xfId="0" applyBorder="1" applyFont="1"/>
    <xf borderId="14" fillId="0" fontId="3" numFmtId="0" xfId="0" applyBorder="1" applyFont="1"/>
    <xf borderId="4" fillId="8" fontId="5" numFmtId="0" xfId="0" applyAlignment="1" applyBorder="1" applyFill="1" applyFont="1">
      <alignment horizontal="center" vertical="center"/>
    </xf>
    <xf borderId="5" fillId="8" fontId="5" numFmtId="0" xfId="0" applyAlignment="1" applyBorder="1" applyFont="1">
      <alignment horizontal="center" vertical="center"/>
    </xf>
    <xf borderId="5" fillId="9" fontId="5" numFmtId="0" xfId="0" applyAlignment="1" applyBorder="1" applyFill="1" applyFont="1">
      <alignment horizontal="center" vertical="center"/>
    </xf>
    <xf borderId="5" fillId="0" fontId="1" numFmtId="10" xfId="0" applyAlignment="1" applyBorder="1" applyFont="1" applyNumberFormat="1">
      <alignment horizontal="center" vertical="center"/>
    </xf>
    <xf borderId="4" fillId="0" fontId="5" numFmtId="0" xfId="0" applyAlignment="1" applyBorder="1" applyFont="1">
      <alignment horizontal="center" vertical="center"/>
    </xf>
  </cellXfs>
  <cellStyles count="1">
    <cellStyle xfId="0" name="Normal" builtinId="0"/>
  </cellStyles>
  <dxfs count="5">
    <dxf>
      <font/>
      <fill>
        <patternFill patternType="solid">
          <fgColor rgb="FFFFFF66"/>
          <bgColor rgb="FFFFFF66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FF0000"/>
                </a:solidFill>
                <a:latin typeface="+mn-lt"/>
              </a:defRPr>
            </a:pPr>
            <a:r>
              <a:rPr b="1" i="0" sz="1400">
                <a:solidFill>
                  <a:srgbClr val="FF0000"/>
                </a:solidFill>
                <a:latin typeface="+mn-lt"/>
              </a:rPr>
              <a:t>Grade Sheet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'Summary Report'!$B$5:$B$16</c:f>
            </c:strRef>
          </c:cat>
          <c:val>
            <c:numRef>
              <c:f>'Summary Report'!$C$5:$C$16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'Summary Report'!$B$5:$B$16</c:f>
            </c:strRef>
          </c:cat>
          <c:val>
            <c:numRef>
              <c:f>'Summary Report'!$D$5:$D$16</c:f>
              <c:numCache/>
            </c:numRef>
          </c:val>
        </c:ser>
        <c:axId val="1916638481"/>
        <c:axId val="991296320"/>
      </c:barChart>
      <c:catAx>
        <c:axId val="1916638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991296320"/>
      </c:catAx>
      <c:valAx>
        <c:axId val="991296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916638481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17</xdr:row>
      <xdr:rowOff>161925</xdr:rowOff>
    </xdr:from>
    <xdr:ext cx="5295900" cy="2933700"/>
    <xdr:graphicFrame>
      <xdr:nvGraphicFramePr>
        <xdr:cNvPr id="74231977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6B9F25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24.25"/>
    <col customWidth="1" min="3" max="3" width="22.63"/>
    <col customWidth="1" min="4" max="4" width="7.63"/>
    <col customWidth="1" min="5" max="5" width="7.75"/>
    <col customWidth="1" min="6" max="6" width="11.0"/>
    <col customWidth="1" min="7" max="7" width="9.5"/>
    <col customWidth="1" min="8" max="8" width="7.5"/>
    <col customWidth="1" min="9" max="9" width="8.63"/>
    <col customWidth="1" min="10" max="10" width="7.88"/>
    <col customWidth="1" min="11" max="11" width="10.88"/>
    <col customWidth="1" min="12" max="13" width="9.0"/>
    <col customWidth="1" min="14" max="14" width="13.5"/>
    <col customWidth="1" min="15" max="15" width="27.38"/>
    <col customWidth="1" min="16" max="16" width="9.0"/>
    <col customWidth="1" min="17" max="17" width="10.5"/>
    <col customWidth="1" min="18" max="18" width="9.0"/>
    <col customWidth="1" min="19" max="26" width="8.6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6"/>
      <c r="L4" s="1"/>
      <c r="M4" s="1"/>
      <c r="N4" s="7" t="s">
        <v>2</v>
      </c>
      <c r="O4" s="7" t="s">
        <v>3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8" t="s">
        <v>4</v>
      </c>
      <c r="B5" s="9"/>
      <c r="C5" s="10" t="s">
        <v>5</v>
      </c>
      <c r="D5" s="11"/>
      <c r="E5" s="9"/>
      <c r="F5" s="1"/>
      <c r="G5" s="12"/>
      <c r="H5" s="13" t="s">
        <v>6</v>
      </c>
      <c r="I5" s="14">
        <f>TODAY()</f>
        <v>45610</v>
      </c>
      <c r="J5" s="11"/>
      <c r="K5" s="9"/>
      <c r="L5" s="1"/>
      <c r="M5" s="1"/>
      <c r="N5" s="15" t="s">
        <v>7</v>
      </c>
      <c r="O5" s="15" t="s">
        <v>8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0" customHeight="1">
      <c r="A6" s="8" t="s">
        <v>2</v>
      </c>
      <c r="B6" s="9"/>
      <c r="C6" s="10" t="s">
        <v>7</v>
      </c>
      <c r="D6" s="11"/>
      <c r="E6" s="9"/>
      <c r="F6" s="1"/>
      <c r="G6" s="1"/>
      <c r="H6" s="12"/>
      <c r="I6" s="16"/>
      <c r="J6" s="16"/>
      <c r="K6" s="16"/>
      <c r="L6" s="1"/>
      <c r="M6" s="1"/>
      <c r="N6" s="17" t="s">
        <v>9</v>
      </c>
      <c r="O6" s="15" t="s">
        <v>10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8" t="s">
        <v>3</v>
      </c>
      <c r="B7" s="9"/>
      <c r="C7" s="10" t="s">
        <v>7</v>
      </c>
      <c r="D7" s="11"/>
      <c r="E7" s="9"/>
      <c r="F7" s="1"/>
      <c r="G7" s="1"/>
      <c r="H7" s="12"/>
      <c r="I7" s="16"/>
      <c r="J7" s="16"/>
      <c r="K7" s="16"/>
      <c r="L7" s="1"/>
      <c r="M7" s="1"/>
      <c r="N7" s="18"/>
      <c r="O7" s="15" t="s">
        <v>11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0" customHeight="1">
      <c r="A8" s="8" t="s">
        <v>12</v>
      </c>
      <c r="B8" s="9"/>
      <c r="C8" s="10" t="s">
        <v>13</v>
      </c>
      <c r="D8" s="11"/>
      <c r="E8" s="9"/>
      <c r="F8" s="1"/>
      <c r="G8" s="19"/>
      <c r="H8" s="20" t="s">
        <v>14</v>
      </c>
      <c r="I8" s="21">
        <v>4.0</v>
      </c>
      <c r="J8" s="11"/>
      <c r="K8" s="9"/>
      <c r="L8" s="1"/>
      <c r="M8" s="1"/>
      <c r="N8" s="22"/>
      <c r="O8" s="15" t="s">
        <v>15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0" customHeight="1">
      <c r="A9" s="8" t="s">
        <v>16</v>
      </c>
      <c r="B9" s="9"/>
      <c r="C9" s="10" t="s">
        <v>17</v>
      </c>
      <c r="D9" s="11"/>
      <c r="E9" s="9"/>
      <c r="F9" s="1"/>
      <c r="G9" s="1"/>
      <c r="H9" s="12"/>
      <c r="I9" s="16"/>
      <c r="J9" s="16"/>
      <c r="K9" s="16"/>
      <c r="L9" s="1"/>
      <c r="M9" s="1"/>
      <c r="N9" s="15" t="s">
        <v>18</v>
      </c>
      <c r="O9" s="15" t="s">
        <v>19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8" t="s">
        <v>2</v>
      </c>
      <c r="B10" s="9"/>
      <c r="C10" s="10" t="s">
        <v>20</v>
      </c>
      <c r="D10" s="11"/>
      <c r="E10" s="9"/>
      <c r="F10" s="1"/>
      <c r="G10" s="19"/>
      <c r="H10" s="20" t="s">
        <v>21</v>
      </c>
      <c r="I10" s="23">
        <v>1.0</v>
      </c>
      <c r="J10" s="11"/>
      <c r="K10" s="9"/>
      <c r="L10" s="1"/>
      <c r="M10" s="1"/>
      <c r="N10" s="15" t="s">
        <v>22</v>
      </c>
      <c r="O10" s="15" t="s">
        <v>22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0" customHeight="1">
      <c r="A11" s="24"/>
      <c r="B11" s="25"/>
      <c r="C11" s="6"/>
      <c r="D11" s="6"/>
      <c r="E11" s="6"/>
      <c r="F11" s="1"/>
      <c r="G11" s="19"/>
      <c r="H11" s="26"/>
      <c r="I11" s="27"/>
      <c r="J11" s="27"/>
      <c r="K11" s="2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4.5" customHeight="1">
      <c r="A13" s="28" t="s">
        <v>23</v>
      </c>
      <c r="B13" s="28" t="s">
        <v>24</v>
      </c>
      <c r="C13" s="28" t="s">
        <v>25</v>
      </c>
      <c r="D13" s="28" t="s">
        <v>26</v>
      </c>
      <c r="E13" s="28" t="s">
        <v>27</v>
      </c>
      <c r="F13" s="28" t="s">
        <v>28</v>
      </c>
      <c r="G13" s="28" t="s">
        <v>29</v>
      </c>
      <c r="H13" s="28" t="s">
        <v>30</v>
      </c>
      <c r="I13" s="28" t="s">
        <v>31</v>
      </c>
      <c r="J13" s="28" t="s">
        <v>32</v>
      </c>
      <c r="K13" s="28" t="s">
        <v>33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15">
        <v>1.0</v>
      </c>
      <c r="B14" s="15">
        <v>2.13100001E8</v>
      </c>
      <c r="C14" s="29" t="s">
        <v>34</v>
      </c>
      <c r="D14" s="15">
        <v>3.0</v>
      </c>
      <c r="E14" s="15">
        <v>4.0</v>
      </c>
      <c r="F14" s="15">
        <v>14.0</v>
      </c>
      <c r="G14" s="15">
        <v>24.0</v>
      </c>
      <c r="H14" s="15">
        <v>35.0</v>
      </c>
      <c r="I14" s="15">
        <f t="shared" ref="I14:I29" si="1">IF(B14&lt;&gt;0,SUM(D14:H14),"")</f>
        <v>80</v>
      </c>
      <c r="J14" s="30" t="str">
        <f>IF(B14&lt;&gt;0,VLOOKUP(I14,Gradesheet!GD,2),"")</f>
        <v>A+</v>
      </c>
      <c r="K14" s="15" t="str">
        <f>I14 IF(B14&lt;&gt;0,VLOOKUP(I14,Gradesheet!GD,3),"")</f>
        <v>#ERROR!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5">
        <v>2.0</v>
      </c>
      <c r="B15" s="15">
        <v>2.13100002E8</v>
      </c>
      <c r="C15" s="29" t="s">
        <v>35</v>
      </c>
      <c r="D15" s="15">
        <v>2.0</v>
      </c>
      <c r="E15" s="15">
        <v>3.0</v>
      </c>
      <c r="F15" s="15">
        <v>17.0</v>
      </c>
      <c r="G15" s="15">
        <v>28.0</v>
      </c>
      <c r="H15" s="15">
        <v>32.0</v>
      </c>
      <c r="I15" s="15">
        <f t="shared" si="1"/>
        <v>82</v>
      </c>
      <c r="J15" s="30" t="str">
        <f>IF(B15&lt;&gt;0,VLOOKUP(I15,Gradesheet!GD,2),"")</f>
        <v>A+</v>
      </c>
      <c r="K15" s="31">
        <f>IF(B15&lt;&gt;0,VLOOKUP(I15,Gradesheet!GD,3),"")</f>
        <v>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5">
        <v>3.0</v>
      </c>
      <c r="B16" s="15">
        <v>2.13100003E8</v>
      </c>
      <c r="C16" s="29" t="s">
        <v>36</v>
      </c>
      <c r="D16" s="15">
        <v>4.0</v>
      </c>
      <c r="E16" s="15">
        <v>3.0</v>
      </c>
      <c r="F16" s="15">
        <v>12.0</v>
      </c>
      <c r="G16" s="15">
        <v>32.0</v>
      </c>
      <c r="H16" s="15">
        <v>18.0</v>
      </c>
      <c r="I16" s="15">
        <f t="shared" si="1"/>
        <v>69</v>
      </c>
      <c r="J16" s="30" t="str">
        <f>IF(B16&lt;&gt;0,VLOOKUP(I16,Gradesheet!GD,2),"")</f>
        <v>B+</v>
      </c>
      <c r="K16" s="31">
        <f>IF(B16&lt;&gt;0,VLOOKUP(I16,Gradesheet!GD,3),"")</f>
        <v>3.25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5">
        <v>4.0</v>
      </c>
      <c r="B17" s="15">
        <v>2.13100004E8</v>
      </c>
      <c r="C17" s="29" t="s">
        <v>37</v>
      </c>
      <c r="D17" s="15">
        <v>5.0</v>
      </c>
      <c r="E17" s="15">
        <v>5.0</v>
      </c>
      <c r="F17" s="15">
        <v>9.0</v>
      </c>
      <c r="G17" s="15">
        <v>5.0</v>
      </c>
      <c r="H17" s="15">
        <v>10.0</v>
      </c>
      <c r="I17" s="15">
        <f t="shared" si="1"/>
        <v>34</v>
      </c>
      <c r="J17" s="30" t="str">
        <f>IF(B17&lt;&gt;0,VLOOKUP(I17,Gradesheet!GD,2),"")</f>
        <v>F</v>
      </c>
      <c r="K17" s="31">
        <f>IF(B17&lt;&gt;0,VLOOKUP(I17,Gradesheet!GD,3),"")</f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5">
        <v>5.0</v>
      </c>
      <c r="B18" s="15">
        <v>2.13100005E8</v>
      </c>
      <c r="C18" s="29" t="s">
        <v>38</v>
      </c>
      <c r="D18" s="15">
        <v>5.0</v>
      </c>
      <c r="E18" s="15">
        <v>4.0</v>
      </c>
      <c r="F18" s="15">
        <v>6.0</v>
      </c>
      <c r="G18" s="15">
        <v>22.0</v>
      </c>
      <c r="H18" s="15">
        <v>15.0</v>
      </c>
      <c r="I18" s="15">
        <f t="shared" si="1"/>
        <v>52</v>
      </c>
      <c r="J18" s="30" t="str">
        <f>IF(B18&lt;&gt;0,VLOOKUP(I18,Gradesheet!GD,2),"")</f>
        <v>C+</v>
      </c>
      <c r="K18" s="31">
        <f>IF(B18&lt;&gt;0,VLOOKUP(I18,Gradesheet!GD,3),"")</f>
        <v>2.5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5">
        <v>6.0</v>
      </c>
      <c r="B19" s="15">
        <v>2.13100006E8</v>
      </c>
      <c r="C19" s="29" t="s">
        <v>39</v>
      </c>
      <c r="D19" s="15">
        <v>4.0</v>
      </c>
      <c r="E19" s="15">
        <v>4.0</v>
      </c>
      <c r="F19" s="15">
        <v>9.0</v>
      </c>
      <c r="G19" s="15">
        <v>8.0</v>
      </c>
      <c r="H19" s="15">
        <v>13.0</v>
      </c>
      <c r="I19" s="15">
        <f t="shared" si="1"/>
        <v>38</v>
      </c>
      <c r="J19" s="30" t="str">
        <f>IF(B19&lt;&gt;0,VLOOKUP(I19,Gradesheet!GD,2),"")</f>
        <v>F</v>
      </c>
      <c r="K19" s="31">
        <f>IF(B19&lt;&gt;0,VLOOKUP(I19,Gradesheet!GD,3),"")</f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5">
        <v>7.0</v>
      </c>
      <c r="B20" s="15">
        <v>2.13100007E8</v>
      </c>
      <c r="C20" s="29" t="s">
        <v>40</v>
      </c>
      <c r="D20" s="15">
        <v>3.0</v>
      </c>
      <c r="E20" s="15">
        <v>5.0</v>
      </c>
      <c r="F20" s="15">
        <v>16.0</v>
      </c>
      <c r="G20" s="15">
        <v>22.0</v>
      </c>
      <c r="H20" s="15">
        <v>30.0</v>
      </c>
      <c r="I20" s="15">
        <f t="shared" si="1"/>
        <v>76</v>
      </c>
      <c r="J20" s="30" t="str">
        <f>IF(B20&lt;&gt;0,VLOOKUP(I20,Gradesheet!GD,2),"")</f>
        <v>A</v>
      </c>
      <c r="K20" s="31">
        <f>IF(B20&lt;&gt;0,VLOOKUP(I20,Gradesheet!GD,3),"")</f>
        <v>3.75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5">
        <v>8.0</v>
      </c>
      <c r="B21" s="15">
        <v>2.13100008E8</v>
      </c>
      <c r="C21" s="29" t="s">
        <v>41</v>
      </c>
      <c r="D21" s="15">
        <v>5.0</v>
      </c>
      <c r="E21" s="15">
        <v>5.0</v>
      </c>
      <c r="F21" s="15">
        <v>17.0</v>
      </c>
      <c r="G21" s="15">
        <v>26.0</v>
      </c>
      <c r="H21" s="15">
        <v>34.0</v>
      </c>
      <c r="I21" s="15">
        <f t="shared" si="1"/>
        <v>87</v>
      </c>
      <c r="J21" s="30" t="str">
        <f>IF(B21&lt;&gt;0,VLOOKUP(I21,Gradesheet!GD,2),"")</f>
        <v>A+</v>
      </c>
      <c r="K21" s="31">
        <f>IF(B21&lt;&gt;0,VLOOKUP(I21,Gradesheet!GD,3),"")</f>
        <v>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5">
        <v>9.0</v>
      </c>
      <c r="B22" s="15">
        <v>2.13100009E8</v>
      </c>
      <c r="C22" s="29" t="s">
        <v>42</v>
      </c>
      <c r="D22" s="15">
        <v>3.0</v>
      </c>
      <c r="E22" s="15">
        <v>5.0</v>
      </c>
      <c r="F22" s="15">
        <v>13.0</v>
      </c>
      <c r="G22" s="15">
        <v>14.0</v>
      </c>
      <c r="H22" s="15">
        <v>20.0</v>
      </c>
      <c r="I22" s="15">
        <f t="shared" si="1"/>
        <v>55</v>
      </c>
      <c r="J22" s="30" t="str">
        <f>IF(B22&lt;&gt;0,VLOOKUP(I22,Gradesheet!GD,2),"")</f>
        <v>B-</v>
      </c>
      <c r="K22" s="31">
        <f>IF(B22&lt;&gt;0,VLOOKUP(I22,Gradesheet!GD,3),"")</f>
        <v>2.75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5">
        <v>10.0</v>
      </c>
      <c r="B23" s="15">
        <v>2.1310001E8</v>
      </c>
      <c r="C23" s="29" t="s">
        <v>43</v>
      </c>
      <c r="D23" s="15">
        <v>4.0</v>
      </c>
      <c r="E23" s="15">
        <v>4.0</v>
      </c>
      <c r="F23" s="15">
        <v>9.0</v>
      </c>
      <c r="G23" s="15">
        <v>14.0</v>
      </c>
      <c r="H23" s="15">
        <v>27.0</v>
      </c>
      <c r="I23" s="15">
        <f t="shared" si="1"/>
        <v>58</v>
      </c>
      <c r="J23" s="30" t="str">
        <f>IF(B23&lt;&gt;0,VLOOKUP(I23,Gradesheet!GD,2),"")</f>
        <v>B-</v>
      </c>
      <c r="K23" s="31">
        <f>IF(B23&lt;&gt;0,VLOOKUP(I23,Gradesheet!GD,3),"")</f>
        <v>2.75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5">
        <v>11.0</v>
      </c>
      <c r="B24" s="15">
        <v>2.13100011E8</v>
      </c>
      <c r="C24" s="29" t="s">
        <v>44</v>
      </c>
      <c r="D24" s="15">
        <v>5.0</v>
      </c>
      <c r="E24" s="15">
        <v>3.0</v>
      </c>
      <c r="F24" s="15">
        <v>14.0</v>
      </c>
      <c r="G24" s="15">
        <v>22.0</v>
      </c>
      <c r="H24" s="15">
        <v>25.0</v>
      </c>
      <c r="I24" s="15">
        <f t="shared" si="1"/>
        <v>69</v>
      </c>
      <c r="J24" s="30" t="str">
        <f>IF(B24&lt;&gt;0,VLOOKUP(I24,Gradesheet!GD,2),"")</f>
        <v>B+</v>
      </c>
      <c r="K24" s="31">
        <f>IF(B24&lt;&gt;0,VLOOKUP(I24,Gradesheet!GD,3),"")</f>
        <v>3.25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5">
        <v>12.0</v>
      </c>
      <c r="B25" s="15">
        <v>2.13100012E8</v>
      </c>
      <c r="C25" s="29" t="s">
        <v>45</v>
      </c>
      <c r="D25" s="15">
        <v>5.0</v>
      </c>
      <c r="E25" s="15">
        <v>4.0</v>
      </c>
      <c r="F25" s="15">
        <v>18.0</v>
      </c>
      <c r="G25" s="15">
        <v>26.0</v>
      </c>
      <c r="H25" s="15">
        <v>27.0</v>
      </c>
      <c r="I25" s="15">
        <f t="shared" si="1"/>
        <v>80</v>
      </c>
      <c r="J25" s="30" t="str">
        <f>IF(B25&lt;&gt;0,VLOOKUP(I25,Gradesheet!GD,2),"")</f>
        <v>A+</v>
      </c>
      <c r="K25" s="31">
        <f>IF(B25&lt;&gt;0,VLOOKUP(I25,Gradesheet!GD,3),"")</f>
        <v>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5">
        <v>13.0</v>
      </c>
      <c r="B26" s="15">
        <v>2.13100013E8</v>
      </c>
      <c r="C26" s="29" t="s">
        <v>46</v>
      </c>
      <c r="D26" s="15">
        <v>5.0</v>
      </c>
      <c r="E26" s="15">
        <v>5.0</v>
      </c>
      <c r="F26" s="15">
        <v>11.0</v>
      </c>
      <c r="G26" s="15">
        <v>19.0</v>
      </c>
      <c r="H26" s="15">
        <v>26.0</v>
      </c>
      <c r="I26" s="15">
        <f t="shared" si="1"/>
        <v>66</v>
      </c>
      <c r="J26" s="30" t="str">
        <f>IF(B26&lt;&gt;0,VLOOKUP(I26,Gradesheet!GD,2),"")</f>
        <v>B+</v>
      </c>
      <c r="K26" s="31">
        <f>IF(B26&lt;&gt;0,VLOOKUP(I26,Gradesheet!GD,3),"")</f>
        <v>3.25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5">
        <v>14.0</v>
      </c>
      <c r="B27" s="15">
        <v>2.13100014E8</v>
      </c>
      <c r="C27" s="29" t="s">
        <v>47</v>
      </c>
      <c r="D27" s="15">
        <v>4.0</v>
      </c>
      <c r="E27" s="15">
        <v>2.0</v>
      </c>
      <c r="F27" s="15">
        <v>6.0</v>
      </c>
      <c r="G27" s="15">
        <v>9.0</v>
      </c>
      <c r="H27" s="15">
        <v>18.0</v>
      </c>
      <c r="I27" s="15">
        <f t="shared" si="1"/>
        <v>39</v>
      </c>
      <c r="J27" s="30" t="str">
        <f>IF(B27&lt;&gt;0,VLOOKUP(I27,Gradesheet!GD,2),"")</f>
        <v>F</v>
      </c>
      <c r="K27" s="31">
        <f>IF(B27&lt;&gt;0,VLOOKUP(I27,Gradesheet!GD,3),"")</f>
        <v>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5">
        <v>15.0</v>
      </c>
      <c r="B28" s="15">
        <v>2.13100015E8</v>
      </c>
      <c r="C28" s="29" t="s">
        <v>48</v>
      </c>
      <c r="D28" s="15">
        <v>3.0</v>
      </c>
      <c r="E28" s="15">
        <v>5.0</v>
      </c>
      <c r="F28" s="15">
        <v>17.0</v>
      </c>
      <c r="G28" s="15">
        <v>26.0</v>
      </c>
      <c r="H28" s="15">
        <v>34.0</v>
      </c>
      <c r="I28" s="15">
        <f t="shared" si="1"/>
        <v>85</v>
      </c>
      <c r="J28" s="30" t="str">
        <f>IF(B28&lt;&gt;0,VLOOKUP(I28,Gradesheet!GD,2),"")</f>
        <v>A+</v>
      </c>
      <c r="K28" s="31">
        <f>IF(B28&lt;&gt;0,VLOOKUP(I28,Gradesheet!GD,3),"")</f>
        <v>4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5">
        <v>16.0</v>
      </c>
      <c r="B29" s="15">
        <v>2.13100016E8</v>
      </c>
      <c r="C29" s="29" t="s">
        <v>49</v>
      </c>
      <c r="D29" s="15">
        <v>4.0</v>
      </c>
      <c r="E29" s="15">
        <v>3.0</v>
      </c>
      <c r="F29" s="15">
        <v>15.0</v>
      </c>
      <c r="G29" s="15">
        <v>24.0</v>
      </c>
      <c r="H29" s="15">
        <v>32.0</v>
      </c>
      <c r="I29" s="15">
        <f t="shared" si="1"/>
        <v>78</v>
      </c>
      <c r="J29" s="30" t="str">
        <f>IF(B29&lt;&gt;0,VLOOKUP(I29,Gradesheet!GD,2),"")</f>
        <v>A</v>
      </c>
      <c r="K29" s="31">
        <f>IF(B29&lt;&gt;0,VLOOKUP(I29,Gradesheet!GD,3),"")</f>
        <v>3.75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"/>
      <c r="B32" s="1"/>
      <c r="C32" s="1"/>
      <c r="D32" s="1"/>
      <c r="E32" s="1"/>
      <c r="F32" s="1"/>
      <c r="G32" s="1"/>
      <c r="H32" s="1"/>
      <c r="I32" s="6"/>
      <c r="J32" s="6"/>
      <c r="K32" s="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32" t="s">
        <v>50</v>
      </c>
      <c r="C33" s="33"/>
      <c r="D33" s="32" t="s">
        <v>51</v>
      </c>
      <c r="G33" s="34"/>
      <c r="H33" s="34"/>
      <c r="I33" s="32" t="s">
        <v>52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35" t="s">
        <v>20</v>
      </c>
      <c r="C34" s="36"/>
      <c r="D34" s="32" t="s">
        <v>53</v>
      </c>
      <c r="G34" s="34"/>
      <c r="H34" s="34"/>
      <c r="I34" s="32" t="s">
        <v>54</v>
      </c>
      <c r="L34" s="1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35" t="s">
        <v>55</v>
      </c>
      <c r="C35" s="36"/>
      <c r="D35" s="35" t="s">
        <v>56</v>
      </c>
      <c r="G35" s="37"/>
      <c r="H35" s="37"/>
      <c r="I35" s="32" t="s">
        <v>57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35" t="s">
        <v>56</v>
      </c>
      <c r="C36" s="36"/>
      <c r="D36" s="32" t="s">
        <v>58</v>
      </c>
      <c r="G36" s="34"/>
      <c r="H36" s="34"/>
      <c r="I36" s="32" t="s">
        <v>58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"/>
      <c r="B37" s="33"/>
      <c r="C37" s="33"/>
      <c r="D37" s="1"/>
      <c r="E37" s="1"/>
      <c r="F37" s="1"/>
      <c r="G37" s="1"/>
      <c r="H37" s="1"/>
      <c r="I37" s="1"/>
      <c r="J37" s="1"/>
      <c r="K37" s="38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7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4.0" customHeight="1">
      <c r="A39" s="1"/>
      <c r="B39" s="3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3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40"/>
      <c r="O53" s="40"/>
      <c r="P53" s="41"/>
      <c r="Q53" s="41"/>
      <c r="R53" s="40"/>
      <c r="S53" s="1"/>
      <c r="T53" s="1"/>
      <c r="U53" s="1"/>
      <c r="V53" s="1"/>
      <c r="W53" s="1"/>
      <c r="X53" s="1"/>
      <c r="Y53" s="1"/>
      <c r="Z53" s="1"/>
    </row>
    <row r="54" ht="18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42"/>
      <c r="O54" s="41"/>
      <c r="P54" s="41"/>
      <c r="Q54" s="41"/>
      <c r="R54" s="41"/>
      <c r="S54" s="1"/>
      <c r="T54" s="1"/>
      <c r="U54" s="1"/>
      <c r="V54" s="1"/>
      <c r="W54" s="1"/>
      <c r="X54" s="1"/>
      <c r="Y54" s="1"/>
      <c r="Z54" s="1"/>
    </row>
    <row r="55" ht="18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42"/>
      <c r="O55" s="41"/>
      <c r="P55" s="41"/>
      <c r="Q55" s="41"/>
      <c r="R55" s="41"/>
      <c r="S55" s="1"/>
      <c r="T55" s="1"/>
      <c r="U55" s="1"/>
      <c r="V55" s="1"/>
      <c r="W55" s="1"/>
      <c r="X55" s="1"/>
      <c r="Y55" s="1"/>
      <c r="Z55" s="1"/>
    </row>
    <row r="56" ht="18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42"/>
      <c r="O56" s="41"/>
      <c r="P56" s="41"/>
      <c r="Q56" s="41"/>
      <c r="R56" s="41"/>
      <c r="S56" s="1"/>
      <c r="T56" s="1"/>
      <c r="U56" s="1"/>
      <c r="V56" s="1"/>
      <c r="W56" s="1"/>
      <c r="X56" s="1"/>
      <c r="Y56" s="1"/>
      <c r="Z56" s="1"/>
    </row>
    <row r="57" ht="18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42"/>
      <c r="O57" s="41"/>
      <c r="P57" s="40"/>
      <c r="Q57" s="41"/>
      <c r="R57" s="41"/>
      <c r="S57" s="1"/>
      <c r="T57" s="1"/>
      <c r="U57" s="1"/>
      <c r="V57" s="1"/>
      <c r="W57" s="1"/>
      <c r="X57" s="1"/>
      <c r="Y57" s="1"/>
      <c r="Z57" s="1"/>
    </row>
    <row r="58" ht="18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43"/>
      <c r="O58" s="44"/>
      <c r="P58" s="44"/>
      <c r="Q58" s="44"/>
      <c r="R58" s="44"/>
      <c r="S58" s="1"/>
      <c r="T58" s="1"/>
      <c r="U58" s="1"/>
      <c r="V58" s="1"/>
      <c r="W58" s="1"/>
      <c r="X58" s="1"/>
      <c r="Y58" s="1"/>
      <c r="Z58" s="1"/>
    </row>
    <row r="59" ht="18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43"/>
      <c r="O59" s="44"/>
      <c r="P59" s="44"/>
      <c r="Q59" s="44"/>
      <c r="R59" s="44"/>
      <c r="S59" s="1"/>
      <c r="T59" s="1"/>
      <c r="U59" s="1"/>
      <c r="V59" s="1"/>
      <c r="W59" s="1"/>
      <c r="X59" s="1"/>
      <c r="Y59" s="1"/>
      <c r="Z59" s="1"/>
    </row>
    <row r="60" ht="18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43"/>
      <c r="O60" s="44"/>
      <c r="P60" s="44"/>
      <c r="Q60" s="44"/>
      <c r="R60" s="44"/>
      <c r="S60" s="1"/>
      <c r="T60" s="1"/>
      <c r="U60" s="1"/>
      <c r="V60" s="1"/>
      <c r="W60" s="1"/>
      <c r="X60" s="1"/>
      <c r="Y60" s="1"/>
      <c r="Z60" s="1"/>
    </row>
    <row r="61" ht="18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45"/>
      <c r="O61" s="46"/>
      <c r="P61" s="46"/>
      <c r="Q61" s="46"/>
      <c r="R61" s="46"/>
      <c r="S61" s="1"/>
      <c r="T61" s="1"/>
      <c r="U61" s="1"/>
      <c r="V61" s="1"/>
      <c r="W61" s="1"/>
      <c r="X61" s="1"/>
      <c r="Y61" s="1"/>
      <c r="Z61" s="1"/>
    </row>
    <row r="62" ht="18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45"/>
      <c r="O62" s="46"/>
      <c r="P62" s="46"/>
      <c r="Q62" s="46"/>
      <c r="R62" s="46"/>
      <c r="S62" s="1"/>
      <c r="T62" s="1"/>
      <c r="U62" s="1"/>
      <c r="V62" s="1"/>
      <c r="W62" s="1"/>
      <c r="X62" s="1"/>
      <c r="Y62" s="1"/>
      <c r="Z62" s="1"/>
    </row>
    <row r="63" ht="18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45"/>
      <c r="O63" s="46"/>
      <c r="P63" s="46"/>
      <c r="Q63" s="46"/>
      <c r="R63" s="46"/>
      <c r="S63" s="1"/>
      <c r="T63" s="1"/>
      <c r="U63" s="1"/>
      <c r="V63" s="1"/>
      <c r="W63" s="1"/>
      <c r="X63" s="1"/>
      <c r="Y63" s="1"/>
      <c r="Z63" s="1"/>
    </row>
    <row r="64" ht="18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45"/>
      <c r="O64" s="46"/>
      <c r="P64" s="46"/>
      <c r="Q64" s="46"/>
      <c r="R64" s="46"/>
      <c r="S64" s="1"/>
      <c r="T64" s="1"/>
      <c r="U64" s="1"/>
      <c r="V64" s="1"/>
      <c r="W64" s="1"/>
      <c r="X64" s="1"/>
      <c r="Y64" s="1"/>
      <c r="Z64" s="1"/>
    </row>
    <row r="65" ht="18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45"/>
      <c r="O65" s="46"/>
      <c r="P65" s="46"/>
      <c r="Q65" s="46"/>
      <c r="R65" s="46"/>
      <c r="S65" s="1"/>
      <c r="T65" s="1"/>
      <c r="U65" s="1"/>
      <c r="V65" s="1"/>
      <c r="W65" s="1"/>
      <c r="X65" s="1"/>
      <c r="Y65" s="1"/>
      <c r="Z65" s="1"/>
    </row>
    <row r="66" ht="18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1">
    <mergeCell ref="I5:K5"/>
    <mergeCell ref="N6:N8"/>
    <mergeCell ref="I8:K8"/>
    <mergeCell ref="I10:K10"/>
    <mergeCell ref="A2:K2"/>
    <mergeCell ref="A3:K3"/>
    <mergeCell ref="A4:K4"/>
    <mergeCell ref="A5:B5"/>
    <mergeCell ref="C5:E5"/>
    <mergeCell ref="A6:B6"/>
    <mergeCell ref="C6:E6"/>
    <mergeCell ref="A7:B7"/>
    <mergeCell ref="C7:E7"/>
    <mergeCell ref="A8:B8"/>
    <mergeCell ref="C8:E8"/>
    <mergeCell ref="A9:B9"/>
    <mergeCell ref="C9:E9"/>
    <mergeCell ref="C10:E10"/>
    <mergeCell ref="D34:F34"/>
    <mergeCell ref="D35:F35"/>
    <mergeCell ref="D36:F36"/>
    <mergeCell ref="A35:B35"/>
    <mergeCell ref="A36:B36"/>
    <mergeCell ref="A10:B10"/>
    <mergeCell ref="A33:B33"/>
    <mergeCell ref="D33:F33"/>
    <mergeCell ref="I33:K33"/>
    <mergeCell ref="A34:B34"/>
    <mergeCell ref="I34:K34"/>
    <mergeCell ref="I35:K35"/>
    <mergeCell ref="I36:K36"/>
  </mergeCells>
  <conditionalFormatting sqref="J14:J29">
    <cfRule type="cellIs" dxfId="0" priority="1" operator="equal">
      <formula>"A"</formula>
    </cfRule>
  </conditionalFormatting>
  <conditionalFormatting sqref="J14:J29">
    <cfRule type="cellIs" dxfId="1" priority="2" operator="equal">
      <formula>"A+"</formula>
    </cfRule>
  </conditionalFormatting>
  <conditionalFormatting sqref="J14:J29">
    <cfRule type="cellIs" dxfId="2" priority="3" operator="equal">
      <formula>"F"</formula>
    </cfRule>
  </conditionalFormatting>
  <conditionalFormatting sqref="K14:K29">
    <cfRule type="cellIs" dxfId="2" priority="4" operator="equal">
      <formula>0</formula>
    </cfRule>
  </conditionalFormatting>
  <conditionalFormatting sqref="K14:K29">
    <cfRule type="cellIs" dxfId="0" priority="5" operator="between">
      <formula>3.75</formula>
      <formula>3.99</formula>
    </cfRule>
  </conditionalFormatting>
  <conditionalFormatting sqref="K14:K29">
    <cfRule type="cellIs" dxfId="0" priority="6" operator="equal">
      <formula>"A"</formula>
    </cfRule>
  </conditionalFormatting>
  <conditionalFormatting sqref="K14:K29">
    <cfRule type="cellIs" dxfId="1" priority="7" operator="equal">
      <formula>4</formula>
    </cfRule>
  </conditionalFormatting>
  <conditionalFormatting sqref="I14:I29">
    <cfRule type="cellIs" dxfId="0" priority="8" operator="between">
      <formula>75</formula>
      <formula>79</formula>
    </cfRule>
  </conditionalFormatting>
  <conditionalFormatting sqref="I14:I29">
    <cfRule type="cellIs" dxfId="3" priority="9" operator="between">
      <formula>75</formula>
      <formula>79</formula>
    </cfRule>
  </conditionalFormatting>
  <conditionalFormatting sqref="I14:I29">
    <cfRule type="cellIs" dxfId="4" priority="10" operator="between">
      <formula>75</formula>
      <formula>79</formula>
    </cfRule>
  </conditionalFormatting>
  <conditionalFormatting sqref="I14:I29">
    <cfRule type="cellIs" dxfId="3" priority="11" operator="between">
      <formula>71</formula>
      <formula>75</formula>
    </cfRule>
  </conditionalFormatting>
  <conditionalFormatting sqref="I14:I29">
    <cfRule type="cellIs" dxfId="2" priority="12" operator="between">
      <formula>0</formula>
      <formula>39</formula>
    </cfRule>
  </conditionalFormatting>
  <conditionalFormatting sqref="I14:I29">
    <cfRule type="cellIs" dxfId="1" priority="13" operator="between">
      <formula>80</formula>
      <formula>100</formula>
    </cfRule>
  </conditionalFormatting>
  <conditionalFormatting sqref="I14:I29">
    <cfRule type="cellIs" dxfId="3" priority="14" operator="between">
      <formula>80</formula>
      <formula>100</formula>
    </cfRule>
  </conditionalFormatting>
  <dataValidations>
    <dataValidation type="list" allowBlank="1" showErrorMessage="1" sqref="C7">
      <formula1>$O$5:$O$10</formula1>
    </dataValidation>
    <dataValidation type="list" allowBlank="1" showErrorMessage="1" sqref="C6">
      <formula1>$N$5:$N$10</formula1>
    </dataValidation>
  </dataValidations>
  <printOptions horizontalCentered="1"/>
  <pageMargins bottom="0.3" footer="0.0" header="0.0" left="0.2" right="0.2" top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9" width="8.63"/>
    <col customWidth="1" min="10" max="10" width="3.0"/>
    <col customWidth="1" min="11" max="26" width="8.63"/>
  </cols>
  <sheetData>
    <row r="1" ht="16.5" customHeight="1">
      <c r="A1" s="2" t="s">
        <v>0</v>
      </c>
      <c r="B1" s="3"/>
      <c r="C1" s="3"/>
      <c r="D1" s="3"/>
      <c r="E1" s="3"/>
      <c r="F1" s="3"/>
      <c r="G1" s="3"/>
      <c r="H1" s="3"/>
      <c r="I1" s="4"/>
      <c r="J1" s="47"/>
      <c r="K1" s="48"/>
    </row>
    <row r="2" ht="16.5" customHeight="1">
      <c r="A2" s="49"/>
      <c r="B2" s="50" t="s">
        <v>1</v>
      </c>
      <c r="C2" s="3"/>
      <c r="D2" s="3"/>
      <c r="E2" s="3"/>
      <c r="F2" s="3"/>
      <c r="G2" s="3"/>
      <c r="H2" s="3"/>
      <c r="I2" s="4"/>
      <c r="J2" s="49"/>
      <c r="K2" s="51"/>
    </row>
    <row r="3" ht="16.5" customHeight="1">
      <c r="A3" s="52"/>
      <c r="B3" s="1"/>
      <c r="C3" s="1"/>
      <c r="D3" s="1"/>
      <c r="E3" s="1"/>
      <c r="F3" s="1"/>
      <c r="G3" s="1"/>
      <c r="H3" s="1"/>
      <c r="I3" s="1"/>
      <c r="J3" s="52"/>
      <c r="K3" s="1"/>
    </row>
    <row r="4" ht="16.5" customHeight="1">
      <c r="A4" s="52"/>
      <c r="B4" s="53" t="s">
        <v>59</v>
      </c>
      <c r="C4" s="54"/>
      <c r="D4" s="54"/>
      <c r="E4" s="55"/>
      <c r="F4" s="1"/>
      <c r="G4" s="1"/>
      <c r="H4" s="1"/>
      <c r="I4" s="1"/>
      <c r="J4" s="52"/>
      <c r="K4" s="1"/>
    </row>
    <row r="5" ht="16.5" customHeight="1">
      <c r="A5" s="52"/>
      <c r="B5" s="56" t="s">
        <v>60</v>
      </c>
      <c r="C5" s="56" t="s">
        <v>61</v>
      </c>
      <c r="D5" s="57" t="s">
        <v>62</v>
      </c>
      <c r="E5" s="9"/>
      <c r="F5" s="1"/>
      <c r="G5" s="58" t="s">
        <v>63</v>
      </c>
      <c r="H5" s="11"/>
      <c r="I5" s="9"/>
      <c r="J5" s="52"/>
      <c r="K5" s="1"/>
    </row>
    <row r="6" ht="16.5" customHeight="1">
      <c r="A6" s="52"/>
      <c r="B6" s="15" t="s">
        <v>64</v>
      </c>
      <c r="C6" s="15">
        <f>COUNTIF(Gradesheet!$J$14:$J$29,B6)</f>
        <v>5</v>
      </c>
      <c r="D6" s="59">
        <f t="shared" ref="D6:D16" si="1">C6/$C$17</f>
        <v>0.3125</v>
      </c>
      <c r="E6" s="9"/>
      <c r="F6" s="1"/>
      <c r="G6" s="60" t="s">
        <v>65</v>
      </c>
      <c r="H6" s="60" t="s">
        <v>60</v>
      </c>
      <c r="I6" s="60" t="s">
        <v>66</v>
      </c>
      <c r="J6" s="52"/>
      <c r="K6" s="1"/>
    </row>
    <row r="7" ht="16.5" customHeight="1">
      <c r="A7" s="52"/>
      <c r="B7" s="15" t="s">
        <v>67</v>
      </c>
      <c r="C7" s="15">
        <f>COUNTIF(Gradesheet!$J$14:$J$29,B7)</f>
        <v>2</v>
      </c>
      <c r="D7" s="59">
        <f t="shared" si="1"/>
        <v>0.125</v>
      </c>
      <c r="E7" s="9"/>
      <c r="F7" s="1"/>
      <c r="G7" s="31">
        <v>0.0</v>
      </c>
      <c r="H7" s="30" t="s">
        <v>68</v>
      </c>
      <c r="I7" s="31">
        <v>0.0</v>
      </c>
      <c r="J7" s="52"/>
      <c r="K7" s="1"/>
    </row>
    <row r="8" ht="16.5" customHeight="1">
      <c r="A8" s="52"/>
      <c r="B8" s="15" t="s">
        <v>69</v>
      </c>
      <c r="C8" s="15">
        <f>COUNTIF(Gradesheet!$J$14:$J$29,B8)</f>
        <v>0</v>
      </c>
      <c r="D8" s="59">
        <f t="shared" si="1"/>
        <v>0</v>
      </c>
      <c r="E8" s="9"/>
      <c r="F8" s="1"/>
      <c r="G8" s="31">
        <v>40.0</v>
      </c>
      <c r="H8" s="30" t="s">
        <v>70</v>
      </c>
      <c r="I8" s="31">
        <v>2.0</v>
      </c>
      <c r="J8" s="52"/>
      <c r="K8" s="1"/>
    </row>
    <row r="9" ht="16.5" customHeight="1">
      <c r="A9" s="52"/>
      <c r="B9" s="15" t="s">
        <v>71</v>
      </c>
      <c r="C9" s="15">
        <f>COUNTIF(Gradesheet!$J$14:$J$29,B9)</f>
        <v>3</v>
      </c>
      <c r="D9" s="59">
        <f t="shared" si="1"/>
        <v>0.1875</v>
      </c>
      <c r="E9" s="9"/>
      <c r="F9" s="1"/>
      <c r="G9" s="31">
        <v>45.0</v>
      </c>
      <c r="H9" s="30" t="s">
        <v>72</v>
      </c>
      <c r="I9" s="31">
        <v>2.25</v>
      </c>
      <c r="J9" s="52"/>
      <c r="K9" s="1"/>
    </row>
    <row r="10" ht="16.5" customHeight="1">
      <c r="A10" s="52"/>
      <c r="B10" s="15" t="s">
        <v>73</v>
      </c>
      <c r="C10" s="15">
        <f>COUNTIF(Gradesheet!$J$14:$J$29,B10)</f>
        <v>0</v>
      </c>
      <c r="D10" s="59">
        <f t="shared" si="1"/>
        <v>0</v>
      </c>
      <c r="E10" s="9"/>
      <c r="F10" s="1"/>
      <c r="G10" s="31">
        <v>50.0</v>
      </c>
      <c r="H10" s="30" t="s">
        <v>74</v>
      </c>
      <c r="I10" s="31">
        <v>2.5</v>
      </c>
      <c r="J10" s="52"/>
      <c r="K10" s="1"/>
    </row>
    <row r="11" ht="16.5" customHeight="1">
      <c r="A11" s="52"/>
      <c r="B11" s="15" t="s">
        <v>75</v>
      </c>
      <c r="C11" s="15">
        <f>COUNTIF(Gradesheet!$J$14:$J$29,B11)</f>
        <v>2</v>
      </c>
      <c r="D11" s="59">
        <f t="shared" si="1"/>
        <v>0.125</v>
      </c>
      <c r="E11" s="9"/>
      <c r="F11" s="1"/>
      <c r="G11" s="31">
        <v>55.0</v>
      </c>
      <c r="H11" s="30" t="s">
        <v>75</v>
      </c>
      <c r="I11" s="31">
        <v>2.75</v>
      </c>
      <c r="J11" s="52"/>
      <c r="K11" s="1"/>
    </row>
    <row r="12" ht="16.5" customHeight="1">
      <c r="A12" s="52"/>
      <c r="B12" s="15" t="s">
        <v>74</v>
      </c>
      <c r="C12" s="15">
        <f>COUNTIF(Gradesheet!$J$14:$J$29,B12)</f>
        <v>1</v>
      </c>
      <c r="D12" s="59">
        <f t="shared" si="1"/>
        <v>0.0625</v>
      </c>
      <c r="E12" s="9"/>
      <c r="F12" s="1"/>
      <c r="G12" s="31">
        <v>60.0</v>
      </c>
      <c r="H12" s="30" t="s">
        <v>73</v>
      </c>
      <c r="I12" s="31">
        <v>3.0</v>
      </c>
      <c r="J12" s="52"/>
      <c r="K12" s="1"/>
    </row>
    <row r="13" ht="16.5" customHeight="1">
      <c r="A13" s="52"/>
      <c r="B13" s="15" t="s">
        <v>72</v>
      </c>
      <c r="C13" s="15">
        <f>COUNTIF(Gradesheet!$J$14:$J$29,B13)</f>
        <v>0</v>
      </c>
      <c r="D13" s="59">
        <f t="shared" si="1"/>
        <v>0</v>
      </c>
      <c r="E13" s="9"/>
      <c r="F13" s="1"/>
      <c r="G13" s="31">
        <v>65.0</v>
      </c>
      <c r="H13" s="30" t="s">
        <v>71</v>
      </c>
      <c r="I13" s="31">
        <v>3.25</v>
      </c>
      <c r="J13" s="52"/>
      <c r="K13" s="1"/>
    </row>
    <row r="14" ht="16.5" customHeight="1">
      <c r="A14" s="52"/>
      <c r="B14" s="15" t="s">
        <v>70</v>
      </c>
      <c r="C14" s="15">
        <f>COUNTIF(Gradesheet!$J$14:$J$29,B14)</f>
        <v>0</v>
      </c>
      <c r="D14" s="59">
        <f t="shared" si="1"/>
        <v>0</v>
      </c>
      <c r="E14" s="9"/>
      <c r="F14" s="1"/>
      <c r="G14" s="31">
        <v>70.0</v>
      </c>
      <c r="H14" s="30" t="s">
        <v>69</v>
      </c>
      <c r="I14" s="31">
        <v>3.5</v>
      </c>
      <c r="J14" s="52"/>
      <c r="K14" s="1"/>
    </row>
    <row r="15" ht="16.5" customHeight="1">
      <c r="A15" s="52"/>
      <c r="B15" s="15" t="s">
        <v>68</v>
      </c>
      <c r="C15" s="15">
        <f>COUNTIF(Gradesheet!$J$14:$J$29,B15)</f>
        <v>3</v>
      </c>
      <c r="D15" s="59">
        <f t="shared" si="1"/>
        <v>0.1875</v>
      </c>
      <c r="E15" s="9"/>
      <c r="F15" s="1"/>
      <c r="G15" s="31">
        <v>75.0</v>
      </c>
      <c r="H15" s="30" t="s">
        <v>67</v>
      </c>
      <c r="I15" s="31">
        <v>3.75</v>
      </c>
      <c r="J15" s="52"/>
      <c r="K15" s="1"/>
    </row>
    <row r="16" ht="16.5" customHeight="1">
      <c r="A16" s="52"/>
      <c r="B16" s="15" t="s">
        <v>76</v>
      </c>
      <c r="C16" s="15">
        <f>COUNTIF(Gradesheet!$J$14:$J$29,B16)</f>
        <v>0</v>
      </c>
      <c r="D16" s="59">
        <f t="shared" si="1"/>
        <v>0</v>
      </c>
      <c r="E16" s="9"/>
      <c r="F16" s="1"/>
      <c r="G16" s="31">
        <v>80.0</v>
      </c>
      <c r="H16" s="30" t="s">
        <v>64</v>
      </c>
      <c r="I16" s="31">
        <v>4.0</v>
      </c>
      <c r="J16" s="52"/>
      <c r="K16" s="1"/>
    </row>
    <row r="17" ht="16.5" customHeight="1">
      <c r="A17" s="52"/>
      <c r="B17" s="1"/>
      <c r="C17" s="15">
        <f>SUM(C6:C16)</f>
        <v>16</v>
      </c>
      <c r="D17" s="59">
        <f>SUM(D6:E16)</f>
        <v>1</v>
      </c>
      <c r="E17" s="9"/>
      <c r="F17" s="1"/>
      <c r="G17" s="1"/>
      <c r="H17" s="1"/>
      <c r="I17" s="1"/>
      <c r="J17" s="52"/>
      <c r="K17" s="1"/>
    </row>
    <row r="18" ht="12.75" customHeigh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1"/>
    </row>
    <row r="19" ht="16.5" customHeight="1">
      <c r="A19" s="52"/>
      <c r="B19" s="1"/>
      <c r="C19" s="1"/>
      <c r="D19" s="1"/>
      <c r="E19" s="1"/>
      <c r="F19" s="1"/>
      <c r="G19" s="1"/>
      <c r="H19" s="1"/>
      <c r="I19" s="1"/>
      <c r="J19" s="52"/>
      <c r="K19" s="1"/>
    </row>
    <row r="20" ht="16.5" customHeight="1">
      <c r="A20" s="52"/>
      <c r="B20" s="1"/>
      <c r="C20" s="1"/>
      <c r="D20" s="1"/>
      <c r="E20" s="1"/>
      <c r="F20" s="1"/>
      <c r="G20" s="1"/>
      <c r="H20" s="1"/>
      <c r="I20" s="1"/>
      <c r="J20" s="52"/>
      <c r="K20" s="1"/>
    </row>
    <row r="21" ht="16.5" customHeight="1">
      <c r="A21" s="52"/>
      <c r="B21" s="1"/>
      <c r="C21" s="1"/>
      <c r="D21" s="1"/>
      <c r="E21" s="1"/>
      <c r="F21" s="1"/>
      <c r="G21" s="1"/>
      <c r="H21" s="1"/>
      <c r="I21" s="1"/>
      <c r="J21" s="52"/>
      <c r="K21" s="1"/>
    </row>
    <row r="22" ht="16.5" customHeight="1">
      <c r="A22" s="52"/>
      <c r="B22" s="1"/>
      <c r="C22" s="1"/>
      <c r="D22" s="1"/>
      <c r="E22" s="1"/>
      <c r="F22" s="1"/>
      <c r="G22" s="1"/>
      <c r="H22" s="1"/>
      <c r="I22" s="1"/>
      <c r="J22" s="52"/>
      <c r="K22" s="1"/>
    </row>
    <row r="23" ht="16.5" customHeight="1">
      <c r="A23" s="52"/>
      <c r="B23" s="1"/>
      <c r="C23" s="1"/>
      <c r="D23" s="1"/>
      <c r="E23" s="1"/>
      <c r="F23" s="1"/>
      <c r="G23" s="1"/>
      <c r="H23" s="1"/>
      <c r="I23" s="1"/>
      <c r="J23" s="52"/>
      <c r="K23" s="1"/>
    </row>
    <row r="24" ht="16.5" customHeight="1">
      <c r="A24" s="52"/>
      <c r="B24" s="1"/>
      <c r="C24" s="1"/>
      <c r="D24" s="1"/>
      <c r="E24" s="1"/>
      <c r="F24" s="1"/>
      <c r="G24" s="1"/>
      <c r="H24" s="1"/>
      <c r="I24" s="1"/>
      <c r="J24" s="52"/>
      <c r="K24" s="1"/>
    </row>
    <row r="25" ht="16.5" customHeight="1">
      <c r="A25" s="52"/>
      <c r="B25" s="1"/>
      <c r="C25" s="1"/>
      <c r="D25" s="1"/>
      <c r="E25" s="1"/>
      <c r="F25" s="1"/>
      <c r="G25" s="1"/>
      <c r="H25" s="1"/>
      <c r="I25" s="1"/>
      <c r="J25" s="52"/>
      <c r="K25" s="1"/>
    </row>
    <row r="26" ht="16.5" customHeight="1">
      <c r="A26" s="52"/>
      <c r="B26" s="1"/>
      <c r="C26" s="1"/>
      <c r="D26" s="1"/>
      <c r="E26" s="1"/>
      <c r="F26" s="1"/>
      <c r="G26" s="1"/>
      <c r="H26" s="1"/>
      <c r="I26" s="1"/>
      <c r="J26" s="52"/>
      <c r="K26" s="1"/>
    </row>
    <row r="27" ht="16.5" customHeight="1">
      <c r="A27" s="52"/>
      <c r="B27" s="1"/>
      <c r="C27" s="1"/>
      <c r="D27" s="1"/>
      <c r="E27" s="1"/>
      <c r="F27" s="1"/>
      <c r="G27" s="1"/>
      <c r="H27" s="1"/>
      <c r="I27" s="1"/>
      <c r="J27" s="52"/>
      <c r="K27" s="1"/>
    </row>
    <row r="28" ht="16.5" customHeight="1">
      <c r="A28" s="52"/>
      <c r="B28" s="1"/>
      <c r="C28" s="1"/>
      <c r="D28" s="1"/>
      <c r="E28" s="1"/>
      <c r="F28" s="1"/>
      <c r="G28" s="1"/>
      <c r="H28" s="1"/>
      <c r="I28" s="1"/>
      <c r="J28" s="52"/>
      <c r="K28" s="1"/>
    </row>
    <row r="29" ht="16.5" customHeight="1">
      <c r="A29" s="52"/>
      <c r="B29" s="1"/>
      <c r="C29" s="1"/>
      <c r="D29" s="1"/>
      <c r="E29" s="1"/>
      <c r="F29" s="1"/>
      <c r="G29" s="1"/>
      <c r="H29" s="1"/>
      <c r="I29" s="1"/>
      <c r="J29" s="52"/>
      <c r="K29" s="1"/>
    </row>
    <row r="30" ht="16.5" customHeight="1">
      <c r="A30" s="52"/>
      <c r="B30" s="1"/>
      <c r="C30" s="1"/>
      <c r="D30" s="1"/>
      <c r="E30" s="1"/>
      <c r="F30" s="1"/>
      <c r="G30" s="1"/>
      <c r="H30" s="1"/>
      <c r="I30" s="1"/>
      <c r="J30" s="52"/>
      <c r="K30" s="1"/>
    </row>
    <row r="31" ht="16.5" customHeight="1">
      <c r="A31" s="52"/>
      <c r="B31" s="1"/>
      <c r="C31" s="1"/>
      <c r="D31" s="1"/>
      <c r="E31" s="1"/>
      <c r="F31" s="1"/>
      <c r="G31" s="1"/>
      <c r="H31" s="1"/>
      <c r="I31" s="1"/>
      <c r="J31" s="52"/>
      <c r="K31" s="1"/>
    </row>
    <row r="32" ht="16.5" customHeight="1">
      <c r="A32" s="52"/>
      <c r="B32" s="1"/>
      <c r="C32" s="1"/>
      <c r="D32" s="1"/>
      <c r="E32" s="1"/>
      <c r="F32" s="1"/>
      <c r="G32" s="1"/>
      <c r="H32" s="1"/>
      <c r="I32" s="1"/>
      <c r="J32" s="52"/>
      <c r="K32" s="1"/>
    </row>
    <row r="33" ht="15.0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1"/>
    </row>
    <row r="34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6.5" customHeight="1">
      <c r="A39" s="1"/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ht="16.5" customHeight="1">
      <c r="A40" s="1"/>
      <c r="B40" s="33"/>
      <c r="C40" s="33"/>
      <c r="D40" s="33"/>
      <c r="E40" s="33"/>
      <c r="F40" s="33"/>
      <c r="G40" s="33"/>
      <c r="H40" s="33"/>
      <c r="I40" s="33"/>
      <c r="J40" s="33"/>
      <c r="K40" s="33"/>
    </row>
    <row r="41" ht="16.5" customHeight="1">
      <c r="A41" s="1"/>
      <c r="B41" s="33"/>
      <c r="C41" s="33"/>
      <c r="D41" s="33"/>
      <c r="E41" s="33"/>
      <c r="F41" s="33"/>
      <c r="G41" s="33"/>
      <c r="H41" s="33"/>
      <c r="I41" s="33"/>
      <c r="J41" s="33"/>
      <c r="K41" s="33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7">
    <mergeCell ref="A1:I1"/>
    <mergeCell ref="B2:I2"/>
    <mergeCell ref="B4:E4"/>
    <mergeCell ref="D5:E5"/>
    <mergeCell ref="G5:I5"/>
    <mergeCell ref="D6:E6"/>
    <mergeCell ref="D7:E7"/>
    <mergeCell ref="D15:E15"/>
    <mergeCell ref="D16:E16"/>
    <mergeCell ref="D17:E17"/>
    <mergeCell ref="D8:E8"/>
    <mergeCell ref="D9:E9"/>
    <mergeCell ref="D10:E10"/>
    <mergeCell ref="D11:E11"/>
    <mergeCell ref="D12:E12"/>
    <mergeCell ref="D13:E13"/>
    <mergeCell ref="D14:E1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2024-11-06T15:08:37Z</dcterms:created>
  <dc:creator>Milon</dc:creator>
</cp:coreProperties>
</file>